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hidePivotFieldList="1" defaultThemeVersion="166925"/>
  <mc:AlternateContent xmlns:mc="http://schemas.openxmlformats.org/markup-compatibility/2006">
    <mc:Choice Requires="x15">
      <x15ac:absPath xmlns:x15ac="http://schemas.microsoft.com/office/spreadsheetml/2010/11/ac" url="C:\Users\asha1\Downloads\"/>
    </mc:Choice>
  </mc:AlternateContent>
  <xr:revisionPtr revIDLastSave="0" documentId="13_ncr:1_{3AD28921-106A-4B72-9BF4-594017934F1C}" xr6:coauthVersionLast="46" xr6:coauthVersionMax="46" xr10:uidLastSave="{00000000-0000-0000-0000-000000000000}"/>
  <bookViews>
    <workbookView xWindow="-110" yWindow="-110" windowWidth="19420" windowHeight="10420" tabRatio="771" firstSheet="3" activeTab="8" xr2:uid="{F00F966B-21AE-6F4A-AD80-348C839EF6A6}"/>
  </bookViews>
  <sheets>
    <sheet name="Welcome" sheetId="18" r:id="rId1"/>
    <sheet name="Preface" sheetId="22" r:id="rId2"/>
    <sheet name="Lookup Exs" sheetId="23" state="hidden" r:id="rId3"/>
    <sheet name="Staff" sheetId="24" r:id="rId4"/>
    <sheet name="Cafe Outlets" sheetId="25" r:id="rId5"/>
    <sheet name="Sales Targets - Dollars" sheetId="26" r:id="rId6"/>
    <sheet name="Product" sheetId="27" r:id="rId7"/>
    <sheet name="Sheet1" sheetId="29" r:id="rId8"/>
    <sheet name="Dashboard" sheetId="30" r:id="rId9"/>
    <sheet name="Sales Receipts" sheetId="28" r:id="rId10"/>
    <sheet name="Marketing Dashboard Preface" sheetId="11" state="hidden" r:id="rId11"/>
    <sheet name="Orders" sheetId="4" state="hidden" r:id="rId12"/>
    <sheet name="Events" sheetId="3" state="hidden" r:id="rId13"/>
    <sheet name="OS" sheetId="5" state="hidden" r:id="rId14"/>
    <sheet name="Age Groups" sheetId="21" state="hidden" r:id="rId15"/>
    <sheet name="Raw Data" sheetId="13" state="hidden" r:id="rId16"/>
    <sheet name="Price Groups" sheetId="19" state="hidden" r:id="rId17"/>
  </sheets>
  <externalReferences>
    <externalReference r:id="rId18"/>
  </externalReferences>
  <definedNames>
    <definedName name="MSRP" localSheetId="10">'[1]Marketing Summary'!$C$2:$C$1152</definedName>
    <definedName name="Region" localSheetId="10">'[1]Marketing Summary'!$D$2:$D$1152</definedName>
    <definedName name="Slicer_instore_yn">#N/A</definedName>
    <definedName name="Slicer_month">#N/A</definedName>
    <definedName name="Slicer_product_group">#N/A</definedName>
    <definedName name="Slicer_product_type">#N/A</definedName>
    <definedName name="Slicer_sales_outlet_id">#N/A</definedName>
  </definedNames>
  <calcPr calcId="191029"/>
  <pivotCaches>
    <pivotCache cacheId="16" r:id="rId19"/>
    <pivotCache cacheId="12" r:id="rId20"/>
  </pivotCaches>
  <extLs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8" i="29" l="1"/>
  <c r="F18" i="29"/>
  <c r="G18" i="29"/>
  <c r="E17" i="29"/>
  <c r="F17" i="29"/>
  <c r="G17" i="29"/>
  <c r="F16" i="29"/>
  <c r="G16" i="29"/>
  <c r="E16" i="29"/>
  <c r="G15" i="29"/>
  <c r="F15" i="29"/>
  <c r="L1001" i="28"/>
  <c r="F2" i="26"/>
  <c r="F3" i="26"/>
  <c r="F4" i="26"/>
  <c r="F5" i="26"/>
  <c r="F6" i="26"/>
  <c r="F7" i="26"/>
  <c r="F8" i="26"/>
  <c r="F9" i="26"/>
  <c r="F10" i="26"/>
  <c r="F11" i="26"/>
  <c r="F12" i="26"/>
  <c r="F13" i="26"/>
  <c r="F14" i="26"/>
  <c r="F15" i="26"/>
  <c r="F16" i="26"/>
  <c r="F17" i="26"/>
  <c r="F18" i="26"/>
  <c r="F19" i="26"/>
  <c r="F20" i="26"/>
  <c r="F21" i="26"/>
  <c r="F22" i="26"/>
  <c r="F23" i="26"/>
  <c r="F24" i="26"/>
  <c r="F25" i="26"/>
  <c r="F26" i="26"/>
  <c r="F27" i="26"/>
  <c r="F28" i="26"/>
  <c r="F29" i="26"/>
  <c r="F30" i="26"/>
  <c r="F31" i="26"/>
  <c r="F32" i="26"/>
  <c r="F33" i="26"/>
  <c r="F34" i="26"/>
  <c r="F35" i="26"/>
  <c r="F36" i="26"/>
  <c r="F37" i="26"/>
  <c r="F38" i="26"/>
  <c r="F39" i="26"/>
  <c r="F40" i="26"/>
  <c r="F41" i="26"/>
  <c r="F42" i="26"/>
  <c r="F43" i="26"/>
  <c r="F44" i="26"/>
  <c r="F45" i="26"/>
  <c r="F46" i="26"/>
  <c r="F47" i="26"/>
  <c r="F48" i="26"/>
  <c r="F49" i="26"/>
  <c r="F50" i="26"/>
  <c r="F51" i="26"/>
  <c r="F52" i="26"/>
  <c r="F53" i="26"/>
  <c r="F54" i="26"/>
  <c r="F55" i="26"/>
  <c r="F56" i="26"/>
  <c r="F57" i="26"/>
  <c r="F58" i="26"/>
  <c r="F59" i="26"/>
  <c r="F60" i="26"/>
  <c r="F61" i="26"/>
  <c r="F62" i="26"/>
  <c r="F63" i="26"/>
  <c r="F64" i="26"/>
  <c r="F65" i="26"/>
  <c r="F66" i="26"/>
  <c r="F67" i="26"/>
  <c r="F68" i="26"/>
  <c r="F69" i="26"/>
  <c r="F70" i="26"/>
  <c r="F71" i="26"/>
  <c r="F72" i="26"/>
  <c r="F73" i="26"/>
  <c r="F74" i="26"/>
  <c r="F75" i="26"/>
  <c r="F76" i="26"/>
  <c r="F77" i="26"/>
  <c r="F78" i="26"/>
  <c r="F79" i="26"/>
  <c r="F80" i="26"/>
  <c r="F81" i="26"/>
  <c r="F82" i="26"/>
  <c r="F83" i="26"/>
  <c r="F84" i="26"/>
  <c r="F85" i="26"/>
  <c r="F86" i="26"/>
  <c r="F87" i="26"/>
  <c r="F88" i="26"/>
  <c r="F89" i="26"/>
  <c r="F90" i="26"/>
  <c r="F91" i="26"/>
  <c r="F92" i="26"/>
  <c r="F93" i="26"/>
  <c r="F94" i="26"/>
  <c r="F95" i="26"/>
  <c r="F96" i="26"/>
  <c r="F97" i="26"/>
  <c r="F98" i="26"/>
  <c r="F99" i="26"/>
  <c r="F100" i="26"/>
  <c r="F101" i="26"/>
  <c r="F102" i="26"/>
  <c r="F103" i="26"/>
  <c r="F104" i="26"/>
  <c r="F105" i="26"/>
  <c r="F106" i="26"/>
  <c r="F107" i="26"/>
  <c r="F108" i="26"/>
  <c r="F109" i="26"/>
  <c r="F110" i="26"/>
  <c r="F111" i="26"/>
  <c r="F112" i="26"/>
  <c r="F113" i="26"/>
  <c r="F114" i="26"/>
  <c r="F115" i="26"/>
  <c r="F116" i="26"/>
  <c r="F117" i="26"/>
  <c r="F118" i="26"/>
  <c r="F119" i="26"/>
  <c r="F120" i="26"/>
  <c r="F121" i="26"/>
  <c r="F122" i="26"/>
  <c r="F123" i="26"/>
  <c r="F124" i="26"/>
  <c r="F125" i="26"/>
  <c r="F126" i="26"/>
  <c r="F127" i="26"/>
  <c r="F128" i="26"/>
  <c r="F129" i="26"/>
  <c r="F130" i="26"/>
  <c r="F131" i="26"/>
  <c r="F132" i="26"/>
  <c r="F133" i="26"/>
  <c r="F134" i="26"/>
  <c r="F135" i="26"/>
  <c r="F136" i="26"/>
  <c r="F137" i="26"/>
  <c r="F138" i="26"/>
  <c r="F139" i="26"/>
  <c r="F140" i="26"/>
  <c r="F141" i="26"/>
  <c r="F142" i="26"/>
  <c r="F143" i="26"/>
  <c r="F144" i="26"/>
  <c r="F145" i="26"/>
  <c r="F146" i="26"/>
  <c r="F147" i="26"/>
  <c r="F148" i="26"/>
  <c r="F149" i="26"/>
  <c r="F150" i="26"/>
  <c r="F151" i="26"/>
  <c r="F152" i="26"/>
  <c r="F153" i="26"/>
  <c r="F154" i="26"/>
  <c r="F155" i="26"/>
  <c r="F156" i="26"/>
  <c r="F157" i="26"/>
  <c r="F158" i="26"/>
  <c r="F159" i="26"/>
  <c r="F160" i="26"/>
  <c r="F161" i="26"/>
  <c r="F162" i="26"/>
  <c r="F163" i="26"/>
  <c r="F164" i="26"/>
  <c r="F165" i="26"/>
  <c r="F166" i="26"/>
  <c r="F167" i="26"/>
  <c r="F168" i="26"/>
  <c r="F169" i="26"/>
  <c r="F170" i="26"/>
  <c r="F171" i="26"/>
  <c r="F172" i="26"/>
  <c r="F173" i="26"/>
  <c r="F174" i="26"/>
  <c r="F175" i="26"/>
  <c r="F176" i="26"/>
  <c r="F177" i="26"/>
  <c r="F178" i="26"/>
  <c r="F179" i="26"/>
  <c r="F180" i="26"/>
  <c r="F181" i="26"/>
  <c r="F182" i="26"/>
  <c r="F183" i="26"/>
  <c r="F184" i="26"/>
  <c r="F185" i="26"/>
  <c r="F186" i="26"/>
  <c r="F187" i="26"/>
  <c r="F188" i="26"/>
  <c r="F189" i="26"/>
  <c r="F190" i="26"/>
  <c r="F191" i="26"/>
  <c r="F192" i="26"/>
  <c r="F193" i="26"/>
  <c r="F194" i="26"/>
  <c r="F195" i="26"/>
  <c r="F196" i="26"/>
  <c r="F197" i="26"/>
  <c r="F198" i="26"/>
  <c r="F199" i="26"/>
  <c r="F200" i="26"/>
  <c r="F201" i="26"/>
  <c r="F202" i="26"/>
  <c r="F203" i="26"/>
  <c r="F204" i="26"/>
  <c r="F205" i="26"/>
  <c r="F206" i="26"/>
  <c r="F207" i="26"/>
  <c r="F208" i="26"/>
  <c r="F209" i="26"/>
  <c r="F210" i="26"/>
  <c r="F211" i="26"/>
  <c r="F212" i="26"/>
  <c r="F213" i="26"/>
  <c r="F214" i="26"/>
  <c r="F215" i="26"/>
  <c r="F216" i="26"/>
  <c r="F217" i="26"/>
  <c r="F218" i="26"/>
  <c r="F219" i="26"/>
  <c r="F220" i="26"/>
  <c r="F221" i="26"/>
  <c r="F222" i="26"/>
  <c r="F223" i="26"/>
  <c r="F224" i="26"/>
  <c r="F225" i="26"/>
  <c r="F226" i="26"/>
  <c r="F227" i="26"/>
  <c r="F228" i="26"/>
  <c r="F229" i="26"/>
  <c r="F230" i="26"/>
  <c r="F231" i="26"/>
  <c r="F232" i="26"/>
  <c r="F233" i="26"/>
  <c r="F234" i="26"/>
  <c r="F235" i="26"/>
  <c r="F236" i="26"/>
  <c r="F237" i="26"/>
  <c r="F238" i="26"/>
  <c r="F239" i="26"/>
  <c r="F240" i="26"/>
  <c r="F241" i="26"/>
  <c r="F242" i="26"/>
  <c r="F243" i="26"/>
  <c r="F244" i="26"/>
  <c r="F245" i="26"/>
  <c r="F246" i="26"/>
  <c r="F247" i="26"/>
  <c r="F248" i="26"/>
  <c r="F249" i="26"/>
  <c r="F250" i="26"/>
  <c r="F251" i="26"/>
  <c r="F252" i="26"/>
  <c r="F253" i="26"/>
  <c r="F254" i="26"/>
  <c r="F255" i="26"/>
  <c r="F256" i="26"/>
  <c r="F257" i="26"/>
  <c r="F258" i="26"/>
  <c r="F259" i="26"/>
  <c r="F260" i="26"/>
  <c r="F261" i="26"/>
  <c r="F262" i="26"/>
  <c r="F263" i="26"/>
  <c r="F264" i="26"/>
  <c r="F265" i="26"/>
  <c r="F266" i="26"/>
  <c r="F267" i="26"/>
  <c r="F268" i="26"/>
  <c r="F269" i="26"/>
  <c r="F270" i="26"/>
  <c r="F271" i="26"/>
  <c r="F272" i="26"/>
  <c r="F273" i="26"/>
  <c r="F274" i="26"/>
  <c r="F275" i="26"/>
  <c r="F276" i="26"/>
  <c r="F277" i="26"/>
  <c r="F278" i="26"/>
  <c r="F279" i="26"/>
  <c r="F280" i="26"/>
  <c r="F281" i="26"/>
  <c r="F282" i="26"/>
  <c r="F283" i="26"/>
  <c r="F284" i="26"/>
  <c r="F285" i="26"/>
  <c r="F286" i="26"/>
  <c r="F287" i="26"/>
  <c r="F288" i="26"/>
  <c r="F289" i="26"/>
  <c r="F290" i="26"/>
  <c r="F291" i="26"/>
  <c r="F292" i="26"/>
  <c r="F293" i="26"/>
  <c r="F294" i="26"/>
  <c r="F295" i="26"/>
  <c r="F296" i="26"/>
  <c r="F297" i="26"/>
  <c r="F298" i="26"/>
  <c r="F299" i="26"/>
  <c r="F300" i="26"/>
  <c r="F301" i="26"/>
  <c r="F302" i="26"/>
  <c r="F303" i="26"/>
  <c r="F304" i="26"/>
  <c r="F305" i="26"/>
  <c r="F306" i="26"/>
  <c r="F307" i="26"/>
  <c r="F308" i="26"/>
  <c r="F309" i="26"/>
  <c r="F310" i="26"/>
  <c r="F311" i="26"/>
  <c r="F312" i="26"/>
  <c r="F313" i="26"/>
  <c r="F314" i="26"/>
  <c r="F315" i="26"/>
  <c r="F316" i="26"/>
  <c r="F317" i="26"/>
  <c r="F318" i="26"/>
  <c r="F319" i="26"/>
  <c r="F320" i="26"/>
  <c r="F321" i="26"/>
  <c r="F322" i="26"/>
  <c r="F323" i="26"/>
  <c r="F324" i="26"/>
  <c r="F325" i="26"/>
  <c r="F326" i="26"/>
  <c r="F327" i="26"/>
  <c r="F328" i="26"/>
  <c r="F329" i="26"/>
  <c r="F330" i="26"/>
  <c r="F331" i="26"/>
  <c r="F332" i="26"/>
  <c r="F333" i="26"/>
  <c r="F334" i="26"/>
  <c r="F335" i="26"/>
  <c r="F336" i="26"/>
  <c r="F337" i="26"/>
  <c r="F338" i="26"/>
  <c r="F339" i="26"/>
  <c r="F340" i="26"/>
  <c r="F341" i="26"/>
  <c r="F342" i="26"/>
  <c r="F343" i="26"/>
  <c r="F344" i="26"/>
  <c r="F345" i="26"/>
  <c r="F346" i="26"/>
  <c r="F347" i="26"/>
  <c r="F348" i="26"/>
  <c r="F349" i="26"/>
  <c r="F350" i="26"/>
  <c r="F351" i="26"/>
  <c r="F352" i="26"/>
  <c r="F353" i="26"/>
  <c r="F354" i="26"/>
  <c r="F355" i="26"/>
  <c r="F356" i="26"/>
  <c r="F357" i="26"/>
  <c r="F358" i="26"/>
  <c r="F359" i="26"/>
  <c r="F360" i="26"/>
  <c r="F361" i="26"/>
  <c r="F362" i="26"/>
  <c r="F363" i="26"/>
  <c r="F364" i="26"/>
  <c r="F365" i="26"/>
  <c r="F366" i="26"/>
  <c r="F367" i="26"/>
  <c r="F368" i="26"/>
  <c r="F369" i="26"/>
  <c r="F370" i="26"/>
  <c r="F371" i="26"/>
  <c r="F372" i="26"/>
  <c r="F373" i="26"/>
  <c r="F374" i="26"/>
  <c r="F375" i="26"/>
  <c r="F376" i="26"/>
  <c r="F377" i="26"/>
  <c r="F378" i="26"/>
  <c r="F379" i="26"/>
  <c r="F380" i="26"/>
  <c r="F381" i="26"/>
  <c r="F382" i="26"/>
  <c r="F383" i="26"/>
  <c r="F384" i="26"/>
  <c r="F385" i="26"/>
  <c r="E2" i="26"/>
  <c r="E3" i="26"/>
  <c r="E4" i="26"/>
  <c r="E5" i="26"/>
  <c r="E6" i="26"/>
  <c r="E7" i="26"/>
  <c r="E8" i="26"/>
  <c r="E9" i="26"/>
  <c r="E10" i="26"/>
  <c r="E11" i="26"/>
  <c r="E12" i="26"/>
  <c r="E13" i="26"/>
  <c r="E14" i="26"/>
  <c r="E15" i="26"/>
  <c r="E16" i="26"/>
  <c r="E17" i="26"/>
  <c r="E18" i="26"/>
  <c r="E19" i="26"/>
  <c r="E20" i="26"/>
  <c r="E21" i="26"/>
  <c r="E22" i="26"/>
  <c r="E23" i="26"/>
  <c r="E24" i="26"/>
  <c r="E25" i="26"/>
  <c r="E26" i="26"/>
  <c r="E27" i="26"/>
  <c r="E28" i="26"/>
  <c r="E29" i="26"/>
  <c r="E30" i="26"/>
  <c r="E31" i="26"/>
  <c r="E32" i="26"/>
  <c r="E33" i="26"/>
  <c r="E34" i="26"/>
  <c r="E35" i="26"/>
  <c r="E36" i="26"/>
  <c r="E37" i="26"/>
  <c r="E38" i="26"/>
  <c r="E39" i="26"/>
  <c r="E40" i="26"/>
  <c r="E41" i="26"/>
  <c r="E42" i="26"/>
  <c r="E43" i="26"/>
  <c r="E44" i="26"/>
  <c r="E45" i="26"/>
  <c r="E46" i="26"/>
  <c r="E47" i="26"/>
  <c r="E48" i="26"/>
  <c r="E49" i="26"/>
  <c r="E50" i="26"/>
  <c r="E51" i="26"/>
  <c r="E52" i="26"/>
  <c r="E53" i="26"/>
  <c r="E54" i="26"/>
  <c r="E55" i="26"/>
  <c r="E56" i="26"/>
  <c r="E57" i="26"/>
  <c r="E58" i="26"/>
  <c r="E59" i="26"/>
  <c r="E60" i="26"/>
  <c r="E61" i="26"/>
  <c r="E62" i="26"/>
  <c r="E63" i="26"/>
  <c r="E64" i="26"/>
  <c r="E65" i="26"/>
  <c r="E66" i="26"/>
  <c r="E67" i="26"/>
  <c r="E68" i="26"/>
  <c r="E69" i="26"/>
  <c r="E70" i="26"/>
  <c r="E71" i="26"/>
  <c r="E72" i="26"/>
  <c r="E73" i="26"/>
  <c r="E74" i="26"/>
  <c r="E75" i="26"/>
  <c r="E76" i="26"/>
  <c r="E77" i="26"/>
  <c r="E78" i="26"/>
  <c r="E79" i="26"/>
  <c r="E80" i="26"/>
  <c r="E81" i="26"/>
  <c r="E82" i="26"/>
  <c r="E83" i="26"/>
  <c r="E84" i="26"/>
  <c r="E85" i="26"/>
  <c r="E86" i="26"/>
  <c r="E87" i="26"/>
  <c r="E88" i="26"/>
  <c r="E89" i="26"/>
  <c r="E90" i="26"/>
  <c r="E91" i="26"/>
  <c r="E92" i="26"/>
  <c r="E93" i="26"/>
  <c r="E94" i="26"/>
  <c r="E95" i="26"/>
  <c r="E96" i="26"/>
  <c r="E97" i="26"/>
  <c r="E98" i="26"/>
  <c r="E99" i="26"/>
  <c r="E100" i="26"/>
  <c r="E101" i="26"/>
  <c r="E102" i="26"/>
  <c r="E103" i="26"/>
  <c r="E104" i="26"/>
  <c r="E105" i="26"/>
  <c r="E106" i="26"/>
  <c r="E107" i="26"/>
  <c r="E108" i="26"/>
  <c r="E109" i="26"/>
  <c r="E110" i="26"/>
  <c r="E111" i="26"/>
  <c r="E112" i="26"/>
  <c r="E113" i="26"/>
  <c r="E114" i="26"/>
  <c r="E115" i="26"/>
  <c r="E116" i="26"/>
  <c r="E117" i="26"/>
  <c r="E118" i="26"/>
  <c r="E119" i="26"/>
  <c r="E120" i="26"/>
  <c r="E121" i="26"/>
  <c r="E122" i="26"/>
  <c r="E123" i="26"/>
  <c r="E124" i="26"/>
  <c r="E125" i="26"/>
  <c r="E126" i="26"/>
  <c r="E127" i="26"/>
  <c r="E128" i="26"/>
  <c r="E129" i="26"/>
  <c r="E130" i="26"/>
  <c r="E131" i="26"/>
  <c r="E132" i="26"/>
  <c r="E133" i="26"/>
  <c r="E134" i="26"/>
  <c r="E135" i="26"/>
  <c r="E136" i="26"/>
  <c r="E137" i="26"/>
  <c r="E138" i="26"/>
  <c r="E139" i="26"/>
  <c r="E140" i="26"/>
  <c r="E141" i="26"/>
  <c r="E142" i="26"/>
  <c r="E143" i="26"/>
  <c r="E144" i="26"/>
  <c r="E145" i="26"/>
  <c r="E146" i="26"/>
  <c r="E147" i="26"/>
  <c r="E148" i="26"/>
  <c r="E149" i="26"/>
  <c r="E150" i="26"/>
  <c r="E151" i="26"/>
  <c r="E152" i="26"/>
  <c r="E153" i="26"/>
  <c r="E154" i="26"/>
  <c r="E155" i="26"/>
  <c r="E156" i="26"/>
  <c r="E157" i="26"/>
  <c r="E158" i="26"/>
  <c r="E159" i="26"/>
  <c r="E160" i="26"/>
  <c r="E161" i="26"/>
  <c r="E162" i="26"/>
  <c r="E163" i="26"/>
  <c r="E164" i="26"/>
  <c r="E165" i="26"/>
  <c r="E166" i="26"/>
  <c r="E167" i="26"/>
  <c r="E168" i="26"/>
  <c r="E169" i="26"/>
  <c r="E170" i="26"/>
  <c r="E171" i="26"/>
  <c r="E172" i="26"/>
  <c r="E173" i="26"/>
  <c r="E174" i="26"/>
  <c r="E175" i="26"/>
  <c r="E176" i="26"/>
  <c r="E177" i="26"/>
  <c r="E178" i="26"/>
  <c r="E179" i="26"/>
  <c r="E180" i="26"/>
  <c r="E181" i="26"/>
  <c r="E182" i="26"/>
  <c r="E183" i="26"/>
  <c r="E184" i="26"/>
  <c r="E185" i="26"/>
  <c r="E186" i="26"/>
  <c r="E187" i="26"/>
  <c r="E188" i="26"/>
  <c r="E189" i="26"/>
  <c r="E190" i="26"/>
  <c r="E191" i="26"/>
  <c r="E192" i="26"/>
  <c r="E193" i="26"/>
  <c r="E194" i="26"/>
  <c r="E195" i="26"/>
  <c r="E196" i="26"/>
  <c r="E197" i="26"/>
  <c r="E198" i="26"/>
  <c r="E199" i="26"/>
  <c r="E200" i="26"/>
  <c r="E201" i="26"/>
  <c r="E202" i="26"/>
  <c r="E203" i="26"/>
  <c r="E204" i="26"/>
  <c r="E205" i="26"/>
  <c r="E206" i="26"/>
  <c r="E207" i="26"/>
  <c r="E208" i="26"/>
  <c r="E209" i="26"/>
  <c r="E210" i="26"/>
  <c r="E211" i="26"/>
  <c r="E212" i="26"/>
  <c r="E213" i="26"/>
  <c r="E214" i="26"/>
  <c r="E215" i="26"/>
  <c r="E216" i="26"/>
  <c r="E217" i="26"/>
  <c r="E218" i="26"/>
  <c r="E219" i="26"/>
  <c r="E220" i="26"/>
  <c r="E221" i="26"/>
  <c r="E222" i="26"/>
  <c r="E223" i="26"/>
  <c r="E224" i="26"/>
  <c r="E225" i="26"/>
  <c r="E226" i="26"/>
  <c r="E227" i="26"/>
  <c r="E228" i="26"/>
  <c r="E229" i="26"/>
  <c r="E230" i="26"/>
  <c r="E231" i="26"/>
  <c r="E232" i="26"/>
  <c r="E233" i="26"/>
  <c r="E234" i="26"/>
  <c r="E235" i="26"/>
  <c r="E236" i="26"/>
  <c r="E237" i="26"/>
  <c r="E238" i="26"/>
  <c r="E239" i="26"/>
  <c r="E240" i="26"/>
  <c r="E241" i="26"/>
  <c r="E242" i="26"/>
  <c r="E243" i="26"/>
  <c r="E244" i="26"/>
  <c r="E245" i="26"/>
  <c r="E246" i="26"/>
  <c r="E247" i="26"/>
  <c r="E248" i="26"/>
  <c r="E249" i="26"/>
  <c r="E250" i="26"/>
  <c r="E251" i="26"/>
  <c r="E252" i="26"/>
  <c r="E253" i="26"/>
  <c r="E254" i="26"/>
  <c r="E255" i="26"/>
  <c r="E256" i="26"/>
  <c r="E257" i="26"/>
  <c r="E258" i="26"/>
  <c r="E259" i="26"/>
  <c r="E260" i="26"/>
  <c r="E261" i="26"/>
  <c r="E262" i="26"/>
  <c r="E263" i="26"/>
  <c r="E264" i="26"/>
  <c r="E265" i="26"/>
  <c r="E266" i="26"/>
  <c r="E267" i="26"/>
  <c r="E268" i="26"/>
  <c r="E269" i="26"/>
  <c r="E270" i="26"/>
  <c r="E271" i="26"/>
  <c r="E272" i="26"/>
  <c r="E273" i="26"/>
  <c r="E274" i="26"/>
  <c r="E275" i="26"/>
  <c r="E276" i="26"/>
  <c r="E277" i="26"/>
  <c r="E278" i="26"/>
  <c r="E279" i="26"/>
  <c r="E280" i="26"/>
  <c r="E281" i="26"/>
  <c r="E282" i="26"/>
  <c r="E283" i="26"/>
  <c r="E284" i="26"/>
  <c r="E285" i="26"/>
  <c r="E286" i="26"/>
  <c r="E287" i="26"/>
  <c r="E288" i="26"/>
  <c r="E289" i="26"/>
  <c r="E290" i="26"/>
  <c r="E291" i="26"/>
  <c r="E292" i="26"/>
  <c r="E293" i="26"/>
  <c r="E294" i="26"/>
  <c r="E295" i="26"/>
  <c r="E296" i="26"/>
  <c r="E297" i="26"/>
  <c r="E298" i="26"/>
  <c r="E299" i="26"/>
  <c r="E300" i="26"/>
  <c r="E301" i="26"/>
  <c r="E302" i="26"/>
  <c r="E303" i="26"/>
  <c r="E304" i="26"/>
  <c r="E305" i="26"/>
  <c r="E306" i="26"/>
  <c r="E307" i="26"/>
  <c r="E308" i="26"/>
  <c r="E309" i="26"/>
  <c r="E310" i="26"/>
  <c r="E311" i="26"/>
  <c r="E312" i="26"/>
  <c r="E313" i="26"/>
  <c r="E314" i="26"/>
  <c r="E315" i="26"/>
  <c r="E316" i="26"/>
  <c r="E317" i="26"/>
  <c r="E318" i="26"/>
  <c r="E319" i="26"/>
  <c r="E320" i="26"/>
  <c r="E321" i="26"/>
  <c r="E322" i="26"/>
  <c r="E323" i="26"/>
  <c r="E324" i="26"/>
  <c r="E325" i="26"/>
  <c r="E326" i="26"/>
  <c r="E327" i="26"/>
  <c r="E328" i="26"/>
  <c r="E329" i="26"/>
  <c r="E330" i="26"/>
  <c r="E331" i="26"/>
  <c r="E332" i="26"/>
  <c r="E333" i="26"/>
  <c r="E334" i="26"/>
  <c r="E335" i="26"/>
  <c r="E336" i="26"/>
  <c r="E337" i="26"/>
  <c r="E338" i="26"/>
  <c r="E339" i="26"/>
  <c r="E340" i="26"/>
  <c r="E341" i="26"/>
  <c r="E342" i="26"/>
  <c r="E343" i="26"/>
  <c r="E344" i="26"/>
  <c r="E345" i="26"/>
  <c r="E346" i="26"/>
  <c r="E347" i="26"/>
  <c r="E348" i="26"/>
  <c r="E349" i="26"/>
  <c r="E350" i="26"/>
  <c r="E351" i="26"/>
  <c r="E352" i="26"/>
  <c r="E353" i="26"/>
  <c r="E354" i="26"/>
  <c r="E355" i="26"/>
  <c r="E356" i="26"/>
  <c r="E357" i="26"/>
  <c r="E358" i="26"/>
  <c r="E359" i="26"/>
  <c r="E360" i="26"/>
  <c r="E361" i="26"/>
  <c r="E362" i="26"/>
  <c r="E363" i="26"/>
  <c r="E364" i="26"/>
  <c r="E365" i="26"/>
  <c r="E366" i="26"/>
  <c r="E367" i="26"/>
  <c r="E368" i="26"/>
  <c r="E369" i="26"/>
  <c r="E370" i="26"/>
  <c r="E371" i="26"/>
  <c r="E372" i="26"/>
  <c r="E373" i="26"/>
  <c r="E374" i="26"/>
  <c r="E375" i="26"/>
  <c r="E376" i="26"/>
  <c r="E377" i="26"/>
  <c r="E378" i="26"/>
  <c r="E379" i="26"/>
  <c r="E380" i="26"/>
  <c r="E381" i="26"/>
  <c r="E382" i="26"/>
  <c r="E383" i="26"/>
  <c r="E384" i="26"/>
  <c r="E385" i="26"/>
  <c r="P2" i="28"/>
  <c r="P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P54" i="28"/>
  <c r="P55" i="28"/>
  <c r="P56" i="28"/>
  <c r="P57" i="28"/>
  <c r="P58" i="28"/>
  <c r="P59" i="28"/>
  <c r="P60" i="28"/>
  <c r="P61" i="28"/>
  <c r="P62" i="28"/>
  <c r="P63" i="28"/>
  <c r="P64" i="28"/>
  <c r="P65" i="28"/>
  <c r="P66" i="28"/>
  <c r="P67" i="28"/>
  <c r="P68" i="28"/>
  <c r="P69" i="28"/>
  <c r="P70" i="28"/>
  <c r="P71" i="28"/>
  <c r="P72" i="28"/>
  <c r="P73" i="28"/>
  <c r="P74" i="28"/>
  <c r="P75" i="28"/>
  <c r="P76" i="28"/>
  <c r="P77" i="28"/>
  <c r="P78" i="28"/>
  <c r="P79" i="28"/>
  <c r="P80" i="28"/>
  <c r="P81" i="28"/>
  <c r="P82" i="28"/>
  <c r="P83" i="28"/>
  <c r="P84" i="28"/>
  <c r="P85" i="28"/>
  <c r="P86" i="28"/>
  <c r="P87" i="28"/>
  <c r="P88" i="28"/>
  <c r="P89" i="28"/>
  <c r="P90" i="28"/>
  <c r="P91" i="28"/>
  <c r="P92" i="28"/>
  <c r="P93" i="28"/>
  <c r="P94" i="28"/>
  <c r="P95" i="28"/>
  <c r="P96" i="28"/>
  <c r="P97" i="28"/>
  <c r="P98" i="28"/>
  <c r="P99" i="28"/>
  <c r="P100" i="28"/>
  <c r="P101" i="28"/>
  <c r="P102" i="28"/>
  <c r="P103" i="28"/>
  <c r="P104" i="28"/>
  <c r="P105" i="28"/>
  <c r="P106" i="28"/>
  <c r="P107" i="28"/>
  <c r="P108" i="28"/>
  <c r="P109" i="28"/>
  <c r="P110" i="28"/>
  <c r="P111" i="28"/>
  <c r="P112" i="28"/>
  <c r="P113" i="28"/>
  <c r="P114" i="28"/>
  <c r="P115" i="28"/>
  <c r="P116" i="28"/>
  <c r="P117" i="28"/>
  <c r="P118" i="28"/>
  <c r="P119" i="28"/>
  <c r="P120" i="28"/>
  <c r="P121" i="28"/>
  <c r="P122" i="28"/>
  <c r="P123" i="28"/>
  <c r="P124" i="28"/>
  <c r="P125" i="28"/>
  <c r="P126" i="28"/>
  <c r="P127" i="28"/>
  <c r="P128" i="28"/>
  <c r="P129" i="28"/>
  <c r="P130" i="28"/>
  <c r="P131" i="28"/>
  <c r="P132" i="28"/>
  <c r="P133" i="28"/>
  <c r="P134" i="28"/>
  <c r="P135" i="28"/>
  <c r="P136" i="28"/>
  <c r="P137" i="28"/>
  <c r="P138" i="28"/>
  <c r="P139" i="28"/>
  <c r="P140" i="28"/>
  <c r="P141" i="28"/>
  <c r="P142" i="28"/>
  <c r="P143" i="28"/>
  <c r="P144" i="28"/>
  <c r="P145" i="28"/>
  <c r="P146" i="28"/>
  <c r="P147" i="28"/>
  <c r="P148" i="28"/>
  <c r="P149" i="28"/>
  <c r="P150" i="28"/>
  <c r="P151" i="28"/>
  <c r="P152" i="28"/>
  <c r="P153" i="28"/>
  <c r="P154" i="28"/>
  <c r="P155" i="28"/>
  <c r="P156" i="28"/>
  <c r="P157" i="28"/>
  <c r="P158" i="28"/>
  <c r="P159" i="28"/>
  <c r="P160" i="28"/>
  <c r="P161" i="28"/>
  <c r="P162" i="28"/>
  <c r="P163" i="28"/>
  <c r="P164" i="28"/>
  <c r="P165" i="28"/>
  <c r="P166" i="28"/>
  <c r="P167" i="28"/>
  <c r="P168" i="28"/>
  <c r="P169" i="28"/>
  <c r="P170" i="28"/>
  <c r="P171" i="28"/>
  <c r="P172" i="28"/>
  <c r="P173" i="28"/>
  <c r="P174" i="28"/>
  <c r="P175" i="28"/>
  <c r="P176" i="28"/>
  <c r="P177" i="28"/>
  <c r="P178" i="28"/>
  <c r="P179" i="28"/>
  <c r="P180" i="28"/>
  <c r="P181" i="28"/>
  <c r="P182" i="28"/>
  <c r="P183" i="28"/>
  <c r="P184" i="28"/>
  <c r="P185" i="28"/>
  <c r="P186" i="28"/>
  <c r="P187" i="28"/>
  <c r="P188" i="28"/>
  <c r="P189" i="28"/>
  <c r="P190" i="28"/>
  <c r="P191" i="28"/>
  <c r="P192" i="28"/>
  <c r="P193" i="28"/>
  <c r="P194" i="28"/>
  <c r="P195" i="28"/>
  <c r="P196" i="28"/>
  <c r="P197" i="28"/>
  <c r="P198" i="28"/>
  <c r="P199" i="28"/>
  <c r="P200" i="28"/>
  <c r="P201" i="28"/>
  <c r="P202" i="28"/>
  <c r="P203" i="28"/>
  <c r="P204" i="28"/>
  <c r="P205" i="28"/>
  <c r="P206" i="28"/>
  <c r="P207" i="28"/>
  <c r="P208" i="28"/>
  <c r="P209" i="28"/>
  <c r="P210" i="28"/>
  <c r="P211" i="28"/>
  <c r="P212" i="28"/>
  <c r="P213" i="28"/>
  <c r="P214" i="28"/>
  <c r="P215" i="28"/>
  <c r="P216" i="28"/>
  <c r="P217" i="28"/>
  <c r="P218" i="28"/>
  <c r="P219" i="28"/>
  <c r="P220" i="28"/>
  <c r="P221" i="28"/>
  <c r="P222" i="28"/>
  <c r="P223" i="28"/>
  <c r="P224" i="28"/>
  <c r="P225" i="28"/>
  <c r="P226" i="28"/>
  <c r="P227" i="28"/>
  <c r="P228" i="28"/>
  <c r="P229" i="28"/>
  <c r="P230" i="28"/>
  <c r="P231" i="28"/>
  <c r="P232" i="28"/>
  <c r="P233" i="28"/>
  <c r="P234" i="28"/>
  <c r="P235" i="28"/>
  <c r="P236" i="28"/>
  <c r="P237" i="28"/>
  <c r="P238" i="28"/>
  <c r="P239" i="28"/>
  <c r="P240" i="28"/>
  <c r="P241" i="28"/>
  <c r="P242" i="28"/>
  <c r="P243" i="28"/>
  <c r="P244" i="28"/>
  <c r="P245" i="28"/>
  <c r="P246" i="28"/>
  <c r="P247" i="28"/>
  <c r="P248" i="28"/>
  <c r="P249" i="28"/>
  <c r="P250" i="28"/>
  <c r="P251" i="28"/>
  <c r="P252" i="28"/>
  <c r="P253" i="28"/>
  <c r="P254" i="28"/>
  <c r="P255" i="28"/>
  <c r="P256" i="28"/>
  <c r="P257" i="28"/>
  <c r="P258" i="28"/>
  <c r="P259" i="28"/>
  <c r="P260" i="28"/>
  <c r="P261" i="28"/>
  <c r="P262" i="28"/>
  <c r="P263" i="28"/>
  <c r="P264" i="28"/>
  <c r="P265" i="28"/>
  <c r="P266" i="28"/>
  <c r="P267" i="28"/>
  <c r="P268" i="28"/>
  <c r="P269" i="28"/>
  <c r="P270" i="28"/>
  <c r="P271" i="28"/>
  <c r="P272" i="28"/>
  <c r="P273" i="28"/>
  <c r="P274" i="28"/>
  <c r="P275" i="28"/>
  <c r="P276" i="28"/>
  <c r="P277" i="28"/>
  <c r="P278" i="28"/>
  <c r="P279" i="28"/>
  <c r="P280" i="28"/>
  <c r="P281" i="28"/>
  <c r="P282" i="28"/>
  <c r="P283" i="28"/>
  <c r="P284" i="28"/>
  <c r="P285" i="28"/>
  <c r="P286" i="28"/>
  <c r="P287" i="28"/>
  <c r="P288" i="28"/>
  <c r="P289" i="28"/>
  <c r="P290" i="28"/>
  <c r="P291" i="28"/>
  <c r="P292" i="28"/>
  <c r="P293" i="28"/>
  <c r="P294" i="28"/>
  <c r="P295" i="28"/>
  <c r="P296" i="28"/>
  <c r="P297" i="28"/>
  <c r="P298" i="28"/>
  <c r="P299" i="28"/>
  <c r="P300" i="28"/>
  <c r="P301" i="28"/>
  <c r="P302" i="28"/>
  <c r="P303" i="28"/>
  <c r="P304" i="28"/>
  <c r="P305" i="28"/>
  <c r="P306" i="28"/>
  <c r="P307" i="28"/>
  <c r="P308" i="28"/>
  <c r="P309" i="28"/>
  <c r="P310" i="28"/>
  <c r="P311" i="28"/>
  <c r="P312" i="28"/>
  <c r="P313" i="28"/>
  <c r="P314" i="28"/>
  <c r="P315" i="28"/>
  <c r="P316" i="28"/>
  <c r="P317" i="28"/>
  <c r="P318" i="28"/>
  <c r="P319" i="28"/>
  <c r="P320" i="28"/>
  <c r="P321" i="28"/>
  <c r="P322" i="28"/>
  <c r="P323" i="28"/>
  <c r="P324" i="28"/>
  <c r="P325" i="28"/>
  <c r="P326" i="28"/>
  <c r="P327" i="28"/>
  <c r="P328" i="28"/>
  <c r="P329" i="28"/>
  <c r="P330" i="28"/>
  <c r="P331" i="28"/>
  <c r="P332" i="28"/>
  <c r="P333" i="28"/>
  <c r="P334" i="28"/>
  <c r="P335" i="28"/>
  <c r="P336" i="28"/>
  <c r="P337" i="28"/>
  <c r="P338" i="28"/>
  <c r="P339" i="28"/>
  <c r="P340" i="28"/>
  <c r="P341" i="28"/>
  <c r="P342" i="28"/>
  <c r="P343" i="28"/>
  <c r="P344" i="28"/>
  <c r="P345" i="28"/>
  <c r="P346" i="28"/>
  <c r="P347" i="28"/>
  <c r="P348" i="28"/>
  <c r="P349" i="28"/>
  <c r="P350" i="28"/>
  <c r="P351" i="28"/>
  <c r="P352" i="28"/>
  <c r="P353" i="28"/>
  <c r="P354" i="28"/>
  <c r="P355" i="28"/>
  <c r="P356" i="28"/>
  <c r="P357" i="28"/>
  <c r="P358" i="28"/>
  <c r="P359" i="28"/>
  <c r="P360" i="28"/>
  <c r="P361" i="28"/>
  <c r="P362" i="28"/>
  <c r="P363" i="28"/>
  <c r="P364" i="28"/>
  <c r="P365" i="28"/>
  <c r="P366" i="28"/>
  <c r="P367" i="28"/>
  <c r="P368" i="28"/>
  <c r="P369" i="28"/>
  <c r="P370" i="28"/>
  <c r="P371" i="28"/>
  <c r="P372" i="28"/>
  <c r="P373" i="28"/>
  <c r="P374" i="28"/>
  <c r="P375" i="28"/>
  <c r="P376" i="28"/>
  <c r="P377" i="28"/>
  <c r="P378" i="28"/>
  <c r="P379" i="28"/>
  <c r="P380" i="28"/>
  <c r="P381" i="28"/>
  <c r="P382" i="28"/>
  <c r="P383" i="28"/>
  <c r="P384" i="28"/>
  <c r="P385" i="28"/>
  <c r="P386" i="28"/>
  <c r="P387" i="28"/>
  <c r="P388" i="28"/>
  <c r="P389" i="28"/>
  <c r="P390" i="28"/>
  <c r="P391" i="28"/>
  <c r="P392" i="28"/>
  <c r="P393" i="28"/>
  <c r="P394" i="28"/>
  <c r="P395" i="28"/>
  <c r="P396" i="28"/>
  <c r="P397" i="28"/>
  <c r="P398" i="28"/>
  <c r="P399" i="28"/>
  <c r="P400" i="28"/>
  <c r="P401" i="28"/>
  <c r="P402" i="28"/>
  <c r="P403" i="28"/>
  <c r="P404" i="28"/>
  <c r="P405" i="28"/>
  <c r="P406" i="28"/>
  <c r="P407" i="28"/>
  <c r="P408" i="28"/>
  <c r="P409" i="28"/>
  <c r="P410" i="28"/>
  <c r="P411" i="28"/>
  <c r="P412" i="28"/>
  <c r="P413" i="28"/>
  <c r="P414" i="28"/>
  <c r="P415" i="28"/>
  <c r="P416" i="28"/>
  <c r="P417" i="28"/>
  <c r="P418" i="28"/>
  <c r="P419" i="28"/>
  <c r="P420" i="28"/>
  <c r="P421" i="28"/>
  <c r="P422" i="28"/>
  <c r="P423" i="28"/>
  <c r="P424" i="28"/>
  <c r="P425" i="28"/>
  <c r="P426" i="28"/>
  <c r="P427" i="28"/>
  <c r="P428" i="28"/>
  <c r="P429" i="28"/>
  <c r="P430" i="28"/>
  <c r="P431" i="28"/>
  <c r="P432" i="28"/>
  <c r="P433" i="28"/>
  <c r="P434" i="28"/>
  <c r="P435" i="28"/>
  <c r="P436" i="28"/>
  <c r="P437" i="28"/>
  <c r="P438" i="28"/>
  <c r="P439" i="28"/>
  <c r="P440" i="28"/>
  <c r="P441" i="28"/>
  <c r="P442" i="28"/>
  <c r="P443" i="28"/>
  <c r="P444" i="28"/>
  <c r="P445" i="28"/>
  <c r="P446" i="28"/>
  <c r="P447" i="28"/>
  <c r="P448" i="28"/>
  <c r="P449" i="28"/>
  <c r="P450" i="28"/>
  <c r="P451" i="28"/>
  <c r="P452" i="28"/>
  <c r="P453" i="28"/>
  <c r="P454" i="28"/>
  <c r="P455" i="28"/>
  <c r="P456" i="28"/>
  <c r="P457" i="28"/>
  <c r="P458" i="28"/>
  <c r="P459" i="28"/>
  <c r="P460" i="28"/>
  <c r="P461" i="28"/>
  <c r="P462" i="28"/>
  <c r="P463" i="28"/>
  <c r="P464" i="28"/>
  <c r="P465" i="28"/>
  <c r="P466" i="28"/>
  <c r="P467" i="28"/>
  <c r="P468" i="28"/>
  <c r="P469" i="28"/>
  <c r="P470" i="28"/>
  <c r="P471" i="28"/>
  <c r="P472" i="28"/>
  <c r="P473" i="28"/>
  <c r="P474" i="28"/>
  <c r="P475" i="28"/>
  <c r="P476" i="28"/>
  <c r="P477" i="28"/>
  <c r="P478" i="28"/>
  <c r="P479" i="28"/>
  <c r="P480" i="28"/>
  <c r="P481" i="28"/>
  <c r="P482" i="28"/>
  <c r="P483" i="28"/>
  <c r="P484" i="28"/>
  <c r="P485" i="28"/>
  <c r="P486" i="28"/>
  <c r="P487" i="28"/>
  <c r="P488" i="28"/>
  <c r="P489" i="28"/>
  <c r="P490" i="28"/>
  <c r="P491" i="28"/>
  <c r="P492" i="28"/>
  <c r="P493" i="28"/>
  <c r="P494" i="28"/>
  <c r="P495" i="28"/>
  <c r="P496" i="28"/>
  <c r="P497" i="28"/>
  <c r="P498" i="28"/>
  <c r="P499" i="28"/>
  <c r="P500" i="28"/>
  <c r="P501" i="28"/>
  <c r="P502" i="28"/>
  <c r="P503" i="28"/>
  <c r="P504" i="28"/>
  <c r="P505" i="28"/>
  <c r="P506" i="28"/>
  <c r="P507" i="28"/>
  <c r="P508" i="28"/>
  <c r="P509" i="28"/>
  <c r="P510" i="28"/>
  <c r="P511" i="28"/>
  <c r="P512" i="28"/>
  <c r="P513" i="28"/>
  <c r="P514" i="28"/>
  <c r="P515" i="28"/>
  <c r="P516" i="28"/>
  <c r="P517" i="28"/>
  <c r="P518" i="28"/>
  <c r="P519" i="28"/>
  <c r="P520" i="28"/>
  <c r="P521" i="28"/>
  <c r="P522" i="28"/>
  <c r="P523" i="28"/>
  <c r="P524" i="28"/>
  <c r="P525" i="28"/>
  <c r="P526" i="28"/>
  <c r="P527" i="28"/>
  <c r="P528" i="28"/>
  <c r="P529" i="28"/>
  <c r="P530" i="28"/>
  <c r="P531" i="28"/>
  <c r="P532" i="28"/>
  <c r="P533" i="28"/>
  <c r="P534" i="28"/>
  <c r="P535" i="28"/>
  <c r="P536" i="28"/>
  <c r="P537" i="28"/>
  <c r="P538" i="28"/>
  <c r="P539" i="28"/>
  <c r="P540" i="28"/>
  <c r="P541" i="28"/>
  <c r="P542" i="28"/>
  <c r="P543" i="28"/>
  <c r="P544" i="28"/>
  <c r="P545" i="28"/>
  <c r="P546" i="28"/>
  <c r="P547" i="28"/>
  <c r="P548" i="28"/>
  <c r="P549" i="28"/>
  <c r="P550" i="28"/>
  <c r="P551" i="28"/>
  <c r="P552" i="28"/>
  <c r="P553" i="28"/>
  <c r="P554" i="28"/>
  <c r="P555" i="28"/>
  <c r="P556" i="28"/>
  <c r="P557" i="28"/>
  <c r="P558" i="28"/>
  <c r="P559" i="28"/>
  <c r="P560" i="28"/>
  <c r="P561" i="28"/>
  <c r="P562" i="28"/>
  <c r="P563" i="28"/>
  <c r="P564" i="28"/>
  <c r="P565" i="28"/>
  <c r="P566" i="28"/>
  <c r="P567" i="28"/>
  <c r="P568" i="28"/>
  <c r="P569" i="28"/>
  <c r="P570" i="28"/>
  <c r="P571" i="28"/>
  <c r="P572" i="28"/>
  <c r="P573" i="28"/>
  <c r="P574" i="28"/>
  <c r="P575" i="28"/>
  <c r="P576" i="28"/>
  <c r="P577" i="28"/>
  <c r="P578" i="28"/>
  <c r="P579" i="28"/>
  <c r="P580" i="28"/>
  <c r="P581" i="28"/>
  <c r="P582" i="28"/>
  <c r="P583" i="28"/>
  <c r="P584" i="28"/>
  <c r="P585" i="28"/>
  <c r="P586" i="28"/>
  <c r="P587" i="28"/>
  <c r="P588" i="28"/>
  <c r="P589" i="28"/>
  <c r="P590" i="28"/>
  <c r="P591" i="28"/>
  <c r="P592" i="28"/>
  <c r="P593" i="28"/>
  <c r="P594" i="28"/>
  <c r="P595" i="28"/>
  <c r="P596" i="28"/>
  <c r="P597" i="28"/>
  <c r="P598" i="28"/>
  <c r="P599" i="28"/>
  <c r="P600" i="28"/>
  <c r="P601" i="28"/>
  <c r="P602" i="28"/>
  <c r="P603" i="28"/>
  <c r="P604" i="28"/>
  <c r="P605" i="28"/>
  <c r="P606" i="28"/>
  <c r="P607" i="28"/>
  <c r="P608" i="28"/>
  <c r="P609" i="28"/>
  <c r="P610" i="28"/>
  <c r="P611" i="28"/>
  <c r="P612" i="28"/>
  <c r="P613" i="28"/>
  <c r="P614" i="28"/>
  <c r="P615" i="28"/>
  <c r="P616" i="28"/>
  <c r="P617" i="28"/>
  <c r="P618" i="28"/>
  <c r="P619" i="28"/>
  <c r="P620" i="28"/>
  <c r="P621" i="28"/>
  <c r="P622" i="28"/>
  <c r="P623" i="28"/>
  <c r="P624" i="28"/>
  <c r="P625" i="28"/>
  <c r="P626" i="28"/>
  <c r="P627" i="28"/>
  <c r="P628" i="28"/>
  <c r="P629" i="28"/>
  <c r="P630" i="28"/>
  <c r="P631" i="28"/>
  <c r="P632" i="28"/>
  <c r="P633" i="28"/>
  <c r="P634" i="28"/>
  <c r="P635" i="28"/>
  <c r="P636" i="28"/>
  <c r="P637" i="28"/>
  <c r="P638" i="28"/>
  <c r="P639" i="28"/>
  <c r="P640" i="28"/>
  <c r="P641" i="28"/>
  <c r="P642" i="28"/>
  <c r="P643" i="28"/>
  <c r="P644" i="28"/>
  <c r="P645" i="28"/>
  <c r="P646" i="28"/>
  <c r="P647" i="28"/>
  <c r="P648" i="28"/>
  <c r="P649" i="28"/>
  <c r="P650" i="28"/>
  <c r="P651" i="28"/>
  <c r="P652" i="28"/>
  <c r="P653" i="28"/>
  <c r="P654" i="28"/>
  <c r="P655" i="28"/>
  <c r="P656" i="28"/>
  <c r="P657" i="28"/>
  <c r="P658" i="28"/>
  <c r="P659" i="28"/>
  <c r="P660" i="28"/>
  <c r="P661" i="28"/>
  <c r="P662" i="28"/>
  <c r="P663" i="28"/>
  <c r="P664" i="28"/>
  <c r="P665" i="28"/>
  <c r="P666" i="28"/>
  <c r="P667" i="28"/>
  <c r="P668" i="28"/>
  <c r="P669" i="28"/>
  <c r="P670" i="28"/>
  <c r="P671" i="28"/>
  <c r="P672" i="28"/>
  <c r="P673" i="28"/>
  <c r="P674" i="28"/>
  <c r="P675" i="28"/>
  <c r="P676" i="28"/>
  <c r="P677" i="28"/>
  <c r="P678" i="28"/>
  <c r="P679" i="28"/>
  <c r="P680" i="28"/>
  <c r="P681" i="28"/>
  <c r="P682" i="28"/>
  <c r="P683" i="28"/>
  <c r="P684" i="28"/>
  <c r="P685" i="28"/>
  <c r="P686" i="28"/>
  <c r="P687" i="28"/>
  <c r="P688" i="28"/>
  <c r="P689" i="28"/>
  <c r="P690" i="28"/>
  <c r="P691" i="28"/>
  <c r="P692" i="28"/>
  <c r="P693" i="28"/>
  <c r="P694" i="28"/>
  <c r="P695" i="28"/>
  <c r="P696" i="28"/>
  <c r="P697" i="28"/>
  <c r="P698" i="28"/>
  <c r="P699" i="28"/>
  <c r="P700" i="28"/>
  <c r="P701" i="28"/>
  <c r="P702" i="28"/>
  <c r="P703" i="28"/>
  <c r="P704" i="28"/>
  <c r="P705" i="28"/>
  <c r="P706" i="28"/>
  <c r="P707" i="28"/>
  <c r="P708" i="28"/>
  <c r="P709" i="28"/>
  <c r="P710" i="28"/>
  <c r="P711" i="28"/>
  <c r="P712" i="28"/>
  <c r="P713" i="28"/>
  <c r="P714" i="28"/>
  <c r="P715" i="28"/>
  <c r="P716" i="28"/>
  <c r="P717" i="28"/>
  <c r="P718" i="28"/>
  <c r="P719" i="28"/>
  <c r="P720" i="28"/>
  <c r="P721" i="28"/>
  <c r="P722" i="28"/>
  <c r="P723" i="28"/>
  <c r="P724" i="28"/>
  <c r="P725" i="28"/>
  <c r="P726" i="28"/>
  <c r="P727" i="28"/>
  <c r="P728" i="28"/>
  <c r="P729" i="28"/>
  <c r="P730" i="28"/>
  <c r="P731" i="28"/>
  <c r="P732" i="28"/>
  <c r="P733" i="28"/>
  <c r="P734" i="28"/>
  <c r="P735" i="28"/>
  <c r="P736" i="28"/>
  <c r="P737" i="28"/>
  <c r="P738" i="28"/>
  <c r="P739" i="28"/>
  <c r="P740" i="28"/>
  <c r="P741" i="28"/>
  <c r="P742" i="28"/>
  <c r="P743" i="28"/>
  <c r="P744" i="28"/>
  <c r="P745" i="28"/>
  <c r="P746" i="28"/>
  <c r="P747" i="28"/>
  <c r="P748" i="28"/>
  <c r="P749" i="28"/>
  <c r="P750" i="28"/>
  <c r="P751" i="28"/>
  <c r="P752" i="28"/>
  <c r="P753" i="28"/>
  <c r="P754" i="28"/>
  <c r="P755" i="28"/>
  <c r="P756" i="28"/>
  <c r="P757" i="28"/>
  <c r="P758" i="28"/>
  <c r="P759" i="28"/>
  <c r="P760" i="28"/>
  <c r="P761" i="28"/>
  <c r="P762" i="28"/>
  <c r="P763" i="28"/>
  <c r="P764" i="28"/>
  <c r="P765" i="28"/>
  <c r="P766" i="28"/>
  <c r="P767" i="28"/>
  <c r="P768" i="28"/>
  <c r="P769" i="28"/>
  <c r="P770" i="28"/>
  <c r="P771" i="28"/>
  <c r="P772" i="28"/>
  <c r="P773" i="28"/>
  <c r="P774" i="28"/>
  <c r="P775" i="28"/>
  <c r="P776" i="28"/>
  <c r="P777" i="28"/>
  <c r="P778" i="28"/>
  <c r="P779" i="28"/>
  <c r="P780" i="28"/>
  <c r="P781" i="28"/>
  <c r="P782" i="28"/>
  <c r="P783" i="28"/>
  <c r="P784" i="28"/>
  <c r="P785" i="28"/>
  <c r="P786" i="28"/>
  <c r="P787" i="28"/>
  <c r="P788" i="28"/>
  <c r="P789" i="28"/>
  <c r="P790" i="28"/>
  <c r="P791" i="28"/>
  <c r="P792" i="28"/>
  <c r="P793" i="28"/>
  <c r="P794" i="28"/>
  <c r="P795" i="28"/>
  <c r="P796" i="28"/>
  <c r="P797" i="28"/>
  <c r="P798" i="28"/>
  <c r="P799" i="28"/>
  <c r="P800" i="28"/>
  <c r="P801" i="28"/>
  <c r="P802" i="28"/>
  <c r="P803" i="28"/>
  <c r="P804" i="28"/>
  <c r="P805" i="28"/>
  <c r="P806" i="28"/>
  <c r="P807" i="28"/>
  <c r="P808" i="28"/>
  <c r="P809" i="28"/>
  <c r="P810" i="28"/>
  <c r="P811" i="28"/>
  <c r="P812" i="28"/>
  <c r="P813" i="28"/>
  <c r="P814" i="28"/>
  <c r="P815" i="28"/>
  <c r="P816" i="28"/>
  <c r="P817" i="28"/>
  <c r="P818" i="28"/>
  <c r="P819" i="28"/>
  <c r="P820" i="28"/>
  <c r="P821" i="28"/>
  <c r="P822" i="28"/>
  <c r="P823" i="28"/>
  <c r="P824" i="28"/>
  <c r="P825" i="28"/>
  <c r="P826" i="28"/>
  <c r="P827" i="28"/>
  <c r="P828" i="28"/>
  <c r="P829" i="28"/>
  <c r="P830" i="28"/>
  <c r="P831" i="28"/>
  <c r="P832" i="28"/>
  <c r="P833" i="28"/>
  <c r="P834" i="28"/>
  <c r="P835" i="28"/>
  <c r="P836" i="28"/>
  <c r="P837" i="28"/>
  <c r="P838" i="28"/>
  <c r="P839" i="28"/>
  <c r="P840" i="28"/>
  <c r="P841" i="28"/>
  <c r="P842" i="28"/>
  <c r="P843" i="28"/>
  <c r="P844" i="28"/>
  <c r="P845" i="28"/>
  <c r="P846" i="28"/>
  <c r="P847" i="28"/>
  <c r="P848" i="28"/>
  <c r="P849" i="28"/>
  <c r="P850" i="28"/>
  <c r="P851" i="28"/>
  <c r="P852" i="28"/>
  <c r="P853" i="28"/>
  <c r="P854" i="28"/>
  <c r="P855" i="28"/>
  <c r="P856" i="28"/>
  <c r="P857" i="28"/>
  <c r="P858" i="28"/>
  <c r="P859" i="28"/>
  <c r="P860" i="28"/>
  <c r="P861" i="28"/>
  <c r="P862" i="28"/>
  <c r="P863" i="28"/>
  <c r="P864" i="28"/>
  <c r="P865" i="28"/>
  <c r="P866" i="28"/>
  <c r="P867" i="28"/>
  <c r="P868" i="28"/>
  <c r="P869" i="28"/>
  <c r="P870" i="28"/>
  <c r="P871" i="28"/>
  <c r="P872" i="28"/>
  <c r="P873" i="28"/>
  <c r="P874" i="28"/>
  <c r="P875" i="28"/>
  <c r="P876" i="28"/>
  <c r="P877" i="28"/>
  <c r="P878" i="28"/>
  <c r="P879" i="28"/>
  <c r="P880" i="28"/>
  <c r="P881" i="28"/>
  <c r="P882" i="28"/>
  <c r="P883" i="28"/>
  <c r="P884" i="28"/>
  <c r="P885" i="28"/>
  <c r="P886" i="28"/>
  <c r="P887" i="28"/>
  <c r="P888" i="28"/>
  <c r="P889" i="28"/>
  <c r="P890" i="28"/>
  <c r="P891" i="28"/>
  <c r="P892" i="28"/>
  <c r="P893" i="28"/>
  <c r="P894" i="28"/>
  <c r="P895" i="28"/>
  <c r="P896" i="28"/>
  <c r="P897" i="28"/>
  <c r="P898" i="28"/>
  <c r="P899" i="28"/>
  <c r="P900" i="28"/>
  <c r="P901" i="28"/>
  <c r="P902" i="28"/>
  <c r="P903" i="28"/>
  <c r="P904" i="28"/>
  <c r="P905" i="28"/>
  <c r="P906" i="28"/>
  <c r="P907" i="28"/>
  <c r="P908" i="28"/>
  <c r="P909" i="28"/>
  <c r="P910" i="28"/>
  <c r="P911" i="28"/>
  <c r="P912" i="28"/>
  <c r="P913" i="28"/>
  <c r="P914" i="28"/>
  <c r="P915" i="28"/>
  <c r="P916" i="28"/>
  <c r="P917" i="28"/>
  <c r="P918" i="28"/>
  <c r="P919" i="28"/>
  <c r="P920" i="28"/>
  <c r="P921" i="28"/>
  <c r="P922" i="28"/>
  <c r="P923" i="28"/>
  <c r="P924" i="28"/>
  <c r="P925" i="28"/>
  <c r="P926" i="28"/>
  <c r="P927" i="28"/>
  <c r="P928" i="28"/>
  <c r="P929" i="28"/>
  <c r="P930" i="28"/>
  <c r="P931" i="28"/>
  <c r="P932" i="28"/>
  <c r="P933" i="28"/>
  <c r="P934" i="28"/>
  <c r="P935" i="28"/>
  <c r="P936" i="28"/>
  <c r="P937" i="28"/>
  <c r="P938" i="28"/>
  <c r="P939" i="28"/>
  <c r="P940" i="28"/>
  <c r="P941" i="28"/>
  <c r="P942" i="28"/>
  <c r="P943" i="28"/>
  <c r="P944" i="28"/>
  <c r="P945" i="28"/>
  <c r="P946" i="28"/>
  <c r="P947" i="28"/>
  <c r="P948" i="28"/>
  <c r="P949" i="28"/>
  <c r="P950" i="28"/>
  <c r="P951" i="28"/>
  <c r="P952" i="28"/>
  <c r="P953" i="28"/>
  <c r="P954" i="28"/>
  <c r="P955" i="28"/>
  <c r="P956" i="28"/>
  <c r="P957" i="28"/>
  <c r="P958" i="28"/>
  <c r="P959" i="28"/>
  <c r="P960" i="28"/>
  <c r="P961" i="28"/>
  <c r="P962" i="28"/>
  <c r="P963" i="28"/>
  <c r="P964" i="28"/>
  <c r="P965" i="28"/>
  <c r="P966" i="28"/>
  <c r="P967" i="28"/>
  <c r="P968" i="28"/>
  <c r="P969" i="28"/>
  <c r="P970" i="28"/>
  <c r="P971" i="28"/>
  <c r="P972" i="28"/>
  <c r="P973" i="28"/>
  <c r="P974" i="28"/>
  <c r="P975" i="28"/>
  <c r="P976" i="28"/>
  <c r="P977" i="28"/>
  <c r="P978" i="28"/>
  <c r="P979" i="28"/>
  <c r="P980" i="28"/>
  <c r="P981" i="28"/>
  <c r="P982" i="28"/>
  <c r="P983" i="28"/>
  <c r="P984" i="28"/>
  <c r="P985" i="28"/>
  <c r="P986" i="28"/>
  <c r="P987" i="28"/>
  <c r="P988" i="28"/>
  <c r="P989" i="28"/>
  <c r="P990" i="28"/>
  <c r="P991" i="28"/>
  <c r="P992" i="28"/>
  <c r="P993" i="28"/>
  <c r="P994" i="28"/>
  <c r="P995" i="28"/>
  <c r="P996" i="28"/>
  <c r="P997" i="28"/>
  <c r="P998" i="28"/>
  <c r="P999" i="28"/>
  <c r="P1000" i="28"/>
  <c r="P1001" i="28"/>
  <c r="O2" i="28"/>
  <c r="O3" i="28"/>
  <c r="O4" i="28"/>
  <c r="O5" i="28"/>
  <c r="O6" i="28"/>
  <c r="O7" i="28"/>
  <c r="O8" i="28"/>
  <c r="O9" i="28"/>
  <c r="O10" i="28"/>
  <c r="O11" i="28"/>
  <c r="O12" i="28"/>
  <c r="O13" i="28"/>
  <c r="O14" i="28"/>
  <c r="O15" i="28"/>
  <c r="O16" i="28"/>
  <c r="O17" i="28"/>
  <c r="O18" i="28"/>
  <c r="O19" i="28"/>
  <c r="O20" i="28"/>
  <c r="O21" i="28"/>
  <c r="O22" i="28"/>
  <c r="O23" i="28"/>
  <c r="O24" i="28"/>
  <c r="O25" i="28"/>
  <c r="O26" i="28"/>
  <c r="O27" i="28"/>
  <c r="O28" i="28"/>
  <c r="O29" i="28"/>
  <c r="O30" i="28"/>
  <c r="O31" i="28"/>
  <c r="O32" i="28"/>
  <c r="O33" i="28"/>
  <c r="O34" i="28"/>
  <c r="O35" i="28"/>
  <c r="O36" i="28"/>
  <c r="O37" i="28"/>
  <c r="O38" i="28"/>
  <c r="O39" i="28"/>
  <c r="O40" i="28"/>
  <c r="O41" i="28"/>
  <c r="O42" i="28"/>
  <c r="O43" i="28"/>
  <c r="O44" i="28"/>
  <c r="O45" i="28"/>
  <c r="O46" i="28"/>
  <c r="O47" i="28"/>
  <c r="O48" i="28"/>
  <c r="O49" i="28"/>
  <c r="O50" i="28"/>
  <c r="O51" i="28"/>
  <c r="O52" i="28"/>
  <c r="O53" i="28"/>
  <c r="O54" i="28"/>
  <c r="O55" i="28"/>
  <c r="O56" i="28"/>
  <c r="O57" i="28"/>
  <c r="O58" i="28"/>
  <c r="O59" i="28"/>
  <c r="O60" i="28"/>
  <c r="O61" i="28"/>
  <c r="O62" i="28"/>
  <c r="O63" i="28"/>
  <c r="O64" i="28"/>
  <c r="O65" i="28"/>
  <c r="O66" i="28"/>
  <c r="O67" i="28"/>
  <c r="O68" i="28"/>
  <c r="O69" i="28"/>
  <c r="O70" i="28"/>
  <c r="O71" i="28"/>
  <c r="O72" i="28"/>
  <c r="O73" i="28"/>
  <c r="O74" i="28"/>
  <c r="O75" i="28"/>
  <c r="O76" i="28"/>
  <c r="O77" i="28"/>
  <c r="O78" i="28"/>
  <c r="O79" i="28"/>
  <c r="O80" i="28"/>
  <c r="O81" i="28"/>
  <c r="O82" i="28"/>
  <c r="O83" i="28"/>
  <c r="O84" i="28"/>
  <c r="O85" i="28"/>
  <c r="O86" i="28"/>
  <c r="O87" i="28"/>
  <c r="O88" i="28"/>
  <c r="O89" i="28"/>
  <c r="O90" i="28"/>
  <c r="O91" i="28"/>
  <c r="O92" i="28"/>
  <c r="O93" i="28"/>
  <c r="O94" i="28"/>
  <c r="O95" i="28"/>
  <c r="O96" i="28"/>
  <c r="O97" i="28"/>
  <c r="O98" i="28"/>
  <c r="O99" i="28"/>
  <c r="O100" i="28"/>
  <c r="O101" i="28"/>
  <c r="O102" i="28"/>
  <c r="O103" i="28"/>
  <c r="O104" i="28"/>
  <c r="O105" i="28"/>
  <c r="O106" i="28"/>
  <c r="O107" i="28"/>
  <c r="O108" i="28"/>
  <c r="O109" i="28"/>
  <c r="O110" i="28"/>
  <c r="O111" i="28"/>
  <c r="O112" i="28"/>
  <c r="O113" i="28"/>
  <c r="O114" i="28"/>
  <c r="O115" i="28"/>
  <c r="O116" i="28"/>
  <c r="O117" i="28"/>
  <c r="O118" i="28"/>
  <c r="O119" i="28"/>
  <c r="O120" i="28"/>
  <c r="O121" i="28"/>
  <c r="O122" i="28"/>
  <c r="O123" i="28"/>
  <c r="O124" i="28"/>
  <c r="O125" i="28"/>
  <c r="O126" i="28"/>
  <c r="O127" i="28"/>
  <c r="O128" i="28"/>
  <c r="O129" i="28"/>
  <c r="O130" i="28"/>
  <c r="O131" i="28"/>
  <c r="O132" i="28"/>
  <c r="O133" i="28"/>
  <c r="O134" i="28"/>
  <c r="O135" i="28"/>
  <c r="O136" i="28"/>
  <c r="O137" i="28"/>
  <c r="O138" i="28"/>
  <c r="O139" i="28"/>
  <c r="O140" i="28"/>
  <c r="O141" i="28"/>
  <c r="O142" i="28"/>
  <c r="O143" i="28"/>
  <c r="O144" i="28"/>
  <c r="O145" i="28"/>
  <c r="O146" i="28"/>
  <c r="O147" i="28"/>
  <c r="O148" i="28"/>
  <c r="O149" i="28"/>
  <c r="O150" i="28"/>
  <c r="O151" i="28"/>
  <c r="O152" i="28"/>
  <c r="O153" i="28"/>
  <c r="O154" i="28"/>
  <c r="O155" i="28"/>
  <c r="O156" i="28"/>
  <c r="O157" i="28"/>
  <c r="O158" i="28"/>
  <c r="O159" i="28"/>
  <c r="O160" i="28"/>
  <c r="O161" i="28"/>
  <c r="O162" i="28"/>
  <c r="O163" i="28"/>
  <c r="O164" i="28"/>
  <c r="O165" i="28"/>
  <c r="O166" i="28"/>
  <c r="O167" i="28"/>
  <c r="O168" i="28"/>
  <c r="O169" i="28"/>
  <c r="O170" i="28"/>
  <c r="O171" i="28"/>
  <c r="O172" i="28"/>
  <c r="O173" i="28"/>
  <c r="O174" i="28"/>
  <c r="O175" i="28"/>
  <c r="O176" i="28"/>
  <c r="O177" i="28"/>
  <c r="O178" i="28"/>
  <c r="O179" i="28"/>
  <c r="O180" i="28"/>
  <c r="O181" i="28"/>
  <c r="O182" i="28"/>
  <c r="O183" i="28"/>
  <c r="O184" i="28"/>
  <c r="O185" i="28"/>
  <c r="O186" i="28"/>
  <c r="O187" i="28"/>
  <c r="O188" i="28"/>
  <c r="O189" i="28"/>
  <c r="O190" i="28"/>
  <c r="O191" i="28"/>
  <c r="O192" i="28"/>
  <c r="O193" i="28"/>
  <c r="O194" i="28"/>
  <c r="O195" i="28"/>
  <c r="O196" i="28"/>
  <c r="O197" i="28"/>
  <c r="O198" i="28"/>
  <c r="O199" i="28"/>
  <c r="O200" i="28"/>
  <c r="O201" i="28"/>
  <c r="O202" i="28"/>
  <c r="O203" i="28"/>
  <c r="O204" i="28"/>
  <c r="O205" i="28"/>
  <c r="O206" i="28"/>
  <c r="O207" i="28"/>
  <c r="O208" i="28"/>
  <c r="O209" i="28"/>
  <c r="O210" i="28"/>
  <c r="O211" i="28"/>
  <c r="O212" i="28"/>
  <c r="O213" i="28"/>
  <c r="O214" i="28"/>
  <c r="O215" i="28"/>
  <c r="O216" i="28"/>
  <c r="O217" i="28"/>
  <c r="O218" i="28"/>
  <c r="O219" i="28"/>
  <c r="O220" i="28"/>
  <c r="O221" i="28"/>
  <c r="O222" i="28"/>
  <c r="O223" i="28"/>
  <c r="O224" i="28"/>
  <c r="O225" i="28"/>
  <c r="O226" i="28"/>
  <c r="O227" i="28"/>
  <c r="O228" i="28"/>
  <c r="O229" i="28"/>
  <c r="O230" i="28"/>
  <c r="O231" i="28"/>
  <c r="O232" i="28"/>
  <c r="O233" i="28"/>
  <c r="O234" i="28"/>
  <c r="O235" i="28"/>
  <c r="O236" i="28"/>
  <c r="O237" i="28"/>
  <c r="O238" i="28"/>
  <c r="O239" i="28"/>
  <c r="O240" i="28"/>
  <c r="O241" i="28"/>
  <c r="O242" i="28"/>
  <c r="O243" i="28"/>
  <c r="O244" i="28"/>
  <c r="O245" i="28"/>
  <c r="O246" i="28"/>
  <c r="O247" i="28"/>
  <c r="O248" i="28"/>
  <c r="O249" i="28"/>
  <c r="O250" i="28"/>
  <c r="O251" i="28"/>
  <c r="O252" i="28"/>
  <c r="O253" i="28"/>
  <c r="O254" i="28"/>
  <c r="O255" i="28"/>
  <c r="O256" i="28"/>
  <c r="O257" i="28"/>
  <c r="O258" i="28"/>
  <c r="O259" i="28"/>
  <c r="O260" i="28"/>
  <c r="O261" i="28"/>
  <c r="O262" i="28"/>
  <c r="O263" i="28"/>
  <c r="O264" i="28"/>
  <c r="O265" i="28"/>
  <c r="O266" i="28"/>
  <c r="O267" i="28"/>
  <c r="O268" i="28"/>
  <c r="O269" i="28"/>
  <c r="O270" i="28"/>
  <c r="O271" i="28"/>
  <c r="O272" i="28"/>
  <c r="O273" i="28"/>
  <c r="O274" i="28"/>
  <c r="O275" i="28"/>
  <c r="O276" i="28"/>
  <c r="O277" i="28"/>
  <c r="O278" i="28"/>
  <c r="O279" i="28"/>
  <c r="O280" i="28"/>
  <c r="O281" i="28"/>
  <c r="O282" i="28"/>
  <c r="O283" i="28"/>
  <c r="O284" i="28"/>
  <c r="O285" i="28"/>
  <c r="O286" i="28"/>
  <c r="O287" i="28"/>
  <c r="O288" i="28"/>
  <c r="O289" i="28"/>
  <c r="O290" i="28"/>
  <c r="O291" i="28"/>
  <c r="O292" i="28"/>
  <c r="O293" i="28"/>
  <c r="O294" i="28"/>
  <c r="O295" i="28"/>
  <c r="O296" i="28"/>
  <c r="O297" i="28"/>
  <c r="O298" i="28"/>
  <c r="O299" i="28"/>
  <c r="O300" i="28"/>
  <c r="O301" i="28"/>
  <c r="O302" i="28"/>
  <c r="O303" i="28"/>
  <c r="O304" i="28"/>
  <c r="O305" i="28"/>
  <c r="O306" i="28"/>
  <c r="O307" i="28"/>
  <c r="O308" i="28"/>
  <c r="O309" i="28"/>
  <c r="O310" i="28"/>
  <c r="O311" i="28"/>
  <c r="O312" i="28"/>
  <c r="O313" i="28"/>
  <c r="O314" i="28"/>
  <c r="O315" i="28"/>
  <c r="O316" i="28"/>
  <c r="O317" i="28"/>
  <c r="O318" i="28"/>
  <c r="O319" i="28"/>
  <c r="O320" i="28"/>
  <c r="O321" i="28"/>
  <c r="O322" i="28"/>
  <c r="O323" i="28"/>
  <c r="O324" i="28"/>
  <c r="O325" i="28"/>
  <c r="O326" i="28"/>
  <c r="O327" i="28"/>
  <c r="O328" i="28"/>
  <c r="O329" i="28"/>
  <c r="O330" i="28"/>
  <c r="O331" i="28"/>
  <c r="O332" i="28"/>
  <c r="O333" i="28"/>
  <c r="O334" i="28"/>
  <c r="O335" i="28"/>
  <c r="O336" i="28"/>
  <c r="O337" i="28"/>
  <c r="O338" i="28"/>
  <c r="O339" i="28"/>
  <c r="O340" i="28"/>
  <c r="O341" i="28"/>
  <c r="O342" i="28"/>
  <c r="O343" i="28"/>
  <c r="O344" i="28"/>
  <c r="O345" i="28"/>
  <c r="O346" i="28"/>
  <c r="O347" i="28"/>
  <c r="O348" i="28"/>
  <c r="O349" i="28"/>
  <c r="O350" i="28"/>
  <c r="O351" i="28"/>
  <c r="O352" i="28"/>
  <c r="O353" i="28"/>
  <c r="O354" i="28"/>
  <c r="O355" i="28"/>
  <c r="O356" i="28"/>
  <c r="O357" i="28"/>
  <c r="O358" i="28"/>
  <c r="O359" i="28"/>
  <c r="O360" i="28"/>
  <c r="O361" i="28"/>
  <c r="O362" i="28"/>
  <c r="O363" i="28"/>
  <c r="O364" i="28"/>
  <c r="O365" i="28"/>
  <c r="O366" i="28"/>
  <c r="O367" i="28"/>
  <c r="O368" i="28"/>
  <c r="O369" i="28"/>
  <c r="O370" i="28"/>
  <c r="O371" i="28"/>
  <c r="O372" i="28"/>
  <c r="O373" i="28"/>
  <c r="O374" i="28"/>
  <c r="O375" i="28"/>
  <c r="O376" i="28"/>
  <c r="O377" i="28"/>
  <c r="O378" i="28"/>
  <c r="O379" i="28"/>
  <c r="O380" i="28"/>
  <c r="O381" i="28"/>
  <c r="O382" i="28"/>
  <c r="O383" i="28"/>
  <c r="O384" i="28"/>
  <c r="O385" i="28"/>
  <c r="O386" i="28"/>
  <c r="O387" i="28"/>
  <c r="O388" i="28"/>
  <c r="O389" i="28"/>
  <c r="O390" i="28"/>
  <c r="O391" i="28"/>
  <c r="O392" i="28"/>
  <c r="O393" i="28"/>
  <c r="O394" i="28"/>
  <c r="O395" i="28"/>
  <c r="O396" i="28"/>
  <c r="O397" i="28"/>
  <c r="O398" i="28"/>
  <c r="O399" i="28"/>
  <c r="O400" i="28"/>
  <c r="O401" i="28"/>
  <c r="O402" i="28"/>
  <c r="O403" i="28"/>
  <c r="O404" i="28"/>
  <c r="O405" i="28"/>
  <c r="O406" i="28"/>
  <c r="O407" i="28"/>
  <c r="O408" i="28"/>
  <c r="O409" i="28"/>
  <c r="O410" i="28"/>
  <c r="O411" i="28"/>
  <c r="O412" i="28"/>
  <c r="O413" i="28"/>
  <c r="O414" i="28"/>
  <c r="O415" i="28"/>
  <c r="O416" i="28"/>
  <c r="O417" i="28"/>
  <c r="O418" i="28"/>
  <c r="O419" i="28"/>
  <c r="O420" i="28"/>
  <c r="O421" i="28"/>
  <c r="O422" i="28"/>
  <c r="O423" i="28"/>
  <c r="O424" i="28"/>
  <c r="O425" i="28"/>
  <c r="O426" i="28"/>
  <c r="O427" i="28"/>
  <c r="O428" i="28"/>
  <c r="O429" i="28"/>
  <c r="O430" i="28"/>
  <c r="O431" i="28"/>
  <c r="O432" i="28"/>
  <c r="O433" i="28"/>
  <c r="O434" i="28"/>
  <c r="O435" i="28"/>
  <c r="O436" i="28"/>
  <c r="O437" i="28"/>
  <c r="O438" i="28"/>
  <c r="O439" i="28"/>
  <c r="O440" i="28"/>
  <c r="O441" i="28"/>
  <c r="O442" i="28"/>
  <c r="O443" i="28"/>
  <c r="O444" i="28"/>
  <c r="O445" i="28"/>
  <c r="O446" i="28"/>
  <c r="O447" i="28"/>
  <c r="O448" i="28"/>
  <c r="O449" i="28"/>
  <c r="O450" i="28"/>
  <c r="O451" i="28"/>
  <c r="O452" i="28"/>
  <c r="O453" i="28"/>
  <c r="O454" i="28"/>
  <c r="O455" i="28"/>
  <c r="O456" i="28"/>
  <c r="O457" i="28"/>
  <c r="O458" i="28"/>
  <c r="O459" i="28"/>
  <c r="O460" i="28"/>
  <c r="O461" i="28"/>
  <c r="O462" i="28"/>
  <c r="O463" i="28"/>
  <c r="O464" i="28"/>
  <c r="O465" i="28"/>
  <c r="O466" i="28"/>
  <c r="O467" i="28"/>
  <c r="O468" i="28"/>
  <c r="O469" i="28"/>
  <c r="O470" i="28"/>
  <c r="O471" i="28"/>
  <c r="O472" i="28"/>
  <c r="O473" i="28"/>
  <c r="O474" i="28"/>
  <c r="O475" i="28"/>
  <c r="O476" i="28"/>
  <c r="O477" i="28"/>
  <c r="O478" i="28"/>
  <c r="O479" i="28"/>
  <c r="O480" i="28"/>
  <c r="O481" i="28"/>
  <c r="O482" i="28"/>
  <c r="O483" i="28"/>
  <c r="O484" i="28"/>
  <c r="O485" i="28"/>
  <c r="O486" i="28"/>
  <c r="O487" i="28"/>
  <c r="O488" i="28"/>
  <c r="O489" i="28"/>
  <c r="O490" i="28"/>
  <c r="O491" i="28"/>
  <c r="O492" i="28"/>
  <c r="O493" i="28"/>
  <c r="O494" i="28"/>
  <c r="O495" i="28"/>
  <c r="O496" i="28"/>
  <c r="O497" i="28"/>
  <c r="O498" i="28"/>
  <c r="O499" i="28"/>
  <c r="O500" i="28"/>
  <c r="O501" i="28"/>
  <c r="O502" i="28"/>
  <c r="O503" i="28"/>
  <c r="O504" i="28"/>
  <c r="O505" i="28"/>
  <c r="O506" i="28"/>
  <c r="O507" i="28"/>
  <c r="O508" i="28"/>
  <c r="O509" i="28"/>
  <c r="O510" i="28"/>
  <c r="O511" i="28"/>
  <c r="O512" i="28"/>
  <c r="O513" i="28"/>
  <c r="O514" i="28"/>
  <c r="O515" i="28"/>
  <c r="O516" i="28"/>
  <c r="O517" i="28"/>
  <c r="O518" i="28"/>
  <c r="O519" i="28"/>
  <c r="O520" i="28"/>
  <c r="O521" i="28"/>
  <c r="O522" i="28"/>
  <c r="O523" i="28"/>
  <c r="O524" i="28"/>
  <c r="O525" i="28"/>
  <c r="O526" i="28"/>
  <c r="O527" i="28"/>
  <c r="O528" i="28"/>
  <c r="O529" i="28"/>
  <c r="O530" i="28"/>
  <c r="O531" i="28"/>
  <c r="O532" i="28"/>
  <c r="O533" i="28"/>
  <c r="O534" i="28"/>
  <c r="O535" i="28"/>
  <c r="O536" i="28"/>
  <c r="O537" i="28"/>
  <c r="O538" i="28"/>
  <c r="O539" i="28"/>
  <c r="O540" i="28"/>
  <c r="O541" i="28"/>
  <c r="O542" i="28"/>
  <c r="O543" i="28"/>
  <c r="O544" i="28"/>
  <c r="O545" i="28"/>
  <c r="O546" i="28"/>
  <c r="O547" i="28"/>
  <c r="O548" i="28"/>
  <c r="O549" i="28"/>
  <c r="O550" i="28"/>
  <c r="O551" i="28"/>
  <c r="O552" i="28"/>
  <c r="O553" i="28"/>
  <c r="O554" i="28"/>
  <c r="O555" i="28"/>
  <c r="O556" i="28"/>
  <c r="O557" i="28"/>
  <c r="O558" i="28"/>
  <c r="O559" i="28"/>
  <c r="O560" i="28"/>
  <c r="O561" i="28"/>
  <c r="O562" i="28"/>
  <c r="O563" i="28"/>
  <c r="O564" i="28"/>
  <c r="O565" i="28"/>
  <c r="O566" i="28"/>
  <c r="O567" i="28"/>
  <c r="O568" i="28"/>
  <c r="O569" i="28"/>
  <c r="O570" i="28"/>
  <c r="O571" i="28"/>
  <c r="O572" i="28"/>
  <c r="O573" i="28"/>
  <c r="O574" i="28"/>
  <c r="O575" i="28"/>
  <c r="O576" i="28"/>
  <c r="O577" i="28"/>
  <c r="O578" i="28"/>
  <c r="O579" i="28"/>
  <c r="O580" i="28"/>
  <c r="O581" i="28"/>
  <c r="O582" i="28"/>
  <c r="O583" i="28"/>
  <c r="O584" i="28"/>
  <c r="O585" i="28"/>
  <c r="O586" i="28"/>
  <c r="O587" i="28"/>
  <c r="O588" i="28"/>
  <c r="O589" i="28"/>
  <c r="O590" i="28"/>
  <c r="O591" i="28"/>
  <c r="O592" i="28"/>
  <c r="O593" i="28"/>
  <c r="O594" i="28"/>
  <c r="O595" i="28"/>
  <c r="O596" i="28"/>
  <c r="O597" i="28"/>
  <c r="O598" i="28"/>
  <c r="O599" i="28"/>
  <c r="O600" i="28"/>
  <c r="O601" i="28"/>
  <c r="O602" i="28"/>
  <c r="O603" i="28"/>
  <c r="O604" i="28"/>
  <c r="O605" i="28"/>
  <c r="O606" i="28"/>
  <c r="O607" i="28"/>
  <c r="O608" i="28"/>
  <c r="O609" i="28"/>
  <c r="O610" i="28"/>
  <c r="O611" i="28"/>
  <c r="O612" i="28"/>
  <c r="O613" i="28"/>
  <c r="O614" i="28"/>
  <c r="O615" i="28"/>
  <c r="O616" i="28"/>
  <c r="O617" i="28"/>
  <c r="O618" i="28"/>
  <c r="O619" i="28"/>
  <c r="O620" i="28"/>
  <c r="O621" i="28"/>
  <c r="O622" i="28"/>
  <c r="O623" i="28"/>
  <c r="O624" i="28"/>
  <c r="O625" i="28"/>
  <c r="O626" i="28"/>
  <c r="O627" i="28"/>
  <c r="O628" i="28"/>
  <c r="O629" i="28"/>
  <c r="O630" i="28"/>
  <c r="O631" i="28"/>
  <c r="O632" i="28"/>
  <c r="O633" i="28"/>
  <c r="O634" i="28"/>
  <c r="O635" i="28"/>
  <c r="O636" i="28"/>
  <c r="O637" i="28"/>
  <c r="O638" i="28"/>
  <c r="O639" i="28"/>
  <c r="O640" i="28"/>
  <c r="O641" i="28"/>
  <c r="O642" i="28"/>
  <c r="O643" i="28"/>
  <c r="O644" i="28"/>
  <c r="O645" i="28"/>
  <c r="O646" i="28"/>
  <c r="O647" i="28"/>
  <c r="O648" i="28"/>
  <c r="O649" i="28"/>
  <c r="O650" i="28"/>
  <c r="O651" i="28"/>
  <c r="O652" i="28"/>
  <c r="O653" i="28"/>
  <c r="O654" i="28"/>
  <c r="O655" i="28"/>
  <c r="O656" i="28"/>
  <c r="O657" i="28"/>
  <c r="O658" i="28"/>
  <c r="O659" i="28"/>
  <c r="O660" i="28"/>
  <c r="O661" i="28"/>
  <c r="O662" i="28"/>
  <c r="O663" i="28"/>
  <c r="O664" i="28"/>
  <c r="O665" i="28"/>
  <c r="O666" i="28"/>
  <c r="O667" i="28"/>
  <c r="O668" i="28"/>
  <c r="O669" i="28"/>
  <c r="O670" i="28"/>
  <c r="O671" i="28"/>
  <c r="O672" i="28"/>
  <c r="O673" i="28"/>
  <c r="O674" i="28"/>
  <c r="O675" i="28"/>
  <c r="O676" i="28"/>
  <c r="O677" i="28"/>
  <c r="O678" i="28"/>
  <c r="O679" i="28"/>
  <c r="O680" i="28"/>
  <c r="O681" i="28"/>
  <c r="O682" i="28"/>
  <c r="O683" i="28"/>
  <c r="O684" i="28"/>
  <c r="O685" i="28"/>
  <c r="O686" i="28"/>
  <c r="O687" i="28"/>
  <c r="O688" i="28"/>
  <c r="O689" i="28"/>
  <c r="O690" i="28"/>
  <c r="O691" i="28"/>
  <c r="O692" i="28"/>
  <c r="O693" i="28"/>
  <c r="O694" i="28"/>
  <c r="O695" i="28"/>
  <c r="O696" i="28"/>
  <c r="O697" i="28"/>
  <c r="O698" i="28"/>
  <c r="O699" i="28"/>
  <c r="O700" i="28"/>
  <c r="O701" i="28"/>
  <c r="O702" i="28"/>
  <c r="O703" i="28"/>
  <c r="O704" i="28"/>
  <c r="O705" i="28"/>
  <c r="O706" i="28"/>
  <c r="O707" i="28"/>
  <c r="O708" i="28"/>
  <c r="O709" i="28"/>
  <c r="O710" i="28"/>
  <c r="O711" i="28"/>
  <c r="O712" i="28"/>
  <c r="O713" i="28"/>
  <c r="O714" i="28"/>
  <c r="O715" i="28"/>
  <c r="O716" i="28"/>
  <c r="O717" i="28"/>
  <c r="O718" i="28"/>
  <c r="O719" i="28"/>
  <c r="O720" i="28"/>
  <c r="O721" i="28"/>
  <c r="O722" i="28"/>
  <c r="O723" i="28"/>
  <c r="O724" i="28"/>
  <c r="O725" i="28"/>
  <c r="O726" i="28"/>
  <c r="O727" i="28"/>
  <c r="O728" i="28"/>
  <c r="O729" i="28"/>
  <c r="O730" i="28"/>
  <c r="O731" i="28"/>
  <c r="O732" i="28"/>
  <c r="O733" i="28"/>
  <c r="O734" i="28"/>
  <c r="O735" i="28"/>
  <c r="O736" i="28"/>
  <c r="O737" i="28"/>
  <c r="O738" i="28"/>
  <c r="O739" i="28"/>
  <c r="O740" i="28"/>
  <c r="O741" i="28"/>
  <c r="O742" i="28"/>
  <c r="O743" i="28"/>
  <c r="O744" i="28"/>
  <c r="O745" i="28"/>
  <c r="O746" i="28"/>
  <c r="O747" i="28"/>
  <c r="O748" i="28"/>
  <c r="O749" i="28"/>
  <c r="O750" i="28"/>
  <c r="O751" i="28"/>
  <c r="O752" i="28"/>
  <c r="O753" i="28"/>
  <c r="O754" i="28"/>
  <c r="O755" i="28"/>
  <c r="O756" i="28"/>
  <c r="O757" i="28"/>
  <c r="O758" i="28"/>
  <c r="O759" i="28"/>
  <c r="O760" i="28"/>
  <c r="O761" i="28"/>
  <c r="O762" i="28"/>
  <c r="O763" i="28"/>
  <c r="O764" i="28"/>
  <c r="O765" i="28"/>
  <c r="O766" i="28"/>
  <c r="O767" i="28"/>
  <c r="O768" i="28"/>
  <c r="O769" i="28"/>
  <c r="O770" i="28"/>
  <c r="O771" i="28"/>
  <c r="O772" i="28"/>
  <c r="O773" i="28"/>
  <c r="O774" i="28"/>
  <c r="O775" i="28"/>
  <c r="O776" i="28"/>
  <c r="O777" i="28"/>
  <c r="O778" i="28"/>
  <c r="O779" i="28"/>
  <c r="O780" i="28"/>
  <c r="O781" i="28"/>
  <c r="O782" i="28"/>
  <c r="O783" i="28"/>
  <c r="O784" i="28"/>
  <c r="O785" i="28"/>
  <c r="O786" i="28"/>
  <c r="O787" i="28"/>
  <c r="O788" i="28"/>
  <c r="O789" i="28"/>
  <c r="O790" i="28"/>
  <c r="O791" i="28"/>
  <c r="O792" i="28"/>
  <c r="O793" i="28"/>
  <c r="O794" i="28"/>
  <c r="O795" i="28"/>
  <c r="O796" i="28"/>
  <c r="O797" i="28"/>
  <c r="O798" i="28"/>
  <c r="O799" i="28"/>
  <c r="O800" i="28"/>
  <c r="O801" i="28"/>
  <c r="O802" i="28"/>
  <c r="O803" i="28"/>
  <c r="O804" i="28"/>
  <c r="O805" i="28"/>
  <c r="O806" i="28"/>
  <c r="O807" i="28"/>
  <c r="O808" i="28"/>
  <c r="O809" i="28"/>
  <c r="O810" i="28"/>
  <c r="O811" i="28"/>
  <c r="O812" i="28"/>
  <c r="O813" i="28"/>
  <c r="O814" i="28"/>
  <c r="O815" i="28"/>
  <c r="O816" i="28"/>
  <c r="O817" i="28"/>
  <c r="O818" i="28"/>
  <c r="O819" i="28"/>
  <c r="O820" i="28"/>
  <c r="O821" i="28"/>
  <c r="O822" i="28"/>
  <c r="O823" i="28"/>
  <c r="O824" i="28"/>
  <c r="O825" i="28"/>
  <c r="O826" i="28"/>
  <c r="O827" i="28"/>
  <c r="O828" i="28"/>
  <c r="O829" i="28"/>
  <c r="O830" i="28"/>
  <c r="O831" i="28"/>
  <c r="O832" i="28"/>
  <c r="O833" i="28"/>
  <c r="O834" i="28"/>
  <c r="O835" i="28"/>
  <c r="O836" i="28"/>
  <c r="O837" i="28"/>
  <c r="O838" i="28"/>
  <c r="O839" i="28"/>
  <c r="O840" i="28"/>
  <c r="O841" i="28"/>
  <c r="O842" i="28"/>
  <c r="O843" i="28"/>
  <c r="O844" i="28"/>
  <c r="O845" i="28"/>
  <c r="O846" i="28"/>
  <c r="O847" i="28"/>
  <c r="O848" i="28"/>
  <c r="O849" i="28"/>
  <c r="O850" i="28"/>
  <c r="O851" i="28"/>
  <c r="O852" i="28"/>
  <c r="O853" i="28"/>
  <c r="O854" i="28"/>
  <c r="O855" i="28"/>
  <c r="O856" i="28"/>
  <c r="O857" i="28"/>
  <c r="O858" i="28"/>
  <c r="O859" i="28"/>
  <c r="O860" i="28"/>
  <c r="O861" i="28"/>
  <c r="O862" i="28"/>
  <c r="O863" i="28"/>
  <c r="O864" i="28"/>
  <c r="O865" i="28"/>
  <c r="O866" i="28"/>
  <c r="O867" i="28"/>
  <c r="O868" i="28"/>
  <c r="O869" i="28"/>
  <c r="O870" i="28"/>
  <c r="O871" i="28"/>
  <c r="O872" i="28"/>
  <c r="O873" i="28"/>
  <c r="O874" i="28"/>
  <c r="O875" i="28"/>
  <c r="O876" i="28"/>
  <c r="O877" i="28"/>
  <c r="O878" i="28"/>
  <c r="O879" i="28"/>
  <c r="O880" i="28"/>
  <c r="O881" i="28"/>
  <c r="O882" i="28"/>
  <c r="O883" i="28"/>
  <c r="O884" i="28"/>
  <c r="O885" i="28"/>
  <c r="O886" i="28"/>
  <c r="O887" i="28"/>
  <c r="O888" i="28"/>
  <c r="O889" i="28"/>
  <c r="O890" i="28"/>
  <c r="O891" i="28"/>
  <c r="O892" i="28"/>
  <c r="O893" i="28"/>
  <c r="O894" i="28"/>
  <c r="O895" i="28"/>
  <c r="O896" i="28"/>
  <c r="O897" i="28"/>
  <c r="O898" i="28"/>
  <c r="O899" i="28"/>
  <c r="O900" i="28"/>
  <c r="O901" i="28"/>
  <c r="O902" i="28"/>
  <c r="O903" i="28"/>
  <c r="O904" i="28"/>
  <c r="O905" i="28"/>
  <c r="O906" i="28"/>
  <c r="O907" i="28"/>
  <c r="O908" i="28"/>
  <c r="O909" i="28"/>
  <c r="O910" i="28"/>
  <c r="O911" i="28"/>
  <c r="O912" i="28"/>
  <c r="O913" i="28"/>
  <c r="O914" i="28"/>
  <c r="O915" i="28"/>
  <c r="O916" i="28"/>
  <c r="O917" i="28"/>
  <c r="O918" i="28"/>
  <c r="O919" i="28"/>
  <c r="O920" i="28"/>
  <c r="O921" i="28"/>
  <c r="O922" i="28"/>
  <c r="O923" i="28"/>
  <c r="O924" i="28"/>
  <c r="O925" i="28"/>
  <c r="O926" i="28"/>
  <c r="O927" i="28"/>
  <c r="O928" i="28"/>
  <c r="O929" i="28"/>
  <c r="O930" i="28"/>
  <c r="O931" i="28"/>
  <c r="O932" i="28"/>
  <c r="O933" i="28"/>
  <c r="O934" i="28"/>
  <c r="O935" i="28"/>
  <c r="O936" i="28"/>
  <c r="O937" i="28"/>
  <c r="O938" i="28"/>
  <c r="O939" i="28"/>
  <c r="O940" i="28"/>
  <c r="O941" i="28"/>
  <c r="O942" i="28"/>
  <c r="O943" i="28"/>
  <c r="O944" i="28"/>
  <c r="O945" i="28"/>
  <c r="O946" i="28"/>
  <c r="O947" i="28"/>
  <c r="O948" i="28"/>
  <c r="O949" i="28"/>
  <c r="O950" i="28"/>
  <c r="O951" i="28"/>
  <c r="O952" i="28"/>
  <c r="O953" i="28"/>
  <c r="O954" i="28"/>
  <c r="O955" i="28"/>
  <c r="O956" i="28"/>
  <c r="O957" i="28"/>
  <c r="O958" i="28"/>
  <c r="O959" i="28"/>
  <c r="O960" i="28"/>
  <c r="O961" i="28"/>
  <c r="O962" i="28"/>
  <c r="O963" i="28"/>
  <c r="O964" i="28"/>
  <c r="O965" i="28"/>
  <c r="O966" i="28"/>
  <c r="O967" i="28"/>
  <c r="O968" i="28"/>
  <c r="O969" i="28"/>
  <c r="O970" i="28"/>
  <c r="O971" i="28"/>
  <c r="O972" i="28"/>
  <c r="O973" i="28"/>
  <c r="O974" i="28"/>
  <c r="O975" i="28"/>
  <c r="O976" i="28"/>
  <c r="O977" i="28"/>
  <c r="O978" i="28"/>
  <c r="O979" i="28"/>
  <c r="O980" i="28"/>
  <c r="O981" i="28"/>
  <c r="O982" i="28"/>
  <c r="O983" i="28"/>
  <c r="O984" i="28"/>
  <c r="O985" i="28"/>
  <c r="O986" i="28"/>
  <c r="O987" i="28"/>
  <c r="O988" i="28"/>
  <c r="O989" i="28"/>
  <c r="O990" i="28"/>
  <c r="O991" i="28"/>
  <c r="O992" i="28"/>
  <c r="O993" i="28"/>
  <c r="O994" i="28"/>
  <c r="O995" i="28"/>
  <c r="O996" i="28"/>
  <c r="O997" i="28"/>
  <c r="O998" i="28"/>
  <c r="O999" i="28"/>
  <c r="O1000" i="28"/>
  <c r="O1001" i="28"/>
  <c r="N2" i="28"/>
  <c r="N3" i="28"/>
  <c r="N4" i="28"/>
  <c r="N5" i="28"/>
  <c r="N6" i="28"/>
  <c r="N7" i="28"/>
  <c r="N8" i="28"/>
  <c r="N9" i="28"/>
  <c r="N10" i="28"/>
  <c r="N11" i="28"/>
  <c r="N12" i="28"/>
  <c r="N13" i="28"/>
  <c r="N14" i="28"/>
  <c r="N15" i="28"/>
  <c r="N16" i="28"/>
  <c r="N17" i="28"/>
  <c r="N18" i="28"/>
  <c r="N19" i="28"/>
  <c r="N20" i="28"/>
  <c r="N21" i="28"/>
  <c r="N22" i="28"/>
  <c r="N23" i="28"/>
  <c r="N24" i="28"/>
  <c r="N25" i="28"/>
  <c r="N26" i="28"/>
  <c r="N27" i="28"/>
  <c r="N28" i="28"/>
  <c r="N29" i="28"/>
  <c r="N30" i="28"/>
  <c r="N31" i="28"/>
  <c r="N32" i="28"/>
  <c r="N33" i="28"/>
  <c r="N34" i="28"/>
  <c r="N35" i="28"/>
  <c r="N36" i="28"/>
  <c r="N37" i="28"/>
  <c r="N38" i="28"/>
  <c r="N39" i="28"/>
  <c r="N40" i="28"/>
  <c r="N41" i="28"/>
  <c r="N42" i="28"/>
  <c r="N43" i="28"/>
  <c r="N44" i="28"/>
  <c r="N45" i="28"/>
  <c r="N46" i="28"/>
  <c r="N47" i="28"/>
  <c r="N48" i="28"/>
  <c r="N49" i="28"/>
  <c r="N50" i="28"/>
  <c r="N51" i="28"/>
  <c r="N52" i="28"/>
  <c r="N53" i="28"/>
  <c r="N54" i="28"/>
  <c r="N55" i="28"/>
  <c r="N56" i="28"/>
  <c r="N57" i="28"/>
  <c r="N58" i="28"/>
  <c r="N59" i="28"/>
  <c r="N60" i="28"/>
  <c r="N61" i="28"/>
  <c r="N62" i="28"/>
  <c r="N63" i="28"/>
  <c r="N64" i="28"/>
  <c r="N65" i="28"/>
  <c r="N66" i="28"/>
  <c r="N67" i="28"/>
  <c r="N68" i="28"/>
  <c r="N69" i="28"/>
  <c r="N70" i="28"/>
  <c r="N71" i="28"/>
  <c r="N72" i="28"/>
  <c r="N73" i="28"/>
  <c r="N74" i="28"/>
  <c r="N75" i="28"/>
  <c r="N76" i="28"/>
  <c r="N77" i="28"/>
  <c r="N78" i="28"/>
  <c r="N79" i="28"/>
  <c r="N80" i="28"/>
  <c r="N81" i="28"/>
  <c r="N82" i="28"/>
  <c r="N83" i="28"/>
  <c r="N84" i="28"/>
  <c r="N85" i="28"/>
  <c r="N86" i="28"/>
  <c r="N87" i="28"/>
  <c r="N88" i="28"/>
  <c r="N89" i="28"/>
  <c r="N90" i="28"/>
  <c r="N91" i="28"/>
  <c r="N92" i="28"/>
  <c r="N93" i="28"/>
  <c r="N94" i="28"/>
  <c r="N95" i="28"/>
  <c r="N96" i="28"/>
  <c r="N97" i="28"/>
  <c r="N98" i="28"/>
  <c r="N99" i="28"/>
  <c r="N100" i="28"/>
  <c r="N101" i="28"/>
  <c r="N102" i="28"/>
  <c r="N103" i="28"/>
  <c r="N104" i="28"/>
  <c r="N105" i="28"/>
  <c r="N106" i="28"/>
  <c r="N107" i="28"/>
  <c r="N108" i="28"/>
  <c r="N109" i="28"/>
  <c r="N110" i="28"/>
  <c r="N111" i="28"/>
  <c r="N112" i="28"/>
  <c r="N113" i="28"/>
  <c r="N114" i="28"/>
  <c r="N115" i="28"/>
  <c r="N116" i="28"/>
  <c r="N117" i="28"/>
  <c r="N118" i="28"/>
  <c r="N119" i="28"/>
  <c r="N120" i="28"/>
  <c r="N121" i="28"/>
  <c r="N122" i="28"/>
  <c r="N123" i="28"/>
  <c r="N124" i="28"/>
  <c r="N125" i="28"/>
  <c r="N126" i="28"/>
  <c r="N127" i="28"/>
  <c r="N128" i="28"/>
  <c r="N129" i="28"/>
  <c r="N130" i="28"/>
  <c r="N131" i="28"/>
  <c r="N132" i="28"/>
  <c r="N133" i="28"/>
  <c r="N134" i="28"/>
  <c r="N135" i="28"/>
  <c r="N136" i="28"/>
  <c r="N137" i="28"/>
  <c r="N138" i="28"/>
  <c r="N139" i="28"/>
  <c r="N140" i="28"/>
  <c r="N141" i="28"/>
  <c r="N142" i="28"/>
  <c r="N143" i="28"/>
  <c r="N144" i="28"/>
  <c r="N145" i="28"/>
  <c r="N146" i="28"/>
  <c r="N147" i="28"/>
  <c r="N148" i="28"/>
  <c r="N149" i="28"/>
  <c r="N150" i="28"/>
  <c r="N151" i="28"/>
  <c r="N152" i="28"/>
  <c r="N153" i="28"/>
  <c r="N154" i="28"/>
  <c r="N155" i="28"/>
  <c r="N156" i="28"/>
  <c r="N157" i="28"/>
  <c r="N158" i="28"/>
  <c r="N159" i="28"/>
  <c r="N160" i="28"/>
  <c r="N161" i="28"/>
  <c r="N162" i="28"/>
  <c r="N163" i="28"/>
  <c r="N164" i="28"/>
  <c r="N165" i="28"/>
  <c r="N166" i="28"/>
  <c r="N167" i="28"/>
  <c r="N168" i="28"/>
  <c r="N169" i="28"/>
  <c r="N170" i="28"/>
  <c r="N171" i="28"/>
  <c r="N172" i="28"/>
  <c r="N173" i="28"/>
  <c r="N174" i="28"/>
  <c r="N175" i="28"/>
  <c r="N176" i="28"/>
  <c r="N177" i="28"/>
  <c r="N178" i="28"/>
  <c r="N179" i="28"/>
  <c r="N180" i="28"/>
  <c r="N181" i="28"/>
  <c r="N182" i="28"/>
  <c r="N183" i="28"/>
  <c r="N184" i="28"/>
  <c r="N185" i="28"/>
  <c r="N186" i="28"/>
  <c r="N187" i="28"/>
  <c r="N188" i="28"/>
  <c r="N189" i="28"/>
  <c r="N190" i="28"/>
  <c r="N191" i="28"/>
  <c r="N192" i="28"/>
  <c r="N193" i="28"/>
  <c r="N194" i="28"/>
  <c r="N195" i="28"/>
  <c r="N196" i="28"/>
  <c r="N197" i="28"/>
  <c r="N198" i="28"/>
  <c r="N199" i="28"/>
  <c r="N200" i="28"/>
  <c r="N201" i="28"/>
  <c r="N202" i="28"/>
  <c r="N203" i="28"/>
  <c r="N204" i="28"/>
  <c r="N205" i="28"/>
  <c r="N206" i="28"/>
  <c r="N207" i="28"/>
  <c r="N208" i="28"/>
  <c r="N209" i="28"/>
  <c r="N210" i="28"/>
  <c r="N211" i="28"/>
  <c r="N212" i="28"/>
  <c r="N213" i="28"/>
  <c r="N214" i="28"/>
  <c r="N215" i="28"/>
  <c r="N216" i="28"/>
  <c r="N217" i="28"/>
  <c r="N218" i="28"/>
  <c r="N219" i="28"/>
  <c r="N220" i="28"/>
  <c r="N221" i="28"/>
  <c r="N222" i="28"/>
  <c r="N223" i="28"/>
  <c r="N224" i="28"/>
  <c r="N225" i="28"/>
  <c r="N226" i="28"/>
  <c r="N227" i="28"/>
  <c r="N228" i="28"/>
  <c r="N229" i="28"/>
  <c r="N230" i="28"/>
  <c r="N231" i="28"/>
  <c r="N232" i="28"/>
  <c r="N233" i="28"/>
  <c r="N234" i="28"/>
  <c r="N235" i="28"/>
  <c r="N236" i="28"/>
  <c r="N237" i="28"/>
  <c r="N238" i="28"/>
  <c r="N239" i="28"/>
  <c r="N240" i="28"/>
  <c r="N241" i="28"/>
  <c r="N242" i="28"/>
  <c r="N243" i="28"/>
  <c r="N244" i="28"/>
  <c r="N245" i="28"/>
  <c r="N246" i="28"/>
  <c r="N247" i="28"/>
  <c r="N248" i="28"/>
  <c r="N249" i="28"/>
  <c r="N250" i="28"/>
  <c r="N251" i="28"/>
  <c r="N252" i="28"/>
  <c r="N253" i="28"/>
  <c r="N254" i="28"/>
  <c r="N255" i="28"/>
  <c r="N256" i="28"/>
  <c r="N257" i="28"/>
  <c r="N258" i="28"/>
  <c r="N259" i="28"/>
  <c r="N260" i="28"/>
  <c r="N261" i="28"/>
  <c r="N262" i="28"/>
  <c r="N263" i="28"/>
  <c r="N264" i="28"/>
  <c r="N265" i="28"/>
  <c r="N266" i="28"/>
  <c r="N267" i="28"/>
  <c r="N268" i="28"/>
  <c r="N269" i="28"/>
  <c r="N270" i="28"/>
  <c r="N271" i="28"/>
  <c r="N272" i="28"/>
  <c r="N273" i="28"/>
  <c r="N274" i="28"/>
  <c r="N275" i="28"/>
  <c r="N276" i="28"/>
  <c r="N277" i="28"/>
  <c r="N278" i="28"/>
  <c r="N279" i="28"/>
  <c r="N280" i="28"/>
  <c r="N281" i="28"/>
  <c r="N282" i="28"/>
  <c r="N283" i="28"/>
  <c r="N284" i="28"/>
  <c r="N285" i="28"/>
  <c r="N286" i="28"/>
  <c r="N287" i="28"/>
  <c r="N288" i="28"/>
  <c r="N289" i="28"/>
  <c r="N290" i="28"/>
  <c r="N291" i="28"/>
  <c r="N292" i="28"/>
  <c r="N293" i="28"/>
  <c r="N294" i="28"/>
  <c r="N295" i="28"/>
  <c r="N296" i="28"/>
  <c r="N297" i="28"/>
  <c r="N298" i="28"/>
  <c r="N299" i="28"/>
  <c r="N300" i="28"/>
  <c r="N301" i="28"/>
  <c r="N302" i="28"/>
  <c r="N303" i="28"/>
  <c r="N304" i="28"/>
  <c r="N305" i="28"/>
  <c r="N306" i="28"/>
  <c r="N307" i="28"/>
  <c r="N308" i="28"/>
  <c r="N309" i="28"/>
  <c r="N310" i="28"/>
  <c r="N311" i="28"/>
  <c r="N312" i="28"/>
  <c r="N313" i="28"/>
  <c r="N314" i="28"/>
  <c r="N315" i="28"/>
  <c r="N316" i="28"/>
  <c r="N317" i="28"/>
  <c r="N318" i="28"/>
  <c r="N319" i="28"/>
  <c r="N320" i="28"/>
  <c r="N321" i="28"/>
  <c r="N322" i="28"/>
  <c r="N323" i="28"/>
  <c r="N324" i="28"/>
  <c r="N325" i="28"/>
  <c r="N326" i="28"/>
  <c r="N327" i="28"/>
  <c r="N328" i="28"/>
  <c r="N329" i="28"/>
  <c r="N330" i="28"/>
  <c r="N331" i="28"/>
  <c r="N332" i="28"/>
  <c r="N333" i="28"/>
  <c r="N334" i="28"/>
  <c r="N335" i="28"/>
  <c r="N336" i="28"/>
  <c r="N337" i="28"/>
  <c r="N338" i="28"/>
  <c r="N339" i="28"/>
  <c r="N340" i="28"/>
  <c r="N341" i="28"/>
  <c r="N342" i="28"/>
  <c r="N343" i="28"/>
  <c r="N344" i="28"/>
  <c r="N345" i="28"/>
  <c r="N346" i="28"/>
  <c r="N347" i="28"/>
  <c r="N348" i="28"/>
  <c r="N349" i="28"/>
  <c r="N350" i="28"/>
  <c r="N351" i="28"/>
  <c r="N352" i="28"/>
  <c r="N353" i="28"/>
  <c r="N354" i="28"/>
  <c r="N355" i="28"/>
  <c r="N356" i="28"/>
  <c r="N357" i="28"/>
  <c r="N358" i="28"/>
  <c r="N359" i="28"/>
  <c r="N360" i="28"/>
  <c r="N361" i="28"/>
  <c r="N362" i="28"/>
  <c r="N363" i="28"/>
  <c r="N364" i="28"/>
  <c r="N365" i="28"/>
  <c r="N366" i="28"/>
  <c r="N367" i="28"/>
  <c r="N368" i="28"/>
  <c r="N369" i="28"/>
  <c r="N370" i="28"/>
  <c r="N371" i="28"/>
  <c r="N372" i="28"/>
  <c r="N373" i="28"/>
  <c r="N374" i="28"/>
  <c r="N375" i="28"/>
  <c r="N376" i="28"/>
  <c r="N377" i="28"/>
  <c r="N378" i="28"/>
  <c r="N379" i="28"/>
  <c r="N380" i="28"/>
  <c r="N381" i="28"/>
  <c r="N382" i="28"/>
  <c r="N383" i="28"/>
  <c r="N384" i="28"/>
  <c r="N385" i="28"/>
  <c r="N386" i="28"/>
  <c r="N387" i="28"/>
  <c r="N388" i="28"/>
  <c r="N389" i="28"/>
  <c r="N390" i="28"/>
  <c r="N391" i="28"/>
  <c r="N392" i="28"/>
  <c r="N393" i="28"/>
  <c r="N394" i="28"/>
  <c r="N395" i="28"/>
  <c r="N396" i="28"/>
  <c r="N397" i="28"/>
  <c r="N398" i="28"/>
  <c r="N399" i="28"/>
  <c r="N400" i="28"/>
  <c r="N401" i="28"/>
  <c r="N402" i="28"/>
  <c r="N403" i="28"/>
  <c r="N404" i="28"/>
  <c r="N405" i="28"/>
  <c r="N406" i="28"/>
  <c r="N407" i="28"/>
  <c r="N408" i="28"/>
  <c r="N409" i="28"/>
  <c r="N410" i="28"/>
  <c r="N411" i="28"/>
  <c r="N412" i="28"/>
  <c r="N413" i="28"/>
  <c r="N414" i="28"/>
  <c r="N415" i="28"/>
  <c r="N416" i="28"/>
  <c r="N417" i="28"/>
  <c r="N418" i="28"/>
  <c r="N419" i="28"/>
  <c r="N420" i="28"/>
  <c r="N421" i="28"/>
  <c r="N422" i="28"/>
  <c r="N423" i="28"/>
  <c r="N424" i="28"/>
  <c r="N425" i="28"/>
  <c r="N426" i="28"/>
  <c r="N427" i="28"/>
  <c r="N428" i="28"/>
  <c r="N429" i="28"/>
  <c r="N430" i="28"/>
  <c r="N431" i="28"/>
  <c r="N432" i="28"/>
  <c r="N433" i="28"/>
  <c r="N434" i="28"/>
  <c r="N435" i="28"/>
  <c r="N436" i="28"/>
  <c r="N437" i="28"/>
  <c r="N438" i="28"/>
  <c r="N439" i="28"/>
  <c r="N440" i="28"/>
  <c r="N441" i="28"/>
  <c r="N442" i="28"/>
  <c r="N443" i="28"/>
  <c r="N444" i="28"/>
  <c r="N445" i="28"/>
  <c r="N446" i="28"/>
  <c r="N447" i="28"/>
  <c r="N448" i="28"/>
  <c r="N449" i="28"/>
  <c r="N450" i="28"/>
  <c r="N451" i="28"/>
  <c r="N452" i="28"/>
  <c r="N453" i="28"/>
  <c r="N454" i="28"/>
  <c r="N455" i="28"/>
  <c r="N456" i="28"/>
  <c r="N457" i="28"/>
  <c r="N458" i="28"/>
  <c r="N459" i="28"/>
  <c r="N460" i="28"/>
  <c r="N461" i="28"/>
  <c r="N462" i="28"/>
  <c r="N463" i="28"/>
  <c r="N464" i="28"/>
  <c r="N465" i="28"/>
  <c r="N466" i="28"/>
  <c r="N467" i="28"/>
  <c r="N468" i="28"/>
  <c r="N469" i="28"/>
  <c r="N470" i="28"/>
  <c r="N471" i="28"/>
  <c r="N472" i="28"/>
  <c r="N473" i="28"/>
  <c r="N474" i="28"/>
  <c r="N475" i="28"/>
  <c r="N476" i="28"/>
  <c r="N477" i="28"/>
  <c r="N478" i="28"/>
  <c r="N479" i="28"/>
  <c r="N480" i="28"/>
  <c r="N481" i="28"/>
  <c r="N482" i="28"/>
  <c r="N483" i="28"/>
  <c r="N484" i="28"/>
  <c r="N485" i="28"/>
  <c r="N486" i="28"/>
  <c r="N487" i="28"/>
  <c r="N488" i="28"/>
  <c r="N489" i="28"/>
  <c r="N490" i="28"/>
  <c r="N491" i="28"/>
  <c r="N492" i="28"/>
  <c r="N493" i="28"/>
  <c r="N494" i="28"/>
  <c r="N495" i="28"/>
  <c r="N496" i="28"/>
  <c r="N497" i="28"/>
  <c r="N498" i="28"/>
  <c r="N499" i="28"/>
  <c r="N500" i="28"/>
  <c r="N501" i="28"/>
  <c r="N502" i="28"/>
  <c r="N503" i="28"/>
  <c r="N504" i="28"/>
  <c r="N505" i="28"/>
  <c r="N506" i="28"/>
  <c r="N507" i="28"/>
  <c r="N508" i="28"/>
  <c r="N509" i="28"/>
  <c r="N510" i="28"/>
  <c r="N511" i="28"/>
  <c r="N512" i="28"/>
  <c r="N513" i="28"/>
  <c r="N514" i="28"/>
  <c r="N515" i="28"/>
  <c r="N516" i="28"/>
  <c r="N517" i="28"/>
  <c r="N518" i="28"/>
  <c r="N519" i="28"/>
  <c r="N520" i="28"/>
  <c r="N521" i="28"/>
  <c r="N522" i="28"/>
  <c r="N523" i="28"/>
  <c r="N524" i="28"/>
  <c r="N525" i="28"/>
  <c r="N526" i="28"/>
  <c r="N527" i="28"/>
  <c r="N528" i="28"/>
  <c r="N529" i="28"/>
  <c r="N530" i="28"/>
  <c r="N531" i="28"/>
  <c r="N532" i="28"/>
  <c r="N533" i="28"/>
  <c r="N534" i="28"/>
  <c r="N535" i="28"/>
  <c r="N536" i="28"/>
  <c r="N537" i="28"/>
  <c r="N538" i="28"/>
  <c r="N539" i="28"/>
  <c r="N540" i="28"/>
  <c r="N541" i="28"/>
  <c r="N542" i="28"/>
  <c r="N543" i="28"/>
  <c r="N544" i="28"/>
  <c r="N545" i="28"/>
  <c r="N546" i="28"/>
  <c r="N547" i="28"/>
  <c r="N548" i="28"/>
  <c r="N549" i="28"/>
  <c r="N550" i="28"/>
  <c r="N551" i="28"/>
  <c r="N552" i="28"/>
  <c r="N553" i="28"/>
  <c r="N554" i="28"/>
  <c r="N555" i="28"/>
  <c r="N556" i="28"/>
  <c r="N557" i="28"/>
  <c r="N558" i="28"/>
  <c r="N559" i="28"/>
  <c r="N560" i="28"/>
  <c r="N561" i="28"/>
  <c r="N562" i="28"/>
  <c r="N563" i="28"/>
  <c r="N564" i="28"/>
  <c r="N565" i="28"/>
  <c r="N566" i="28"/>
  <c r="N567" i="28"/>
  <c r="N568" i="28"/>
  <c r="N569" i="28"/>
  <c r="N570" i="28"/>
  <c r="N571" i="28"/>
  <c r="N572" i="28"/>
  <c r="N573" i="28"/>
  <c r="N574" i="28"/>
  <c r="N575" i="28"/>
  <c r="N576" i="28"/>
  <c r="N577" i="28"/>
  <c r="N578" i="28"/>
  <c r="N579" i="28"/>
  <c r="N580" i="28"/>
  <c r="N581" i="28"/>
  <c r="N582" i="28"/>
  <c r="N583" i="28"/>
  <c r="N584" i="28"/>
  <c r="N585" i="28"/>
  <c r="N586" i="28"/>
  <c r="N587" i="28"/>
  <c r="N588" i="28"/>
  <c r="N589" i="28"/>
  <c r="N590" i="28"/>
  <c r="N591" i="28"/>
  <c r="N592" i="28"/>
  <c r="N593" i="28"/>
  <c r="N594" i="28"/>
  <c r="N595" i="28"/>
  <c r="N596" i="28"/>
  <c r="N597" i="28"/>
  <c r="N598" i="28"/>
  <c r="N599" i="28"/>
  <c r="N600" i="28"/>
  <c r="N601" i="28"/>
  <c r="N602" i="28"/>
  <c r="N603" i="28"/>
  <c r="N604" i="28"/>
  <c r="N605" i="28"/>
  <c r="N606" i="28"/>
  <c r="N607" i="28"/>
  <c r="N608" i="28"/>
  <c r="N609" i="28"/>
  <c r="N610" i="28"/>
  <c r="N611" i="28"/>
  <c r="N612" i="28"/>
  <c r="N613" i="28"/>
  <c r="N614" i="28"/>
  <c r="N615" i="28"/>
  <c r="N616" i="28"/>
  <c r="N617" i="28"/>
  <c r="N618" i="28"/>
  <c r="N619" i="28"/>
  <c r="N620" i="28"/>
  <c r="N621" i="28"/>
  <c r="N622" i="28"/>
  <c r="N623" i="28"/>
  <c r="N624" i="28"/>
  <c r="N625" i="28"/>
  <c r="N626" i="28"/>
  <c r="N627" i="28"/>
  <c r="N628" i="28"/>
  <c r="N629" i="28"/>
  <c r="N630" i="28"/>
  <c r="N631" i="28"/>
  <c r="N632" i="28"/>
  <c r="N633" i="28"/>
  <c r="N634" i="28"/>
  <c r="N635" i="28"/>
  <c r="N636" i="28"/>
  <c r="N637" i="28"/>
  <c r="N638" i="28"/>
  <c r="N639" i="28"/>
  <c r="N640" i="28"/>
  <c r="N641" i="28"/>
  <c r="N642" i="28"/>
  <c r="N643" i="28"/>
  <c r="N644" i="28"/>
  <c r="N645" i="28"/>
  <c r="N646" i="28"/>
  <c r="N647" i="28"/>
  <c r="N648" i="28"/>
  <c r="N649" i="28"/>
  <c r="N650" i="28"/>
  <c r="N651" i="28"/>
  <c r="N652" i="28"/>
  <c r="N653" i="28"/>
  <c r="N654" i="28"/>
  <c r="N655" i="28"/>
  <c r="N656" i="28"/>
  <c r="N657" i="28"/>
  <c r="N658" i="28"/>
  <c r="N659" i="28"/>
  <c r="N660" i="28"/>
  <c r="N661" i="28"/>
  <c r="N662" i="28"/>
  <c r="N663" i="28"/>
  <c r="N664" i="28"/>
  <c r="N665" i="28"/>
  <c r="N666" i="28"/>
  <c r="N667" i="28"/>
  <c r="N668" i="28"/>
  <c r="N669" i="28"/>
  <c r="N670" i="28"/>
  <c r="N671" i="28"/>
  <c r="N672" i="28"/>
  <c r="N673" i="28"/>
  <c r="N674" i="28"/>
  <c r="N675" i="28"/>
  <c r="N676" i="28"/>
  <c r="N677" i="28"/>
  <c r="N678" i="28"/>
  <c r="N679" i="28"/>
  <c r="N680" i="28"/>
  <c r="N681" i="28"/>
  <c r="N682" i="28"/>
  <c r="N683" i="28"/>
  <c r="N684" i="28"/>
  <c r="N685" i="28"/>
  <c r="N686" i="28"/>
  <c r="N687" i="28"/>
  <c r="N688" i="28"/>
  <c r="N689" i="28"/>
  <c r="N690" i="28"/>
  <c r="N691" i="28"/>
  <c r="N692" i="28"/>
  <c r="N693" i="28"/>
  <c r="N694" i="28"/>
  <c r="N695" i="28"/>
  <c r="N696" i="28"/>
  <c r="N697" i="28"/>
  <c r="N698" i="28"/>
  <c r="N699" i="28"/>
  <c r="N700" i="28"/>
  <c r="N701" i="28"/>
  <c r="N702" i="28"/>
  <c r="N703" i="28"/>
  <c r="N704" i="28"/>
  <c r="N705" i="28"/>
  <c r="N706" i="28"/>
  <c r="N707" i="28"/>
  <c r="N708" i="28"/>
  <c r="N709" i="28"/>
  <c r="N710" i="28"/>
  <c r="N711" i="28"/>
  <c r="N712" i="28"/>
  <c r="N713" i="28"/>
  <c r="N714" i="28"/>
  <c r="N715" i="28"/>
  <c r="N716" i="28"/>
  <c r="N717" i="28"/>
  <c r="N718" i="28"/>
  <c r="N719" i="28"/>
  <c r="N720" i="28"/>
  <c r="N721" i="28"/>
  <c r="N722" i="28"/>
  <c r="N723" i="28"/>
  <c r="N724" i="28"/>
  <c r="N725" i="28"/>
  <c r="N726" i="28"/>
  <c r="N727" i="28"/>
  <c r="N728" i="28"/>
  <c r="N729" i="28"/>
  <c r="N730" i="28"/>
  <c r="N731" i="28"/>
  <c r="N732" i="28"/>
  <c r="N733" i="28"/>
  <c r="N734" i="28"/>
  <c r="N735" i="28"/>
  <c r="N736" i="28"/>
  <c r="N737" i="28"/>
  <c r="N738" i="28"/>
  <c r="N739" i="28"/>
  <c r="N740" i="28"/>
  <c r="N741" i="28"/>
  <c r="N742" i="28"/>
  <c r="N743" i="28"/>
  <c r="N744" i="28"/>
  <c r="N745" i="28"/>
  <c r="N746" i="28"/>
  <c r="N747" i="28"/>
  <c r="N748" i="28"/>
  <c r="N749" i="28"/>
  <c r="N750" i="28"/>
  <c r="N751" i="28"/>
  <c r="N752" i="28"/>
  <c r="N753" i="28"/>
  <c r="N754" i="28"/>
  <c r="N755" i="28"/>
  <c r="N756" i="28"/>
  <c r="N757" i="28"/>
  <c r="N758" i="28"/>
  <c r="N759" i="28"/>
  <c r="N760" i="28"/>
  <c r="N761" i="28"/>
  <c r="N762" i="28"/>
  <c r="N763" i="28"/>
  <c r="N764" i="28"/>
  <c r="N765" i="28"/>
  <c r="N766" i="28"/>
  <c r="N767" i="28"/>
  <c r="N768" i="28"/>
  <c r="N769" i="28"/>
  <c r="N770" i="28"/>
  <c r="N771" i="28"/>
  <c r="N772" i="28"/>
  <c r="N773" i="28"/>
  <c r="N774" i="28"/>
  <c r="N775" i="28"/>
  <c r="N776" i="28"/>
  <c r="N777" i="28"/>
  <c r="N778" i="28"/>
  <c r="N779" i="28"/>
  <c r="N780" i="28"/>
  <c r="N781" i="28"/>
  <c r="N782" i="28"/>
  <c r="N783" i="28"/>
  <c r="N784" i="28"/>
  <c r="N785" i="28"/>
  <c r="N786" i="28"/>
  <c r="N787" i="28"/>
  <c r="N788" i="28"/>
  <c r="N789" i="28"/>
  <c r="N790" i="28"/>
  <c r="N791" i="28"/>
  <c r="N792" i="28"/>
  <c r="N793" i="28"/>
  <c r="N794" i="28"/>
  <c r="N795" i="28"/>
  <c r="N796" i="28"/>
  <c r="N797" i="28"/>
  <c r="N798" i="28"/>
  <c r="N799" i="28"/>
  <c r="N800" i="28"/>
  <c r="N801" i="28"/>
  <c r="N802" i="28"/>
  <c r="N803" i="28"/>
  <c r="N804" i="28"/>
  <c r="N805" i="28"/>
  <c r="N806" i="28"/>
  <c r="N807" i="28"/>
  <c r="N808" i="28"/>
  <c r="N809" i="28"/>
  <c r="N810" i="28"/>
  <c r="N811" i="28"/>
  <c r="N812" i="28"/>
  <c r="N813" i="28"/>
  <c r="N814" i="28"/>
  <c r="N815" i="28"/>
  <c r="N816" i="28"/>
  <c r="N817" i="28"/>
  <c r="N818" i="28"/>
  <c r="N819" i="28"/>
  <c r="N820" i="28"/>
  <c r="N821" i="28"/>
  <c r="N822" i="28"/>
  <c r="N823" i="28"/>
  <c r="N824" i="28"/>
  <c r="N825" i="28"/>
  <c r="N826" i="28"/>
  <c r="N827" i="28"/>
  <c r="N828" i="28"/>
  <c r="N829" i="28"/>
  <c r="N830" i="28"/>
  <c r="N831" i="28"/>
  <c r="N832" i="28"/>
  <c r="N833" i="28"/>
  <c r="N834" i="28"/>
  <c r="N835" i="28"/>
  <c r="N836" i="28"/>
  <c r="N837" i="28"/>
  <c r="N838" i="28"/>
  <c r="N839" i="28"/>
  <c r="N840" i="28"/>
  <c r="N841" i="28"/>
  <c r="N842" i="28"/>
  <c r="N843" i="28"/>
  <c r="N844" i="28"/>
  <c r="N845" i="28"/>
  <c r="N846" i="28"/>
  <c r="N847" i="28"/>
  <c r="N848" i="28"/>
  <c r="N849" i="28"/>
  <c r="N850" i="28"/>
  <c r="N851" i="28"/>
  <c r="N852" i="28"/>
  <c r="N853" i="28"/>
  <c r="N854" i="28"/>
  <c r="N855" i="28"/>
  <c r="N856" i="28"/>
  <c r="N857" i="28"/>
  <c r="N858" i="28"/>
  <c r="N859" i="28"/>
  <c r="N860" i="28"/>
  <c r="N861" i="28"/>
  <c r="N862" i="28"/>
  <c r="N863" i="28"/>
  <c r="N864" i="28"/>
  <c r="N865" i="28"/>
  <c r="N866" i="28"/>
  <c r="N867" i="28"/>
  <c r="N868" i="28"/>
  <c r="N869" i="28"/>
  <c r="N870" i="28"/>
  <c r="N871" i="28"/>
  <c r="N872" i="28"/>
  <c r="N873" i="28"/>
  <c r="N874" i="28"/>
  <c r="N875" i="28"/>
  <c r="N876" i="28"/>
  <c r="N877" i="28"/>
  <c r="N878" i="28"/>
  <c r="N879" i="28"/>
  <c r="N880" i="28"/>
  <c r="N881" i="28"/>
  <c r="N882" i="28"/>
  <c r="N883" i="28"/>
  <c r="N884" i="28"/>
  <c r="N885" i="28"/>
  <c r="N886" i="28"/>
  <c r="N887" i="28"/>
  <c r="N888" i="28"/>
  <c r="N889" i="28"/>
  <c r="N890" i="28"/>
  <c r="N891" i="28"/>
  <c r="N892" i="28"/>
  <c r="N893" i="28"/>
  <c r="N894" i="28"/>
  <c r="N895" i="28"/>
  <c r="N896" i="28"/>
  <c r="N897" i="28"/>
  <c r="N898" i="28"/>
  <c r="N899" i="28"/>
  <c r="N900" i="28"/>
  <c r="N901" i="28"/>
  <c r="N902" i="28"/>
  <c r="N903" i="28"/>
  <c r="N904" i="28"/>
  <c r="N905" i="28"/>
  <c r="N906" i="28"/>
  <c r="N907" i="28"/>
  <c r="N908" i="28"/>
  <c r="N909" i="28"/>
  <c r="N910" i="28"/>
  <c r="N911" i="28"/>
  <c r="N912" i="28"/>
  <c r="N913" i="28"/>
  <c r="N914" i="28"/>
  <c r="N915" i="28"/>
  <c r="N916" i="28"/>
  <c r="N917" i="28"/>
  <c r="N918" i="28"/>
  <c r="N919" i="28"/>
  <c r="N920" i="28"/>
  <c r="N921" i="28"/>
  <c r="N922" i="28"/>
  <c r="N923" i="28"/>
  <c r="N924" i="28"/>
  <c r="N925" i="28"/>
  <c r="N926" i="28"/>
  <c r="N927" i="28"/>
  <c r="N928" i="28"/>
  <c r="N929" i="28"/>
  <c r="N930" i="28"/>
  <c r="N931" i="28"/>
  <c r="N932" i="28"/>
  <c r="N933" i="28"/>
  <c r="N934" i="28"/>
  <c r="N935" i="28"/>
  <c r="N936" i="28"/>
  <c r="N937" i="28"/>
  <c r="N938" i="28"/>
  <c r="N939" i="28"/>
  <c r="N940" i="28"/>
  <c r="N941" i="28"/>
  <c r="N942" i="28"/>
  <c r="N943" i="28"/>
  <c r="N944" i="28"/>
  <c r="N945" i="28"/>
  <c r="N946" i="28"/>
  <c r="N947" i="28"/>
  <c r="N948" i="28"/>
  <c r="N949" i="28"/>
  <c r="N950" i="28"/>
  <c r="N951" i="28"/>
  <c r="N952" i="28"/>
  <c r="N953" i="28"/>
  <c r="N954" i="28"/>
  <c r="N955" i="28"/>
  <c r="N956" i="28"/>
  <c r="N957" i="28"/>
  <c r="N958" i="28"/>
  <c r="N959" i="28"/>
  <c r="N960" i="28"/>
  <c r="N961" i="28"/>
  <c r="N962" i="28"/>
  <c r="N963" i="28"/>
  <c r="N964" i="28"/>
  <c r="N965" i="28"/>
  <c r="N966" i="28"/>
  <c r="N967" i="28"/>
  <c r="N968" i="28"/>
  <c r="N969" i="28"/>
  <c r="N970" i="28"/>
  <c r="N971" i="28"/>
  <c r="N972" i="28"/>
  <c r="N973" i="28"/>
  <c r="N974" i="28"/>
  <c r="N975" i="28"/>
  <c r="N976" i="28"/>
  <c r="N977" i="28"/>
  <c r="N978" i="28"/>
  <c r="N979" i="28"/>
  <c r="N980" i="28"/>
  <c r="N981" i="28"/>
  <c r="N982" i="28"/>
  <c r="N983" i="28"/>
  <c r="N984" i="28"/>
  <c r="N985" i="28"/>
  <c r="N986" i="28"/>
  <c r="N987" i="28"/>
  <c r="N988" i="28"/>
  <c r="N989" i="28"/>
  <c r="N990" i="28"/>
  <c r="N991" i="28"/>
  <c r="N992" i="28"/>
  <c r="N993" i="28"/>
  <c r="N994" i="28"/>
  <c r="N995" i="28"/>
  <c r="N996" i="28"/>
  <c r="N997" i="28"/>
  <c r="N998" i="28"/>
  <c r="N999" i="28"/>
  <c r="N1000" i="28"/>
  <c r="N1001" i="28"/>
  <c r="M2" i="28"/>
  <c r="M3" i="28"/>
  <c r="M4" i="28"/>
  <c r="M5" i="28"/>
  <c r="M6" i="28"/>
  <c r="M7" i="28"/>
  <c r="M8" i="28"/>
  <c r="M9" i="28"/>
  <c r="M10" i="28"/>
  <c r="M11" i="28"/>
  <c r="M12" i="28"/>
  <c r="M13" i="28"/>
  <c r="M14" i="28"/>
  <c r="M15" i="28"/>
  <c r="M16" i="28"/>
  <c r="M17" i="28"/>
  <c r="M18" i="28"/>
  <c r="M19" i="28"/>
  <c r="M20" i="28"/>
  <c r="M21" i="28"/>
  <c r="M22" i="28"/>
  <c r="M23" i="28"/>
  <c r="M24" i="28"/>
  <c r="M25" i="28"/>
  <c r="M26" i="28"/>
  <c r="M27" i="28"/>
  <c r="M28" i="28"/>
  <c r="M29" i="28"/>
  <c r="M30" i="28"/>
  <c r="M31" i="28"/>
  <c r="M32" i="28"/>
  <c r="M33" i="28"/>
  <c r="M34" i="28"/>
  <c r="M35" i="28"/>
  <c r="M36" i="28"/>
  <c r="M37" i="28"/>
  <c r="M38" i="28"/>
  <c r="M39" i="28"/>
  <c r="M40" i="28"/>
  <c r="M41" i="28"/>
  <c r="M42" i="28"/>
  <c r="M43" i="28"/>
  <c r="M44" i="28"/>
  <c r="M45" i="28"/>
  <c r="M46" i="28"/>
  <c r="M47" i="28"/>
  <c r="M48" i="28"/>
  <c r="M49" i="28"/>
  <c r="M50" i="28"/>
  <c r="M51" i="28"/>
  <c r="M52" i="28"/>
  <c r="M53" i="28"/>
  <c r="M54" i="28"/>
  <c r="M55" i="28"/>
  <c r="M56" i="28"/>
  <c r="M57" i="28"/>
  <c r="M58" i="28"/>
  <c r="M59" i="28"/>
  <c r="M60" i="28"/>
  <c r="M61" i="28"/>
  <c r="M62" i="28"/>
  <c r="M63" i="28"/>
  <c r="M64" i="28"/>
  <c r="M65" i="28"/>
  <c r="M66" i="28"/>
  <c r="M67" i="28"/>
  <c r="M68" i="28"/>
  <c r="M69" i="28"/>
  <c r="M70" i="28"/>
  <c r="M71" i="28"/>
  <c r="M72" i="28"/>
  <c r="M73" i="28"/>
  <c r="M74" i="28"/>
  <c r="M75" i="28"/>
  <c r="M76" i="28"/>
  <c r="M77" i="28"/>
  <c r="M78" i="28"/>
  <c r="M79" i="28"/>
  <c r="M80" i="28"/>
  <c r="M81" i="28"/>
  <c r="M82" i="28"/>
  <c r="M83" i="28"/>
  <c r="M84" i="28"/>
  <c r="M85" i="28"/>
  <c r="M86" i="28"/>
  <c r="M87" i="28"/>
  <c r="M88" i="28"/>
  <c r="M89" i="28"/>
  <c r="M90" i="28"/>
  <c r="M91" i="28"/>
  <c r="M92" i="28"/>
  <c r="M93" i="28"/>
  <c r="M94" i="28"/>
  <c r="M95" i="28"/>
  <c r="M96" i="28"/>
  <c r="M97" i="28"/>
  <c r="M98" i="28"/>
  <c r="M99" i="28"/>
  <c r="M100" i="28"/>
  <c r="M101" i="28"/>
  <c r="M102" i="28"/>
  <c r="M103" i="28"/>
  <c r="M104" i="28"/>
  <c r="M105" i="28"/>
  <c r="M106" i="28"/>
  <c r="M107" i="28"/>
  <c r="M108" i="28"/>
  <c r="M109" i="28"/>
  <c r="M110" i="28"/>
  <c r="M111" i="28"/>
  <c r="M112" i="28"/>
  <c r="M113" i="28"/>
  <c r="M114" i="28"/>
  <c r="M115" i="28"/>
  <c r="M116" i="28"/>
  <c r="M117" i="28"/>
  <c r="M118" i="28"/>
  <c r="M119" i="28"/>
  <c r="M120" i="28"/>
  <c r="M121" i="28"/>
  <c r="M122" i="28"/>
  <c r="M123" i="28"/>
  <c r="M124" i="28"/>
  <c r="M125" i="28"/>
  <c r="M126" i="28"/>
  <c r="M127" i="28"/>
  <c r="M128" i="28"/>
  <c r="M129" i="28"/>
  <c r="M130" i="28"/>
  <c r="M131" i="28"/>
  <c r="M132" i="28"/>
  <c r="M133" i="28"/>
  <c r="M134" i="28"/>
  <c r="M135" i="28"/>
  <c r="M136" i="28"/>
  <c r="M137" i="28"/>
  <c r="M138" i="28"/>
  <c r="M139" i="28"/>
  <c r="M140" i="28"/>
  <c r="M141" i="28"/>
  <c r="M142" i="28"/>
  <c r="M143" i="28"/>
  <c r="M144" i="28"/>
  <c r="M145" i="28"/>
  <c r="M146" i="28"/>
  <c r="M147" i="28"/>
  <c r="M148" i="28"/>
  <c r="M149" i="28"/>
  <c r="M150" i="28"/>
  <c r="M151" i="28"/>
  <c r="M152" i="28"/>
  <c r="M153" i="28"/>
  <c r="M154" i="28"/>
  <c r="M155" i="28"/>
  <c r="M156" i="28"/>
  <c r="M157" i="28"/>
  <c r="M158" i="28"/>
  <c r="M159" i="28"/>
  <c r="M160" i="28"/>
  <c r="M161" i="28"/>
  <c r="M162" i="28"/>
  <c r="M163" i="28"/>
  <c r="M164" i="28"/>
  <c r="M165" i="28"/>
  <c r="M166" i="28"/>
  <c r="M167" i="28"/>
  <c r="M168" i="28"/>
  <c r="M169" i="28"/>
  <c r="M170" i="28"/>
  <c r="M171" i="28"/>
  <c r="M172" i="28"/>
  <c r="M173" i="28"/>
  <c r="M174" i="28"/>
  <c r="M175" i="28"/>
  <c r="M176" i="28"/>
  <c r="M177" i="28"/>
  <c r="M178" i="28"/>
  <c r="M179" i="28"/>
  <c r="M180" i="28"/>
  <c r="M181" i="28"/>
  <c r="M182" i="28"/>
  <c r="M183" i="28"/>
  <c r="M184" i="28"/>
  <c r="M185" i="28"/>
  <c r="M186" i="28"/>
  <c r="M187" i="28"/>
  <c r="M188" i="28"/>
  <c r="M189" i="28"/>
  <c r="M190" i="28"/>
  <c r="M191" i="28"/>
  <c r="M192" i="28"/>
  <c r="M193" i="28"/>
  <c r="M194" i="28"/>
  <c r="M195" i="28"/>
  <c r="M196" i="28"/>
  <c r="M197" i="28"/>
  <c r="M198" i="28"/>
  <c r="M199" i="28"/>
  <c r="M200" i="28"/>
  <c r="M201" i="28"/>
  <c r="M202" i="28"/>
  <c r="M203" i="28"/>
  <c r="M204" i="28"/>
  <c r="M205" i="28"/>
  <c r="M206" i="28"/>
  <c r="M207" i="28"/>
  <c r="M208" i="28"/>
  <c r="M209" i="28"/>
  <c r="M210" i="28"/>
  <c r="M211" i="28"/>
  <c r="M212" i="28"/>
  <c r="M213" i="28"/>
  <c r="M214" i="28"/>
  <c r="M215" i="28"/>
  <c r="M216" i="28"/>
  <c r="M217" i="28"/>
  <c r="M218" i="28"/>
  <c r="M219" i="28"/>
  <c r="M220" i="28"/>
  <c r="M221" i="28"/>
  <c r="M222" i="28"/>
  <c r="M223" i="28"/>
  <c r="M224" i="28"/>
  <c r="M225" i="28"/>
  <c r="M226" i="28"/>
  <c r="M227" i="28"/>
  <c r="M228" i="28"/>
  <c r="M229" i="28"/>
  <c r="M230" i="28"/>
  <c r="M231" i="28"/>
  <c r="M232" i="28"/>
  <c r="M233" i="28"/>
  <c r="M234" i="28"/>
  <c r="M235" i="28"/>
  <c r="M236" i="28"/>
  <c r="M237" i="28"/>
  <c r="M238" i="28"/>
  <c r="M239" i="28"/>
  <c r="M240" i="28"/>
  <c r="M241" i="28"/>
  <c r="M242" i="28"/>
  <c r="M243" i="28"/>
  <c r="M244" i="28"/>
  <c r="M245" i="28"/>
  <c r="M246" i="28"/>
  <c r="M247" i="28"/>
  <c r="M248" i="28"/>
  <c r="M249" i="28"/>
  <c r="M250" i="28"/>
  <c r="M251" i="28"/>
  <c r="M252" i="28"/>
  <c r="M253" i="28"/>
  <c r="M254" i="28"/>
  <c r="M255" i="28"/>
  <c r="M256" i="28"/>
  <c r="M257" i="28"/>
  <c r="M258" i="28"/>
  <c r="M259" i="28"/>
  <c r="M260" i="28"/>
  <c r="M261" i="28"/>
  <c r="M262" i="28"/>
  <c r="M263" i="28"/>
  <c r="M264" i="28"/>
  <c r="M265" i="28"/>
  <c r="M266" i="28"/>
  <c r="M267" i="28"/>
  <c r="M268" i="28"/>
  <c r="M269" i="28"/>
  <c r="M270" i="28"/>
  <c r="M271" i="28"/>
  <c r="M272" i="28"/>
  <c r="M273" i="28"/>
  <c r="M274" i="28"/>
  <c r="M275" i="28"/>
  <c r="M276" i="28"/>
  <c r="M277" i="28"/>
  <c r="M278" i="28"/>
  <c r="M279" i="28"/>
  <c r="M280" i="28"/>
  <c r="M281" i="28"/>
  <c r="M282" i="28"/>
  <c r="M283" i="28"/>
  <c r="M284" i="28"/>
  <c r="M285" i="28"/>
  <c r="M286" i="28"/>
  <c r="M287" i="28"/>
  <c r="M288" i="28"/>
  <c r="M289" i="28"/>
  <c r="M290" i="28"/>
  <c r="M291" i="28"/>
  <c r="M292" i="28"/>
  <c r="M293" i="28"/>
  <c r="M294" i="28"/>
  <c r="M295" i="28"/>
  <c r="M296" i="28"/>
  <c r="M297" i="28"/>
  <c r="M298" i="28"/>
  <c r="M299" i="28"/>
  <c r="M300" i="28"/>
  <c r="M301" i="28"/>
  <c r="M302" i="28"/>
  <c r="M303" i="28"/>
  <c r="M304" i="28"/>
  <c r="M305" i="28"/>
  <c r="M306" i="28"/>
  <c r="M307" i="28"/>
  <c r="M308" i="28"/>
  <c r="M309" i="28"/>
  <c r="M310" i="28"/>
  <c r="M311" i="28"/>
  <c r="M312" i="28"/>
  <c r="M313" i="28"/>
  <c r="M314" i="28"/>
  <c r="M315" i="28"/>
  <c r="M316" i="28"/>
  <c r="M317" i="28"/>
  <c r="M318" i="28"/>
  <c r="M319" i="28"/>
  <c r="M320" i="28"/>
  <c r="M321" i="28"/>
  <c r="M322" i="28"/>
  <c r="M323" i="28"/>
  <c r="M324" i="28"/>
  <c r="M325" i="28"/>
  <c r="M326" i="28"/>
  <c r="M327" i="28"/>
  <c r="M328" i="28"/>
  <c r="M329" i="28"/>
  <c r="M330" i="28"/>
  <c r="M331" i="28"/>
  <c r="M332" i="28"/>
  <c r="M333" i="28"/>
  <c r="M334" i="28"/>
  <c r="M335" i="28"/>
  <c r="M336" i="28"/>
  <c r="M337" i="28"/>
  <c r="M338" i="28"/>
  <c r="M339" i="28"/>
  <c r="M340" i="28"/>
  <c r="M341" i="28"/>
  <c r="M342" i="28"/>
  <c r="M343" i="28"/>
  <c r="M344" i="28"/>
  <c r="M345" i="28"/>
  <c r="M346" i="28"/>
  <c r="M347" i="28"/>
  <c r="M348" i="28"/>
  <c r="M349" i="28"/>
  <c r="M350" i="28"/>
  <c r="M351" i="28"/>
  <c r="M352" i="28"/>
  <c r="M353" i="28"/>
  <c r="M354" i="28"/>
  <c r="M355" i="28"/>
  <c r="M356" i="28"/>
  <c r="M357" i="28"/>
  <c r="M358" i="28"/>
  <c r="M359" i="28"/>
  <c r="M360" i="28"/>
  <c r="M361" i="28"/>
  <c r="M362" i="28"/>
  <c r="M363" i="28"/>
  <c r="M364" i="28"/>
  <c r="M365" i="28"/>
  <c r="M366" i="28"/>
  <c r="M367" i="28"/>
  <c r="M368" i="28"/>
  <c r="M369" i="28"/>
  <c r="M370" i="28"/>
  <c r="M371" i="28"/>
  <c r="M372" i="28"/>
  <c r="M373" i="28"/>
  <c r="M374" i="28"/>
  <c r="M375" i="28"/>
  <c r="M376" i="28"/>
  <c r="M377" i="28"/>
  <c r="M378" i="28"/>
  <c r="M379" i="28"/>
  <c r="M380" i="28"/>
  <c r="M381" i="28"/>
  <c r="M382" i="28"/>
  <c r="M383" i="28"/>
  <c r="M384" i="28"/>
  <c r="M385" i="28"/>
  <c r="M386" i="28"/>
  <c r="M387" i="28"/>
  <c r="M388" i="28"/>
  <c r="M389" i="28"/>
  <c r="M390" i="28"/>
  <c r="M391" i="28"/>
  <c r="M392" i="28"/>
  <c r="M393" i="28"/>
  <c r="M394" i="28"/>
  <c r="M395" i="28"/>
  <c r="M396" i="28"/>
  <c r="M397" i="28"/>
  <c r="M398" i="28"/>
  <c r="M399" i="28"/>
  <c r="M400" i="28"/>
  <c r="M401" i="28"/>
  <c r="M402" i="28"/>
  <c r="M403" i="28"/>
  <c r="M404" i="28"/>
  <c r="M405" i="28"/>
  <c r="M406" i="28"/>
  <c r="M407" i="28"/>
  <c r="M408" i="28"/>
  <c r="M409" i="28"/>
  <c r="M410" i="28"/>
  <c r="M411" i="28"/>
  <c r="M412" i="28"/>
  <c r="M413" i="28"/>
  <c r="M414" i="28"/>
  <c r="M415" i="28"/>
  <c r="M416" i="28"/>
  <c r="M417" i="28"/>
  <c r="M418" i="28"/>
  <c r="M419" i="28"/>
  <c r="M420" i="28"/>
  <c r="M421" i="28"/>
  <c r="M422" i="28"/>
  <c r="M423" i="28"/>
  <c r="M424" i="28"/>
  <c r="M425" i="28"/>
  <c r="M426" i="28"/>
  <c r="M427" i="28"/>
  <c r="M428" i="28"/>
  <c r="M429" i="28"/>
  <c r="M430" i="28"/>
  <c r="M431" i="28"/>
  <c r="M432" i="28"/>
  <c r="M433" i="28"/>
  <c r="M434" i="28"/>
  <c r="M435" i="28"/>
  <c r="M436" i="28"/>
  <c r="M437" i="28"/>
  <c r="M438" i="28"/>
  <c r="M439" i="28"/>
  <c r="M440" i="28"/>
  <c r="M441" i="28"/>
  <c r="M442" i="28"/>
  <c r="M443" i="28"/>
  <c r="M444" i="28"/>
  <c r="M445" i="28"/>
  <c r="M446" i="28"/>
  <c r="M447" i="28"/>
  <c r="M448" i="28"/>
  <c r="M449" i="28"/>
  <c r="M450" i="28"/>
  <c r="M451" i="28"/>
  <c r="M452" i="28"/>
  <c r="M453" i="28"/>
  <c r="M454" i="28"/>
  <c r="M455" i="28"/>
  <c r="M456" i="28"/>
  <c r="M457" i="28"/>
  <c r="M458" i="28"/>
  <c r="M459" i="28"/>
  <c r="M460" i="28"/>
  <c r="M461" i="28"/>
  <c r="M462" i="28"/>
  <c r="M463" i="28"/>
  <c r="M464" i="28"/>
  <c r="M465" i="28"/>
  <c r="M466" i="28"/>
  <c r="M467" i="28"/>
  <c r="M468" i="28"/>
  <c r="M469" i="28"/>
  <c r="M470" i="28"/>
  <c r="M471" i="28"/>
  <c r="M472" i="28"/>
  <c r="M473" i="28"/>
  <c r="M474" i="28"/>
  <c r="M475" i="28"/>
  <c r="M476" i="28"/>
  <c r="M477" i="28"/>
  <c r="M478" i="28"/>
  <c r="M479" i="28"/>
  <c r="M480" i="28"/>
  <c r="M481" i="28"/>
  <c r="M482" i="28"/>
  <c r="M483" i="28"/>
  <c r="M484" i="28"/>
  <c r="M485" i="28"/>
  <c r="M486" i="28"/>
  <c r="M487" i="28"/>
  <c r="M488" i="28"/>
  <c r="M489" i="28"/>
  <c r="M490" i="28"/>
  <c r="M491" i="28"/>
  <c r="M492" i="28"/>
  <c r="M493" i="28"/>
  <c r="M494" i="28"/>
  <c r="M495" i="28"/>
  <c r="M496" i="28"/>
  <c r="M497" i="28"/>
  <c r="M498" i="28"/>
  <c r="M499" i="28"/>
  <c r="M500" i="28"/>
  <c r="M501" i="28"/>
  <c r="M502" i="28"/>
  <c r="M503" i="28"/>
  <c r="M504" i="28"/>
  <c r="M505" i="28"/>
  <c r="M506" i="28"/>
  <c r="M507" i="28"/>
  <c r="M508" i="28"/>
  <c r="M509" i="28"/>
  <c r="M510" i="28"/>
  <c r="M511" i="28"/>
  <c r="M512" i="28"/>
  <c r="M513" i="28"/>
  <c r="M514" i="28"/>
  <c r="M515" i="28"/>
  <c r="M516" i="28"/>
  <c r="M517" i="28"/>
  <c r="M518" i="28"/>
  <c r="M519" i="28"/>
  <c r="M520" i="28"/>
  <c r="M521" i="28"/>
  <c r="M522" i="28"/>
  <c r="M523" i="28"/>
  <c r="M524" i="28"/>
  <c r="M525" i="28"/>
  <c r="M526" i="28"/>
  <c r="M527" i="28"/>
  <c r="M528" i="28"/>
  <c r="M529" i="28"/>
  <c r="M530" i="28"/>
  <c r="M531" i="28"/>
  <c r="M532" i="28"/>
  <c r="M533" i="28"/>
  <c r="M534" i="28"/>
  <c r="M535" i="28"/>
  <c r="M536" i="28"/>
  <c r="M537" i="28"/>
  <c r="M538" i="28"/>
  <c r="M539" i="28"/>
  <c r="M540" i="28"/>
  <c r="M541" i="28"/>
  <c r="M542" i="28"/>
  <c r="M543" i="28"/>
  <c r="M544" i="28"/>
  <c r="M545" i="28"/>
  <c r="M546" i="28"/>
  <c r="M547" i="28"/>
  <c r="M548" i="28"/>
  <c r="M549" i="28"/>
  <c r="M550" i="28"/>
  <c r="M551" i="28"/>
  <c r="M552" i="28"/>
  <c r="M553" i="28"/>
  <c r="M554" i="28"/>
  <c r="M555" i="28"/>
  <c r="M556" i="28"/>
  <c r="M557" i="28"/>
  <c r="M558" i="28"/>
  <c r="M559" i="28"/>
  <c r="M560" i="28"/>
  <c r="M561" i="28"/>
  <c r="M562" i="28"/>
  <c r="M563" i="28"/>
  <c r="M564" i="28"/>
  <c r="M565" i="28"/>
  <c r="M566" i="28"/>
  <c r="M567" i="28"/>
  <c r="M568" i="28"/>
  <c r="M569" i="28"/>
  <c r="M570" i="28"/>
  <c r="M571" i="28"/>
  <c r="M572" i="28"/>
  <c r="M573" i="28"/>
  <c r="M574" i="28"/>
  <c r="M575" i="28"/>
  <c r="M576" i="28"/>
  <c r="M577" i="28"/>
  <c r="M578" i="28"/>
  <c r="M579" i="28"/>
  <c r="M580" i="28"/>
  <c r="M581" i="28"/>
  <c r="M582" i="28"/>
  <c r="M583" i="28"/>
  <c r="M584" i="28"/>
  <c r="M585" i="28"/>
  <c r="M586" i="28"/>
  <c r="M587" i="28"/>
  <c r="M588" i="28"/>
  <c r="M589" i="28"/>
  <c r="M590" i="28"/>
  <c r="M591" i="28"/>
  <c r="M592" i="28"/>
  <c r="M593" i="28"/>
  <c r="M594" i="28"/>
  <c r="M595" i="28"/>
  <c r="M596" i="28"/>
  <c r="M597" i="28"/>
  <c r="M598" i="28"/>
  <c r="M599" i="28"/>
  <c r="M600" i="28"/>
  <c r="M601" i="28"/>
  <c r="M602" i="28"/>
  <c r="M603" i="28"/>
  <c r="M604" i="28"/>
  <c r="M605" i="28"/>
  <c r="M606" i="28"/>
  <c r="M607" i="28"/>
  <c r="M608" i="28"/>
  <c r="M609" i="28"/>
  <c r="M610" i="28"/>
  <c r="M611" i="28"/>
  <c r="M612" i="28"/>
  <c r="M613" i="28"/>
  <c r="M614" i="28"/>
  <c r="M615" i="28"/>
  <c r="M616" i="28"/>
  <c r="M617" i="28"/>
  <c r="M618" i="28"/>
  <c r="M619" i="28"/>
  <c r="M620" i="28"/>
  <c r="M621" i="28"/>
  <c r="M622" i="28"/>
  <c r="M623" i="28"/>
  <c r="M624" i="28"/>
  <c r="M625" i="28"/>
  <c r="M626" i="28"/>
  <c r="M627" i="28"/>
  <c r="M628" i="28"/>
  <c r="M629" i="28"/>
  <c r="M630" i="28"/>
  <c r="M631" i="28"/>
  <c r="M632" i="28"/>
  <c r="M633" i="28"/>
  <c r="M634" i="28"/>
  <c r="M635" i="28"/>
  <c r="M636" i="28"/>
  <c r="M637" i="28"/>
  <c r="M638" i="28"/>
  <c r="M639" i="28"/>
  <c r="M640" i="28"/>
  <c r="M641" i="28"/>
  <c r="M642" i="28"/>
  <c r="M643" i="28"/>
  <c r="M644" i="28"/>
  <c r="M645" i="28"/>
  <c r="M646" i="28"/>
  <c r="M647" i="28"/>
  <c r="M648" i="28"/>
  <c r="M649" i="28"/>
  <c r="M650" i="28"/>
  <c r="M651" i="28"/>
  <c r="M652" i="28"/>
  <c r="M653" i="28"/>
  <c r="M654" i="28"/>
  <c r="M655" i="28"/>
  <c r="M656" i="28"/>
  <c r="M657" i="28"/>
  <c r="M658" i="28"/>
  <c r="M659" i="28"/>
  <c r="M660" i="28"/>
  <c r="M661" i="28"/>
  <c r="M662" i="28"/>
  <c r="M663" i="28"/>
  <c r="M664" i="28"/>
  <c r="M665" i="28"/>
  <c r="M666" i="28"/>
  <c r="M667" i="28"/>
  <c r="M668" i="28"/>
  <c r="M669" i="28"/>
  <c r="M670" i="28"/>
  <c r="M671" i="28"/>
  <c r="M672" i="28"/>
  <c r="M673" i="28"/>
  <c r="M674" i="28"/>
  <c r="M675" i="28"/>
  <c r="M676" i="28"/>
  <c r="M677" i="28"/>
  <c r="M678" i="28"/>
  <c r="M679" i="28"/>
  <c r="M680" i="28"/>
  <c r="M681" i="28"/>
  <c r="M682" i="28"/>
  <c r="M683" i="28"/>
  <c r="M684" i="28"/>
  <c r="M685" i="28"/>
  <c r="M686" i="28"/>
  <c r="M687" i="28"/>
  <c r="M688" i="28"/>
  <c r="M689" i="28"/>
  <c r="M690" i="28"/>
  <c r="M691" i="28"/>
  <c r="M692" i="28"/>
  <c r="M693" i="28"/>
  <c r="M694" i="28"/>
  <c r="M695" i="28"/>
  <c r="M696" i="28"/>
  <c r="M697" i="28"/>
  <c r="M698" i="28"/>
  <c r="M699" i="28"/>
  <c r="M700" i="28"/>
  <c r="M701" i="28"/>
  <c r="M702" i="28"/>
  <c r="M703" i="28"/>
  <c r="M704" i="28"/>
  <c r="M705" i="28"/>
  <c r="M706" i="28"/>
  <c r="M707" i="28"/>
  <c r="M708" i="28"/>
  <c r="M709" i="28"/>
  <c r="M710" i="28"/>
  <c r="M711" i="28"/>
  <c r="M712" i="28"/>
  <c r="M713" i="28"/>
  <c r="M714" i="28"/>
  <c r="M715" i="28"/>
  <c r="M716" i="28"/>
  <c r="M717" i="28"/>
  <c r="M718" i="28"/>
  <c r="M719" i="28"/>
  <c r="M720" i="28"/>
  <c r="M721" i="28"/>
  <c r="M722" i="28"/>
  <c r="M723" i="28"/>
  <c r="M724" i="28"/>
  <c r="M725" i="28"/>
  <c r="M726" i="28"/>
  <c r="M727" i="28"/>
  <c r="M728" i="28"/>
  <c r="M729" i="28"/>
  <c r="M730" i="28"/>
  <c r="M731" i="28"/>
  <c r="M732" i="28"/>
  <c r="M733" i="28"/>
  <c r="M734" i="28"/>
  <c r="M735" i="28"/>
  <c r="M736" i="28"/>
  <c r="M737" i="28"/>
  <c r="M738" i="28"/>
  <c r="M739" i="28"/>
  <c r="M740" i="28"/>
  <c r="M741" i="28"/>
  <c r="M742" i="28"/>
  <c r="M743" i="28"/>
  <c r="M744" i="28"/>
  <c r="M745" i="28"/>
  <c r="M746" i="28"/>
  <c r="M747" i="28"/>
  <c r="M748" i="28"/>
  <c r="M749" i="28"/>
  <c r="M750" i="28"/>
  <c r="M751" i="28"/>
  <c r="M752" i="28"/>
  <c r="M753" i="28"/>
  <c r="M754" i="28"/>
  <c r="M755" i="28"/>
  <c r="M756" i="28"/>
  <c r="M757" i="28"/>
  <c r="M758" i="28"/>
  <c r="M759" i="28"/>
  <c r="M760" i="28"/>
  <c r="M761" i="28"/>
  <c r="M762" i="28"/>
  <c r="M763" i="28"/>
  <c r="M764" i="28"/>
  <c r="M765" i="28"/>
  <c r="M766" i="28"/>
  <c r="M767" i="28"/>
  <c r="M768" i="28"/>
  <c r="M769" i="28"/>
  <c r="M770" i="28"/>
  <c r="M771" i="28"/>
  <c r="M772" i="28"/>
  <c r="M773" i="28"/>
  <c r="M774" i="28"/>
  <c r="M775" i="28"/>
  <c r="M776" i="28"/>
  <c r="M777" i="28"/>
  <c r="M778" i="28"/>
  <c r="M779" i="28"/>
  <c r="M780" i="28"/>
  <c r="M781" i="28"/>
  <c r="M782" i="28"/>
  <c r="M783" i="28"/>
  <c r="M784" i="28"/>
  <c r="M785" i="28"/>
  <c r="M786" i="28"/>
  <c r="M787" i="28"/>
  <c r="M788" i="28"/>
  <c r="M789" i="28"/>
  <c r="M790" i="28"/>
  <c r="M791" i="28"/>
  <c r="M792" i="28"/>
  <c r="M793" i="28"/>
  <c r="M794" i="28"/>
  <c r="M795" i="28"/>
  <c r="M796" i="28"/>
  <c r="M797" i="28"/>
  <c r="M798" i="28"/>
  <c r="M799" i="28"/>
  <c r="M800" i="28"/>
  <c r="M801" i="28"/>
  <c r="M802" i="28"/>
  <c r="M803" i="28"/>
  <c r="M804" i="28"/>
  <c r="M805" i="28"/>
  <c r="M806" i="28"/>
  <c r="M807" i="28"/>
  <c r="M808" i="28"/>
  <c r="M809" i="28"/>
  <c r="M810" i="28"/>
  <c r="M811" i="28"/>
  <c r="M812" i="28"/>
  <c r="M813" i="28"/>
  <c r="M814" i="28"/>
  <c r="M815" i="28"/>
  <c r="M816" i="28"/>
  <c r="M817" i="28"/>
  <c r="M818" i="28"/>
  <c r="M819" i="28"/>
  <c r="M820" i="28"/>
  <c r="M821" i="28"/>
  <c r="M822" i="28"/>
  <c r="M823" i="28"/>
  <c r="M824" i="28"/>
  <c r="M825" i="28"/>
  <c r="M826" i="28"/>
  <c r="M827" i="28"/>
  <c r="M828" i="28"/>
  <c r="M829" i="28"/>
  <c r="M830" i="28"/>
  <c r="M831" i="28"/>
  <c r="M832" i="28"/>
  <c r="M833" i="28"/>
  <c r="M834" i="28"/>
  <c r="M835" i="28"/>
  <c r="M836" i="28"/>
  <c r="M837" i="28"/>
  <c r="M838" i="28"/>
  <c r="M839" i="28"/>
  <c r="M840" i="28"/>
  <c r="M841" i="28"/>
  <c r="M842" i="28"/>
  <c r="M843" i="28"/>
  <c r="M844" i="28"/>
  <c r="M845" i="28"/>
  <c r="M846" i="28"/>
  <c r="M847" i="28"/>
  <c r="M848" i="28"/>
  <c r="M849" i="28"/>
  <c r="M850" i="28"/>
  <c r="M851" i="28"/>
  <c r="M852" i="28"/>
  <c r="M853" i="28"/>
  <c r="M854" i="28"/>
  <c r="M855" i="28"/>
  <c r="M856" i="28"/>
  <c r="M857" i="28"/>
  <c r="M858" i="28"/>
  <c r="M859" i="28"/>
  <c r="M860" i="28"/>
  <c r="M861" i="28"/>
  <c r="M862" i="28"/>
  <c r="M863" i="28"/>
  <c r="M864" i="28"/>
  <c r="M865" i="28"/>
  <c r="M866" i="28"/>
  <c r="M867" i="28"/>
  <c r="M868" i="28"/>
  <c r="M869" i="28"/>
  <c r="M870" i="28"/>
  <c r="M871" i="28"/>
  <c r="M872" i="28"/>
  <c r="M873" i="28"/>
  <c r="M874" i="28"/>
  <c r="M875" i="28"/>
  <c r="M876" i="28"/>
  <c r="M877" i="28"/>
  <c r="M878" i="28"/>
  <c r="M879" i="28"/>
  <c r="M880" i="28"/>
  <c r="M881" i="28"/>
  <c r="M882" i="28"/>
  <c r="M883" i="28"/>
  <c r="M884" i="28"/>
  <c r="M885" i="28"/>
  <c r="M886" i="28"/>
  <c r="M887" i="28"/>
  <c r="M888" i="28"/>
  <c r="M889" i="28"/>
  <c r="M890" i="28"/>
  <c r="M891" i="28"/>
  <c r="M892" i="28"/>
  <c r="M893" i="28"/>
  <c r="M894" i="28"/>
  <c r="M895" i="28"/>
  <c r="M896" i="28"/>
  <c r="M897" i="28"/>
  <c r="M898" i="28"/>
  <c r="M899" i="28"/>
  <c r="M900" i="28"/>
  <c r="M901" i="28"/>
  <c r="M902" i="28"/>
  <c r="M903" i="28"/>
  <c r="M904" i="28"/>
  <c r="M905" i="28"/>
  <c r="M906" i="28"/>
  <c r="M907" i="28"/>
  <c r="M908" i="28"/>
  <c r="M909" i="28"/>
  <c r="M910" i="28"/>
  <c r="M911" i="28"/>
  <c r="M912" i="28"/>
  <c r="M913" i="28"/>
  <c r="M914" i="28"/>
  <c r="M915" i="28"/>
  <c r="M916" i="28"/>
  <c r="M917" i="28"/>
  <c r="M918" i="28"/>
  <c r="M919" i="28"/>
  <c r="M920" i="28"/>
  <c r="M921" i="28"/>
  <c r="M922" i="28"/>
  <c r="M923" i="28"/>
  <c r="M924" i="28"/>
  <c r="M925" i="28"/>
  <c r="M926" i="28"/>
  <c r="M927" i="28"/>
  <c r="M928" i="28"/>
  <c r="M929" i="28"/>
  <c r="M930" i="28"/>
  <c r="M931" i="28"/>
  <c r="M932" i="28"/>
  <c r="M933" i="28"/>
  <c r="M934" i="28"/>
  <c r="M935" i="28"/>
  <c r="M936" i="28"/>
  <c r="M937" i="28"/>
  <c r="M938" i="28"/>
  <c r="M939" i="28"/>
  <c r="M940" i="28"/>
  <c r="M941" i="28"/>
  <c r="M942" i="28"/>
  <c r="M943" i="28"/>
  <c r="M944" i="28"/>
  <c r="M945" i="28"/>
  <c r="M946" i="28"/>
  <c r="M947" i="28"/>
  <c r="M948" i="28"/>
  <c r="M949" i="28"/>
  <c r="M950" i="28"/>
  <c r="M951" i="28"/>
  <c r="M952" i="28"/>
  <c r="M953" i="28"/>
  <c r="M954" i="28"/>
  <c r="M955" i="28"/>
  <c r="M956" i="28"/>
  <c r="M957" i="28"/>
  <c r="M958" i="28"/>
  <c r="M959" i="28"/>
  <c r="M960" i="28"/>
  <c r="M961" i="28"/>
  <c r="M962" i="28"/>
  <c r="M963" i="28"/>
  <c r="M964" i="28"/>
  <c r="M965" i="28"/>
  <c r="M966" i="28"/>
  <c r="M967" i="28"/>
  <c r="M968" i="28"/>
  <c r="M969" i="28"/>
  <c r="M970" i="28"/>
  <c r="M971" i="28"/>
  <c r="M972" i="28"/>
  <c r="M973" i="28"/>
  <c r="M974" i="28"/>
  <c r="M975" i="28"/>
  <c r="M976" i="28"/>
  <c r="M977" i="28"/>
  <c r="M978" i="28"/>
  <c r="M979" i="28"/>
  <c r="M980" i="28"/>
  <c r="M981" i="28"/>
  <c r="M982" i="28"/>
  <c r="M983" i="28"/>
  <c r="M984" i="28"/>
  <c r="M985" i="28"/>
  <c r="M986" i="28"/>
  <c r="M987" i="28"/>
  <c r="M988" i="28"/>
  <c r="M989" i="28"/>
  <c r="M990" i="28"/>
  <c r="M991" i="28"/>
  <c r="M992" i="28"/>
  <c r="M993" i="28"/>
  <c r="M994" i="28"/>
  <c r="M995" i="28"/>
  <c r="M996" i="28"/>
  <c r="M997" i="28"/>
  <c r="M998" i="28"/>
  <c r="M999" i="28"/>
  <c r="M1000" i="28"/>
  <c r="M1001" i="28"/>
  <c r="L2" i="28"/>
  <c r="L3" i="28"/>
  <c r="L4" i="28"/>
  <c r="L5" i="28"/>
  <c r="L6" i="28"/>
  <c r="L7" i="28"/>
  <c r="L8" i="28"/>
  <c r="L9" i="28"/>
  <c r="L10" i="28"/>
  <c r="L11" i="28"/>
  <c r="L12" i="28"/>
  <c r="L13" i="28"/>
  <c r="L14" i="28"/>
  <c r="L15" i="28"/>
  <c r="L16" i="28"/>
  <c r="L17" i="28"/>
  <c r="L18" i="28"/>
  <c r="L19" i="28"/>
  <c r="L20" i="28"/>
  <c r="L21" i="28"/>
  <c r="L22" i="28"/>
  <c r="L23" i="28"/>
  <c r="L24" i="28"/>
  <c r="L25" i="28"/>
  <c r="L26" i="28"/>
  <c r="L27" i="28"/>
  <c r="L28" i="28"/>
  <c r="L29" i="28"/>
  <c r="L30" i="28"/>
  <c r="L31" i="28"/>
  <c r="L32" i="28"/>
  <c r="L33" i="28"/>
  <c r="L34" i="28"/>
  <c r="L35" i="28"/>
  <c r="L36" i="28"/>
  <c r="L37" i="28"/>
  <c r="L38" i="28"/>
  <c r="L39" i="28"/>
  <c r="L40" i="28"/>
  <c r="L41" i="28"/>
  <c r="L42" i="28"/>
  <c r="L43" i="28"/>
  <c r="L44" i="28"/>
  <c r="L45" i="28"/>
  <c r="L46" i="28"/>
  <c r="L47" i="28"/>
  <c r="L48" i="28"/>
  <c r="L49" i="28"/>
  <c r="L50" i="28"/>
  <c r="L51" i="28"/>
  <c r="L52" i="28"/>
  <c r="L53" i="28"/>
  <c r="L54" i="28"/>
  <c r="L55" i="28"/>
  <c r="L56" i="28"/>
  <c r="L57" i="28"/>
  <c r="L58" i="28"/>
  <c r="L59" i="28"/>
  <c r="L60" i="28"/>
  <c r="L61" i="28"/>
  <c r="L62" i="28"/>
  <c r="L63" i="28"/>
  <c r="L64" i="28"/>
  <c r="L65" i="28"/>
  <c r="L66" i="28"/>
  <c r="L67" i="28"/>
  <c r="L68" i="28"/>
  <c r="L69" i="28"/>
  <c r="L70" i="28"/>
  <c r="L71" i="28"/>
  <c r="L72" i="28"/>
  <c r="L73" i="28"/>
  <c r="L74" i="28"/>
  <c r="L75" i="28"/>
  <c r="L76" i="28"/>
  <c r="L77" i="28"/>
  <c r="L78" i="28"/>
  <c r="L79" i="28"/>
  <c r="L80" i="28"/>
  <c r="L81" i="28"/>
  <c r="L82" i="28"/>
  <c r="L83" i="28"/>
  <c r="L84" i="28"/>
  <c r="L85" i="28"/>
  <c r="L86" i="28"/>
  <c r="L87" i="28"/>
  <c r="L88" i="28"/>
  <c r="L89" i="28"/>
  <c r="L90" i="28"/>
  <c r="L91" i="28"/>
  <c r="L92" i="28"/>
  <c r="L93" i="28"/>
  <c r="L94" i="28"/>
  <c r="L95" i="28"/>
  <c r="L96" i="28"/>
  <c r="L97" i="28"/>
  <c r="L98" i="28"/>
  <c r="L99" i="28"/>
  <c r="L100" i="28"/>
  <c r="L101" i="28"/>
  <c r="L102" i="28"/>
  <c r="L103" i="28"/>
  <c r="L104" i="28"/>
  <c r="L105" i="28"/>
  <c r="L106" i="28"/>
  <c r="L107" i="28"/>
  <c r="L108" i="28"/>
  <c r="L109" i="28"/>
  <c r="L110" i="28"/>
  <c r="L111" i="28"/>
  <c r="L112" i="28"/>
  <c r="L113" i="28"/>
  <c r="L114" i="28"/>
  <c r="L115" i="28"/>
  <c r="L116" i="28"/>
  <c r="L117" i="28"/>
  <c r="L118" i="28"/>
  <c r="L119" i="28"/>
  <c r="L120" i="28"/>
  <c r="L121" i="28"/>
  <c r="L122" i="28"/>
  <c r="L123" i="28"/>
  <c r="L124" i="28"/>
  <c r="L125" i="28"/>
  <c r="L126" i="28"/>
  <c r="L127" i="28"/>
  <c r="L128" i="28"/>
  <c r="L129" i="28"/>
  <c r="L130" i="28"/>
  <c r="L131" i="28"/>
  <c r="L132" i="28"/>
  <c r="L133" i="28"/>
  <c r="L134" i="28"/>
  <c r="L135" i="28"/>
  <c r="L136" i="28"/>
  <c r="L137" i="28"/>
  <c r="L138" i="28"/>
  <c r="L139" i="28"/>
  <c r="L140" i="28"/>
  <c r="L141" i="28"/>
  <c r="L142" i="28"/>
  <c r="L143" i="28"/>
  <c r="L144" i="28"/>
  <c r="L145" i="28"/>
  <c r="L146" i="28"/>
  <c r="L147" i="28"/>
  <c r="L148" i="28"/>
  <c r="L149" i="28"/>
  <c r="L150" i="28"/>
  <c r="L151" i="28"/>
  <c r="L152" i="28"/>
  <c r="L153" i="28"/>
  <c r="L154" i="28"/>
  <c r="L155" i="28"/>
  <c r="L156" i="28"/>
  <c r="L157" i="28"/>
  <c r="L158" i="28"/>
  <c r="L159" i="28"/>
  <c r="L160" i="28"/>
  <c r="L161" i="28"/>
  <c r="L162" i="28"/>
  <c r="L163" i="28"/>
  <c r="L164" i="28"/>
  <c r="L165" i="28"/>
  <c r="L166" i="28"/>
  <c r="L167" i="28"/>
  <c r="L168" i="28"/>
  <c r="L169" i="28"/>
  <c r="L170" i="28"/>
  <c r="L171" i="28"/>
  <c r="L172" i="28"/>
  <c r="L173" i="28"/>
  <c r="L174" i="28"/>
  <c r="L175" i="28"/>
  <c r="L176" i="28"/>
  <c r="L177" i="28"/>
  <c r="L178" i="28"/>
  <c r="L179" i="28"/>
  <c r="L180" i="28"/>
  <c r="L181" i="28"/>
  <c r="L182" i="28"/>
  <c r="L183" i="28"/>
  <c r="L184" i="28"/>
  <c r="L185" i="28"/>
  <c r="L186" i="28"/>
  <c r="L187" i="28"/>
  <c r="L188" i="28"/>
  <c r="L189" i="28"/>
  <c r="L190" i="28"/>
  <c r="L191" i="28"/>
  <c r="L192" i="28"/>
  <c r="L193" i="28"/>
  <c r="L194" i="28"/>
  <c r="L195" i="28"/>
  <c r="L196" i="28"/>
  <c r="L197" i="28"/>
  <c r="L198" i="28"/>
  <c r="L199" i="28"/>
  <c r="L200" i="28"/>
  <c r="L201" i="28"/>
  <c r="L202" i="28"/>
  <c r="L203" i="28"/>
  <c r="L204" i="28"/>
  <c r="L205" i="28"/>
  <c r="L206" i="28"/>
  <c r="L207" i="28"/>
  <c r="L208" i="28"/>
  <c r="L209" i="28"/>
  <c r="L210" i="28"/>
  <c r="L211" i="28"/>
  <c r="L212" i="28"/>
  <c r="L213" i="28"/>
  <c r="L214" i="28"/>
  <c r="L215" i="28"/>
  <c r="L216" i="28"/>
  <c r="L217" i="28"/>
  <c r="L218" i="28"/>
  <c r="L219" i="28"/>
  <c r="L220" i="28"/>
  <c r="L221" i="28"/>
  <c r="L222" i="28"/>
  <c r="L223" i="28"/>
  <c r="L224" i="28"/>
  <c r="L225" i="28"/>
  <c r="L226" i="28"/>
  <c r="L227" i="28"/>
  <c r="L228" i="28"/>
  <c r="L229" i="28"/>
  <c r="L230" i="28"/>
  <c r="L231" i="28"/>
  <c r="L232" i="28"/>
  <c r="L233" i="28"/>
  <c r="L234" i="28"/>
  <c r="L235" i="28"/>
  <c r="L236" i="28"/>
  <c r="L237" i="28"/>
  <c r="L238" i="28"/>
  <c r="L239" i="28"/>
  <c r="L240" i="28"/>
  <c r="L241" i="28"/>
  <c r="L242" i="28"/>
  <c r="L243" i="28"/>
  <c r="L244" i="28"/>
  <c r="L245" i="28"/>
  <c r="L246" i="28"/>
  <c r="L247" i="28"/>
  <c r="L248" i="28"/>
  <c r="L249" i="28"/>
  <c r="L250" i="28"/>
  <c r="L251" i="28"/>
  <c r="L252" i="28"/>
  <c r="L253" i="28"/>
  <c r="L254" i="28"/>
  <c r="L255" i="28"/>
  <c r="L256" i="28"/>
  <c r="L257" i="28"/>
  <c r="L258" i="28"/>
  <c r="L259" i="28"/>
  <c r="L260" i="28"/>
  <c r="L261" i="28"/>
  <c r="L262" i="28"/>
  <c r="L263" i="28"/>
  <c r="L264" i="28"/>
  <c r="L265" i="28"/>
  <c r="L266" i="28"/>
  <c r="L267" i="28"/>
  <c r="L268" i="28"/>
  <c r="L269" i="28"/>
  <c r="L270" i="28"/>
  <c r="L271" i="28"/>
  <c r="L272" i="28"/>
  <c r="L273" i="28"/>
  <c r="L274" i="28"/>
  <c r="L275" i="28"/>
  <c r="L276" i="28"/>
  <c r="L277" i="28"/>
  <c r="L278" i="28"/>
  <c r="L279" i="28"/>
  <c r="L280" i="28"/>
  <c r="L281" i="28"/>
  <c r="L282" i="28"/>
  <c r="L283" i="28"/>
  <c r="L284" i="28"/>
  <c r="L285" i="28"/>
  <c r="L286" i="28"/>
  <c r="L287" i="28"/>
  <c r="L288" i="28"/>
  <c r="L289" i="28"/>
  <c r="L290" i="28"/>
  <c r="L291" i="28"/>
  <c r="L292" i="28"/>
  <c r="L293" i="28"/>
  <c r="L294" i="28"/>
  <c r="L295" i="28"/>
  <c r="L296" i="28"/>
  <c r="L297" i="28"/>
  <c r="L298" i="28"/>
  <c r="L299" i="28"/>
  <c r="L300" i="28"/>
  <c r="L301" i="28"/>
  <c r="L302" i="28"/>
  <c r="L303" i="28"/>
  <c r="L304" i="28"/>
  <c r="L305" i="28"/>
  <c r="L306" i="28"/>
  <c r="L307" i="28"/>
  <c r="L308" i="28"/>
  <c r="L309" i="28"/>
  <c r="L310" i="28"/>
  <c r="L311" i="28"/>
  <c r="L312" i="28"/>
  <c r="L313" i="28"/>
  <c r="L314" i="28"/>
  <c r="L315" i="28"/>
  <c r="L316" i="28"/>
  <c r="L317" i="28"/>
  <c r="L318" i="28"/>
  <c r="L319" i="28"/>
  <c r="L320" i="28"/>
  <c r="L321" i="28"/>
  <c r="L322" i="28"/>
  <c r="L323" i="28"/>
  <c r="L324" i="28"/>
  <c r="L325" i="28"/>
  <c r="L326" i="28"/>
  <c r="L327" i="28"/>
  <c r="L328" i="28"/>
  <c r="L329" i="28"/>
  <c r="L330" i="28"/>
  <c r="L331" i="28"/>
  <c r="L332" i="28"/>
  <c r="L333" i="28"/>
  <c r="L334" i="28"/>
  <c r="L335" i="28"/>
  <c r="L336" i="28"/>
  <c r="L337" i="28"/>
  <c r="L338" i="28"/>
  <c r="L339" i="28"/>
  <c r="L340" i="28"/>
  <c r="L341" i="28"/>
  <c r="L342" i="28"/>
  <c r="L343" i="28"/>
  <c r="L344" i="28"/>
  <c r="L345" i="28"/>
  <c r="L346" i="28"/>
  <c r="L347" i="28"/>
  <c r="L348" i="28"/>
  <c r="L349" i="28"/>
  <c r="L350" i="28"/>
  <c r="L351" i="28"/>
  <c r="L352" i="28"/>
  <c r="L353" i="28"/>
  <c r="L354" i="28"/>
  <c r="L355" i="28"/>
  <c r="L356" i="28"/>
  <c r="L357" i="28"/>
  <c r="L358" i="28"/>
  <c r="L359" i="28"/>
  <c r="L360" i="28"/>
  <c r="L361" i="28"/>
  <c r="L362" i="28"/>
  <c r="L363" i="28"/>
  <c r="L364" i="28"/>
  <c r="L365" i="28"/>
  <c r="L366" i="28"/>
  <c r="L367" i="28"/>
  <c r="L368" i="28"/>
  <c r="L369" i="28"/>
  <c r="L370" i="28"/>
  <c r="L371" i="28"/>
  <c r="L372" i="28"/>
  <c r="L373" i="28"/>
  <c r="L374" i="28"/>
  <c r="L375" i="28"/>
  <c r="L376" i="28"/>
  <c r="L377" i="28"/>
  <c r="L378" i="28"/>
  <c r="L379" i="28"/>
  <c r="L380" i="28"/>
  <c r="L381" i="28"/>
  <c r="L382" i="28"/>
  <c r="L383" i="28"/>
  <c r="L384" i="28"/>
  <c r="L385" i="28"/>
  <c r="L386" i="28"/>
  <c r="L387" i="28"/>
  <c r="L388" i="28"/>
  <c r="L389" i="28"/>
  <c r="L390" i="28"/>
  <c r="L391" i="28"/>
  <c r="L392" i="28"/>
  <c r="L393" i="28"/>
  <c r="L394" i="28"/>
  <c r="L395" i="28"/>
  <c r="L396" i="28"/>
  <c r="L397" i="28"/>
  <c r="L398" i="28"/>
  <c r="L399" i="28"/>
  <c r="L400" i="28"/>
  <c r="L401" i="28"/>
  <c r="L402" i="28"/>
  <c r="L403" i="28"/>
  <c r="L404" i="28"/>
  <c r="L405" i="28"/>
  <c r="L406" i="28"/>
  <c r="L407" i="28"/>
  <c r="L408" i="28"/>
  <c r="L409" i="28"/>
  <c r="L410" i="28"/>
  <c r="L411" i="28"/>
  <c r="L412" i="28"/>
  <c r="L413" i="28"/>
  <c r="L414" i="28"/>
  <c r="L415" i="28"/>
  <c r="L416" i="28"/>
  <c r="L417" i="28"/>
  <c r="L418" i="28"/>
  <c r="L419" i="28"/>
  <c r="L420" i="28"/>
  <c r="L421" i="28"/>
  <c r="L422" i="28"/>
  <c r="L423" i="28"/>
  <c r="L424" i="28"/>
  <c r="L425" i="28"/>
  <c r="L426" i="28"/>
  <c r="L427" i="28"/>
  <c r="L428" i="28"/>
  <c r="L429" i="28"/>
  <c r="L430" i="28"/>
  <c r="L431" i="28"/>
  <c r="L432" i="28"/>
  <c r="L433" i="28"/>
  <c r="L434" i="28"/>
  <c r="L435" i="28"/>
  <c r="L436" i="28"/>
  <c r="L437" i="28"/>
  <c r="L438" i="28"/>
  <c r="L439" i="28"/>
  <c r="L440" i="28"/>
  <c r="L441" i="28"/>
  <c r="L442" i="28"/>
  <c r="L443" i="28"/>
  <c r="L444" i="28"/>
  <c r="L445" i="28"/>
  <c r="L446" i="28"/>
  <c r="L447" i="28"/>
  <c r="L448" i="28"/>
  <c r="L449" i="28"/>
  <c r="L450" i="28"/>
  <c r="L451" i="28"/>
  <c r="L452" i="28"/>
  <c r="L453" i="28"/>
  <c r="L454" i="28"/>
  <c r="L455" i="28"/>
  <c r="L456" i="28"/>
  <c r="L457" i="28"/>
  <c r="L458" i="28"/>
  <c r="L459" i="28"/>
  <c r="L460" i="28"/>
  <c r="L461" i="28"/>
  <c r="L462" i="28"/>
  <c r="L463" i="28"/>
  <c r="L464" i="28"/>
  <c r="L465" i="28"/>
  <c r="L466" i="28"/>
  <c r="L467" i="28"/>
  <c r="L468" i="28"/>
  <c r="L469" i="28"/>
  <c r="L470" i="28"/>
  <c r="L471" i="28"/>
  <c r="L472" i="28"/>
  <c r="L473" i="28"/>
  <c r="L474" i="28"/>
  <c r="L475" i="28"/>
  <c r="L476" i="28"/>
  <c r="L477" i="28"/>
  <c r="L478" i="28"/>
  <c r="L479" i="28"/>
  <c r="L480" i="28"/>
  <c r="L481" i="28"/>
  <c r="L482" i="28"/>
  <c r="L483" i="28"/>
  <c r="L484" i="28"/>
  <c r="L485" i="28"/>
  <c r="L486" i="28"/>
  <c r="L487" i="28"/>
  <c r="L488" i="28"/>
  <c r="L489" i="28"/>
  <c r="L490" i="28"/>
  <c r="L491" i="28"/>
  <c r="L492" i="28"/>
  <c r="L493" i="28"/>
  <c r="L494" i="28"/>
  <c r="L495" i="28"/>
  <c r="L496" i="28"/>
  <c r="L497" i="28"/>
  <c r="L498" i="28"/>
  <c r="L499" i="28"/>
  <c r="L500" i="28"/>
  <c r="L501" i="28"/>
  <c r="L502" i="28"/>
  <c r="L503" i="28"/>
  <c r="L504" i="28"/>
  <c r="L505" i="28"/>
  <c r="L506" i="28"/>
  <c r="L507" i="28"/>
  <c r="L508" i="28"/>
  <c r="L509" i="28"/>
  <c r="L510" i="28"/>
  <c r="L511" i="28"/>
  <c r="L512" i="28"/>
  <c r="L513" i="28"/>
  <c r="L514" i="28"/>
  <c r="L515" i="28"/>
  <c r="L516" i="28"/>
  <c r="L517" i="28"/>
  <c r="L518" i="28"/>
  <c r="L519" i="28"/>
  <c r="L520" i="28"/>
  <c r="L521" i="28"/>
  <c r="L522" i="28"/>
  <c r="L523" i="28"/>
  <c r="L524" i="28"/>
  <c r="L525" i="28"/>
  <c r="L526" i="28"/>
  <c r="L527" i="28"/>
  <c r="L528" i="28"/>
  <c r="L529" i="28"/>
  <c r="L530" i="28"/>
  <c r="L531" i="28"/>
  <c r="L532" i="28"/>
  <c r="L533" i="28"/>
  <c r="L534" i="28"/>
  <c r="L535" i="28"/>
  <c r="L536" i="28"/>
  <c r="L537" i="28"/>
  <c r="L538" i="28"/>
  <c r="L539" i="28"/>
  <c r="L540" i="28"/>
  <c r="L541" i="28"/>
  <c r="L542" i="28"/>
  <c r="L543" i="28"/>
  <c r="L544" i="28"/>
  <c r="L545" i="28"/>
  <c r="L546" i="28"/>
  <c r="L547" i="28"/>
  <c r="L548" i="28"/>
  <c r="L549" i="28"/>
  <c r="L550" i="28"/>
  <c r="L551" i="28"/>
  <c r="L552" i="28"/>
  <c r="L553" i="28"/>
  <c r="L554" i="28"/>
  <c r="L555" i="28"/>
  <c r="L556" i="28"/>
  <c r="L557" i="28"/>
  <c r="L558" i="28"/>
  <c r="L559" i="28"/>
  <c r="L560" i="28"/>
  <c r="L561" i="28"/>
  <c r="L562" i="28"/>
  <c r="L563" i="28"/>
  <c r="L564" i="28"/>
  <c r="L565" i="28"/>
  <c r="L566" i="28"/>
  <c r="L567" i="28"/>
  <c r="L568" i="28"/>
  <c r="L569" i="28"/>
  <c r="L570" i="28"/>
  <c r="L571" i="28"/>
  <c r="L572" i="28"/>
  <c r="L573" i="28"/>
  <c r="L574" i="28"/>
  <c r="L575" i="28"/>
  <c r="L576" i="28"/>
  <c r="L577" i="28"/>
  <c r="L578" i="28"/>
  <c r="L579" i="28"/>
  <c r="L580" i="28"/>
  <c r="L581" i="28"/>
  <c r="L582" i="28"/>
  <c r="L583" i="28"/>
  <c r="L584" i="28"/>
  <c r="L585" i="28"/>
  <c r="L586" i="28"/>
  <c r="L587" i="28"/>
  <c r="L588" i="28"/>
  <c r="L589" i="28"/>
  <c r="L590" i="28"/>
  <c r="L591" i="28"/>
  <c r="L592" i="28"/>
  <c r="L593" i="28"/>
  <c r="L594" i="28"/>
  <c r="L595" i="28"/>
  <c r="L596" i="28"/>
  <c r="L597" i="28"/>
  <c r="L598" i="28"/>
  <c r="L599" i="28"/>
  <c r="L600" i="28"/>
  <c r="L601" i="28"/>
  <c r="L602" i="28"/>
  <c r="L603" i="28"/>
  <c r="L604" i="28"/>
  <c r="L605" i="28"/>
  <c r="L606" i="28"/>
  <c r="L607" i="28"/>
  <c r="L608" i="28"/>
  <c r="L609" i="28"/>
  <c r="L610" i="28"/>
  <c r="L611" i="28"/>
  <c r="L612" i="28"/>
  <c r="L613" i="28"/>
  <c r="L614" i="28"/>
  <c r="L615" i="28"/>
  <c r="L616" i="28"/>
  <c r="L617" i="28"/>
  <c r="L618" i="28"/>
  <c r="L619" i="28"/>
  <c r="L620" i="28"/>
  <c r="L621" i="28"/>
  <c r="L622" i="28"/>
  <c r="L623" i="28"/>
  <c r="L624" i="28"/>
  <c r="L625" i="28"/>
  <c r="L626" i="28"/>
  <c r="L627" i="28"/>
  <c r="L628" i="28"/>
  <c r="L629" i="28"/>
  <c r="L630" i="28"/>
  <c r="L631" i="28"/>
  <c r="L632" i="28"/>
  <c r="L633" i="28"/>
  <c r="L634" i="28"/>
  <c r="L635" i="28"/>
  <c r="L636" i="28"/>
  <c r="L637" i="28"/>
  <c r="L638" i="28"/>
  <c r="L639" i="28"/>
  <c r="L640" i="28"/>
  <c r="L641" i="28"/>
  <c r="L642" i="28"/>
  <c r="L643" i="28"/>
  <c r="L644" i="28"/>
  <c r="L645" i="28"/>
  <c r="L646" i="28"/>
  <c r="L647" i="28"/>
  <c r="L648" i="28"/>
  <c r="L649" i="28"/>
  <c r="L650" i="28"/>
  <c r="L651" i="28"/>
  <c r="L652" i="28"/>
  <c r="L653" i="28"/>
  <c r="L654" i="28"/>
  <c r="L655" i="28"/>
  <c r="L656" i="28"/>
  <c r="L657" i="28"/>
  <c r="L658" i="28"/>
  <c r="L659" i="28"/>
  <c r="L660" i="28"/>
  <c r="L661" i="28"/>
  <c r="L662" i="28"/>
  <c r="L663" i="28"/>
  <c r="L664" i="28"/>
  <c r="L665" i="28"/>
  <c r="L666" i="28"/>
  <c r="L667" i="28"/>
  <c r="L668" i="28"/>
  <c r="L669" i="28"/>
  <c r="L670" i="28"/>
  <c r="L671" i="28"/>
  <c r="L672" i="28"/>
  <c r="L673" i="28"/>
  <c r="L674" i="28"/>
  <c r="L675" i="28"/>
  <c r="L676" i="28"/>
  <c r="L677" i="28"/>
  <c r="L678" i="28"/>
  <c r="L679" i="28"/>
  <c r="L680" i="28"/>
  <c r="L681" i="28"/>
  <c r="L682" i="28"/>
  <c r="L683" i="28"/>
  <c r="L684" i="28"/>
  <c r="L685" i="28"/>
  <c r="L686" i="28"/>
  <c r="L687" i="28"/>
  <c r="L688" i="28"/>
  <c r="L689" i="28"/>
  <c r="L690" i="28"/>
  <c r="L691" i="28"/>
  <c r="L692" i="28"/>
  <c r="L693" i="28"/>
  <c r="L694" i="28"/>
  <c r="L695" i="28"/>
  <c r="L696" i="28"/>
  <c r="L697" i="28"/>
  <c r="L698" i="28"/>
  <c r="L699" i="28"/>
  <c r="L700" i="28"/>
  <c r="L701" i="28"/>
  <c r="L702" i="28"/>
  <c r="L703" i="28"/>
  <c r="L704" i="28"/>
  <c r="L705" i="28"/>
  <c r="L706" i="28"/>
  <c r="L707" i="28"/>
  <c r="L708" i="28"/>
  <c r="L709" i="28"/>
  <c r="L710" i="28"/>
  <c r="L711" i="28"/>
  <c r="L712" i="28"/>
  <c r="L713" i="28"/>
  <c r="L714" i="28"/>
  <c r="L715" i="28"/>
  <c r="L716" i="28"/>
  <c r="L717" i="28"/>
  <c r="L718" i="28"/>
  <c r="L719" i="28"/>
  <c r="L720" i="28"/>
  <c r="L721" i="28"/>
  <c r="L722" i="28"/>
  <c r="L723" i="28"/>
  <c r="L724" i="28"/>
  <c r="L725" i="28"/>
  <c r="L726" i="28"/>
  <c r="L727" i="28"/>
  <c r="L728" i="28"/>
  <c r="L729" i="28"/>
  <c r="L730" i="28"/>
  <c r="L731" i="28"/>
  <c r="L732" i="28"/>
  <c r="L733" i="28"/>
  <c r="L734" i="28"/>
  <c r="L735" i="28"/>
  <c r="L736" i="28"/>
  <c r="L737" i="28"/>
  <c r="L738" i="28"/>
  <c r="L739" i="28"/>
  <c r="L740" i="28"/>
  <c r="L741" i="28"/>
  <c r="L742" i="28"/>
  <c r="L743" i="28"/>
  <c r="L744" i="28"/>
  <c r="L745" i="28"/>
  <c r="L746" i="28"/>
  <c r="L747" i="28"/>
  <c r="L748" i="28"/>
  <c r="L749" i="28"/>
  <c r="L750" i="28"/>
  <c r="L751" i="28"/>
  <c r="L752" i="28"/>
  <c r="L753" i="28"/>
  <c r="L754" i="28"/>
  <c r="L755" i="28"/>
  <c r="L756" i="28"/>
  <c r="L757" i="28"/>
  <c r="L758" i="28"/>
  <c r="L759" i="28"/>
  <c r="L760" i="28"/>
  <c r="L761" i="28"/>
  <c r="L762" i="28"/>
  <c r="L763" i="28"/>
  <c r="L764" i="28"/>
  <c r="L765" i="28"/>
  <c r="L766" i="28"/>
  <c r="L767" i="28"/>
  <c r="L768" i="28"/>
  <c r="L769" i="28"/>
  <c r="L770" i="28"/>
  <c r="L771" i="28"/>
  <c r="L772" i="28"/>
  <c r="L773" i="28"/>
  <c r="L774" i="28"/>
  <c r="L775" i="28"/>
  <c r="L776" i="28"/>
  <c r="L777" i="28"/>
  <c r="L778" i="28"/>
  <c r="L779" i="28"/>
  <c r="L780" i="28"/>
  <c r="L781" i="28"/>
  <c r="L782" i="28"/>
  <c r="L783" i="28"/>
  <c r="L784" i="28"/>
  <c r="L785" i="28"/>
  <c r="L786" i="28"/>
  <c r="L787" i="28"/>
  <c r="L788" i="28"/>
  <c r="L789" i="28"/>
  <c r="L790" i="28"/>
  <c r="L791" i="28"/>
  <c r="L792" i="28"/>
  <c r="L793" i="28"/>
  <c r="L794" i="28"/>
  <c r="L795" i="28"/>
  <c r="L796" i="28"/>
  <c r="L797" i="28"/>
  <c r="L798" i="28"/>
  <c r="L799" i="28"/>
  <c r="L800" i="28"/>
  <c r="L801" i="28"/>
  <c r="L802" i="28"/>
  <c r="L803" i="28"/>
  <c r="L804" i="28"/>
  <c r="L805" i="28"/>
  <c r="L806" i="28"/>
  <c r="L807" i="28"/>
  <c r="L808" i="28"/>
  <c r="L809" i="28"/>
  <c r="L810" i="28"/>
  <c r="L811" i="28"/>
  <c r="L812" i="28"/>
  <c r="L813" i="28"/>
  <c r="L814" i="28"/>
  <c r="L815" i="28"/>
  <c r="L816" i="28"/>
  <c r="L817" i="28"/>
  <c r="L818" i="28"/>
  <c r="L819" i="28"/>
  <c r="L820" i="28"/>
  <c r="L821" i="28"/>
  <c r="L822" i="28"/>
  <c r="L823" i="28"/>
  <c r="L824" i="28"/>
  <c r="L825" i="28"/>
  <c r="L826" i="28"/>
  <c r="L827" i="28"/>
  <c r="L828" i="28"/>
  <c r="L829" i="28"/>
  <c r="L830" i="28"/>
  <c r="L831" i="28"/>
  <c r="L832" i="28"/>
  <c r="L833" i="28"/>
  <c r="L834" i="28"/>
  <c r="L835" i="28"/>
  <c r="L836" i="28"/>
  <c r="L837" i="28"/>
  <c r="L838" i="28"/>
  <c r="L839" i="28"/>
  <c r="L840" i="28"/>
  <c r="L841" i="28"/>
  <c r="L842" i="28"/>
  <c r="L843" i="28"/>
  <c r="L844" i="28"/>
  <c r="L845" i="28"/>
  <c r="L846" i="28"/>
  <c r="L847" i="28"/>
  <c r="L848" i="28"/>
  <c r="L849" i="28"/>
  <c r="L850" i="28"/>
  <c r="L851" i="28"/>
  <c r="L852" i="28"/>
  <c r="L853" i="28"/>
  <c r="L854" i="28"/>
  <c r="L855" i="28"/>
  <c r="L856" i="28"/>
  <c r="L857" i="28"/>
  <c r="L858" i="28"/>
  <c r="L859" i="28"/>
  <c r="L860" i="28"/>
  <c r="L861" i="28"/>
  <c r="L862" i="28"/>
  <c r="L863" i="28"/>
  <c r="L864" i="28"/>
  <c r="L865" i="28"/>
  <c r="L866" i="28"/>
  <c r="L867" i="28"/>
  <c r="L868" i="28"/>
  <c r="L869" i="28"/>
  <c r="L870" i="28"/>
  <c r="L871" i="28"/>
  <c r="L872" i="28"/>
  <c r="L873" i="28"/>
  <c r="L874" i="28"/>
  <c r="L875" i="28"/>
  <c r="L876" i="28"/>
  <c r="L877" i="28"/>
  <c r="L878" i="28"/>
  <c r="L879" i="28"/>
  <c r="L880" i="28"/>
  <c r="L881" i="28"/>
  <c r="L882" i="28"/>
  <c r="L883" i="28"/>
  <c r="L884" i="28"/>
  <c r="L885" i="28"/>
  <c r="L886" i="28"/>
  <c r="L887" i="28"/>
  <c r="L888" i="28"/>
  <c r="L889" i="28"/>
  <c r="L890" i="28"/>
  <c r="L891" i="28"/>
  <c r="L892" i="28"/>
  <c r="L893" i="28"/>
  <c r="L894" i="28"/>
  <c r="L895" i="28"/>
  <c r="L896" i="28"/>
  <c r="L897" i="28"/>
  <c r="L898" i="28"/>
  <c r="L899" i="28"/>
  <c r="L900" i="28"/>
  <c r="L901" i="28"/>
  <c r="L902" i="28"/>
  <c r="L903" i="28"/>
  <c r="L904" i="28"/>
  <c r="L905" i="28"/>
  <c r="L906" i="28"/>
  <c r="L907" i="28"/>
  <c r="L908" i="28"/>
  <c r="L909" i="28"/>
  <c r="L910" i="28"/>
  <c r="L911" i="28"/>
  <c r="L912" i="28"/>
  <c r="L913" i="28"/>
  <c r="L914" i="28"/>
  <c r="L915" i="28"/>
  <c r="L916" i="28"/>
  <c r="L917" i="28"/>
  <c r="L918" i="28"/>
  <c r="L919" i="28"/>
  <c r="L920" i="28"/>
  <c r="L921" i="28"/>
  <c r="L922" i="28"/>
  <c r="L923" i="28"/>
  <c r="L924" i="28"/>
  <c r="L925" i="28"/>
  <c r="L926" i="28"/>
  <c r="L927" i="28"/>
  <c r="L928" i="28"/>
  <c r="L929" i="28"/>
  <c r="L930" i="28"/>
  <c r="L931" i="28"/>
  <c r="L932" i="28"/>
  <c r="L933" i="28"/>
  <c r="L934" i="28"/>
  <c r="L935" i="28"/>
  <c r="L936" i="28"/>
  <c r="L937" i="28"/>
  <c r="L938" i="28"/>
  <c r="L939" i="28"/>
  <c r="L940" i="28"/>
  <c r="L941" i="28"/>
  <c r="L942" i="28"/>
  <c r="L943" i="28"/>
  <c r="L944" i="28"/>
  <c r="L945" i="28"/>
  <c r="L946" i="28"/>
  <c r="L947" i="28"/>
  <c r="L948" i="28"/>
  <c r="L949" i="28"/>
  <c r="L950" i="28"/>
  <c r="L951" i="28"/>
  <c r="L952" i="28"/>
  <c r="L953" i="28"/>
  <c r="L954" i="28"/>
  <c r="L955" i="28"/>
  <c r="L956" i="28"/>
  <c r="L957" i="28"/>
  <c r="L958" i="28"/>
  <c r="L959" i="28"/>
  <c r="L960" i="28"/>
  <c r="L961" i="28"/>
  <c r="L962" i="28"/>
  <c r="L963" i="28"/>
  <c r="L964" i="28"/>
  <c r="L965" i="28"/>
  <c r="L966" i="28"/>
  <c r="L967" i="28"/>
  <c r="L968" i="28"/>
  <c r="L969" i="28"/>
  <c r="L970" i="28"/>
  <c r="L971" i="28"/>
  <c r="L972" i="28"/>
  <c r="L973" i="28"/>
  <c r="L974" i="28"/>
  <c r="L975" i="28"/>
  <c r="L976" i="28"/>
  <c r="L977" i="28"/>
  <c r="L978" i="28"/>
  <c r="L979" i="28"/>
  <c r="L980" i="28"/>
  <c r="L981" i="28"/>
  <c r="L982" i="28"/>
  <c r="L983" i="28"/>
  <c r="L984" i="28"/>
  <c r="L985" i="28"/>
  <c r="L986" i="28"/>
  <c r="L987" i="28"/>
  <c r="L988" i="28"/>
  <c r="L989" i="28"/>
  <c r="L990" i="28"/>
  <c r="L991" i="28"/>
  <c r="L992" i="28"/>
  <c r="L993" i="28"/>
  <c r="L994" i="28"/>
  <c r="L995" i="28"/>
  <c r="L996" i="28"/>
  <c r="L997" i="28"/>
  <c r="L998" i="28"/>
  <c r="L999" i="28"/>
  <c r="L1000" i="28"/>
  <c r="K2" i="28"/>
  <c r="K3" i="28"/>
  <c r="K4" i="28"/>
  <c r="K5" i="28"/>
  <c r="K6" i="28"/>
  <c r="K7" i="28"/>
  <c r="K8" i="28"/>
  <c r="K9" i="28"/>
  <c r="K10" i="28"/>
  <c r="K11" i="28"/>
  <c r="K12" i="28"/>
  <c r="K13" i="28"/>
  <c r="K14" i="28"/>
  <c r="K15" i="28"/>
  <c r="K16" i="28"/>
  <c r="K17" i="28"/>
  <c r="K18" i="28"/>
  <c r="K19" i="28"/>
  <c r="K20" i="28"/>
  <c r="K21" i="28"/>
  <c r="K22" i="28"/>
  <c r="K23" i="28"/>
  <c r="K24" i="28"/>
  <c r="K25" i="28"/>
  <c r="K26" i="28"/>
  <c r="K27" i="28"/>
  <c r="K28" i="28"/>
  <c r="K29" i="28"/>
  <c r="K30" i="28"/>
  <c r="K31" i="28"/>
  <c r="K32" i="28"/>
  <c r="K33" i="28"/>
  <c r="K34" i="28"/>
  <c r="K35" i="28"/>
  <c r="K36" i="28"/>
  <c r="K37" i="28"/>
  <c r="K38" i="28"/>
  <c r="K39" i="28"/>
  <c r="K40" i="28"/>
  <c r="K41" i="28"/>
  <c r="K42" i="28"/>
  <c r="K43" i="28"/>
  <c r="K44" i="28"/>
  <c r="K45" i="28"/>
  <c r="K46" i="28"/>
  <c r="K47"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K131" i="28"/>
  <c r="K132" i="28"/>
  <c r="K133" i="28"/>
  <c r="K134" i="28"/>
  <c r="K135" i="28"/>
  <c r="K136" i="28"/>
  <c r="K137" i="28"/>
  <c r="K138" i="28"/>
  <c r="K139" i="28"/>
  <c r="K140" i="28"/>
  <c r="K141" i="28"/>
  <c r="K142" i="28"/>
  <c r="K143" i="28"/>
  <c r="K144" i="28"/>
  <c r="K145" i="28"/>
  <c r="K146" i="28"/>
  <c r="K147" i="28"/>
  <c r="K148" i="28"/>
  <c r="K149" i="28"/>
  <c r="K150" i="28"/>
  <c r="K151" i="28"/>
  <c r="K152" i="28"/>
  <c r="K153" i="28"/>
  <c r="K154" i="28"/>
  <c r="K155" i="28"/>
  <c r="K156" i="28"/>
  <c r="K157" i="28"/>
  <c r="K158" i="28"/>
  <c r="K159" i="28"/>
  <c r="K160" i="28"/>
  <c r="K161" i="28"/>
  <c r="K162" i="28"/>
  <c r="K163" i="28"/>
  <c r="K164" i="28"/>
  <c r="K165" i="28"/>
  <c r="K166" i="28"/>
  <c r="K167" i="28"/>
  <c r="K168" i="28"/>
  <c r="K169" i="28"/>
  <c r="K170" i="28"/>
  <c r="K171" i="28"/>
  <c r="K172" i="28"/>
  <c r="K173" i="28"/>
  <c r="K174" i="28"/>
  <c r="K175" i="28"/>
  <c r="K176" i="28"/>
  <c r="K177" i="28"/>
  <c r="K178" i="28"/>
  <c r="K179" i="28"/>
  <c r="K180" i="28"/>
  <c r="K181" i="28"/>
  <c r="K182" i="28"/>
  <c r="K183" i="28"/>
  <c r="K184" i="28"/>
  <c r="K185" i="28"/>
  <c r="K186" i="28"/>
  <c r="K187" i="28"/>
  <c r="K188" i="28"/>
  <c r="K189" i="28"/>
  <c r="K190" i="28"/>
  <c r="K191" i="28"/>
  <c r="K192" i="28"/>
  <c r="K193" i="28"/>
  <c r="K194" i="28"/>
  <c r="K195" i="28"/>
  <c r="K196" i="28"/>
  <c r="K197" i="28"/>
  <c r="K198" i="28"/>
  <c r="K199" i="28"/>
  <c r="K200" i="28"/>
  <c r="K201" i="28"/>
  <c r="K202" i="28"/>
  <c r="K203" i="28"/>
  <c r="K204" i="28"/>
  <c r="K205" i="28"/>
  <c r="K206" i="28"/>
  <c r="K207" i="28"/>
  <c r="K208" i="28"/>
  <c r="K209" i="28"/>
  <c r="K210" i="28"/>
  <c r="K211" i="28"/>
  <c r="K212" i="28"/>
  <c r="K213" i="28"/>
  <c r="K214" i="28"/>
  <c r="K215" i="28"/>
  <c r="K216" i="28"/>
  <c r="K217" i="28"/>
  <c r="K218" i="28"/>
  <c r="K219" i="28"/>
  <c r="K220" i="28"/>
  <c r="K221" i="28"/>
  <c r="K222" i="28"/>
  <c r="K223" i="28"/>
  <c r="K224" i="28"/>
  <c r="K225" i="28"/>
  <c r="K226" i="28"/>
  <c r="K227" i="28"/>
  <c r="K228" i="28"/>
  <c r="K229" i="28"/>
  <c r="K230" i="28"/>
  <c r="K231" i="28"/>
  <c r="K232" i="28"/>
  <c r="K233" i="28"/>
  <c r="K234" i="28"/>
  <c r="K235" i="28"/>
  <c r="K236" i="28"/>
  <c r="K237" i="28"/>
  <c r="K238" i="28"/>
  <c r="K239" i="28"/>
  <c r="K240" i="28"/>
  <c r="K241" i="28"/>
  <c r="K242" i="28"/>
  <c r="K243" i="28"/>
  <c r="K244" i="28"/>
  <c r="K245" i="28"/>
  <c r="K246" i="28"/>
  <c r="K247" i="28"/>
  <c r="K248" i="28"/>
  <c r="K249" i="28"/>
  <c r="K250" i="28"/>
  <c r="K251" i="28"/>
  <c r="K252" i="28"/>
  <c r="K253" i="28"/>
  <c r="K254" i="28"/>
  <c r="K255" i="28"/>
  <c r="K256" i="28"/>
  <c r="K257" i="28"/>
  <c r="K258" i="28"/>
  <c r="K259" i="28"/>
  <c r="K260" i="28"/>
  <c r="K261" i="28"/>
  <c r="K262" i="28"/>
  <c r="K263" i="28"/>
  <c r="K264" i="28"/>
  <c r="K265" i="28"/>
  <c r="K266" i="28"/>
  <c r="K267" i="28"/>
  <c r="K268" i="28"/>
  <c r="K269" i="28"/>
  <c r="K270" i="28"/>
  <c r="K271" i="28"/>
  <c r="K272" i="28"/>
  <c r="K273" i="28"/>
  <c r="K274" i="28"/>
  <c r="K275" i="28"/>
  <c r="K276" i="28"/>
  <c r="K277" i="28"/>
  <c r="K278" i="28"/>
  <c r="K279" i="28"/>
  <c r="K280" i="28"/>
  <c r="K281" i="28"/>
  <c r="K282" i="28"/>
  <c r="K283" i="28"/>
  <c r="K284" i="28"/>
  <c r="K285" i="28"/>
  <c r="K286" i="28"/>
  <c r="K287" i="28"/>
  <c r="K288" i="28"/>
  <c r="K289" i="28"/>
  <c r="K290" i="28"/>
  <c r="K291" i="28"/>
  <c r="K292" i="28"/>
  <c r="K293" i="28"/>
  <c r="K294" i="28"/>
  <c r="K295" i="28"/>
  <c r="K296" i="28"/>
  <c r="K297" i="28"/>
  <c r="K298" i="28"/>
  <c r="K299" i="28"/>
  <c r="K300" i="28"/>
  <c r="K301" i="28"/>
  <c r="K302" i="28"/>
  <c r="K303" i="28"/>
  <c r="K304" i="28"/>
  <c r="K305" i="28"/>
  <c r="K306" i="28"/>
  <c r="K307" i="28"/>
  <c r="K308" i="28"/>
  <c r="K309" i="28"/>
  <c r="K310" i="28"/>
  <c r="K311" i="28"/>
  <c r="K312" i="28"/>
  <c r="K313" i="28"/>
  <c r="K314" i="28"/>
  <c r="K315" i="28"/>
  <c r="K316" i="28"/>
  <c r="K317" i="28"/>
  <c r="K318" i="28"/>
  <c r="K319" i="28"/>
  <c r="K320" i="28"/>
  <c r="K321" i="28"/>
  <c r="K322" i="28"/>
  <c r="K323" i="28"/>
  <c r="K324" i="28"/>
  <c r="K325" i="28"/>
  <c r="K326" i="28"/>
  <c r="K327" i="28"/>
  <c r="K328" i="28"/>
  <c r="K329" i="28"/>
  <c r="K330" i="28"/>
  <c r="K331" i="28"/>
  <c r="K332" i="28"/>
  <c r="K333" i="28"/>
  <c r="K334" i="28"/>
  <c r="K335" i="28"/>
  <c r="K336" i="28"/>
  <c r="K337" i="28"/>
  <c r="K338" i="28"/>
  <c r="K339" i="28"/>
  <c r="K340" i="28"/>
  <c r="K341" i="28"/>
  <c r="K342" i="28"/>
  <c r="K343" i="28"/>
  <c r="K344" i="28"/>
  <c r="K345" i="28"/>
  <c r="K346" i="28"/>
  <c r="K347" i="28"/>
  <c r="K348" i="28"/>
  <c r="K349" i="28"/>
  <c r="K350" i="28"/>
  <c r="K351" i="28"/>
  <c r="K352" i="28"/>
  <c r="K353" i="28"/>
  <c r="K354" i="28"/>
  <c r="K355" i="28"/>
  <c r="K356" i="28"/>
  <c r="K357" i="28"/>
  <c r="K358" i="28"/>
  <c r="K359" i="28"/>
  <c r="K360" i="28"/>
  <c r="K361" i="28"/>
  <c r="K362" i="28"/>
  <c r="K363" i="28"/>
  <c r="K364" i="28"/>
  <c r="K365" i="28"/>
  <c r="K366" i="28"/>
  <c r="K367" i="28"/>
  <c r="K368" i="28"/>
  <c r="K369" i="28"/>
  <c r="K370" i="28"/>
  <c r="K371" i="28"/>
  <c r="K372" i="28"/>
  <c r="K373" i="28"/>
  <c r="K374" i="28"/>
  <c r="K375" i="28"/>
  <c r="K376" i="28"/>
  <c r="K377" i="28"/>
  <c r="K378" i="28"/>
  <c r="K379" i="28"/>
  <c r="K380" i="28"/>
  <c r="K381" i="28"/>
  <c r="K382" i="28"/>
  <c r="K383" i="28"/>
  <c r="K384" i="28"/>
  <c r="K385" i="28"/>
  <c r="K386" i="28"/>
  <c r="K387" i="28"/>
  <c r="K388" i="28"/>
  <c r="K389" i="28"/>
  <c r="K390" i="28"/>
  <c r="K391" i="28"/>
  <c r="K392" i="28"/>
  <c r="K393" i="28"/>
  <c r="K394" i="28"/>
  <c r="K395" i="28"/>
  <c r="K396" i="28"/>
  <c r="K397" i="28"/>
  <c r="K398" i="28"/>
  <c r="K399" i="28"/>
  <c r="K400" i="28"/>
  <c r="K401" i="28"/>
  <c r="K402" i="28"/>
  <c r="K403" i="28"/>
  <c r="K404" i="28"/>
  <c r="K405" i="28"/>
  <c r="K406" i="28"/>
  <c r="K407" i="28"/>
  <c r="K408" i="28"/>
  <c r="K409" i="28"/>
  <c r="K410" i="28"/>
  <c r="K411" i="28"/>
  <c r="K412" i="28"/>
  <c r="K413" i="28"/>
  <c r="K414" i="28"/>
  <c r="K415" i="28"/>
  <c r="K416" i="28"/>
  <c r="K417" i="28"/>
  <c r="K418" i="28"/>
  <c r="K419" i="28"/>
  <c r="K420" i="28"/>
  <c r="K421" i="28"/>
  <c r="K422" i="28"/>
  <c r="K423" i="28"/>
  <c r="K424" i="28"/>
  <c r="K425" i="28"/>
  <c r="K426" i="28"/>
  <c r="K427" i="28"/>
  <c r="K428" i="28"/>
  <c r="K429" i="28"/>
  <c r="K430" i="28"/>
  <c r="K431" i="28"/>
  <c r="K432" i="28"/>
  <c r="K433" i="28"/>
  <c r="K434" i="28"/>
  <c r="K435" i="28"/>
  <c r="K436" i="28"/>
  <c r="K437" i="28"/>
  <c r="K438" i="28"/>
  <c r="K439" i="28"/>
  <c r="K440" i="28"/>
  <c r="K441" i="28"/>
  <c r="K442" i="28"/>
  <c r="K443" i="28"/>
  <c r="K444" i="28"/>
  <c r="K445" i="28"/>
  <c r="K446" i="28"/>
  <c r="K447" i="28"/>
  <c r="K448" i="28"/>
  <c r="K449" i="28"/>
  <c r="K450" i="28"/>
  <c r="K451" i="28"/>
  <c r="K452" i="28"/>
  <c r="K453" i="28"/>
  <c r="K454" i="28"/>
  <c r="K455" i="28"/>
  <c r="K456" i="28"/>
  <c r="K457" i="28"/>
  <c r="K458" i="28"/>
  <c r="K459" i="28"/>
  <c r="K460" i="28"/>
  <c r="K461" i="28"/>
  <c r="K462" i="28"/>
  <c r="K463" i="28"/>
  <c r="K464" i="28"/>
  <c r="K465" i="28"/>
  <c r="K466" i="28"/>
  <c r="K467" i="28"/>
  <c r="K468" i="28"/>
  <c r="K469" i="28"/>
  <c r="K470" i="28"/>
  <c r="K471" i="28"/>
  <c r="K472" i="28"/>
  <c r="K473" i="28"/>
  <c r="K474" i="28"/>
  <c r="K475" i="28"/>
  <c r="K476" i="28"/>
  <c r="K477" i="28"/>
  <c r="K478" i="28"/>
  <c r="K479" i="28"/>
  <c r="K480" i="28"/>
  <c r="K481" i="28"/>
  <c r="K482" i="28"/>
  <c r="K483" i="28"/>
  <c r="K484" i="28"/>
  <c r="K485" i="28"/>
  <c r="K486" i="28"/>
  <c r="K487" i="28"/>
  <c r="K488" i="28"/>
  <c r="K489" i="28"/>
  <c r="K490" i="28"/>
  <c r="K491" i="28"/>
  <c r="K492" i="28"/>
  <c r="K493" i="28"/>
  <c r="K494" i="28"/>
  <c r="K495" i="28"/>
  <c r="K496" i="28"/>
  <c r="K497" i="28"/>
  <c r="K498" i="28"/>
  <c r="K499" i="28"/>
  <c r="K500" i="28"/>
  <c r="K501" i="28"/>
  <c r="K502" i="28"/>
  <c r="K503" i="28"/>
  <c r="K504" i="28"/>
  <c r="K505" i="28"/>
  <c r="K506" i="28"/>
  <c r="K507" i="28"/>
  <c r="K508" i="28"/>
  <c r="K509" i="28"/>
  <c r="K510" i="28"/>
  <c r="K511" i="28"/>
  <c r="K512" i="28"/>
  <c r="K513" i="28"/>
  <c r="K514" i="28"/>
  <c r="K515" i="28"/>
  <c r="K516" i="28"/>
  <c r="K517" i="28"/>
  <c r="K518" i="28"/>
  <c r="K519" i="28"/>
  <c r="K520" i="28"/>
  <c r="K521" i="28"/>
  <c r="K522" i="28"/>
  <c r="K523" i="28"/>
  <c r="K524" i="28"/>
  <c r="K525" i="28"/>
  <c r="K526" i="28"/>
  <c r="K527" i="28"/>
  <c r="K528" i="28"/>
  <c r="K529" i="28"/>
  <c r="K530" i="28"/>
  <c r="K531" i="28"/>
  <c r="K532" i="28"/>
  <c r="K533" i="28"/>
  <c r="K534" i="28"/>
  <c r="K535" i="28"/>
  <c r="K536" i="28"/>
  <c r="K537" i="28"/>
  <c r="K538" i="28"/>
  <c r="K539" i="28"/>
  <c r="K540" i="28"/>
  <c r="K541" i="28"/>
  <c r="K542" i="28"/>
  <c r="K543" i="28"/>
  <c r="K544" i="28"/>
  <c r="K545" i="28"/>
  <c r="K546" i="28"/>
  <c r="K547" i="28"/>
  <c r="K548" i="28"/>
  <c r="K549" i="28"/>
  <c r="K550" i="28"/>
  <c r="K551" i="28"/>
  <c r="K552" i="28"/>
  <c r="K553" i="28"/>
  <c r="K554" i="28"/>
  <c r="K555" i="28"/>
  <c r="K556" i="28"/>
  <c r="K557" i="28"/>
  <c r="K558" i="28"/>
  <c r="K559" i="28"/>
  <c r="K560" i="28"/>
  <c r="K561" i="28"/>
  <c r="K562" i="28"/>
  <c r="K563" i="28"/>
  <c r="K564" i="28"/>
  <c r="K565" i="28"/>
  <c r="K566" i="28"/>
  <c r="K567" i="28"/>
  <c r="K568" i="28"/>
  <c r="K569" i="28"/>
  <c r="K570" i="28"/>
  <c r="K571" i="28"/>
  <c r="K572" i="28"/>
  <c r="K573" i="28"/>
  <c r="K574" i="28"/>
  <c r="K575" i="28"/>
  <c r="K576" i="28"/>
  <c r="K577" i="28"/>
  <c r="K578" i="28"/>
  <c r="K579" i="28"/>
  <c r="K580" i="28"/>
  <c r="K581" i="28"/>
  <c r="K582" i="28"/>
  <c r="K583" i="28"/>
  <c r="K584" i="28"/>
  <c r="K585" i="28"/>
  <c r="K586" i="28"/>
  <c r="K587" i="28"/>
  <c r="K588" i="28"/>
  <c r="K589" i="28"/>
  <c r="K590" i="28"/>
  <c r="K591" i="28"/>
  <c r="K592" i="28"/>
  <c r="K593" i="28"/>
  <c r="K594" i="28"/>
  <c r="K595" i="28"/>
  <c r="K596" i="28"/>
  <c r="K597" i="28"/>
  <c r="K598" i="28"/>
  <c r="K599" i="28"/>
  <c r="K600" i="28"/>
  <c r="K601" i="28"/>
  <c r="K602" i="28"/>
  <c r="K603" i="28"/>
  <c r="K604" i="28"/>
  <c r="K605" i="28"/>
  <c r="K606" i="28"/>
  <c r="K607" i="28"/>
  <c r="K608" i="28"/>
  <c r="K609" i="28"/>
  <c r="K610" i="28"/>
  <c r="K611" i="28"/>
  <c r="K612" i="28"/>
  <c r="K613" i="28"/>
  <c r="K614" i="28"/>
  <c r="K615" i="28"/>
  <c r="K616" i="28"/>
  <c r="K617" i="28"/>
  <c r="K618" i="28"/>
  <c r="K619" i="28"/>
  <c r="K620" i="28"/>
  <c r="K621" i="28"/>
  <c r="K622" i="28"/>
  <c r="K623" i="28"/>
  <c r="K624" i="28"/>
  <c r="K625" i="28"/>
  <c r="K626" i="28"/>
  <c r="K627" i="28"/>
  <c r="K628" i="28"/>
  <c r="K629" i="28"/>
  <c r="K630" i="28"/>
  <c r="K631" i="28"/>
  <c r="K632" i="28"/>
  <c r="K633" i="28"/>
  <c r="K634" i="28"/>
  <c r="K635" i="28"/>
  <c r="K636" i="28"/>
  <c r="K637" i="28"/>
  <c r="K638" i="28"/>
  <c r="K639" i="28"/>
  <c r="K640" i="28"/>
  <c r="K641" i="28"/>
  <c r="K642" i="28"/>
  <c r="K643" i="28"/>
  <c r="K644" i="28"/>
  <c r="K645" i="28"/>
  <c r="K646" i="28"/>
  <c r="K647" i="28"/>
  <c r="K648" i="28"/>
  <c r="K649" i="28"/>
  <c r="K650" i="28"/>
  <c r="K651" i="28"/>
  <c r="K652" i="28"/>
  <c r="K653" i="28"/>
  <c r="K654" i="28"/>
  <c r="K655" i="28"/>
  <c r="K656" i="28"/>
  <c r="K657" i="28"/>
  <c r="K658" i="28"/>
  <c r="K659" i="28"/>
  <c r="K660" i="28"/>
  <c r="K661" i="28"/>
  <c r="K662" i="28"/>
  <c r="K663" i="28"/>
  <c r="K664" i="28"/>
  <c r="K665" i="28"/>
  <c r="K666" i="28"/>
  <c r="K667" i="28"/>
  <c r="K668" i="28"/>
  <c r="K669" i="28"/>
  <c r="K670" i="28"/>
  <c r="K671" i="28"/>
  <c r="K672" i="28"/>
  <c r="K673" i="28"/>
  <c r="K674" i="28"/>
  <c r="K675" i="28"/>
  <c r="K676" i="28"/>
  <c r="K677" i="28"/>
  <c r="K678" i="28"/>
  <c r="K679" i="28"/>
  <c r="K680" i="28"/>
  <c r="K681" i="28"/>
  <c r="K682" i="28"/>
  <c r="K683" i="28"/>
  <c r="K684" i="28"/>
  <c r="K685" i="28"/>
  <c r="K686" i="28"/>
  <c r="K687" i="28"/>
  <c r="K688" i="28"/>
  <c r="K689" i="28"/>
  <c r="K690" i="28"/>
  <c r="K691" i="28"/>
  <c r="K692" i="28"/>
  <c r="K693" i="28"/>
  <c r="K694" i="28"/>
  <c r="K695" i="28"/>
  <c r="K696" i="28"/>
  <c r="K697" i="28"/>
  <c r="K698" i="28"/>
  <c r="K699" i="28"/>
  <c r="K700" i="28"/>
  <c r="K701" i="28"/>
  <c r="K702" i="28"/>
  <c r="K703" i="28"/>
  <c r="K704" i="28"/>
  <c r="K705" i="28"/>
  <c r="K706" i="28"/>
  <c r="K707" i="28"/>
  <c r="K708" i="28"/>
  <c r="K709" i="28"/>
  <c r="K710" i="28"/>
  <c r="K711" i="28"/>
  <c r="K712" i="28"/>
  <c r="K713" i="28"/>
  <c r="K714" i="28"/>
  <c r="K715" i="28"/>
  <c r="K716" i="28"/>
  <c r="K717" i="28"/>
  <c r="K718" i="28"/>
  <c r="K719" i="28"/>
  <c r="K720" i="28"/>
  <c r="K721" i="28"/>
  <c r="K722" i="28"/>
  <c r="K723" i="28"/>
  <c r="K724" i="28"/>
  <c r="K725" i="28"/>
  <c r="K726" i="28"/>
  <c r="K727" i="28"/>
  <c r="K728" i="28"/>
  <c r="K729" i="28"/>
  <c r="K730" i="28"/>
  <c r="K731" i="28"/>
  <c r="K732" i="28"/>
  <c r="K733" i="28"/>
  <c r="K734" i="28"/>
  <c r="K735" i="28"/>
  <c r="K736" i="28"/>
  <c r="K737" i="28"/>
  <c r="K738" i="28"/>
  <c r="K739" i="28"/>
  <c r="K740" i="28"/>
  <c r="K741" i="28"/>
  <c r="K742" i="28"/>
  <c r="K743" i="28"/>
  <c r="K744" i="28"/>
  <c r="K745" i="28"/>
  <c r="K746" i="28"/>
  <c r="K747" i="28"/>
  <c r="K748" i="28"/>
  <c r="K749" i="28"/>
  <c r="K750" i="28"/>
  <c r="K751" i="28"/>
  <c r="K752" i="28"/>
  <c r="K753" i="28"/>
  <c r="K754" i="28"/>
  <c r="K755" i="28"/>
  <c r="K756" i="28"/>
  <c r="K757" i="28"/>
  <c r="K758" i="28"/>
  <c r="K759" i="28"/>
  <c r="K760" i="28"/>
  <c r="K761" i="28"/>
  <c r="K762" i="28"/>
  <c r="K763" i="28"/>
  <c r="K764" i="28"/>
  <c r="K765" i="28"/>
  <c r="K766" i="28"/>
  <c r="K767" i="28"/>
  <c r="K768" i="28"/>
  <c r="K769" i="28"/>
  <c r="K770" i="28"/>
  <c r="K771" i="28"/>
  <c r="K772" i="28"/>
  <c r="K773" i="28"/>
  <c r="K774" i="28"/>
  <c r="K775" i="28"/>
  <c r="K776" i="28"/>
  <c r="K777" i="28"/>
  <c r="K778" i="28"/>
  <c r="K779" i="28"/>
  <c r="K780" i="28"/>
  <c r="K781" i="28"/>
  <c r="K782" i="28"/>
  <c r="K783" i="28"/>
  <c r="K784" i="28"/>
  <c r="K785" i="28"/>
  <c r="K786" i="28"/>
  <c r="K787" i="28"/>
  <c r="K788" i="28"/>
  <c r="K789" i="28"/>
  <c r="K790" i="28"/>
  <c r="K791" i="28"/>
  <c r="K792" i="28"/>
  <c r="K793" i="28"/>
  <c r="K794" i="28"/>
  <c r="K795" i="28"/>
  <c r="K796" i="28"/>
  <c r="K797" i="28"/>
  <c r="K798" i="28"/>
  <c r="K799" i="28"/>
  <c r="K800" i="28"/>
  <c r="K801" i="28"/>
  <c r="K802" i="28"/>
  <c r="K803" i="28"/>
  <c r="K804" i="28"/>
  <c r="K805" i="28"/>
  <c r="K806" i="28"/>
  <c r="K807" i="28"/>
  <c r="K808" i="28"/>
  <c r="K809" i="28"/>
  <c r="K810" i="28"/>
  <c r="K811" i="28"/>
  <c r="K812" i="28"/>
  <c r="K813" i="28"/>
  <c r="K814" i="28"/>
  <c r="K815" i="28"/>
  <c r="K816" i="28"/>
  <c r="K817" i="28"/>
  <c r="K818" i="28"/>
  <c r="K819" i="28"/>
  <c r="K820" i="28"/>
  <c r="K821" i="28"/>
  <c r="K822" i="28"/>
  <c r="K823" i="28"/>
  <c r="K824" i="28"/>
  <c r="K825" i="28"/>
  <c r="K826" i="28"/>
  <c r="K827" i="28"/>
  <c r="K828" i="28"/>
  <c r="K829" i="28"/>
  <c r="K830" i="28"/>
  <c r="K831" i="28"/>
  <c r="K832" i="28"/>
  <c r="K833" i="28"/>
  <c r="K834" i="28"/>
  <c r="K835" i="28"/>
  <c r="K836" i="28"/>
  <c r="K837" i="28"/>
  <c r="K838" i="28"/>
  <c r="K839" i="28"/>
  <c r="K840" i="28"/>
  <c r="K841" i="28"/>
  <c r="K842" i="28"/>
  <c r="K843" i="28"/>
  <c r="K844" i="28"/>
  <c r="K845" i="28"/>
  <c r="K846" i="28"/>
  <c r="K847" i="28"/>
  <c r="K848" i="28"/>
  <c r="K849" i="28"/>
  <c r="K850" i="28"/>
  <c r="K851" i="28"/>
  <c r="K852" i="28"/>
  <c r="K853" i="28"/>
  <c r="K854" i="28"/>
  <c r="K855" i="28"/>
  <c r="K856" i="28"/>
  <c r="K857" i="28"/>
  <c r="K858" i="28"/>
  <c r="K859" i="28"/>
  <c r="K860" i="28"/>
  <c r="K861" i="28"/>
  <c r="K862" i="28"/>
  <c r="K863" i="28"/>
  <c r="K864" i="28"/>
  <c r="K865" i="28"/>
  <c r="K866" i="28"/>
  <c r="K867" i="28"/>
  <c r="K868" i="28"/>
  <c r="K869" i="28"/>
  <c r="K870" i="28"/>
  <c r="K871" i="28"/>
  <c r="K872" i="28"/>
  <c r="K873" i="28"/>
  <c r="K874" i="28"/>
  <c r="K875" i="28"/>
  <c r="K876" i="28"/>
  <c r="K877" i="28"/>
  <c r="K878" i="28"/>
  <c r="K879" i="28"/>
  <c r="K880" i="28"/>
  <c r="K881" i="28"/>
  <c r="K882" i="28"/>
  <c r="K883" i="28"/>
  <c r="K884" i="28"/>
  <c r="K885" i="28"/>
  <c r="K886" i="28"/>
  <c r="K887" i="28"/>
  <c r="K888" i="28"/>
  <c r="K889" i="28"/>
  <c r="K890" i="28"/>
  <c r="K891" i="28"/>
  <c r="K892" i="28"/>
  <c r="K893" i="28"/>
  <c r="K894" i="28"/>
  <c r="K895" i="28"/>
  <c r="K896" i="28"/>
  <c r="K897" i="28"/>
  <c r="K898" i="28"/>
  <c r="K899" i="28"/>
  <c r="K900" i="28"/>
  <c r="K901" i="28"/>
  <c r="K902" i="28"/>
  <c r="K903" i="28"/>
  <c r="K904" i="28"/>
  <c r="K905" i="28"/>
  <c r="K906" i="28"/>
  <c r="K907" i="28"/>
  <c r="K908" i="28"/>
  <c r="K909" i="28"/>
  <c r="K910" i="28"/>
  <c r="K911" i="28"/>
  <c r="K912" i="28"/>
  <c r="K913" i="28"/>
  <c r="K914" i="28"/>
  <c r="K915" i="28"/>
  <c r="K916" i="28"/>
  <c r="K917" i="28"/>
  <c r="K918" i="28"/>
  <c r="K919" i="28"/>
  <c r="K920" i="28"/>
  <c r="K921" i="28"/>
  <c r="K922" i="28"/>
  <c r="K923" i="28"/>
  <c r="K924" i="28"/>
  <c r="K925" i="28"/>
  <c r="K926" i="28"/>
  <c r="K927" i="28"/>
  <c r="K928" i="28"/>
  <c r="K929" i="28"/>
  <c r="K930" i="28"/>
  <c r="K931" i="28"/>
  <c r="K932" i="28"/>
  <c r="K933" i="28"/>
  <c r="K934" i="28"/>
  <c r="K935" i="28"/>
  <c r="K936" i="28"/>
  <c r="K937" i="28"/>
  <c r="K938" i="28"/>
  <c r="K939" i="28"/>
  <c r="K940" i="28"/>
  <c r="K941" i="28"/>
  <c r="K942" i="28"/>
  <c r="K943" i="28"/>
  <c r="K944" i="28"/>
  <c r="K945" i="28"/>
  <c r="K946" i="28"/>
  <c r="K947" i="28"/>
  <c r="K948" i="28"/>
  <c r="K949" i="28"/>
  <c r="K950" i="28"/>
  <c r="K951" i="28"/>
  <c r="K952" i="28"/>
  <c r="K953" i="28"/>
  <c r="K954" i="28"/>
  <c r="K955" i="28"/>
  <c r="K956" i="28"/>
  <c r="K957" i="28"/>
  <c r="K958" i="28"/>
  <c r="K959" i="28"/>
  <c r="K960" i="28"/>
  <c r="K961" i="28"/>
  <c r="K962" i="28"/>
  <c r="K963" i="28"/>
  <c r="K964" i="28"/>
  <c r="K965" i="28"/>
  <c r="K966" i="28"/>
  <c r="K967" i="28"/>
  <c r="K968" i="28"/>
  <c r="K969" i="28"/>
  <c r="K970" i="28"/>
  <c r="K971" i="28"/>
  <c r="K972" i="28"/>
  <c r="K973" i="28"/>
  <c r="K974" i="28"/>
  <c r="K975" i="28"/>
  <c r="K976" i="28"/>
  <c r="K977" i="28"/>
  <c r="K978" i="28"/>
  <c r="K979" i="28"/>
  <c r="K980" i="28"/>
  <c r="K981" i="28"/>
  <c r="K982" i="28"/>
  <c r="K983" i="28"/>
  <c r="K984" i="28"/>
  <c r="K985" i="28"/>
  <c r="K986" i="28"/>
  <c r="K987" i="28"/>
  <c r="K988" i="28"/>
  <c r="K989" i="28"/>
  <c r="K990" i="28"/>
  <c r="K991" i="28"/>
  <c r="K992" i="28"/>
  <c r="K993" i="28"/>
  <c r="K994" i="28"/>
  <c r="K995" i="28"/>
  <c r="K996" i="28"/>
  <c r="K997" i="28"/>
  <c r="K998" i="28"/>
  <c r="K999" i="28"/>
  <c r="K1000" i="28"/>
  <c r="K1001" i="28"/>
  <c r="J2" i="28"/>
  <c r="J3" i="28"/>
  <c r="J4" i="28"/>
  <c r="J5" i="28"/>
  <c r="J6" i="28"/>
  <c r="J7" i="28"/>
  <c r="J8" i="28"/>
  <c r="J9" i="28"/>
  <c r="J10" i="28"/>
  <c r="J11" i="28"/>
  <c r="J12" i="28"/>
  <c r="J13" i="28"/>
  <c r="J14" i="28"/>
  <c r="J15" i="28"/>
  <c r="J16" i="28"/>
  <c r="J17" i="28"/>
  <c r="J18" i="28"/>
  <c r="J19" i="28"/>
  <c r="J20" i="28"/>
  <c r="J21" i="28"/>
  <c r="J22" i="28"/>
  <c r="J23" i="28"/>
  <c r="J24" i="28"/>
  <c r="J25" i="28"/>
  <c r="J26" i="28"/>
  <c r="J27" i="28"/>
  <c r="J28" i="28"/>
  <c r="J29" i="28"/>
  <c r="J30" i="28"/>
  <c r="J31" i="28"/>
  <c r="J32" i="28"/>
  <c r="J33" i="28"/>
  <c r="J34" i="28"/>
  <c r="J35" i="28"/>
  <c r="J36" i="28"/>
  <c r="J37" i="28"/>
  <c r="J38" i="28"/>
  <c r="J39" i="28"/>
  <c r="J40" i="28"/>
  <c r="J41" i="28"/>
  <c r="J42" i="28"/>
  <c r="J43" i="28"/>
  <c r="J44" i="28"/>
  <c r="J45" i="28"/>
  <c r="J46" i="28"/>
  <c r="J47" i="28"/>
  <c r="J48" i="28"/>
  <c r="J49" i="28"/>
  <c r="J50" i="28"/>
  <c r="J51" i="28"/>
  <c r="J52" i="28"/>
  <c r="J53" i="28"/>
  <c r="J54" i="28"/>
  <c r="J55" i="28"/>
  <c r="J56" i="28"/>
  <c r="J57" i="28"/>
  <c r="J58" i="28"/>
  <c r="J59" i="28"/>
  <c r="J60" i="28"/>
  <c r="J61" i="28"/>
  <c r="J62" i="28"/>
  <c r="J63" i="28"/>
  <c r="J64" i="28"/>
  <c r="J65" i="28"/>
  <c r="J66" i="28"/>
  <c r="J67" i="28"/>
  <c r="J68" i="28"/>
  <c r="J69" i="28"/>
  <c r="J70" i="28"/>
  <c r="J71" i="28"/>
  <c r="J72" i="28"/>
  <c r="J73" i="28"/>
  <c r="J74" i="28"/>
  <c r="J75" i="28"/>
  <c r="J76" i="28"/>
  <c r="J77" i="28"/>
  <c r="J78" i="28"/>
  <c r="J79" i="28"/>
  <c r="J80" i="28"/>
  <c r="J81" i="28"/>
  <c r="J82" i="28"/>
  <c r="J83" i="28"/>
  <c r="J84" i="28"/>
  <c r="J85" i="28"/>
  <c r="J86" i="28"/>
  <c r="J87" i="28"/>
  <c r="J88" i="28"/>
  <c r="J89" i="28"/>
  <c r="J90" i="28"/>
  <c r="J91" i="28"/>
  <c r="J92" i="28"/>
  <c r="J93" i="28"/>
  <c r="J94" i="28"/>
  <c r="J95" i="28"/>
  <c r="J96" i="28"/>
  <c r="J97" i="28"/>
  <c r="J98" i="28"/>
  <c r="J99" i="28"/>
  <c r="J100" i="28"/>
  <c r="J101" i="28"/>
  <c r="J102" i="28"/>
  <c r="J103" i="28"/>
  <c r="J104" i="28"/>
  <c r="J105" i="28"/>
  <c r="J106" i="28"/>
  <c r="J107" i="28"/>
  <c r="J108" i="28"/>
  <c r="J109" i="28"/>
  <c r="J110" i="28"/>
  <c r="J111" i="28"/>
  <c r="J112" i="28"/>
  <c r="J113" i="28"/>
  <c r="J114" i="28"/>
  <c r="J115" i="28"/>
  <c r="J116" i="28"/>
  <c r="J117" i="28"/>
  <c r="J118" i="28"/>
  <c r="J119" i="28"/>
  <c r="J120" i="28"/>
  <c r="J121" i="28"/>
  <c r="J122" i="28"/>
  <c r="J123" i="28"/>
  <c r="J124" i="28"/>
  <c r="J125" i="28"/>
  <c r="J126" i="28"/>
  <c r="J127" i="28"/>
  <c r="J128" i="28"/>
  <c r="J129" i="28"/>
  <c r="J130" i="28"/>
  <c r="J131" i="28"/>
  <c r="J132" i="28"/>
  <c r="J133" i="28"/>
  <c r="J134" i="28"/>
  <c r="J135" i="28"/>
  <c r="J136" i="28"/>
  <c r="J137" i="28"/>
  <c r="J138" i="28"/>
  <c r="J139" i="28"/>
  <c r="J140" i="28"/>
  <c r="J141" i="28"/>
  <c r="J142" i="28"/>
  <c r="J143" i="28"/>
  <c r="J144" i="28"/>
  <c r="J145" i="28"/>
  <c r="J146" i="28"/>
  <c r="J147" i="28"/>
  <c r="J148" i="28"/>
  <c r="J149" i="28"/>
  <c r="J150" i="28"/>
  <c r="J151" i="28"/>
  <c r="J152" i="28"/>
  <c r="J153" i="28"/>
  <c r="J154" i="28"/>
  <c r="J155" i="28"/>
  <c r="J156" i="28"/>
  <c r="J157" i="28"/>
  <c r="J158" i="28"/>
  <c r="J159" i="28"/>
  <c r="J160" i="28"/>
  <c r="J161" i="28"/>
  <c r="J162" i="28"/>
  <c r="J163" i="28"/>
  <c r="J164" i="28"/>
  <c r="J165" i="28"/>
  <c r="J166" i="28"/>
  <c r="J167" i="28"/>
  <c r="J168" i="28"/>
  <c r="J169" i="28"/>
  <c r="J170" i="28"/>
  <c r="J171" i="28"/>
  <c r="J172" i="28"/>
  <c r="J173" i="28"/>
  <c r="J174" i="28"/>
  <c r="J175" i="28"/>
  <c r="J176" i="28"/>
  <c r="J177" i="28"/>
  <c r="J178" i="28"/>
  <c r="J179" i="28"/>
  <c r="J180" i="28"/>
  <c r="J181" i="28"/>
  <c r="J182" i="28"/>
  <c r="J183" i="28"/>
  <c r="J184" i="28"/>
  <c r="J185" i="28"/>
  <c r="J186" i="28"/>
  <c r="J187" i="28"/>
  <c r="J188" i="28"/>
  <c r="J189" i="28"/>
  <c r="J190" i="28"/>
  <c r="J191" i="28"/>
  <c r="J192" i="28"/>
  <c r="J193" i="28"/>
  <c r="J194" i="28"/>
  <c r="J195" i="28"/>
  <c r="J196" i="28"/>
  <c r="J197" i="28"/>
  <c r="J198" i="28"/>
  <c r="J199" i="28"/>
  <c r="J200" i="28"/>
  <c r="J201" i="28"/>
  <c r="J202" i="28"/>
  <c r="J203" i="28"/>
  <c r="J204" i="28"/>
  <c r="J205" i="28"/>
  <c r="J206" i="28"/>
  <c r="J207" i="28"/>
  <c r="J208" i="28"/>
  <c r="J209" i="28"/>
  <c r="J210" i="28"/>
  <c r="J211" i="28"/>
  <c r="J212" i="28"/>
  <c r="J213" i="28"/>
  <c r="J214" i="28"/>
  <c r="J215" i="28"/>
  <c r="J216" i="28"/>
  <c r="J217" i="28"/>
  <c r="J218" i="28"/>
  <c r="J219" i="28"/>
  <c r="J220" i="28"/>
  <c r="J221" i="28"/>
  <c r="J222" i="28"/>
  <c r="J223" i="28"/>
  <c r="J224" i="28"/>
  <c r="J225" i="28"/>
  <c r="J226" i="28"/>
  <c r="J227" i="28"/>
  <c r="J228" i="28"/>
  <c r="J229" i="28"/>
  <c r="J230" i="28"/>
  <c r="J231" i="28"/>
  <c r="J232" i="28"/>
  <c r="J233" i="28"/>
  <c r="J234" i="28"/>
  <c r="J235" i="28"/>
  <c r="J236" i="28"/>
  <c r="J237" i="28"/>
  <c r="J238" i="28"/>
  <c r="J239" i="28"/>
  <c r="J240" i="28"/>
  <c r="J241" i="28"/>
  <c r="J242" i="28"/>
  <c r="J243" i="28"/>
  <c r="J244" i="28"/>
  <c r="J245" i="28"/>
  <c r="J246" i="28"/>
  <c r="J247" i="28"/>
  <c r="J248" i="28"/>
  <c r="J249" i="28"/>
  <c r="J250" i="28"/>
  <c r="J251" i="28"/>
  <c r="J252" i="28"/>
  <c r="J253" i="28"/>
  <c r="J254" i="28"/>
  <c r="J255" i="28"/>
  <c r="J256" i="28"/>
  <c r="J257" i="28"/>
  <c r="J258" i="28"/>
  <c r="J259" i="28"/>
  <c r="J260" i="28"/>
  <c r="J261" i="28"/>
  <c r="J262" i="28"/>
  <c r="J263" i="28"/>
  <c r="J264" i="28"/>
  <c r="J265" i="28"/>
  <c r="J266" i="28"/>
  <c r="J267" i="28"/>
  <c r="J268" i="28"/>
  <c r="J269" i="28"/>
  <c r="J270" i="28"/>
  <c r="J271" i="28"/>
  <c r="J272" i="28"/>
  <c r="J273" i="28"/>
  <c r="J274" i="28"/>
  <c r="J275" i="28"/>
  <c r="J276" i="28"/>
  <c r="J277" i="28"/>
  <c r="J278" i="28"/>
  <c r="J279" i="28"/>
  <c r="J280" i="28"/>
  <c r="J281" i="28"/>
  <c r="J282" i="28"/>
  <c r="J283" i="28"/>
  <c r="J284" i="28"/>
  <c r="J285" i="28"/>
  <c r="J286" i="28"/>
  <c r="J287" i="28"/>
  <c r="J288" i="28"/>
  <c r="J289" i="28"/>
  <c r="J290" i="28"/>
  <c r="J291" i="28"/>
  <c r="J292" i="28"/>
  <c r="J293" i="28"/>
  <c r="J294" i="28"/>
  <c r="J295" i="28"/>
  <c r="J296" i="28"/>
  <c r="J297" i="28"/>
  <c r="J298" i="28"/>
  <c r="J299" i="28"/>
  <c r="J300" i="28"/>
  <c r="J301" i="28"/>
  <c r="J302" i="28"/>
  <c r="J303" i="28"/>
  <c r="J304" i="28"/>
  <c r="J305" i="28"/>
  <c r="J306" i="28"/>
  <c r="J307" i="28"/>
  <c r="J308" i="28"/>
  <c r="J309" i="28"/>
  <c r="J310" i="28"/>
  <c r="J311" i="28"/>
  <c r="J312" i="28"/>
  <c r="J313" i="28"/>
  <c r="J314" i="28"/>
  <c r="J315" i="28"/>
  <c r="J316" i="28"/>
  <c r="J317" i="28"/>
  <c r="J318" i="28"/>
  <c r="J319" i="28"/>
  <c r="J320" i="28"/>
  <c r="J321" i="28"/>
  <c r="J322" i="28"/>
  <c r="J323" i="28"/>
  <c r="J324" i="28"/>
  <c r="J325" i="28"/>
  <c r="J326" i="28"/>
  <c r="J327" i="28"/>
  <c r="J328" i="28"/>
  <c r="J329" i="28"/>
  <c r="J330" i="28"/>
  <c r="J331" i="28"/>
  <c r="J332" i="28"/>
  <c r="J333" i="28"/>
  <c r="J334" i="28"/>
  <c r="J335" i="28"/>
  <c r="J336" i="28"/>
  <c r="J337" i="28"/>
  <c r="J338" i="28"/>
  <c r="J339" i="28"/>
  <c r="J340" i="28"/>
  <c r="J341" i="28"/>
  <c r="J342" i="28"/>
  <c r="J343" i="28"/>
  <c r="J344" i="28"/>
  <c r="J345" i="28"/>
  <c r="J346" i="28"/>
  <c r="J347" i="28"/>
  <c r="J348" i="28"/>
  <c r="J349" i="28"/>
  <c r="J350" i="28"/>
  <c r="J351" i="28"/>
  <c r="J352" i="28"/>
  <c r="J353" i="28"/>
  <c r="J354" i="28"/>
  <c r="J355" i="28"/>
  <c r="J356" i="28"/>
  <c r="J357" i="28"/>
  <c r="J358" i="28"/>
  <c r="J359" i="28"/>
  <c r="J360" i="28"/>
  <c r="J361" i="28"/>
  <c r="J362" i="28"/>
  <c r="J363" i="28"/>
  <c r="J364" i="28"/>
  <c r="J365" i="28"/>
  <c r="J366" i="28"/>
  <c r="J367" i="28"/>
  <c r="J368" i="28"/>
  <c r="J369" i="28"/>
  <c r="J370" i="28"/>
  <c r="J371" i="28"/>
  <c r="J372" i="28"/>
  <c r="J373" i="28"/>
  <c r="J374" i="28"/>
  <c r="J375" i="28"/>
  <c r="J376" i="28"/>
  <c r="J377" i="28"/>
  <c r="J378" i="28"/>
  <c r="J379" i="28"/>
  <c r="J380" i="28"/>
  <c r="J381" i="28"/>
  <c r="J382" i="28"/>
  <c r="J383" i="28"/>
  <c r="J384" i="28"/>
  <c r="J385" i="28"/>
  <c r="J386" i="28"/>
  <c r="J387" i="28"/>
  <c r="J388" i="28"/>
  <c r="J389" i="28"/>
  <c r="J390" i="28"/>
  <c r="J391" i="28"/>
  <c r="J392" i="28"/>
  <c r="J393" i="28"/>
  <c r="J394" i="28"/>
  <c r="J395" i="28"/>
  <c r="J396" i="28"/>
  <c r="J397" i="28"/>
  <c r="J398" i="28"/>
  <c r="J399" i="28"/>
  <c r="J400" i="28"/>
  <c r="J401" i="28"/>
  <c r="J402" i="28"/>
  <c r="J403" i="28"/>
  <c r="J404" i="28"/>
  <c r="J405" i="28"/>
  <c r="J406" i="28"/>
  <c r="J407" i="28"/>
  <c r="J408" i="28"/>
  <c r="J409" i="28"/>
  <c r="J410" i="28"/>
  <c r="J411" i="28"/>
  <c r="J412" i="28"/>
  <c r="J413" i="28"/>
  <c r="J414" i="28"/>
  <c r="J415" i="28"/>
  <c r="J416" i="28"/>
  <c r="J417" i="28"/>
  <c r="J418" i="28"/>
  <c r="J419" i="28"/>
  <c r="J420" i="28"/>
  <c r="J421" i="28"/>
  <c r="J422" i="28"/>
  <c r="J423" i="28"/>
  <c r="J424" i="28"/>
  <c r="J425" i="28"/>
  <c r="J426" i="28"/>
  <c r="J427" i="28"/>
  <c r="J428" i="28"/>
  <c r="J429" i="28"/>
  <c r="J430" i="28"/>
  <c r="J431" i="28"/>
  <c r="J432" i="28"/>
  <c r="J433" i="28"/>
  <c r="J434" i="28"/>
  <c r="J435" i="28"/>
  <c r="J436" i="28"/>
  <c r="J437" i="28"/>
  <c r="J438" i="28"/>
  <c r="J439" i="28"/>
  <c r="J440" i="28"/>
  <c r="J441" i="28"/>
  <c r="J442" i="28"/>
  <c r="J443" i="28"/>
  <c r="J444" i="28"/>
  <c r="J445" i="28"/>
  <c r="J446" i="28"/>
  <c r="J447" i="28"/>
  <c r="J448" i="28"/>
  <c r="J449" i="28"/>
  <c r="J450" i="28"/>
  <c r="J451" i="28"/>
  <c r="J452" i="28"/>
  <c r="J453" i="28"/>
  <c r="J454" i="28"/>
  <c r="J455" i="28"/>
  <c r="J456" i="28"/>
  <c r="J457" i="28"/>
  <c r="J458" i="28"/>
  <c r="J459" i="28"/>
  <c r="J460" i="28"/>
  <c r="J461" i="28"/>
  <c r="J462" i="28"/>
  <c r="J463" i="28"/>
  <c r="J464" i="28"/>
  <c r="J465" i="28"/>
  <c r="J466" i="28"/>
  <c r="J467" i="28"/>
  <c r="J468" i="28"/>
  <c r="J469" i="28"/>
  <c r="J470" i="28"/>
  <c r="J471" i="28"/>
  <c r="J472" i="28"/>
  <c r="J473" i="28"/>
  <c r="J474" i="28"/>
  <c r="J475" i="28"/>
  <c r="J476" i="28"/>
  <c r="J477" i="28"/>
  <c r="J478" i="28"/>
  <c r="J479" i="28"/>
  <c r="J480" i="28"/>
  <c r="J481" i="28"/>
  <c r="J482" i="28"/>
  <c r="J483" i="28"/>
  <c r="J484" i="28"/>
  <c r="J485" i="28"/>
  <c r="J486" i="28"/>
  <c r="J487" i="28"/>
  <c r="J488" i="28"/>
  <c r="J489" i="28"/>
  <c r="J490" i="28"/>
  <c r="J491" i="28"/>
  <c r="J492" i="28"/>
  <c r="J493" i="28"/>
  <c r="J494" i="28"/>
  <c r="J495" i="28"/>
  <c r="J496" i="28"/>
  <c r="J497" i="28"/>
  <c r="J498" i="28"/>
  <c r="J499" i="28"/>
  <c r="J500" i="28"/>
  <c r="J501" i="28"/>
  <c r="J502" i="28"/>
  <c r="J503" i="28"/>
  <c r="J504" i="28"/>
  <c r="J505" i="28"/>
  <c r="J506" i="28"/>
  <c r="J507" i="28"/>
  <c r="J508" i="28"/>
  <c r="J509" i="28"/>
  <c r="J510" i="28"/>
  <c r="J511" i="28"/>
  <c r="J512" i="28"/>
  <c r="J513" i="28"/>
  <c r="J514" i="28"/>
  <c r="J515" i="28"/>
  <c r="J516" i="28"/>
  <c r="J517" i="28"/>
  <c r="J518" i="28"/>
  <c r="J519" i="28"/>
  <c r="J520" i="28"/>
  <c r="J521" i="28"/>
  <c r="J522" i="28"/>
  <c r="J523" i="28"/>
  <c r="J524" i="28"/>
  <c r="J525" i="28"/>
  <c r="J526" i="28"/>
  <c r="J527" i="28"/>
  <c r="J528" i="28"/>
  <c r="J529" i="28"/>
  <c r="J530" i="28"/>
  <c r="J531" i="28"/>
  <c r="J532" i="28"/>
  <c r="J533" i="28"/>
  <c r="J534" i="28"/>
  <c r="J535" i="28"/>
  <c r="J536" i="28"/>
  <c r="J537" i="28"/>
  <c r="J538" i="28"/>
  <c r="J539" i="28"/>
  <c r="J540" i="28"/>
  <c r="J541" i="28"/>
  <c r="J542" i="28"/>
  <c r="J543" i="28"/>
  <c r="J544" i="28"/>
  <c r="J545" i="28"/>
  <c r="J546" i="28"/>
  <c r="J547" i="28"/>
  <c r="J548" i="28"/>
  <c r="J549" i="28"/>
  <c r="J550" i="28"/>
  <c r="J551" i="28"/>
  <c r="J552" i="28"/>
  <c r="J553" i="28"/>
  <c r="J554" i="28"/>
  <c r="J555" i="28"/>
  <c r="J556" i="28"/>
  <c r="J557" i="28"/>
  <c r="J558" i="28"/>
  <c r="J559" i="28"/>
  <c r="J560" i="28"/>
  <c r="J561" i="28"/>
  <c r="J562" i="28"/>
  <c r="J563" i="28"/>
  <c r="J564" i="28"/>
  <c r="J565" i="28"/>
  <c r="J566" i="28"/>
  <c r="J567" i="28"/>
  <c r="J568" i="28"/>
  <c r="J569" i="28"/>
  <c r="J570" i="28"/>
  <c r="J571" i="28"/>
  <c r="J572" i="28"/>
  <c r="J573" i="28"/>
  <c r="J574" i="28"/>
  <c r="J575" i="28"/>
  <c r="J576" i="28"/>
  <c r="J577" i="28"/>
  <c r="J578" i="28"/>
  <c r="J579" i="28"/>
  <c r="J580" i="28"/>
  <c r="J581" i="28"/>
  <c r="J582" i="28"/>
  <c r="J583" i="28"/>
  <c r="J584" i="28"/>
  <c r="J585" i="28"/>
  <c r="J586" i="28"/>
  <c r="J587" i="28"/>
  <c r="J588" i="28"/>
  <c r="J589" i="28"/>
  <c r="J590" i="28"/>
  <c r="J591" i="28"/>
  <c r="J592" i="28"/>
  <c r="J593" i="28"/>
  <c r="J594" i="28"/>
  <c r="J595" i="28"/>
  <c r="J596" i="28"/>
  <c r="J597" i="28"/>
  <c r="J598" i="28"/>
  <c r="J599" i="28"/>
  <c r="J600" i="28"/>
  <c r="J601" i="28"/>
  <c r="J602" i="28"/>
  <c r="J603" i="28"/>
  <c r="J604" i="28"/>
  <c r="J605" i="28"/>
  <c r="J606" i="28"/>
  <c r="J607" i="28"/>
  <c r="J608" i="28"/>
  <c r="J609" i="28"/>
  <c r="J610" i="28"/>
  <c r="J611" i="28"/>
  <c r="J612" i="28"/>
  <c r="J613" i="28"/>
  <c r="J614" i="28"/>
  <c r="J615" i="28"/>
  <c r="J616" i="28"/>
  <c r="J617" i="28"/>
  <c r="J618" i="28"/>
  <c r="J619" i="28"/>
  <c r="J620" i="28"/>
  <c r="J621" i="28"/>
  <c r="J622" i="28"/>
  <c r="J623" i="28"/>
  <c r="J624" i="28"/>
  <c r="J625" i="28"/>
  <c r="J626" i="28"/>
  <c r="J627" i="28"/>
  <c r="J628" i="28"/>
  <c r="J629" i="28"/>
  <c r="J630" i="28"/>
  <c r="J631" i="28"/>
  <c r="J632" i="28"/>
  <c r="J633" i="28"/>
  <c r="J634" i="28"/>
  <c r="J635" i="28"/>
  <c r="J636" i="28"/>
  <c r="J637" i="28"/>
  <c r="J638" i="28"/>
  <c r="J639" i="28"/>
  <c r="J640" i="28"/>
  <c r="J641" i="28"/>
  <c r="J642" i="28"/>
  <c r="J643" i="28"/>
  <c r="J644" i="28"/>
  <c r="J645" i="28"/>
  <c r="J646" i="28"/>
  <c r="J647" i="28"/>
  <c r="J648" i="28"/>
  <c r="J649" i="28"/>
  <c r="J650" i="28"/>
  <c r="J651" i="28"/>
  <c r="J652" i="28"/>
  <c r="J653" i="28"/>
  <c r="J654" i="28"/>
  <c r="J655" i="28"/>
  <c r="J656" i="28"/>
  <c r="J657" i="28"/>
  <c r="J658" i="28"/>
  <c r="J659" i="28"/>
  <c r="J660" i="28"/>
  <c r="J661" i="28"/>
  <c r="J662" i="28"/>
  <c r="J663" i="28"/>
  <c r="J664" i="28"/>
  <c r="J665" i="28"/>
  <c r="J666" i="28"/>
  <c r="J667" i="28"/>
  <c r="J668" i="28"/>
  <c r="J669" i="28"/>
  <c r="J670" i="28"/>
  <c r="J671" i="28"/>
  <c r="J672" i="28"/>
  <c r="J673" i="28"/>
  <c r="J674" i="28"/>
  <c r="J675" i="28"/>
  <c r="J676" i="28"/>
  <c r="J677" i="28"/>
  <c r="J678" i="28"/>
  <c r="J679" i="28"/>
  <c r="J680" i="28"/>
  <c r="J681" i="28"/>
  <c r="J682" i="28"/>
  <c r="J683" i="28"/>
  <c r="J684" i="28"/>
  <c r="J685" i="28"/>
  <c r="J686" i="28"/>
  <c r="J687" i="28"/>
  <c r="J688" i="28"/>
  <c r="J689" i="28"/>
  <c r="J690" i="28"/>
  <c r="J691" i="28"/>
  <c r="J692" i="28"/>
  <c r="J693" i="28"/>
  <c r="J694" i="28"/>
  <c r="J695" i="28"/>
  <c r="J696" i="28"/>
  <c r="J697" i="28"/>
  <c r="J698" i="28"/>
  <c r="J699" i="28"/>
  <c r="J700" i="28"/>
  <c r="J701" i="28"/>
  <c r="J702" i="28"/>
  <c r="J703" i="28"/>
  <c r="J704" i="28"/>
  <c r="J705" i="28"/>
  <c r="J706" i="28"/>
  <c r="J707" i="28"/>
  <c r="J708" i="28"/>
  <c r="J709" i="28"/>
  <c r="J710" i="28"/>
  <c r="J711" i="28"/>
  <c r="J712" i="28"/>
  <c r="J713" i="28"/>
  <c r="J714" i="28"/>
  <c r="J715" i="28"/>
  <c r="J716" i="28"/>
  <c r="J717" i="28"/>
  <c r="J718" i="28"/>
  <c r="J719" i="28"/>
  <c r="J720" i="28"/>
  <c r="J721" i="28"/>
  <c r="J722" i="28"/>
  <c r="J723" i="28"/>
  <c r="J724" i="28"/>
  <c r="J725" i="28"/>
  <c r="J726" i="28"/>
  <c r="J727" i="28"/>
  <c r="J728" i="28"/>
  <c r="J729" i="28"/>
  <c r="J730" i="28"/>
  <c r="J731" i="28"/>
  <c r="J732" i="28"/>
  <c r="J733" i="28"/>
  <c r="J734" i="28"/>
  <c r="J735" i="28"/>
  <c r="J736" i="28"/>
  <c r="J737" i="28"/>
  <c r="J738" i="28"/>
  <c r="J739" i="28"/>
  <c r="J740" i="28"/>
  <c r="J741" i="28"/>
  <c r="J742" i="28"/>
  <c r="J743" i="28"/>
  <c r="J744" i="28"/>
  <c r="J745" i="28"/>
  <c r="J746" i="28"/>
  <c r="J747" i="28"/>
  <c r="J748" i="28"/>
  <c r="J749" i="28"/>
  <c r="J750" i="28"/>
  <c r="J751" i="28"/>
  <c r="J752" i="28"/>
  <c r="J753" i="28"/>
  <c r="J754" i="28"/>
  <c r="J755" i="28"/>
  <c r="J756" i="28"/>
  <c r="J757" i="28"/>
  <c r="J758" i="28"/>
  <c r="J759" i="28"/>
  <c r="J760" i="28"/>
  <c r="J761" i="28"/>
  <c r="J762" i="28"/>
  <c r="J763" i="28"/>
  <c r="J764" i="28"/>
  <c r="J765" i="28"/>
  <c r="J766" i="28"/>
  <c r="J767" i="28"/>
  <c r="J768" i="28"/>
  <c r="J769" i="28"/>
  <c r="J770" i="28"/>
  <c r="J771" i="28"/>
  <c r="J772" i="28"/>
  <c r="J773" i="28"/>
  <c r="J774" i="28"/>
  <c r="J775" i="28"/>
  <c r="J776" i="28"/>
  <c r="J777" i="28"/>
  <c r="J778" i="28"/>
  <c r="J779" i="28"/>
  <c r="J780" i="28"/>
  <c r="J781" i="28"/>
  <c r="J782" i="28"/>
  <c r="J783" i="28"/>
  <c r="J784" i="28"/>
  <c r="J785" i="28"/>
  <c r="J786" i="28"/>
  <c r="J787" i="28"/>
  <c r="J788" i="28"/>
  <c r="J789" i="28"/>
  <c r="J790" i="28"/>
  <c r="J791" i="28"/>
  <c r="J792" i="28"/>
  <c r="J793" i="28"/>
  <c r="J794" i="28"/>
  <c r="J795" i="28"/>
  <c r="J796" i="28"/>
  <c r="J797" i="28"/>
  <c r="J798" i="28"/>
  <c r="J799" i="28"/>
  <c r="J800" i="28"/>
  <c r="J801" i="28"/>
  <c r="J802" i="28"/>
  <c r="J803" i="28"/>
  <c r="J804" i="28"/>
  <c r="J805" i="28"/>
  <c r="J806" i="28"/>
  <c r="J807" i="28"/>
  <c r="J808" i="28"/>
  <c r="J809" i="28"/>
  <c r="J810" i="28"/>
  <c r="J811" i="28"/>
  <c r="J812" i="28"/>
  <c r="J813" i="28"/>
  <c r="J814" i="28"/>
  <c r="J815" i="28"/>
  <c r="J816" i="28"/>
  <c r="J817" i="28"/>
  <c r="J818" i="28"/>
  <c r="J819" i="28"/>
  <c r="J820" i="28"/>
  <c r="J821" i="28"/>
  <c r="J822" i="28"/>
  <c r="J823" i="28"/>
  <c r="J824" i="28"/>
  <c r="J825" i="28"/>
  <c r="J826" i="28"/>
  <c r="J827" i="28"/>
  <c r="J828" i="28"/>
  <c r="J829" i="28"/>
  <c r="J830" i="28"/>
  <c r="J831" i="28"/>
  <c r="J832" i="28"/>
  <c r="J833" i="28"/>
  <c r="J834" i="28"/>
  <c r="J835" i="28"/>
  <c r="J836" i="28"/>
  <c r="J837" i="28"/>
  <c r="J838" i="28"/>
  <c r="J839" i="28"/>
  <c r="J840" i="28"/>
  <c r="J841" i="28"/>
  <c r="J842" i="28"/>
  <c r="J843" i="28"/>
  <c r="J844" i="28"/>
  <c r="J845" i="28"/>
  <c r="J846" i="28"/>
  <c r="J847" i="28"/>
  <c r="J848" i="28"/>
  <c r="J849" i="28"/>
  <c r="J850" i="28"/>
  <c r="J851" i="28"/>
  <c r="J852" i="28"/>
  <c r="J853" i="28"/>
  <c r="J854" i="28"/>
  <c r="J855" i="28"/>
  <c r="J856" i="28"/>
  <c r="J857" i="28"/>
  <c r="J858" i="28"/>
  <c r="J859" i="28"/>
  <c r="J860" i="28"/>
  <c r="J861" i="28"/>
  <c r="J862" i="28"/>
  <c r="J863" i="28"/>
  <c r="J864" i="28"/>
  <c r="J865" i="28"/>
  <c r="J866" i="28"/>
  <c r="J867" i="28"/>
  <c r="J868" i="28"/>
  <c r="J869" i="28"/>
  <c r="J870" i="28"/>
  <c r="J871" i="28"/>
  <c r="J872" i="28"/>
  <c r="J873" i="28"/>
  <c r="J874" i="28"/>
  <c r="J875" i="28"/>
  <c r="J876" i="28"/>
  <c r="J877" i="28"/>
  <c r="J878" i="28"/>
  <c r="J879" i="28"/>
  <c r="J880" i="28"/>
  <c r="J881" i="28"/>
  <c r="J882" i="28"/>
  <c r="J883" i="28"/>
  <c r="J884" i="28"/>
  <c r="J885" i="28"/>
  <c r="J886" i="28"/>
  <c r="J887" i="28"/>
  <c r="J888" i="28"/>
  <c r="J889" i="28"/>
  <c r="J890" i="28"/>
  <c r="J891" i="28"/>
  <c r="J892" i="28"/>
  <c r="J893" i="28"/>
  <c r="J894" i="28"/>
  <c r="J895" i="28"/>
  <c r="J896" i="28"/>
  <c r="J897" i="28"/>
  <c r="J898" i="28"/>
  <c r="J899" i="28"/>
  <c r="J900" i="28"/>
  <c r="J901" i="28"/>
  <c r="J902" i="28"/>
  <c r="J903" i="28"/>
  <c r="J904" i="28"/>
  <c r="J905" i="28"/>
  <c r="J906" i="28"/>
  <c r="J907" i="28"/>
  <c r="J908" i="28"/>
  <c r="J909" i="28"/>
  <c r="J910" i="28"/>
  <c r="J911" i="28"/>
  <c r="J912" i="28"/>
  <c r="J913" i="28"/>
  <c r="J914" i="28"/>
  <c r="J915" i="28"/>
  <c r="J916" i="28"/>
  <c r="J917" i="28"/>
  <c r="J918" i="28"/>
  <c r="J919" i="28"/>
  <c r="J920" i="28"/>
  <c r="J921" i="28"/>
  <c r="J922" i="28"/>
  <c r="J923" i="28"/>
  <c r="J924" i="28"/>
  <c r="J925" i="28"/>
  <c r="J926" i="28"/>
  <c r="J927" i="28"/>
  <c r="J928" i="28"/>
  <c r="J929" i="28"/>
  <c r="J930" i="28"/>
  <c r="J931" i="28"/>
  <c r="J932" i="28"/>
  <c r="J933" i="28"/>
  <c r="J934" i="28"/>
  <c r="J935" i="28"/>
  <c r="J936" i="28"/>
  <c r="J937" i="28"/>
  <c r="J938" i="28"/>
  <c r="J939" i="28"/>
  <c r="J940" i="28"/>
  <c r="J941" i="28"/>
  <c r="J942" i="28"/>
  <c r="J943" i="28"/>
  <c r="J944" i="28"/>
  <c r="J945" i="28"/>
  <c r="J946" i="28"/>
  <c r="J947" i="28"/>
  <c r="J948" i="28"/>
  <c r="J949" i="28"/>
  <c r="J950" i="28"/>
  <c r="J951" i="28"/>
  <c r="J952" i="28"/>
  <c r="J953" i="28"/>
  <c r="J954" i="28"/>
  <c r="J955" i="28"/>
  <c r="J956" i="28"/>
  <c r="J957" i="28"/>
  <c r="J958" i="28"/>
  <c r="J959" i="28"/>
  <c r="J960" i="28"/>
  <c r="J961" i="28"/>
  <c r="J962" i="28"/>
  <c r="J963" i="28"/>
  <c r="J964" i="28"/>
  <c r="J965" i="28"/>
  <c r="J966" i="28"/>
  <c r="J967" i="28"/>
  <c r="J968" i="28"/>
  <c r="J969" i="28"/>
  <c r="J970" i="28"/>
  <c r="J971" i="28"/>
  <c r="J972" i="28"/>
  <c r="J973" i="28"/>
  <c r="J974" i="28"/>
  <c r="J975" i="28"/>
  <c r="J976" i="28"/>
  <c r="J977" i="28"/>
  <c r="J978" i="28"/>
  <c r="J979" i="28"/>
  <c r="J980" i="28"/>
  <c r="J981" i="28"/>
  <c r="J982" i="28"/>
  <c r="J983" i="28"/>
  <c r="J984" i="28"/>
  <c r="J985" i="28"/>
  <c r="J986" i="28"/>
  <c r="J987" i="28"/>
  <c r="J988" i="28"/>
  <c r="J989" i="28"/>
  <c r="J990" i="28"/>
  <c r="J991" i="28"/>
  <c r="J992" i="28"/>
  <c r="J993" i="28"/>
  <c r="J994" i="28"/>
  <c r="J995" i="28"/>
  <c r="J996" i="28"/>
  <c r="J997" i="28"/>
  <c r="J998" i="28"/>
  <c r="J999" i="28"/>
  <c r="J1000" i="28"/>
  <c r="J1001" i="28"/>
  <c r="I2" i="28"/>
  <c r="I3" i="28"/>
  <c r="I4" i="28"/>
  <c r="I5" i="28"/>
  <c r="I6" i="28"/>
  <c r="I7" i="28"/>
  <c r="I8" i="28"/>
  <c r="I9" i="28"/>
  <c r="I10" i="28"/>
  <c r="I11" i="28"/>
  <c r="I12" i="28"/>
  <c r="I13" i="28"/>
  <c r="I14" i="28"/>
  <c r="I15" i="28"/>
  <c r="I16" i="28"/>
  <c r="I17" i="28"/>
  <c r="I18" i="28"/>
  <c r="I19" i="28"/>
  <c r="I20" i="28"/>
  <c r="I21" i="28"/>
  <c r="I22" i="28"/>
  <c r="I23" i="28"/>
  <c r="I24" i="28"/>
  <c r="I25" i="28"/>
  <c r="I26" i="28"/>
  <c r="I27" i="28"/>
  <c r="I28" i="28"/>
  <c r="I29" i="28"/>
  <c r="I30" i="28"/>
  <c r="I31" i="28"/>
  <c r="I32" i="28"/>
  <c r="I33" i="28"/>
  <c r="I34" i="28"/>
  <c r="I35" i="28"/>
  <c r="I36" i="28"/>
  <c r="I37" i="28"/>
  <c r="I38" i="28"/>
  <c r="I39" i="28"/>
  <c r="I40" i="28"/>
  <c r="I41" i="28"/>
  <c r="I42" i="28"/>
  <c r="I43" i="28"/>
  <c r="I44" i="28"/>
  <c r="I45" i="28"/>
  <c r="I46" i="28"/>
  <c r="I47" i="28"/>
  <c r="I48" i="28"/>
  <c r="I49" i="28"/>
  <c r="I50" i="28"/>
  <c r="I51" i="28"/>
  <c r="I52" i="28"/>
  <c r="I53" i="28"/>
  <c r="I54" i="28"/>
  <c r="I55" i="28"/>
  <c r="I56" i="28"/>
  <c r="I57" i="28"/>
  <c r="I58" i="28"/>
  <c r="I59" i="28"/>
  <c r="I60" i="28"/>
  <c r="I61" i="28"/>
  <c r="I62" i="28"/>
  <c r="I63" i="28"/>
  <c r="I64" i="28"/>
  <c r="I65" i="28"/>
  <c r="I66" i="28"/>
  <c r="I67" i="28"/>
  <c r="I68" i="28"/>
  <c r="I69" i="28"/>
  <c r="I70" i="28"/>
  <c r="I71" i="28"/>
  <c r="I72" i="28"/>
  <c r="I73" i="28"/>
  <c r="I74" i="28"/>
  <c r="I75" i="28"/>
  <c r="I76" i="28"/>
  <c r="I77" i="28"/>
  <c r="I78" i="28"/>
  <c r="I79" i="28"/>
  <c r="I80" i="28"/>
  <c r="I81" i="28"/>
  <c r="I82" i="28"/>
  <c r="I83" i="28"/>
  <c r="I84" i="28"/>
  <c r="I85" i="28"/>
  <c r="I86" i="28"/>
  <c r="I87" i="28"/>
  <c r="I88" i="28"/>
  <c r="I89" i="28"/>
  <c r="I90" i="28"/>
  <c r="I91" i="28"/>
  <c r="I92" i="28"/>
  <c r="I93" i="28"/>
  <c r="I94" i="28"/>
  <c r="I95" i="28"/>
  <c r="I96" i="28"/>
  <c r="I97" i="28"/>
  <c r="I98" i="28"/>
  <c r="I99" i="28"/>
  <c r="I100" i="28"/>
  <c r="I101" i="28"/>
  <c r="I102" i="28"/>
  <c r="I103" i="28"/>
  <c r="I104" i="28"/>
  <c r="I105" i="28"/>
  <c r="I106" i="28"/>
  <c r="I107" i="28"/>
  <c r="I108" i="28"/>
  <c r="I109" i="28"/>
  <c r="I110" i="28"/>
  <c r="I111" i="28"/>
  <c r="I112" i="28"/>
  <c r="I113" i="28"/>
  <c r="I114" i="28"/>
  <c r="I115" i="28"/>
  <c r="I116" i="28"/>
  <c r="I117" i="28"/>
  <c r="I118" i="28"/>
  <c r="I119" i="28"/>
  <c r="I120" i="28"/>
  <c r="I121" i="28"/>
  <c r="I122" i="28"/>
  <c r="I123" i="28"/>
  <c r="I124" i="28"/>
  <c r="I125" i="28"/>
  <c r="I126" i="28"/>
  <c r="I127" i="28"/>
  <c r="I128" i="28"/>
  <c r="I129" i="28"/>
  <c r="I130" i="28"/>
  <c r="I131" i="28"/>
  <c r="I132" i="28"/>
  <c r="I133" i="28"/>
  <c r="I134" i="28"/>
  <c r="I135" i="28"/>
  <c r="I136" i="28"/>
  <c r="I137" i="28"/>
  <c r="I138" i="28"/>
  <c r="I139" i="28"/>
  <c r="I140" i="28"/>
  <c r="I141" i="28"/>
  <c r="I142" i="28"/>
  <c r="I143" i="28"/>
  <c r="I144" i="28"/>
  <c r="I145" i="28"/>
  <c r="I146" i="28"/>
  <c r="I147" i="28"/>
  <c r="I148" i="28"/>
  <c r="I149" i="28"/>
  <c r="I150" i="28"/>
  <c r="I151" i="28"/>
  <c r="I152" i="28"/>
  <c r="I153" i="28"/>
  <c r="I154" i="28"/>
  <c r="I155" i="28"/>
  <c r="I156" i="28"/>
  <c r="I157" i="28"/>
  <c r="I158" i="28"/>
  <c r="I159" i="28"/>
  <c r="I160" i="28"/>
  <c r="I161" i="28"/>
  <c r="I162" i="28"/>
  <c r="I163" i="28"/>
  <c r="I164" i="28"/>
  <c r="I165" i="28"/>
  <c r="I166" i="28"/>
  <c r="I167" i="28"/>
  <c r="I168" i="28"/>
  <c r="I169" i="28"/>
  <c r="I170" i="28"/>
  <c r="I171" i="28"/>
  <c r="I172" i="28"/>
  <c r="I173" i="28"/>
  <c r="I174" i="28"/>
  <c r="I175" i="28"/>
  <c r="I176" i="28"/>
  <c r="I177" i="28"/>
  <c r="I178" i="28"/>
  <c r="I179" i="28"/>
  <c r="I180" i="28"/>
  <c r="I181" i="28"/>
  <c r="I182" i="28"/>
  <c r="I183" i="28"/>
  <c r="I184" i="28"/>
  <c r="I185" i="28"/>
  <c r="I186" i="28"/>
  <c r="I187" i="28"/>
  <c r="I188" i="28"/>
  <c r="I189" i="28"/>
  <c r="I190" i="28"/>
  <c r="I191" i="28"/>
  <c r="I192" i="28"/>
  <c r="I193" i="28"/>
  <c r="I194" i="28"/>
  <c r="I195" i="28"/>
  <c r="I196" i="28"/>
  <c r="I197" i="28"/>
  <c r="I198" i="28"/>
  <c r="I199" i="28"/>
  <c r="I200" i="28"/>
  <c r="I201" i="28"/>
  <c r="I202" i="28"/>
  <c r="I203" i="28"/>
  <c r="I204" i="28"/>
  <c r="I205" i="28"/>
  <c r="I206" i="28"/>
  <c r="I207" i="28"/>
  <c r="I208" i="28"/>
  <c r="I209" i="28"/>
  <c r="I210" i="28"/>
  <c r="I211" i="28"/>
  <c r="I212" i="28"/>
  <c r="I213" i="28"/>
  <c r="I214" i="28"/>
  <c r="I215" i="28"/>
  <c r="I216" i="28"/>
  <c r="I217" i="28"/>
  <c r="I218" i="28"/>
  <c r="I219" i="28"/>
  <c r="I220" i="28"/>
  <c r="I221" i="28"/>
  <c r="I222" i="28"/>
  <c r="I223" i="28"/>
  <c r="I224" i="28"/>
  <c r="I225" i="28"/>
  <c r="I226" i="28"/>
  <c r="I227" i="28"/>
  <c r="I228" i="28"/>
  <c r="I229" i="28"/>
  <c r="I230" i="28"/>
  <c r="I231" i="28"/>
  <c r="I232" i="28"/>
  <c r="I233" i="28"/>
  <c r="I234" i="28"/>
  <c r="I235" i="28"/>
  <c r="I236" i="28"/>
  <c r="I237" i="28"/>
  <c r="I238" i="28"/>
  <c r="I239" i="28"/>
  <c r="I240" i="28"/>
  <c r="I241" i="28"/>
  <c r="I242" i="28"/>
  <c r="I243" i="28"/>
  <c r="I244" i="28"/>
  <c r="I245" i="28"/>
  <c r="I246" i="28"/>
  <c r="I247" i="28"/>
  <c r="I248" i="28"/>
  <c r="I249" i="28"/>
  <c r="I250" i="28"/>
  <c r="I251" i="28"/>
  <c r="I252" i="28"/>
  <c r="I253" i="28"/>
  <c r="I254" i="28"/>
  <c r="I255" i="28"/>
  <c r="I256" i="28"/>
  <c r="I257" i="28"/>
  <c r="I258" i="28"/>
  <c r="I259" i="28"/>
  <c r="I260" i="28"/>
  <c r="I261" i="28"/>
  <c r="I262" i="28"/>
  <c r="I263" i="28"/>
  <c r="I264" i="28"/>
  <c r="I265" i="28"/>
  <c r="I266" i="28"/>
  <c r="I267" i="28"/>
  <c r="I268" i="28"/>
  <c r="I269" i="28"/>
  <c r="I270" i="28"/>
  <c r="I271" i="28"/>
  <c r="I272" i="28"/>
  <c r="I273" i="28"/>
  <c r="I274" i="28"/>
  <c r="I275" i="28"/>
  <c r="I276" i="28"/>
  <c r="I277" i="28"/>
  <c r="I278" i="28"/>
  <c r="I279" i="28"/>
  <c r="I280" i="28"/>
  <c r="I281" i="28"/>
  <c r="I282" i="28"/>
  <c r="I283" i="28"/>
  <c r="I284" i="28"/>
  <c r="I285" i="28"/>
  <c r="I286" i="28"/>
  <c r="I287" i="28"/>
  <c r="I288" i="28"/>
  <c r="I289" i="28"/>
  <c r="I290" i="28"/>
  <c r="I291" i="28"/>
  <c r="I292" i="28"/>
  <c r="I293" i="28"/>
  <c r="I294" i="28"/>
  <c r="I295" i="28"/>
  <c r="I296" i="28"/>
  <c r="I297" i="28"/>
  <c r="I298" i="28"/>
  <c r="I299" i="28"/>
  <c r="I300" i="28"/>
  <c r="I301" i="28"/>
  <c r="I302" i="28"/>
  <c r="I303" i="28"/>
  <c r="I304" i="28"/>
  <c r="I305" i="28"/>
  <c r="I306" i="28"/>
  <c r="I307" i="28"/>
  <c r="I308" i="28"/>
  <c r="I309" i="28"/>
  <c r="I310" i="28"/>
  <c r="I311" i="28"/>
  <c r="I312" i="28"/>
  <c r="I313" i="28"/>
  <c r="I314" i="28"/>
  <c r="I315" i="28"/>
  <c r="I316" i="28"/>
  <c r="I317" i="28"/>
  <c r="I318" i="28"/>
  <c r="I319" i="28"/>
  <c r="I320" i="28"/>
  <c r="I321" i="28"/>
  <c r="I322" i="28"/>
  <c r="I323" i="28"/>
  <c r="I324" i="28"/>
  <c r="I325" i="28"/>
  <c r="I326" i="28"/>
  <c r="I327" i="28"/>
  <c r="I328" i="28"/>
  <c r="I329" i="28"/>
  <c r="I330" i="28"/>
  <c r="I331" i="28"/>
  <c r="I332" i="28"/>
  <c r="I333" i="28"/>
  <c r="I334" i="28"/>
  <c r="I335" i="28"/>
  <c r="I336" i="28"/>
  <c r="I337" i="28"/>
  <c r="I338" i="28"/>
  <c r="I339" i="28"/>
  <c r="I340" i="28"/>
  <c r="I341" i="28"/>
  <c r="I342" i="28"/>
  <c r="I343" i="28"/>
  <c r="I344" i="28"/>
  <c r="I345" i="28"/>
  <c r="I346" i="28"/>
  <c r="I347" i="28"/>
  <c r="I348" i="28"/>
  <c r="I349" i="28"/>
  <c r="I350" i="28"/>
  <c r="I351" i="28"/>
  <c r="I352" i="28"/>
  <c r="I353" i="28"/>
  <c r="I354" i="28"/>
  <c r="I355" i="28"/>
  <c r="I356" i="28"/>
  <c r="I357" i="28"/>
  <c r="I358" i="28"/>
  <c r="I359" i="28"/>
  <c r="I360" i="28"/>
  <c r="I361" i="28"/>
  <c r="I362" i="28"/>
  <c r="I363" i="28"/>
  <c r="I364" i="28"/>
  <c r="I365" i="28"/>
  <c r="I366" i="28"/>
  <c r="I367" i="28"/>
  <c r="I368" i="28"/>
  <c r="I369" i="28"/>
  <c r="I370" i="28"/>
  <c r="I371" i="28"/>
  <c r="I372" i="28"/>
  <c r="I373" i="28"/>
  <c r="I374" i="28"/>
  <c r="I375" i="28"/>
  <c r="I376" i="28"/>
  <c r="I377" i="28"/>
  <c r="I378" i="28"/>
  <c r="I379" i="28"/>
  <c r="I380" i="28"/>
  <c r="I381" i="28"/>
  <c r="I382" i="28"/>
  <c r="I383" i="28"/>
  <c r="I384" i="28"/>
  <c r="I385" i="28"/>
  <c r="I386" i="28"/>
  <c r="I387" i="28"/>
  <c r="I388" i="28"/>
  <c r="I389" i="28"/>
  <c r="I390" i="28"/>
  <c r="I391" i="28"/>
  <c r="I392" i="28"/>
  <c r="I393" i="28"/>
  <c r="I394" i="28"/>
  <c r="I395" i="28"/>
  <c r="I396" i="28"/>
  <c r="I397" i="28"/>
  <c r="I398" i="28"/>
  <c r="I399" i="28"/>
  <c r="I400" i="28"/>
  <c r="I401" i="28"/>
  <c r="I402" i="28"/>
  <c r="I403" i="28"/>
  <c r="I404" i="28"/>
  <c r="I405" i="28"/>
  <c r="I406" i="28"/>
  <c r="I407" i="28"/>
  <c r="I408" i="28"/>
  <c r="I409" i="28"/>
  <c r="I410" i="28"/>
  <c r="I411" i="28"/>
  <c r="I412" i="28"/>
  <c r="I413" i="28"/>
  <c r="I414" i="28"/>
  <c r="I415" i="28"/>
  <c r="I416" i="28"/>
  <c r="I417" i="28"/>
  <c r="I418" i="28"/>
  <c r="I419" i="28"/>
  <c r="I420" i="28"/>
  <c r="I421" i="28"/>
  <c r="I422" i="28"/>
  <c r="I423" i="28"/>
  <c r="I424" i="28"/>
  <c r="I425" i="28"/>
  <c r="I426" i="28"/>
  <c r="I427" i="28"/>
  <c r="I428" i="28"/>
  <c r="I429" i="28"/>
  <c r="I430" i="28"/>
  <c r="I431" i="28"/>
  <c r="I432" i="28"/>
  <c r="I433" i="28"/>
  <c r="I434" i="28"/>
  <c r="I435" i="28"/>
  <c r="I436" i="28"/>
  <c r="I437" i="28"/>
  <c r="I438" i="28"/>
  <c r="I439" i="28"/>
  <c r="I440" i="28"/>
  <c r="I441" i="28"/>
  <c r="I442" i="28"/>
  <c r="I443" i="28"/>
  <c r="I444" i="28"/>
  <c r="I445" i="28"/>
  <c r="I446" i="28"/>
  <c r="I447" i="28"/>
  <c r="I448" i="28"/>
  <c r="I449" i="28"/>
  <c r="I450" i="28"/>
  <c r="I451" i="28"/>
  <c r="I452" i="28"/>
  <c r="I453" i="28"/>
  <c r="I454" i="28"/>
  <c r="I455" i="28"/>
  <c r="I456" i="28"/>
  <c r="I457" i="28"/>
  <c r="I458" i="28"/>
  <c r="I459" i="28"/>
  <c r="I460" i="28"/>
  <c r="I461" i="28"/>
  <c r="I462" i="28"/>
  <c r="I463" i="28"/>
  <c r="I464" i="28"/>
  <c r="I465" i="28"/>
  <c r="I466" i="28"/>
  <c r="I467" i="28"/>
  <c r="I468" i="28"/>
  <c r="I469" i="28"/>
  <c r="I470" i="28"/>
  <c r="I471" i="28"/>
  <c r="I472" i="28"/>
  <c r="I473" i="28"/>
  <c r="I474" i="28"/>
  <c r="I475" i="28"/>
  <c r="I476" i="28"/>
  <c r="I477" i="28"/>
  <c r="I478" i="28"/>
  <c r="I479" i="28"/>
  <c r="I480" i="28"/>
  <c r="I481" i="28"/>
  <c r="I482" i="28"/>
  <c r="I483" i="28"/>
  <c r="I484" i="28"/>
  <c r="I485" i="28"/>
  <c r="I486" i="28"/>
  <c r="I487" i="28"/>
  <c r="I488" i="28"/>
  <c r="I489" i="28"/>
  <c r="I490" i="28"/>
  <c r="I491" i="28"/>
  <c r="I492" i="28"/>
  <c r="I493" i="28"/>
  <c r="I494" i="28"/>
  <c r="I495" i="28"/>
  <c r="I496" i="28"/>
  <c r="I497" i="28"/>
  <c r="I498" i="28"/>
  <c r="I499" i="28"/>
  <c r="I500" i="28"/>
  <c r="I501" i="28"/>
  <c r="I502" i="28"/>
  <c r="I503" i="28"/>
  <c r="I504" i="28"/>
  <c r="I505" i="28"/>
  <c r="I506" i="28"/>
  <c r="I507" i="28"/>
  <c r="I508" i="28"/>
  <c r="I509" i="28"/>
  <c r="I510" i="28"/>
  <c r="I511" i="28"/>
  <c r="I512" i="28"/>
  <c r="I513" i="28"/>
  <c r="I514" i="28"/>
  <c r="I515" i="28"/>
  <c r="I516" i="28"/>
  <c r="I517" i="28"/>
  <c r="I518" i="28"/>
  <c r="I519" i="28"/>
  <c r="I520" i="28"/>
  <c r="I521" i="28"/>
  <c r="I522" i="28"/>
  <c r="I523" i="28"/>
  <c r="I524" i="28"/>
  <c r="I525" i="28"/>
  <c r="I526" i="28"/>
  <c r="I527" i="28"/>
  <c r="I528" i="28"/>
  <c r="I529" i="28"/>
  <c r="I530" i="28"/>
  <c r="I531" i="28"/>
  <c r="I532" i="28"/>
  <c r="I533" i="28"/>
  <c r="I534" i="28"/>
  <c r="I535" i="28"/>
  <c r="I536" i="28"/>
  <c r="I537" i="28"/>
  <c r="I538" i="28"/>
  <c r="I539" i="28"/>
  <c r="I540" i="28"/>
  <c r="I541" i="28"/>
  <c r="I542" i="28"/>
  <c r="I543" i="28"/>
  <c r="I544" i="28"/>
  <c r="I545" i="28"/>
  <c r="I546" i="28"/>
  <c r="I547" i="28"/>
  <c r="I548" i="28"/>
  <c r="I549" i="28"/>
  <c r="I550" i="28"/>
  <c r="I551" i="28"/>
  <c r="I552" i="28"/>
  <c r="I553" i="28"/>
  <c r="I554" i="28"/>
  <c r="I555" i="28"/>
  <c r="I556" i="28"/>
  <c r="I557" i="28"/>
  <c r="I558" i="28"/>
  <c r="I559" i="28"/>
  <c r="I560" i="28"/>
  <c r="I561" i="28"/>
  <c r="I562" i="28"/>
  <c r="I563" i="28"/>
  <c r="I564" i="28"/>
  <c r="I565" i="28"/>
  <c r="I566" i="28"/>
  <c r="I567" i="28"/>
  <c r="I568" i="28"/>
  <c r="I569" i="28"/>
  <c r="I570" i="28"/>
  <c r="I571" i="28"/>
  <c r="I572" i="28"/>
  <c r="I573" i="28"/>
  <c r="I574" i="28"/>
  <c r="I575" i="28"/>
  <c r="I576" i="28"/>
  <c r="I577" i="28"/>
  <c r="I578" i="28"/>
  <c r="I579" i="28"/>
  <c r="I580" i="28"/>
  <c r="I581" i="28"/>
  <c r="I582" i="28"/>
  <c r="I583" i="28"/>
  <c r="I584" i="28"/>
  <c r="I585" i="28"/>
  <c r="I586" i="28"/>
  <c r="I587" i="28"/>
  <c r="I588" i="28"/>
  <c r="I589" i="28"/>
  <c r="I590" i="28"/>
  <c r="I591" i="28"/>
  <c r="I592" i="28"/>
  <c r="I593" i="28"/>
  <c r="I594" i="28"/>
  <c r="I595" i="28"/>
  <c r="I596" i="28"/>
  <c r="I597" i="28"/>
  <c r="I598" i="28"/>
  <c r="I599" i="28"/>
  <c r="I600" i="28"/>
  <c r="I601" i="28"/>
  <c r="I602" i="28"/>
  <c r="I603" i="28"/>
  <c r="I604" i="28"/>
  <c r="I605" i="28"/>
  <c r="I606" i="28"/>
  <c r="I607" i="28"/>
  <c r="I608" i="28"/>
  <c r="I609" i="28"/>
  <c r="I610" i="28"/>
  <c r="I611" i="28"/>
  <c r="I612" i="28"/>
  <c r="I613" i="28"/>
  <c r="I614" i="28"/>
  <c r="I615" i="28"/>
  <c r="I616" i="28"/>
  <c r="I617" i="28"/>
  <c r="I618" i="28"/>
  <c r="I619" i="28"/>
  <c r="I620" i="28"/>
  <c r="I621" i="28"/>
  <c r="I622" i="28"/>
  <c r="I623" i="28"/>
  <c r="I624" i="28"/>
  <c r="I625" i="28"/>
  <c r="I626" i="28"/>
  <c r="I627" i="28"/>
  <c r="I628" i="28"/>
  <c r="I629" i="28"/>
  <c r="I630" i="28"/>
  <c r="I631" i="28"/>
  <c r="I632" i="28"/>
  <c r="I633" i="28"/>
  <c r="I634" i="28"/>
  <c r="I635" i="28"/>
  <c r="I636" i="28"/>
  <c r="I637" i="28"/>
  <c r="I638" i="28"/>
  <c r="I639" i="28"/>
  <c r="I640" i="28"/>
  <c r="I641" i="28"/>
  <c r="I642" i="28"/>
  <c r="I643" i="28"/>
  <c r="I644" i="28"/>
  <c r="I645" i="28"/>
  <c r="I646" i="28"/>
  <c r="I647" i="28"/>
  <c r="I648" i="28"/>
  <c r="I649" i="28"/>
  <c r="I650" i="28"/>
  <c r="I651" i="28"/>
  <c r="I652" i="28"/>
  <c r="I653" i="28"/>
  <c r="I654" i="28"/>
  <c r="I655" i="28"/>
  <c r="I656" i="28"/>
  <c r="I657" i="28"/>
  <c r="I658" i="28"/>
  <c r="I659" i="28"/>
  <c r="I660" i="28"/>
  <c r="I661" i="28"/>
  <c r="I662" i="28"/>
  <c r="I663" i="28"/>
  <c r="I664" i="28"/>
  <c r="I665" i="28"/>
  <c r="I666" i="28"/>
  <c r="I667" i="28"/>
  <c r="I668" i="28"/>
  <c r="I669" i="28"/>
  <c r="I670" i="28"/>
  <c r="I671" i="28"/>
  <c r="I672" i="28"/>
  <c r="I673" i="28"/>
  <c r="I674" i="28"/>
  <c r="I675" i="28"/>
  <c r="I676" i="28"/>
  <c r="I677" i="28"/>
  <c r="I678" i="28"/>
  <c r="I679" i="28"/>
  <c r="I680" i="28"/>
  <c r="I681" i="28"/>
  <c r="I682" i="28"/>
  <c r="I683" i="28"/>
  <c r="I684" i="28"/>
  <c r="I685" i="28"/>
  <c r="I686" i="28"/>
  <c r="I687" i="28"/>
  <c r="I688" i="28"/>
  <c r="I689" i="28"/>
  <c r="I690" i="28"/>
  <c r="I691" i="28"/>
  <c r="I692" i="28"/>
  <c r="I693" i="28"/>
  <c r="I694" i="28"/>
  <c r="I695" i="28"/>
  <c r="I696" i="28"/>
  <c r="I697" i="28"/>
  <c r="I698" i="28"/>
  <c r="I699" i="28"/>
  <c r="I700" i="28"/>
  <c r="I701" i="28"/>
  <c r="I702" i="28"/>
  <c r="I703" i="28"/>
  <c r="I704" i="28"/>
  <c r="I705" i="28"/>
  <c r="I706" i="28"/>
  <c r="I707" i="28"/>
  <c r="I708" i="28"/>
  <c r="I709" i="28"/>
  <c r="I710" i="28"/>
  <c r="I711" i="28"/>
  <c r="I712" i="28"/>
  <c r="I713" i="28"/>
  <c r="I714" i="28"/>
  <c r="I715" i="28"/>
  <c r="I716" i="28"/>
  <c r="I717" i="28"/>
  <c r="I718" i="28"/>
  <c r="I719" i="28"/>
  <c r="I720" i="28"/>
  <c r="I721" i="28"/>
  <c r="I722" i="28"/>
  <c r="I723" i="28"/>
  <c r="I724" i="28"/>
  <c r="I725" i="28"/>
  <c r="I726" i="28"/>
  <c r="I727" i="28"/>
  <c r="I728" i="28"/>
  <c r="I729" i="28"/>
  <c r="I730" i="28"/>
  <c r="I731" i="28"/>
  <c r="I732" i="28"/>
  <c r="I733" i="28"/>
  <c r="I734" i="28"/>
  <c r="I735" i="28"/>
  <c r="I736" i="28"/>
  <c r="I737" i="28"/>
  <c r="I738" i="28"/>
  <c r="I739" i="28"/>
  <c r="I740" i="28"/>
  <c r="I741" i="28"/>
  <c r="I742" i="28"/>
  <c r="I743" i="28"/>
  <c r="I744" i="28"/>
  <c r="I745" i="28"/>
  <c r="I746" i="28"/>
  <c r="I747" i="28"/>
  <c r="I748" i="28"/>
  <c r="I749" i="28"/>
  <c r="I750" i="28"/>
  <c r="I751" i="28"/>
  <c r="I752" i="28"/>
  <c r="I753" i="28"/>
  <c r="I754" i="28"/>
  <c r="I755" i="28"/>
  <c r="I756" i="28"/>
  <c r="I757" i="28"/>
  <c r="I758" i="28"/>
  <c r="I759" i="28"/>
  <c r="I760" i="28"/>
  <c r="I761" i="28"/>
  <c r="I762" i="28"/>
  <c r="I763" i="28"/>
  <c r="I764" i="28"/>
  <c r="I765" i="28"/>
  <c r="I766" i="28"/>
  <c r="I767" i="28"/>
  <c r="I768" i="28"/>
  <c r="I769" i="28"/>
  <c r="I770" i="28"/>
  <c r="I771" i="28"/>
  <c r="I772" i="28"/>
  <c r="I773" i="28"/>
  <c r="I774" i="28"/>
  <c r="I775" i="28"/>
  <c r="I776" i="28"/>
  <c r="I777" i="28"/>
  <c r="I778" i="28"/>
  <c r="I779" i="28"/>
  <c r="I780" i="28"/>
  <c r="I781" i="28"/>
  <c r="I782" i="28"/>
  <c r="I783" i="28"/>
  <c r="I784" i="28"/>
  <c r="I785" i="28"/>
  <c r="I786" i="28"/>
  <c r="I787" i="28"/>
  <c r="I788" i="28"/>
  <c r="I789" i="28"/>
  <c r="I790" i="28"/>
  <c r="I791" i="28"/>
  <c r="I792" i="28"/>
  <c r="I793" i="28"/>
  <c r="I794" i="28"/>
  <c r="I795" i="28"/>
  <c r="I796" i="28"/>
  <c r="I797" i="28"/>
  <c r="I798" i="28"/>
  <c r="I799" i="28"/>
  <c r="I800" i="28"/>
  <c r="I801" i="28"/>
  <c r="I802" i="28"/>
  <c r="I803" i="28"/>
  <c r="I804" i="28"/>
  <c r="I805" i="28"/>
  <c r="I806" i="28"/>
  <c r="I807" i="28"/>
  <c r="I808" i="28"/>
  <c r="I809" i="28"/>
  <c r="I810" i="28"/>
  <c r="I811" i="28"/>
  <c r="I812" i="28"/>
  <c r="I813" i="28"/>
  <c r="I814" i="28"/>
  <c r="I815" i="28"/>
  <c r="I816" i="28"/>
  <c r="I817" i="28"/>
  <c r="I818" i="28"/>
  <c r="I819" i="28"/>
  <c r="I820" i="28"/>
  <c r="I821" i="28"/>
  <c r="I822" i="28"/>
  <c r="I823" i="28"/>
  <c r="I824" i="28"/>
  <c r="I825" i="28"/>
  <c r="I826" i="28"/>
  <c r="I827" i="28"/>
  <c r="I828" i="28"/>
  <c r="I829" i="28"/>
  <c r="I830" i="28"/>
  <c r="I831" i="28"/>
  <c r="I832" i="28"/>
  <c r="I833" i="28"/>
  <c r="I834" i="28"/>
  <c r="I835" i="28"/>
  <c r="I836" i="28"/>
  <c r="I837" i="28"/>
  <c r="I838" i="28"/>
  <c r="I839" i="28"/>
  <c r="I840" i="28"/>
  <c r="I841" i="28"/>
  <c r="I842" i="28"/>
  <c r="I843" i="28"/>
  <c r="I844" i="28"/>
  <c r="I845" i="28"/>
  <c r="I846" i="28"/>
  <c r="I847" i="28"/>
  <c r="I848" i="28"/>
  <c r="I849" i="28"/>
  <c r="I850" i="28"/>
  <c r="I851" i="28"/>
  <c r="I852" i="28"/>
  <c r="I853" i="28"/>
  <c r="I854" i="28"/>
  <c r="I855" i="28"/>
  <c r="I856" i="28"/>
  <c r="I857" i="28"/>
  <c r="I858" i="28"/>
  <c r="I859" i="28"/>
  <c r="I860" i="28"/>
  <c r="I861" i="28"/>
  <c r="I862" i="28"/>
  <c r="I863" i="28"/>
  <c r="I864" i="28"/>
  <c r="I865" i="28"/>
  <c r="I866" i="28"/>
  <c r="I867" i="28"/>
  <c r="I868" i="28"/>
  <c r="I869" i="28"/>
  <c r="I870" i="28"/>
  <c r="I871" i="28"/>
  <c r="I872" i="28"/>
  <c r="I873" i="28"/>
  <c r="I874" i="28"/>
  <c r="I875" i="28"/>
  <c r="I876" i="28"/>
  <c r="I877" i="28"/>
  <c r="I878" i="28"/>
  <c r="I879" i="28"/>
  <c r="I880" i="28"/>
  <c r="I881" i="28"/>
  <c r="I882" i="28"/>
  <c r="I883" i="28"/>
  <c r="I884" i="28"/>
  <c r="I885" i="28"/>
  <c r="I886" i="28"/>
  <c r="I887" i="28"/>
  <c r="I888" i="28"/>
  <c r="I889" i="28"/>
  <c r="I890" i="28"/>
  <c r="I891" i="28"/>
  <c r="I892" i="28"/>
  <c r="I893" i="28"/>
  <c r="I894" i="28"/>
  <c r="I895" i="28"/>
  <c r="I896" i="28"/>
  <c r="I897" i="28"/>
  <c r="I898" i="28"/>
  <c r="I899" i="28"/>
  <c r="I900" i="28"/>
  <c r="I901" i="28"/>
  <c r="I902" i="28"/>
  <c r="I903" i="28"/>
  <c r="I904" i="28"/>
  <c r="I905" i="28"/>
  <c r="I906" i="28"/>
  <c r="I907" i="28"/>
  <c r="I908" i="28"/>
  <c r="I909" i="28"/>
  <c r="I910" i="28"/>
  <c r="I911" i="28"/>
  <c r="I912" i="28"/>
  <c r="I913" i="28"/>
  <c r="I914" i="28"/>
  <c r="I915" i="28"/>
  <c r="I916" i="28"/>
  <c r="I917" i="28"/>
  <c r="I918" i="28"/>
  <c r="I919" i="28"/>
  <c r="I920" i="28"/>
  <c r="I921" i="28"/>
  <c r="I922" i="28"/>
  <c r="I923" i="28"/>
  <c r="I924" i="28"/>
  <c r="I925" i="28"/>
  <c r="I926" i="28"/>
  <c r="I927" i="28"/>
  <c r="I928" i="28"/>
  <c r="I929" i="28"/>
  <c r="I930" i="28"/>
  <c r="I931" i="28"/>
  <c r="I932" i="28"/>
  <c r="I933" i="28"/>
  <c r="I934" i="28"/>
  <c r="I935" i="28"/>
  <c r="I936" i="28"/>
  <c r="I937" i="28"/>
  <c r="I938" i="28"/>
  <c r="I939" i="28"/>
  <c r="I940" i="28"/>
  <c r="I941" i="28"/>
  <c r="I942" i="28"/>
  <c r="I943" i="28"/>
  <c r="I944" i="28"/>
  <c r="I945" i="28"/>
  <c r="I946" i="28"/>
  <c r="I947" i="28"/>
  <c r="I948" i="28"/>
  <c r="I949" i="28"/>
  <c r="I950" i="28"/>
  <c r="I951" i="28"/>
  <c r="I952" i="28"/>
  <c r="I953" i="28"/>
  <c r="I954" i="28"/>
  <c r="I955" i="28"/>
  <c r="I956" i="28"/>
  <c r="I957" i="28"/>
  <c r="I958" i="28"/>
  <c r="I959" i="28"/>
  <c r="I960" i="28"/>
  <c r="I961" i="28"/>
  <c r="I962" i="28"/>
  <c r="I963" i="28"/>
  <c r="I964" i="28"/>
  <c r="I965" i="28"/>
  <c r="I966" i="28"/>
  <c r="I967" i="28"/>
  <c r="I968" i="28"/>
  <c r="I969" i="28"/>
  <c r="I970" i="28"/>
  <c r="I971" i="28"/>
  <c r="I972" i="28"/>
  <c r="I973" i="28"/>
  <c r="I974" i="28"/>
  <c r="I975" i="28"/>
  <c r="I976" i="28"/>
  <c r="I977" i="28"/>
  <c r="I978" i="28"/>
  <c r="I979" i="28"/>
  <c r="I980" i="28"/>
  <c r="I981" i="28"/>
  <c r="I982" i="28"/>
  <c r="I983" i="28"/>
  <c r="I984" i="28"/>
  <c r="I985" i="28"/>
  <c r="I986" i="28"/>
  <c r="I987" i="28"/>
  <c r="I988" i="28"/>
  <c r="I989" i="28"/>
  <c r="I990" i="28"/>
  <c r="I991" i="28"/>
  <c r="I992" i="28"/>
  <c r="I993" i="28"/>
  <c r="I994" i="28"/>
  <c r="I995" i="28"/>
  <c r="I996" i="28"/>
  <c r="I997" i="28"/>
  <c r="I998" i="28"/>
  <c r="I999" i="28"/>
  <c r="I1000" i="28"/>
  <c r="I1001" i="28"/>
  <c r="G2" i="24"/>
  <c r="G3" i="24"/>
  <c r="G4" i="24"/>
  <c r="G5" i="24"/>
  <c r="G6" i="24"/>
  <c r="G7" i="24"/>
  <c r="G8" i="24"/>
  <c r="G9" i="24"/>
  <c r="G10" i="24"/>
  <c r="G11" i="24"/>
  <c r="G12" i="24"/>
  <c r="G13" i="24"/>
  <c r="G14" i="24"/>
  <c r="G15" i="24"/>
  <c r="G16" i="24"/>
  <c r="G17" i="24"/>
  <c r="G18" i="24"/>
  <c r="G19" i="24"/>
  <c r="G20" i="24"/>
  <c r="G21" i="24"/>
  <c r="G22" i="24"/>
  <c r="G23" i="24"/>
  <c r="G24" i="24"/>
  <c r="G25" i="24"/>
  <c r="G26" i="24"/>
  <c r="G27" i="24"/>
  <c r="G28" i="24"/>
  <c r="G29" i="24"/>
  <c r="G30" i="24"/>
  <c r="G31" i="24"/>
  <c r="G32" i="24"/>
  <c r="G33" i="24"/>
  <c r="G34" i="24"/>
  <c r="G35" i="24"/>
  <c r="G36" i="24"/>
  <c r="G37" i="24"/>
  <c r="G38" i="24"/>
  <c r="G39" i="24"/>
  <c r="G40" i="24"/>
  <c r="G41" i="24"/>
  <c r="G42" i="24"/>
  <c r="G43" i="24"/>
  <c r="G44" i="24"/>
  <c r="G45" i="24"/>
  <c r="G46" i="24"/>
  <c r="G47" i="24"/>
  <c r="G48" i="24"/>
  <c r="G49" i="24"/>
  <c r="G50" i="24"/>
  <c r="G51" i="24"/>
  <c r="G52" i="24"/>
  <c r="G53" i="24"/>
  <c r="G54" i="24"/>
  <c r="G55" i="24"/>
  <c r="G56" i="24"/>
  <c r="G5" i="23"/>
  <c r="G4" i="23"/>
  <c r="G3" i="23"/>
  <c r="G2" i="23"/>
  <c r="F2" i="23"/>
  <c r="B2" i="21"/>
  <c r="A3" i="21" s="1"/>
  <c r="H2" i="13"/>
  <c r="H3" i="13"/>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199" i="13"/>
  <c r="H200" i="13"/>
  <c r="H201" i="13"/>
  <c r="H202" i="13"/>
  <c r="H203" i="13"/>
  <c r="H204" i="13"/>
  <c r="H205" i="13"/>
  <c r="H206" i="13"/>
  <c r="H207" i="13"/>
  <c r="H208" i="13"/>
  <c r="H209" i="13"/>
  <c r="H210" i="13"/>
  <c r="H211" i="13"/>
  <c r="H212" i="13"/>
  <c r="H213" i="13"/>
  <c r="H214" i="13"/>
  <c r="H215" i="13"/>
  <c r="H216" i="13"/>
  <c r="H217" i="13"/>
  <c r="H218" i="13"/>
  <c r="H219" i="13"/>
  <c r="H220" i="13"/>
  <c r="H221" i="13"/>
  <c r="H222" i="13"/>
  <c r="H223" i="13"/>
  <c r="H224" i="13"/>
  <c r="H225" i="13"/>
  <c r="H226" i="13"/>
  <c r="H227" i="13"/>
  <c r="H228" i="13"/>
  <c r="H229" i="13"/>
  <c r="H230" i="13"/>
  <c r="H231" i="13"/>
  <c r="H232" i="13"/>
  <c r="H233" i="13"/>
  <c r="H234" i="13"/>
  <c r="H235" i="13"/>
  <c r="H236" i="13"/>
  <c r="H237" i="13"/>
  <c r="H238" i="13"/>
  <c r="H239" i="13"/>
  <c r="H240" i="13"/>
  <c r="H241" i="13"/>
  <c r="H242" i="13"/>
  <c r="H243" i="13"/>
  <c r="H244" i="13"/>
  <c r="H245" i="13"/>
  <c r="H246" i="13"/>
  <c r="H247" i="13"/>
  <c r="H248" i="13"/>
  <c r="H249" i="13"/>
  <c r="H250" i="13"/>
  <c r="H251" i="13"/>
  <c r="H252" i="13"/>
  <c r="H253" i="13"/>
  <c r="H254" i="13"/>
  <c r="H255" i="13"/>
  <c r="H256" i="13"/>
  <c r="H257" i="13"/>
  <c r="H258" i="13"/>
  <c r="H259" i="13"/>
  <c r="H260" i="13"/>
  <c r="H261" i="13"/>
  <c r="H262" i="13"/>
  <c r="H263" i="13"/>
  <c r="H264" i="13"/>
  <c r="H265" i="13"/>
  <c r="H266" i="13"/>
  <c r="H267" i="13"/>
  <c r="H268" i="13"/>
  <c r="H269" i="13"/>
  <c r="H270" i="13"/>
  <c r="H271" i="13"/>
  <c r="H272" i="13"/>
  <c r="H273" i="13"/>
  <c r="H274" i="13"/>
  <c r="H275" i="13"/>
  <c r="H276" i="13"/>
  <c r="H277" i="13"/>
  <c r="H278" i="13"/>
  <c r="H279" i="13"/>
  <c r="H280" i="13"/>
  <c r="H281" i="13"/>
  <c r="H282" i="13"/>
  <c r="H283" i="13"/>
  <c r="H284" i="13"/>
  <c r="H285" i="13"/>
  <c r="H286" i="13"/>
  <c r="H287" i="13"/>
  <c r="H288" i="13"/>
  <c r="H289" i="13"/>
  <c r="H290" i="13"/>
  <c r="H291" i="13"/>
  <c r="H292" i="13"/>
  <c r="H293" i="13"/>
  <c r="H294" i="13"/>
  <c r="H295" i="13"/>
  <c r="H296" i="13"/>
  <c r="H297" i="13"/>
  <c r="H298" i="13"/>
  <c r="H299" i="13"/>
  <c r="H300" i="13"/>
  <c r="H301" i="13"/>
  <c r="H302" i="13"/>
  <c r="H303" i="13"/>
  <c r="H304" i="13"/>
  <c r="H305" i="13"/>
  <c r="H306" i="13"/>
  <c r="H307" i="13"/>
  <c r="H308" i="13"/>
  <c r="H309" i="13"/>
  <c r="H310" i="13"/>
  <c r="H311" i="13"/>
  <c r="H312" i="13"/>
  <c r="H313" i="13"/>
  <c r="H314" i="13"/>
  <c r="H315" i="13"/>
  <c r="H316" i="13"/>
  <c r="H317" i="13"/>
  <c r="H318" i="13"/>
  <c r="H319" i="13"/>
  <c r="H320" i="13"/>
  <c r="H321" i="13"/>
  <c r="H322" i="13"/>
  <c r="H323" i="13"/>
  <c r="H324" i="13"/>
  <c r="H325" i="13"/>
  <c r="H326" i="13"/>
  <c r="H327" i="13"/>
  <c r="H328" i="13"/>
  <c r="H329" i="13"/>
  <c r="H330" i="13"/>
  <c r="H331" i="13"/>
  <c r="H332" i="13"/>
  <c r="H333" i="13"/>
  <c r="H334" i="13"/>
  <c r="H335" i="13"/>
  <c r="H336" i="13"/>
  <c r="H337" i="13"/>
  <c r="H338" i="13"/>
  <c r="H339" i="13"/>
  <c r="H340" i="13"/>
  <c r="H341" i="13"/>
  <c r="H342" i="13"/>
  <c r="H343" i="13"/>
  <c r="H344" i="13"/>
  <c r="H345" i="13"/>
  <c r="H346" i="13"/>
  <c r="H347" i="13"/>
  <c r="H348" i="13"/>
  <c r="H349" i="13"/>
  <c r="H350" i="13"/>
  <c r="H351" i="13"/>
  <c r="H352" i="13"/>
  <c r="H353" i="13"/>
  <c r="H354" i="13"/>
  <c r="H355" i="13"/>
  <c r="H356" i="13"/>
  <c r="H357" i="13"/>
  <c r="H358" i="13"/>
  <c r="H359" i="13"/>
  <c r="H360" i="13"/>
  <c r="H361" i="13"/>
  <c r="H362" i="13"/>
  <c r="H363" i="13"/>
  <c r="H364" i="13"/>
  <c r="H365" i="13"/>
  <c r="H366" i="13"/>
  <c r="H367" i="13"/>
  <c r="H368" i="13"/>
  <c r="H369" i="13"/>
  <c r="H370" i="13"/>
  <c r="H371" i="13"/>
  <c r="H372" i="13"/>
  <c r="H373" i="13"/>
  <c r="H374" i="13"/>
  <c r="H375" i="13"/>
  <c r="H376" i="13"/>
  <c r="H377" i="13"/>
  <c r="H378" i="13"/>
  <c r="H379" i="13"/>
  <c r="H380" i="13"/>
  <c r="H381" i="13"/>
  <c r="H382" i="13"/>
  <c r="H383" i="13"/>
  <c r="H384" i="13"/>
  <c r="H385" i="13"/>
  <c r="H386" i="13"/>
  <c r="H387" i="13"/>
  <c r="H388" i="13"/>
  <c r="H389" i="13"/>
  <c r="H390" i="13"/>
  <c r="H391" i="13"/>
  <c r="H392" i="13"/>
  <c r="H393" i="13"/>
  <c r="H394" i="13"/>
  <c r="H395" i="13"/>
  <c r="H396" i="13"/>
  <c r="H397" i="13"/>
  <c r="H398" i="13"/>
  <c r="H399" i="13"/>
  <c r="H400" i="13"/>
  <c r="H401" i="13"/>
  <c r="H402" i="13"/>
  <c r="H403" i="13"/>
  <c r="H404" i="13"/>
  <c r="H405" i="13"/>
  <c r="H406" i="13"/>
  <c r="H407" i="13"/>
  <c r="H408" i="13"/>
  <c r="H409" i="13"/>
  <c r="H410" i="13"/>
  <c r="H411" i="13"/>
  <c r="H412" i="13"/>
  <c r="H413" i="13"/>
  <c r="H414" i="13"/>
  <c r="H415" i="13"/>
  <c r="H416" i="13"/>
  <c r="H417" i="13"/>
  <c r="H418" i="13"/>
  <c r="H419" i="13"/>
  <c r="H420" i="13"/>
  <c r="H421" i="13"/>
  <c r="H422" i="13"/>
  <c r="H423" i="13"/>
  <c r="H424" i="13"/>
  <c r="H425" i="13"/>
  <c r="H426" i="13"/>
  <c r="H427" i="13"/>
  <c r="H428" i="13"/>
  <c r="H429" i="13"/>
  <c r="H430" i="13"/>
  <c r="H431" i="13"/>
  <c r="H432" i="13"/>
  <c r="H433" i="13"/>
  <c r="H434" i="13"/>
  <c r="H435" i="13"/>
  <c r="H436" i="13"/>
  <c r="H437" i="13"/>
  <c r="H438" i="13"/>
  <c r="H439" i="13"/>
  <c r="H440" i="13"/>
  <c r="H441" i="13"/>
  <c r="H442" i="13"/>
  <c r="H443" i="13"/>
  <c r="H444" i="13"/>
  <c r="H445" i="13"/>
  <c r="H446" i="13"/>
  <c r="H447" i="13"/>
  <c r="H448" i="13"/>
  <c r="H449" i="13"/>
  <c r="H450" i="13"/>
  <c r="H451" i="13"/>
  <c r="H452" i="13"/>
  <c r="H453" i="13"/>
  <c r="H454" i="13"/>
  <c r="H455" i="13"/>
  <c r="H456" i="13"/>
  <c r="H457" i="13"/>
  <c r="H458" i="13"/>
  <c r="H459" i="13"/>
  <c r="H460" i="13"/>
  <c r="H461" i="13"/>
  <c r="H462" i="13"/>
  <c r="H463" i="13"/>
  <c r="H464" i="13"/>
  <c r="H465" i="13"/>
  <c r="H466" i="13"/>
  <c r="H467" i="13"/>
  <c r="H468" i="13"/>
  <c r="H469" i="13"/>
  <c r="H470" i="13"/>
  <c r="H471" i="13"/>
  <c r="H472" i="13"/>
  <c r="H473" i="13"/>
  <c r="H474" i="13"/>
  <c r="H475" i="13"/>
  <c r="H476" i="13"/>
  <c r="H477" i="13"/>
  <c r="H478" i="13"/>
  <c r="H479" i="13"/>
  <c r="H480" i="13"/>
  <c r="H481" i="13"/>
  <c r="H482" i="13"/>
  <c r="H483" i="13"/>
  <c r="H484" i="13"/>
  <c r="H485" i="13"/>
  <c r="H486" i="13"/>
  <c r="H487" i="13"/>
  <c r="H488" i="13"/>
  <c r="H489" i="13"/>
  <c r="H490" i="13"/>
  <c r="H491" i="13"/>
  <c r="H492" i="13"/>
  <c r="H493" i="13"/>
  <c r="H494" i="13"/>
  <c r="H495" i="13"/>
  <c r="H496" i="13"/>
  <c r="H497" i="13"/>
  <c r="H498" i="13"/>
  <c r="H499" i="13"/>
  <c r="H500" i="13"/>
  <c r="H501" i="13"/>
  <c r="H502" i="13"/>
  <c r="H503" i="13"/>
  <c r="H504" i="13"/>
  <c r="H505" i="13"/>
  <c r="H506" i="13"/>
  <c r="H507" i="13"/>
  <c r="H508" i="13"/>
  <c r="H509" i="13"/>
  <c r="H510" i="13"/>
  <c r="H511" i="13"/>
  <c r="H512" i="13"/>
  <c r="H513" i="13"/>
  <c r="H514" i="13"/>
  <c r="H515" i="13"/>
  <c r="H516" i="13"/>
  <c r="H517" i="13"/>
  <c r="H518" i="13"/>
  <c r="H519" i="13"/>
  <c r="H520" i="13"/>
  <c r="H521" i="13"/>
  <c r="H522" i="13"/>
  <c r="H523" i="13"/>
  <c r="H524" i="13"/>
  <c r="H525" i="13"/>
  <c r="H526" i="13"/>
  <c r="H527" i="13"/>
  <c r="H528" i="13"/>
  <c r="H529" i="13"/>
  <c r="H530" i="13"/>
  <c r="H531" i="13"/>
  <c r="H532" i="13"/>
  <c r="H533" i="13"/>
  <c r="H534" i="13"/>
  <c r="H535" i="13"/>
  <c r="H536" i="13"/>
  <c r="H537" i="13"/>
  <c r="H538" i="13"/>
  <c r="H539" i="13"/>
  <c r="H540" i="13"/>
  <c r="H541" i="13"/>
  <c r="H542" i="13"/>
  <c r="H543" i="13"/>
  <c r="H544" i="13"/>
  <c r="H545" i="13"/>
  <c r="H546" i="13"/>
  <c r="H547" i="13"/>
  <c r="H548" i="13"/>
  <c r="H549" i="13"/>
  <c r="H550" i="13"/>
  <c r="H551" i="13"/>
  <c r="H552" i="13"/>
  <c r="H553" i="13"/>
  <c r="H554" i="13"/>
  <c r="H555" i="13"/>
  <c r="H556" i="13"/>
  <c r="H557" i="13"/>
  <c r="H558" i="13"/>
  <c r="H559" i="13"/>
  <c r="H560" i="13"/>
  <c r="H561" i="13"/>
  <c r="H562" i="13"/>
  <c r="H563" i="13"/>
  <c r="H564" i="13"/>
  <c r="H565" i="13"/>
  <c r="H566" i="13"/>
  <c r="H567" i="13"/>
  <c r="H568" i="13"/>
  <c r="H569" i="13"/>
  <c r="H570" i="13"/>
  <c r="H571" i="13"/>
  <c r="H572" i="13"/>
  <c r="H573" i="13"/>
  <c r="H574" i="13"/>
  <c r="H575" i="13"/>
  <c r="H576" i="13"/>
  <c r="H577" i="13"/>
  <c r="H578" i="13"/>
  <c r="H579" i="13"/>
  <c r="H580" i="13"/>
  <c r="H581" i="13"/>
  <c r="H582" i="13"/>
  <c r="H583" i="13"/>
  <c r="H584" i="13"/>
  <c r="H585" i="13"/>
  <c r="H586" i="13"/>
  <c r="H587" i="13"/>
  <c r="H588" i="13"/>
  <c r="H589" i="13"/>
  <c r="H590" i="13"/>
  <c r="H591" i="13"/>
  <c r="H592" i="13"/>
  <c r="H593" i="13"/>
  <c r="H594" i="13"/>
  <c r="H595" i="13"/>
  <c r="H596" i="13"/>
  <c r="H597" i="13"/>
  <c r="H598" i="13"/>
  <c r="H599" i="13"/>
  <c r="H600" i="13"/>
  <c r="H601" i="13"/>
  <c r="H602" i="13"/>
  <c r="H603" i="13"/>
  <c r="H604" i="13"/>
  <c r="H605" i="13"/>
  <c r="H606" i="13"/>
  <c r="H607" i="13"/>
  <c r="H608" i="13"/>
  <c r="H609" i="13"/>
  <c r="H610" i="13"/>
  <c r="H611" i="13"/>
  <c r="H612" i="13"/>
  <c r="H613" i="13"/>
  <c r="H614" i="13"/>
  <c r="H615" i="13"/>
  <c r="H616" i="13"/>
  <c r="H617" i="13"/>
  <c r="H618" i="13"/>
  <c r="H619" i="13"/>
  <c r="H620" i="13"/>
  <c r="H621" i="13"/>
  <c r="H622" i="13"/>
  <c r="H623" i="13"/>
  <c r="H624" i="13"/>
  <c r="H625" i="13"/>
  <c r="H626" i="13"/>
  <c r="H627" i="13"/>
  <c r="H628" i="13"/>
  <c r="H629" i="13"/>
  <c r="H630" i="13"/>
  <c r="H631" i="13"/>
  <c r="H632" i="13"/>
  <c r="H633" i="13"/>
  <c r="H634" i="13"/>
  <c r="H635" i="13"/>
  <c r="H636" i="13"/>
  <c r="H637" i="13"/>
  <c r="H638" i="13"/>
  <c r="H639" i="13"/>
  <c r="H640" i="13"/>
  <c r="H641" i="13"/>
  <c r="H642" i="13"/>
  <c r="H643" i="13"/>
  <c r="H644" i="13"/>
  <c r="H645" i="13"/>
  <c r="H646" i="13"/>
  <c r="H647" i="13"/>
  <c r="H648" i="13"/>
  <c r="H649" i="13"/>
  <c r="H650" i="13"/>
  <c r="H651" i="13"/>
  <c r="H652" i="13"/>
  <c r="H653" i="13"/>
  <c r="H654" i="13"/>
  <c r="H655" i="13"/>
  <c r="H656" i="13"/>
  <c r="H657" i="13"/>
  <c r="H658" i="13"/>
  <c r="H659" i="13"/>
  <c r="H660" i="13"/>
  <c r="H661" i="13"/>
  <c r="H662" i="13"/>
  <c r="H663" i="13"/>
  <c r="H664" i="13"/>
  <c r="H665" i="13"/>
  <c r="H666" i="13"/>
  <c r="H667" i="13"/>
  <c r="H668" i="13"/>
  <c r="H669" i="13"/>
  <c r="H670" i="13"/>
  <c r="H671" i="13"/>
  <c r="H672" i="13"/>
  <c r="H673" i="13"/>
  <c r="H674" i="13"/>
  <c r="H675" i="13"/>
  <c r="H676" i="13"/>
  <c r="H677" i="13"/>
  <c r="H678" i="13"/>
  <c r="H679" i="13"/>
  <c r="H680" i="13"/>
  <c r="H681" i="13"/>
  <c r="H682" i="13"/>
  <c r="H683" i="13"/>
  <c r="H684" i="13"/>
  <c r="H685" i="13"/>
  <c r="H686" i="13"/>
  <c r="H687" i="13"/>
  <c r="H688" i="13"/>
  <c r="H689" i="13"/>
  <c r="H690" i="13"/>
  <c r="H691" i="13"/>
  <c r="H692" i="13"/>
  <c r="H693" i="13"/>
  <c r="H694" i="13"/>
  <c r="H695" i="13"/>
  <c r="H696" i="13"/>
  <c r="H697" i="13"/>
  <c r="H698" i="13"/>
  <c r="H699" i="13"/>
  <c r="H700" i="13"/>
  <c r="H701" i="13"/>
  <c r="H702" i="13"/>
  <c r="H703" i="13"/>
  <c r="H704" i="13"/>
  <c r="H705" i="13"/>
  <c r="H706" i="13"/>
  <c r="H707" i="13"/>
  <c r="H708" i="13"/>
  <c r="H709" i="13"/>
  <c r="H710" i="13"/>
  <c r="H711" i="13"/>
  <c r="H712" i="13"/>
  <c r="H713" i="13"/>
  <c r="H714" i="13"/>
  <c r="H715" i="13"/>
  <c r="H716" i="13"/>
  <c r="H717" i="13"/>
  <c r="H718" i="13"/>
  <c r="H719" i="13"/>
  <c r="H720" i="13"/>
  <c r="H721" i="13"/>
  <c r="H722" i="13"/>
  <c r="H723" i="13"/>
  <c r="H724" i="13"/>
  <c r="H725" i="13"/>
  <c r="H726" i="13"/>
  <c r="H727" i="13"/>
  <c r="H728" i="13"/>
  <c r="H729" i="13"/>
  <c r="H730" i="13"/>
  <c r="H731" i="13"/>
  <c r="H732" i="13"/>
  <c r="H733" i="13"/>
  <c r="H734" i="13"/>
  <c r="H735" i="13"/>
  <c r="H736" i="13"/>
  <c r="H737" i="13"/>
  <c r="H738" i="13"/>
  <c r="H739" i="13"/>
  <c r="H740" i="13"/>
  <c r="H741" i="13"/>
  <c r="H742" i="13"/>
  <c r="H743" i="13"/>
  <c r="H744" i="13"/>
  <c r="H745" i="13"/>
  <c r="H746" i="13"/>
  <c r="H747" i="13"/>
  <c r="H748" i="13"/>
  <c r="H749" i="13"/>
  <c r="H750" i="13"/>
  <c r="H751" i="13"/>
  <c r="H752" i="13"/>
  <c r="H753" i="13"/>
  <c r="H754" i="13"/>
  <c r="H755" i="13"/>
  <c r="H756" i="13"/>
  <c r="H757" i="13"/>
  <c r="H758" i="13"/>
  <c r="H759" i="13"/>
  <c r="H760" i="13"/>
  <c r="H761" i="13"/>
  <c r="H762" i="13"/>
  <c r="H763" i="13"/>
  <c r="H764" i="13"/>
  <c r="H765" i="13"/>
  <c r="H766" i="13"/>
  <c r="H767" i="13"/>
  <c r="H768" i="13"/>
  <c r="H769" i="13"/>
  <c r="H770" i="13"/>
  <c r="H771" i="13"/>
  <c r="H772" i="13"/>
  <c r="H773" i="13"/>
  <c r="H774" i="13"/>
  <c r="H775" i="13"/>
  <c r="H776" i="13"/>
  <c r="H777" i="13"/>
  <c r="H778" i="13"/>
  <c r="H779" i="13"/>
  <c r="H780" i="13"/>
  <c r="H781" i="13"/>
  <c r="H782" i="13"/>
  <c r="H783" i="13"/>
  <c r="H784" i="13"/>
  <c r="H785" i="13"/>
  <c r="H786" i="13"/>
  <c r="H787" i="13"/>
  <c r="H788" i="13"/>
  <c r="H789" i="13"/>
  <c r="H790" i="13"/>
  <c r="H791" i="13"/>
  <c r="H792" i="13"/>
  <c r="H793" i="13"/>
  <c r="H794" i="13"/>
  <c r="H795" i="13"/>
  <c r="H796" i="13"/>
  <c r="H797" i="13"/>
  <c r="H798" i="13"/>
  <c r="H799" i="13"/>
  <c r="H800" i="13"/>
  <c r="H801" i="13"/>
  <c r="H802" i="13"/>
  <c r="H803" i="13"/>
  <c r="H804" i="13"/>
  <c r="H805" i="13"/>
  <c r="H806" i="13"/>
  <c r="H807" i="13"/>
  <c r="H808" i="13"/>
  <c r="H809" i="13"/>
  <c r="H810" i="13"/>
  <c r="H811" i="13"/>
  <c r="H812" i="13"/>
  <c r="H813" i="13"/>
  <c r="H814" i="13"/>
  <c r="H815" i="13"/>
  <c r="H816" i="13"/>
  <c r="H817" i="13"/>
  <c r="H818" i="13"/>
  <c r="H819" i="13"/>
  <c r="H820" i="13"/>
  <c r="H821" i="13"/>
  <c r="H822" i="13"/>
  <c r="H823" i="13"/>
  <c r="H824" i="13"/>
  <c r="H825" i="13"/>
  <c r="H826" i="13"/>
  <c r="H827" i="13"/>
  <c r="H828" i="13"/>
  <c r="H829" i="13"/>
  <c r="H830" i="13"/>
  <c r="H831" i="13"/>
  <c r="H832" i="13"/>
  <c r="H833" i="13"/>
  <c r="H834" i="13"/>
  <c r="H835" i="13"/>
  <c r="H836" i="13"/>
  <c r="H837" i="13"/>
  <c r="H838" i="13"/>
  <c r="H839" i="13"/>
  <c r="H840" i="13"/>
  <c r="H841" i="13"/>
  <c r="H842" i="13"/>
  <c r="H843" i="13"/>
  <c r="H844" i="13"/>
  <c r="H845" i="13"/>
  <c r="H846" i="13"/>
  <c r="H847" i="13"/>
  <c r="H848" i="13"/>
  <c r="H849" i="13"/>
  <c r="H850" i="13"/>
  <c r="H851" i="13"/>
  <c r="H852" i="13"/>
  <c r="H853" i="13"/>
  <c r="H854" i="13"/>
  <c r="H855" i="13"/>
  <c r="H856" i="13"/>
  <c r="H857" i="13"/>
  <c r="H858" i="13"/>
  <c r="H859" i="13"/>
  <c r="H860" i="13"/>
  <c r="H861" i="13"/>
  <c r="H862" i="13"/>
  <c r="H863" i="13"/>
  <c r="H864" i="13"/>
  <c r="H865" i="13"/>
  <c r="H866" i="13"/>
  <c r="H867" i="13"/>
  <c r="H868" i="13"/>
  <c r="H869" i="13"/>
  <c r="H870" i="13"/>
  <c r="H871" i="13"/>
  <c r="H872" i="13"/>
  <c r="H873" i="13"/>
  <c r="H874" i="13"/>
  <c r="H875" i="13"/>
  <c r="H876" i="13"/>
  <c r="H877" i="13"/>
  <c r="H878" i="13"/>
  <c r="H879" i="13"/>
  <c r="H880" i="13"/>
  <c r="H881" i="13"/>
  <c r="H882" i="13"/>
  <c r="H883" i="13"/>
  <c r="H884" i="13"/>
  <c r="H885" i="13"/>
  <c r="H886" i="13"/>
  <c r="H887" i="13"/>
  <c r="H888" i="13"/>
  <c r="H889" i="13"/>
  <c r="H890" i="13"/>
  <c r="H891" i="13"/>
  <c r="H892" i="13"/>
  <c r="H893" i="13"/>
  <c r="H894" i="13"/>
  <c r="H895" i="13"/>
  <c r="H896" i="13"/>
  <c r="H897" i="13"/>
  <c r="H898" i="13"/>
  <c r="H899" i="13"/>
  <c r="H900" i="13"/>
  <c r="H901" i="13"/>
  <c r="H902" i="13"/>
  <c r="H903" i="13"/>
  <c r="H904" i="13"/>
  <c r="H905" i="13"/>
  <c r="H906" i="13"/>
  <c r="H907" i="13"/>
  <c r="H908" i="13"/>
  <c r="H909" i="13"/>
  <c r="H910" i="13"/>
  <c r="H911" i="13"/>
  <c r="H912" i="13"/>
  <c r="H913" i="13"/>
  <c r="H914" i="13"/>
  <c r="H915" i="13"/>
  <c r="H916" i="13"/>
  <c r="H917" i="13"/>
  <c r="H918" i="13"/>
  <c r="H919" i="13"/>
  <c r="H920" i="13"/>
  <c r="H921" i="13"/>
  <c r="H922" i="13"/>
  <c r="H923" i="13"/>
  <c r="H924" i="13"/>
  <c r="H925" i="13"/>
  <c r="H926" i="13"/>
  <c r="H927" i="13"/>
  <c r="H928" i="13"/>
  <c r="H929" i="13"/>
  <c r="H930" i="13"/>
  <c r="H931" i="13"/>
  <c r="H932" i="13"/>
  <c r="H933" i="13"/>
  <c r="H934" i="13"/>
  <c r="H935" i="13"/>
  <c r="H936" i="13"/>
  <c r="H937" i="13"/>
  <c r="H938" i="13"/>
  <c r="H939" i="13"/>
  <c r="H940" i="13"/>
  <c r="H941" i="13"/>
  <c r="H942" i="13"/>
  <c r="H943" i="13"/>
  <c r="H944" i="13"/>
  <c r="H945" i="13"/>
  <c r="H946" i="13"/>
  <c r="H947" i="13"/>
  <c r="H948" i="13"/>
  <c r="H949" i="13"/>
  <c r="H950" i="13"/>
  <c r="H951" i="13"/>
  <c r="H952" i="13"/>
  <c r="H953" i="13"/>
  <c r="H954" i="13"/>
  <c r="H955" i="13"/>
  <c r="H956" i="13"/>
  <c r="H957" i="13"/>
  <c r="H958" i="13"/>
  <c r="H959" i="13"/>
  <c r="H960" i="13"/>
  <c r="H961" i="13"/>
  <c r="H962" i="13"/>
  <c r="H963" i="13"/>
  <c r="H964" i="13"/>
  <c r="H965" i="13"/>
  <c r="H966" i="13"/>
  <c r="H967" i="13"/>
  <c r="H968" i="13"/>
  <c r="H969" i="13"/>
  <c r="H970" i="13"/>
  <c r="H971" i="13"/>
  <c r="H972" i="13"/>
  <c r="H973" i="13"/>
  <c r="H974" i="13"/>
  <c r="H975" i="13"/>
  <c r="H976" i="13"/>
  <c r="H977" i="13"/>
  <c r="H978" i="13"/>
  <c r="H979" i="13"/>
  <c r="H980" i="13"/>
  <c r="H981" i="13"/>
  <c r="H982" i="13"/>
  <c r="H983" i="13"/>
  <c r="H984" i="13"/>
  <c r="H985" i="13"/>
  <c r="H986" i="13"/>
  <c r="H987" i="13"/>
  <c r="H988" i="13"/>
  <c r="H989" i="13"/>
  <c r="H990" i="13"/>
  <c r="H991" i="13"/>
  <c r="H992" i="13"/>
  <c r="H993" i="13"/>
  <c r="H994" i="13"/>
  <c r="H995" i="13"/>
  <c r="H996" i="13"/>
  <c r="H997" i="13"/>
  <c r="H998" i="13"/>
  <c r="H999" i="13"/>
  <c r="H1000" i="13"/>
  <c r="H1001" i="13"/>
  <c r="H1002" i="13"/>
  <c r="H1003" i="13"/>
  <c r="H1004" i="13"/>
  <c r="H1005" i="13"/>
  <c r="H1006" i="13"/>
  <c r="H1007" i="13"/>
  <c r="H1008" i="13"/>
  <c r="H1009" i="13"/>
  <c r="H1010" i="13"/>
  <c r="H1011" i="13"/>
  <c r="H1012" i="13"/>
  <c r="H1013" i="13"/>
  <c r="H1014" i="13"/>
  <c r="H1015" i="13"/>
  <c r="H1016" i="13"/>
  <c r="H1017" i="13"/>
  <c r="H1018" i="13"/>
  <c r="H1019" i="13"/>
  <c r="H1020" i="13"/>
  <c r="H1021" i="13"/>
  <c r="H1022" i="13"/>
  <c r="H1023" i="13"/>
  <c r="H1024" i="13"/>
  <c r="H1025" i="13"/>
  <c r="H1026" i="13"/>
  <c r="H1027" i="13"/>
  <c r="H1028" i="13"/>
  <c r="H1029" i="13"/>
  <c r="H1030" i="13"/>
  <c r="H1031" i="13"/>
  <c r="H1032" i="13"/>
  <c r="H1033" i="13"/>
  <c r="H1034" i="13"/>
  <c r="H1035" i="13"/>
  <c r="H1036" i="13"/>
  <c r="H1037" i="13"/>
  <c r="H1038" i="13"/>
  <c r="H1039" i="13"/>
  <c r="H1040" i="13"/>
  <c r="H1041" i="13"/>
  <c r="H1042" i="13"/>
  <c r="H1043" i="13"/>
  <c r="H1044" i="13"/>
  <c r="H1045" i="13"/>
  <c r="H1046" i="13"/>
  <c r="H1047" i="13"/>
  <c r="H1048" i="13"/>
  <c r="H1049" i="13"/>
  <c r="H1050" i="13"/>
  <c r="H1051" i="13"/>
  <c r="H1052" i="13"/>
  <c r="H1053" i="13"/>
  <c r="H1054" i="13"/>
  <c r="H1055" i="13"/>
  <c r="H1056" i="13"/>
  <c r="H1057" i="13"/>
  <c r="H1058" i="13"/>
  <c r="H1059" i="13"/>
  <c r="H1060" i="13"/>
  <c r="H1061" i="13"/>
  <c r="H1062" i="13"/>
  <c r="H1063" i="13"/>
  <c r="H1064" i="13"/>
  <c r="H1065" i="13"/>
  <c r="H1066" i="13"/>
  <c r="H1067" i="13"/>
  <c r="H1068" i="13"/>
  <c r="H1069" i="13"/>
  <c r="H1070" i="13"/>
  <c r="H1071" i="13"/>
  <c r="H1072" i="13"/>
  <c r="H1073" i="13"/>
  <c r="H1074" i="13"/>
  <c r="H1075" i="13"/>
  <c r="H1076" i="13"/>
  <c r="H1077" i="13"/>
  <c r="H1078" i="13"/>
  <c r="H1079" i="13"/>
  <c r="H1080" i="13"/>
  <c r="H1081" i="13"/>
  <c r="H1082" i="13"/>
  <c r="H1083" i="13"/>
  <c r="H1084" i="13"/>
  <c r="H1085" i="13"/>
  <c r="H1086" i="13"/>
  <c r="H1087" i="13"/>
  <c r="H1088" i="13"/>
  <c r="H1089" i="13"/>
  <c r="H1090" i="13"/>
  <c r="H1091" i="13"/>
  <c r="H1092" i="13"/>
  <c r="H1093" i="13"/>
  <c r="H1094" i="13"/>
  <c r="H1095" i="13"/>
  <c r="H1096" i="13"/>
  <c r="H1097" i="13"/>
  <c r="H1098" i="13"/>
  <c r="H1099" i="13"/>
  <c r="H1100" i="13"/>
  <c r="H1101" i="13"/>
  <c r="H1102" i="13"/>
  <c r="H1103" i="13"/>
  <c r="H1104" i="13"/>
  <c r="H1105" i="13"/>
  <c r="H1106" i="13"/>
  <c r="H1107" i="13"/>
  <c r="H1108" i="13"/>
  <c r="H1109" i="13"/>
  <c r="H1110" i="13"/>
  <c r="H1111" i="13"/>
  <c r="H1112" i="13"/>
  <c r="H1113" i="13"/>
  <c r="H1114" i="13"/>
  <c r="H1115" i="13"/>
  <c r="H1116" i="13"/>
  <c r="H1117" i="13"/>
  <c r="H1118" i="13"/>
  <c r="H1119" i="13"/>
  <c r="H1120" i="13"/>
  <c r="H1121" i="13"/>
  <c r="H1122" i="13"/>
  <c r="H1123" i="13"/>
  <c r="H1124" i="13"/>
  <c r="H1125" i="13"/>
  <c r="H1126" i="13"/>
  <c r="H1127" i="13"/>
  <c r="H1128" i="13"/>
  <c r="H1129" i="13"/>
  <c r="H1130" i="13"/>
  <c r="H1131" i="13"/>
  <c r="H1132" i="13"/>
  <c r="H1133" i="13"/>
  <c r="H1134" i="13"/>
  <c r="H1135" i="13"/>
  <c r="H1136" i="13"/>
  <c r="H1137" i="13"/>
  <c r="H1138" i="13"/>
  <c r="H1139" i="13"/>
  <c r="H1140" i="13"/>
  <c r="H1141" i="13"/>
  <c r="H1142" i="13"/>
  <c r="H1143" i="13"/>
  <c r="H1144" i="13"/>
  <c r="H1145" i="13"/>
  <c r="H1146" i="13"/>
  <c r="H1147" i="13"/>
  <c r="H1148" i="13"/>
  <c r="H1149" i="13"/>
  <c r="H1150" i="13"/>
  <c r="H1151" i="13"/>
  <c r="H1152" i="13"/>
  <c r="G2" i="13"/>
  <c r="G3"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G194" i="13"/>
  <c r="G195" i="13"/>
  <c r="G196" i="13"/>
  <c r="G197" i="13"/>
  <c r="G198" i="13"/>
  <c r="G199" i="13"/>
  <c r="G200" i="13"/>
  <c r="G201" i="13"/>
  <c r="G202" i="13"/>
  <c r="G203" i="13"/>
  <c r="G204" i="13"/>
  <c r="G205" i="13"/>
  <c r="G206" i="13"/>
  <c r="G207" i="13"/>
  <c r="G208" i="13"/>
  <c r="G209" i="13"/>
  <c r="G210" i="13"/>
  <c r="G211" i="13"/>
  <c r="G212" i="13"/>
  <c r="G213" i="13"/>
  <c r="G214" i="13"/>
  <c r="G215" i="13"/>
  <c r="G216" i="13"/>
  <c r="G217" i="13"/>
  <c r="G218" i="13"/>
  <c r="G219" i="13"/>
  <c r="G220" i="13"/>
  <c r="G221" i="13"/>
  <c r="G222" i="13"/>
  <c r="G223" i="13"/>
  <c r="G224" i="13"/>
  <c r="G225" i="13"/>
  <c r="G226" i="13"/>
  <c r="G227" i="13"/>
  <c r="G228" i="13"/>
  <c r="G229" i="13"/>
  <c r="G230" i="13"/>
  <c r="G231" i="13"/>
  <c r="G232" i="13"/>
  <c r="G233" i="13"/>
  <c r="G234" i="13"/>
  <c r="G235" i="13"/>
  <c r="G236" i="13"/>
  <c r="G237" i="13"/>
  <c r="G238" i="13"/>
  <c r="G239" i="13"/>
  <c r="G240" i="13"/>
  <c r="G241" i="13"/>
  <c r="G242" i="13"/>
  <c r="G243" i="13"/>
  <c r="G244" i="13"/>
  <c r="G245" i="13"/>
  <c r="G246" i="13"/>
  <c r="G247" i="13"/>
  <c r="G248" i="13"/>
  <c r="G249" i="13"/>
  <c r="G250" i="13"/>
  <c r="G251" i="13"/>
  <c r="G252" i="13"/>
  <c r="G253" i="13"/>
  <c r="G254" i="13"/>
  <c r="G255" i="13"/>
  <c r="G256" i="13"/>
  <c r="G257" i="13"/>
  <c r="G258" i="13"/>
  <c r="G259" i="13"/>
  <c r="G260" i="13"/>
  <c r="G261" i="13"/>
  <c r="G262" i="13"/>
  <c r="G263" i="13"/>
  <c r="G264" i="13"/>
  <c r="G265" i="13"/>
  <c r="G266" i="13"/>
  <c r="G267" i="13"/>
  <c r="G268" i="13"/>
  <c r="G269" i="13"/>
  <c r="G270" i="13"/>
  <c r="G271" i="13"/>
  <c r="G272" i="13"/>
  <c r="G273" i="13"/>
  <c r="G274" i="13"/>
  <c r="G275" i="13"/>
  <c r="G276" i="13"/>
  <c r="G277" i="13"/>
  <c r="G278" i="13"/>
  <c r="G279" i="13"/>
  <c r="G280" i="13"/>
  <c r="G281" i="13"/>
  <c r="G282" i="13"/>
  <c r="G283" i="13"/>
  <c r="G284" i="13"/>
  <c r="G285" i="13"/>
  <c r="G286" i="13"/>
  <c r="G287" i="13"/>
  <c r="G288" i="13"/>
  <c r="G289" i="13"/>
  <c r="G290" i="13"/>
  <c r="G291" i="13"/>
  <c r="G292" i="13"/>
  <c r="G293" i="13"/>
  <c r="G294" i="13"/>
  <c r="G295" i="13"/>
  <c r="G296" i="13"/>
  <c r="G297" i="13"/>
  <c r="G298" i="13"/>
  <c r="G299" i="13"/>
  <c r="G300" i="13"/>
  <c r="G301" i="13"/>
  <c r="G302" i="13"/>
  <c r="G303" i="13"/>
  <c r="G304" i="13"/>
  <c r="G305" i="13"/>
  <c r="G306" i="13"/>
  <c r="G307" i="13"/>
  <c r="G308" i="13"/>
  <c r="G309" i="13"/>
  <c r="G310" i="13"/>
  <c r="G311" i="13"/>
  <c r="G312" i="13"/>
  <c r="G313" i="13"/>
  <c r="G314" i="13"/>
  <c r="G315" i="13"/>
  <c r="G316" i="13"/>
  <c r="G317" i="13"/>
  <c r="G318" i="13"/>
  <c r="G319" i="13"/>
  <c r="G320" i="13"/>
  <c r="G321" i="13"/>
  <c r="G322" i="13"/>
  <c r="G323" i="13"/>
  <c r="G324" i="13"/>
  <c r="G325" i="13"/>
  <c r="G326" i="13"/>
  <c r="G327" i="13"/>
  <c r="G328" i="13"/>
  <c r="G329" i="13"/>
  <c r="G330" i="13"/>
  <c r="G331" i="13"/>
  <c r="G332" i="13"/>
  <c r="G333" i="13"/>
  <c r="G334" i="13"/>
  <c r="G335" i="13"/>
  <c r="G336" i="13"/>
  <c r="G337" i="13"/>
  <c r="G338" i="13"/>
  <c r="G339" i="13"/>
  <c r="G340" i="13"/>
  <c r="G341" i="13"/>
  <c r="G342" i="13"/>
  <c r="G343" i="13"/>
  <c r="G344" i="13"/>
  <c r="G345" i="13"/>
  <c r="G346" i="13"/>
  <c r="G347" i="13"/>
  <c r="G348" i="13"/>
  <c r="G349" i="13"/>
  <c r="G350" i="13"/>
  <c r="G351" i="13"/>
  <c r="G352" i="13"/>
  <c r="G353" i="13"/>
  <c r="G354" i="13"/>
  <c r="G355" i="13"/>
  <c r="G356" i="13"/>
  <c r="G357" i="13"/>
  <c r="G358" i="13"/>
  <c r="G359" i="13"/>
  <c r="G360" i="13"/>
  <c r="G361" i="13"/>
  <c r="G362" i="13"/>
  <c r="G363" i="13"/>
  <c r="G364" i="13"/>
  <c r="G365" i="13"/>
  <c r="G366" i="13"/>
  <c r="G367" i="13"/>
  <c r="G368" i="13"/>
  <c r="G369" i="13"/>
  <c r="G370" i="13"/>
  <c r="G371" i="13"/>
  <c r="G372" i="13"/>
  <c r="G373" i="13"/>
  <c r="G374" i="13"/>
  <c r="G375" i="13"/>
  <c r="G376" i="13"/>
  <c r="G377" i="13"/>
  <c r="G378" i="13"/>
  <c r="G379" i="13"/>
  <c r="G380" i="13"/>
  <c r="G381" i="13"/>
  <c r="G382" i="13"/>
  <c r="G383" i="13"/>
  <c r="G384" i="13"/>
  <c r="G385" i="13"/>
  <c r="G386" i="13"/>
  <c r="G387" i="13"/>
  <c r="G388" i="13"/>
  <c r="G389" i="13"/>
  <c r="G390" i="13"/>
  <c r="G391" i="13"/>
  <c r="G392" i="13"/>
  <c r="G393" i="13"/>
  <c r="G394" i="13"/>
  <c r="G395" i="13"/>
  <c r="G396" i="13"/>
  <c r="G397" i="13"/>
  <c r="G398" i="13"/>
  <c r="G399" i="13"/>
  <c r="G400" i="13"/>
  <c r="G401" i="13"/>
  <c r="G402" i="13"/>
  <c r="G403" i="13"/>
  <c r="G404" i="13"/>
  <c r="G405" i="13"/>
  <c r="G406" i="13"/>
  <c r="G407" i="13"/>
  <c r="G408" i="13"/>
  <c r="G409" i="13"/>
  <c r="G410" i="13"/>
  <c r="G411" i="13"/>
  <c r="G412" i="13"/>
  <c r="G413" i="13"/>
  <c r="G414" i="13"/>
  <c r="G415" i="13"/>
  <c r="G416" i="13"/>
  <c r="G417" i="13"/>
  <c r="G418" i="13"/>
  <c r="G419" i="13"/>
  <c r="G420" i="13"/>
  <c r="G421" i="13"/>
  <c r="G422" i="13"/>
  <c r="G423" i="13"/>
  <c r="G424" i="13"/>
  <c r="G425" i="13"/>
  <c r="G426" i="13"/>
  <c r="G427" i="13"/>
  <c r="G428" i="13"/>
  <c r="G429" i="13"/>
  <c r="G430" i="13"/>
  <c r="G431" i="13"/>
  <c r="G432" i="13"/>
  <c r="G433" i="13"/>
  <c r="G434" i="13"/>
  <c r="G435" i="13"/>
  <c r="G436" i="13"/>
  <c r="G437" i="13"/>
  <c r="G438" i="13"/>
  <c r="G439" i="13"/>
  <c r="G440" i="13"/>
  <c r="G441" i="13"/>
  <c r="G442" i="13"/>
  <c r="G443" i="13"/>
  <c r="G444" i="13"/>
  <c r="G445" i="13"/>
  <c r="G446" i="13"/>
  <c r="G447" i="13"/>
  <c r="G448" i="13"/>
  <c r="G449" i="13"/>
  <c r="G450" i="13"/>
  <c r="G451" i="13"/>
  <c r="G452" i="13"/>
  <c r="G453" i="13"/>
  <c r="G454" i="13"/>
  <c r="G455" i="13"/>
  <c r="G456" i="13"/>
  <c r="G457" i="13"/>
  <c r="G458" i="13"/>
  <c r="G459" i="13"/>
  <c r="G460" i="13"/>
  <c r="G461" i="13"/>
  <c r="G462" i="13"/>
  <c r="G463" i="13"/>
  <c r="G464" i="13"/>
  <c r="G465" i="13"/>
  <c r="G466" i="13"/>
  <c r="G467" i="13"/>
  <c r="G468" i="13"/>
  <c r="G469" i="13"/>
  <c r="G470" i="13"/>
  <c r="G471" i="13"/>
  <c r="G472" i="13"/>
  <c r="G473" i="13"/>
  <c r="G474" i="13"/>
  <c r="G475" i="13"/>
  <c r="G476" i="13"/>
  <c r="G477" i="13"/>
  <c r="G478" i="13"/>
  <c r="G479" i="13"/>
  <c r="G480" i="13"/>
  <c r="G481" i="13"/>
  <c r="G482" i="13"/>
  <c r="G483" i="13"/>
  <c r="G484" i="13"/>
  <c r="G485" i="13"/>
  <c r="G486" i="13"/>
  <c r="G487" i="13"/>
  <c r="G488" i="13"/>
  <c r="G489" i="13"/>
  <c r="G490" i="13"/>
  <c r="G491" i="13"/>
  <c r="G492" i="13"/>
  <c r="G493" i="13"/>
  <c r="G494" i="13"/>
  <c r="G495" i="13"/>
  <c r="G496" i="13"/>
  <c r="G497" i="13"/>
  <c r="G498" i="13"/>
  <c r="G499" i="13"/>
  <c r="G500" i="13"/>
  <c r="G501" i="13"/>
  <c r="G502" i="13"/>
  <c r="G503" i="13"/>
  <c r="G504" i="13"/>
  <c r="G505" i="13"/>
  <c r="G506" i="13"/>
  <c r="G507" i="13"/>
  <c r="G508" i="13"/>
  <c r="G509" i="13"/>
  <c r="G510" i="13"/>
  <c r="G511" i="13"/>
  <c r="G512" i="13"/>
  <c r="G513" i="13"/>
  <c r="G514" i="13"/>
  <c r="G515" i="13"/>
  <c r="G516" i="13"/>
  <c r="G517" i="13"/>
  <c r="G518" i="13"/>
  <c r="G519" i="13"/>
  <c r="G520" i="13"/>
  <c r="G521" i="13"/>
  <c r="G522" i="13"/>
  <c r="G523" i="13"/>
  <c r="G524" i="13"/>
  <c r="G525" i="13"/>
  <c r="G526" i="13"/>
  <c r="G527" i="13"/>
  <c r="G528" i="13"/>
  <c r="G529" i="13"/>
  <c r="G530" i="13"/>
  <c r="G531" i="13"/>
  <c r="G532" i="13"/>
  <c r="G533" i="13"/>
  <c r="G534" i="13"/>
  <c r="G535" i="13"/>
  <c r="G536" i="13"/>
  <c r="G537" i="13"/>
  <c r="G538" i="13"/>
  <c r="G539" i="13"/>
  <c r="G540" i="13"/>
  <c r="G541" i="13"/>
  <c r="G542" i="13"/>
  <c r="G543" i="13"/>
  <c r="G544" i="13"/>
  <c r="G545" i="13"/>
  <c r="G546" i="13"/>
  <c r="G547" i="13"/>
  <c r="G548" i="13"/>
  <c r="G549" i="13"/>
  <c r="G550" i="13"/>
  <c r="G551" i="13"/>
  <c r="G552" i="13"/>
  <c r="G553" i="13"/>
  <c r="G554" i="13"/>
  <c r="G555" i="13"/>
  <c r="G556" i="13"/>
  <c r="G557" i="13"/>
  <c r="G558" i="13"/>
  <c r="G559" i="13"/>
  <c r="G560" i="13"/>
  <c r="G561" i="13"/>
  <c r="G562" i="13"/>
  <c r="G563" i="13"/>
  <c r="G564" i="13"/>
  <c r="G565" i="13"/>
  <c r="G566" i="13"/>
  <c r="G567" i="13"/>
  <c r="G568" i="13"/>
  <c r="G569" i="13"/>
  <c r="G570" i="13"/>
  <c r="G571" i="13"/>
  <c r="G572" i="13"/>
  <c r="G573" i="13"/>
  <c r="G574" i="13"/>
  <c r="G575" i="13"/>
  <c r="G576" i="13"/>
  <c r="G577" i="13"/>
  <c r="G578" i="13"/>
  <c r="G579" i="13"/>
  <c r="G580" i="13"/>
  <c r="G581" i="13"/>
  <c r="G582" i="13"/>
  <c r="G583" i="13"/>
  <c r="G584" i="13"/>
  <c r="G585" i="13"/>
  <c r="G586" i="13"/>
  <c r="G587" i="13"/>
  <c r="G588" i="13"/>
  <c r="G589" i="13"/>
  <c r="G590" i="13"/>
  <c r="G591" i="13"/>
  <c r="G592" i="13"/>
  <c r="G593" i="13"/>
  <c r="G594" i="13"/>
  <c r="G595" i="13"/>
  <c r="G596" i="13"/>
  <c r="G597" i="13"/>
  <c r="G598" i="13"/>
  <c r="G599" i="13"/>
  <c r="G600" i="13"/>
  <c r="G601" i="13"/>
  <c r="G602" i="13"/>
  <c r="G603" i="13"/>
  <c r="G604" i="13"/>
  <c r="G605" i="13"/>
  <c r="G606" i="13"/>
  <c r="G607" i="13"/>
  <c r="G608" i="13"/>
  <c r="G609" i="13"/>
  <c r="G610" i="13"/>
  <c r="G611" i="13"/>
  <c r="G612" i="13"/>
  <c r="G613" i="13"/>
  <c r="G614" i="13"/>
  <c r="G615" i="13"/>
  <c r="G616" i="13"/>
  <c r="G617" i="13"/>
  <c r="G618" i="13"/>
  <c r="G619" i="13"/>
  <c r="G620" i="13"/>
  <c r="G621" i="13"/>
  <c r="G622" i="13"/>
  <c r="G623" i="13"/>
  <c r="G624" i="13"/>
  <c r="G625" i="13"/>
  <c r="G626" i="13"/>
  <c r="G627" i="13"/>
  <c r="G628" i="13"/>
  <c r="G629" i="13"/>
  <c r="G630" i="13"/>
  <c r="G631" i="13"/>
  <c r="G632" i="13"/>
  <c r="G633" i="13"/>
  <c r="G634" i="13"/>
  <c r="G635" i="13"/>
  <c r="G636" i="13"/>
  <c r="G637" i="13"/>
  <c r="G638" i="13"/>
  <c r="G639" i="13"/>
  <c r="G640" i="13"/>
  <c r="G641" i="13"/>
  <c r="G642" i="13"/>
  <c r="G643" i="13"/>
  <c r="G644" i="13"/>
  <c r="G645" i="13"/>
  <c r="G646" i="13"/>
  <c r="G647" i="13"/>
  <c r="G648" i="13"/>
  <c r="G649" i="13"/>
  <c r="G650" i="13"/>
  <c r="G651" i="13"/>
  <c r="G652" i="13"/>
  <c r="G653" i="13"/>
  <c r="G654" i="13"/>
  <c r="G655" i="13"/>
  <c r="G656" i="13"/>
  <c r="G657" i="13"/>
  <c r="G658" i="13"/>
  <c r="G659" i="13"/>
  <c r="G660" i="13"/>
  <c r="G661" i="13"/>
  <c r="G662" i="13"/>
  <c r="G663" i="13"/>
  <c r="G664" i="13"/>
  <c r="G665" i="13"/>
  <c r="G666" i="13"/>
  <c r="G667" i="13"/>
  <c r="G668" i="13"/>
  <c r="G669" i="13"/>
  <c r="G670" i="13"/>
  <c r="G671" i="13"/>
  <c r="G672" i="13"/>
  <c r="G673" i="13"/>
  <c r="G674" i="13"/>
  <c r="G675" i="13"/>
  <c r="G676" i="13"/>
  <c r="G677" i="13"/>
  <c r="G678" i="13"/>
  <c r="G679" i="13"/>
  <c r="G680" i="13"/>
  <c r="G681" i="13"/>
  <c r="G682" i="13"/>
  <c r="G683" i="13"/>
  <c r="G684" i="13"/>
  <c r="G685" i="13"/>
  <c r="G686" i="13"/>
  <c r="G687" i="13"/>
  <c r="G688" i="13"/>
  <c r="G689" i="13"/>
  <c r="G690" i="13"/>
  <c r="G691" i="13"/>
  <c r="G692" i="13"/>
  <c r="G693" i="13"/>
  <c r="G694" i="13"/>
  <c r="G695" i="13"/>
  <c r="G696" i="13"/>
  <c r="G697" i="13"/>
  <c r="G698" i="13"/>
  <c r="G699" i="13"/>
  <c r="G700" i="13"/>
  <c r="G701" i="13"/>
  <c r="G702" i="13"/>
  <c r="G703" i="13"/>
  <c r="G704" i="13"/>
  <c r="G705" i="13"/>
  <c r="G706" i="13"/>
  <c r="G707" i="13"/>
  <c r="G708" i="13"/>
  <c r="G709" i="13"/>
  <c r="G710" i="13"/>
  <c r="G711" i="13"/>
  <c r="G712" i="13"/>
  <c r="G713" i="13"/>
  <c r="G714" i="13"/>
  <c r="G715" i="13"/>
  <c r="G716" i="13"/>
  <c r="G717" i="13"/>
  <c r="G718" i="13"/>
  <c r="G719" i="13"/>
  <c r="G720" i="13"/>
  <c r="G721" i="13"/>
  <c r="G722" i="13"/>
  <c r="G723" i="13"/>
  <c r="G724" i="13"/>
  <c r="G725" i="13"/>
  <c r="G726" i="13"/>
  <c r="G727" i="13"/>
  <c r="G728" i="13"/>
  <c r="G729" i="13"/>
  <c r="G730" i="13"/>
  <c r="G731" i="13"/>
  <c r="G732" i="13"/>
  <c r="G733" i="13"/>
  <c r="G734" i="13"/>
  <c r="G735" i="13"/>
  <c r="G736" i="13"/>
  <c r="G737" i="13"/>
  <c r="G738" i="13"/>
  <c r="G739" i="13"/>
  <c r="G740" i="13"/>
  <c r="G741" i="13"/>
  <c r="G742" i="13"/>
  <c r="G743" i="13"/>
  <c r="G744" i="13"/>
  <c r="G745" i="13"/>
  <c r="G746" i="13"/>
  <c r="G747" i="13"/>
  <c r="G748" i="13"/>
  <c r="G749" i="13"/>
  <c r="G750" i="13"/>
  <c r="G751" i="13"/>
  <c r="G752" i="13"/>
  <c r="G753" i="13"/>
  <c r="G754" i="13"/>
  <c r="G755" i="13"/>
  <c r="G756" i="13"/>
  <c r="G757" i="13"/>
  <c r="G758" i="13"/>
  <c r="G759" i="13"/>
  <c r="G760" i="13"/>
  <c r="G761" i="13"/>
  <c r="G762" i="13"/>
  <c r="G763" i="13"/>
  <c r="G764" i="13"/>
  <c r="G765" i="13"/>
  <c r="G766" i="13"/>
  <c r="G767" i="13"/>
  <c r="G768" i="13"/>
  <c r="G769" i="13"/>
  <c r="G770" i="13"/>
  <c r="G771" i="13"/>
  <c r="G772" i="13"/>
  <c r="G773" i="13"/>
  <c r="G774" i="13"/>
  <c r="G775" i="13"/>
  <c r="G776" i="13"/>
  <c r="G777" i="13"/>
  <c r="G778" i="13"/>
  <c r="G779" i="13"/>
  <c r="G780" i="13"/>
  <c r="G781" i="13"/>
  <c r="G782" i="13"/>
  <c r="G783" i="13"/>
  <c r="G784" i="13"/>
  <c r="G785" i="13"/>
  <c r="G786" i="13"/>
  <c r="G787" i="13"/>
  <c r="G788" i="13"/>
  <c r="G789" i="13"/>
  <c r="G790" i="13"/>
  <c r="G791" i="13"/>
  <c r="G792" i="13"/>
  <c r="G793" i="13"/>
  <c r="G794" i="13"/>
  <c r="G795" i="13"/>
  <c r="G796" i="13"/>
  <c r="G797" i="13"/>
  <c r="G798" i="13"/>
  <c r="G799" i="13"/>
  <c r="G800" i="13"/>
  <c r="G801" i="13"/>
  <c r="G802" i="13"/>
  <c r="G803" i="13"/>
  <c r="G804" i="13"/>
  <c r="G805" i="13"/>
  <c r="G806" i="13"/>
  <c r="G807" i="13"/>
  <c r="G808" i="13"/>
  <c r="G809" i="13"/>
  <c r="G810" i="13"/>
  <c r="G811" i="13"/>
  <c r="G812" i="13"/>
  <c r="G813" i="13"/>
  <c r="G814" i="13"/>
  <c r="G815" i="13"/>
  <c r="G816" i="13"/>
  <c r="G817" i="13"/>
  <c r="G818" i="13"/>
  <c r="G819" i="13"/>
  <c r="G820" i="13"/>
  <c r="G821" i="13"/>
  <c r="G822" i="13"/>
  <c r="G823" i="13"/>
  <c r="G824" i="13"/>
  <c r="G825" i="13"/>
  <c r="G826" i="13"/>
  <c r="G827" i="13"/>
  <c r="G828" i="13"/>
  <c r="G829" i="13"/>
  <c r="G830" i="13"/>
  <c r="G831" i="13"/>
  <c r="G832" i="13"/>
  <c r="G833" i="13"/>
  <c r="G834" i="13"/>
  <c r="G835" i="13"/>
  <c r="G836" i="13"/>
  <c r="G837" i="13"/>
  <c r="G838" i="13"/>
  <c r="G839" i="13"/>
  <c r="G840" i="13"/>
  <c r="G841" i="13"/>
  <c r="G842" i="13"/>
  <c r="G843" i="13"/>
  <c r="G844" i="13"/>
  <c r="G845" i="13"/>
  <c r="G846" i="13"/>
  <c r="G847" i="13"/>
  <c r="G848" i="13"/>
  <c r="G849" i="13"/>
  <c r="G850" i="13"/>
  <c r="G851" i="13"/>
  <c r="G852" i="13"/>
  <c r="G853" i="13"/>
  <c r="G854" i="13"/>
  <c r="G855" i="13"/>
  <c r="G856" i="13"/>
  <c r="G857" i="13"/>
  <c r="G858" i="13"/>
  <c r="G859" i="13"/>
  <c r="G860" i="13"/>
  <c r="G861" i="13"/>
  <c r="G862" i="13"/>
  <c r="G863" i="13"/>
  <c r="G864" i="13"/>
  <c r="G865" i="13"/>
  <c r="G866" i="13"/>
  <c r="G867" i="13"/>
  <c r="G868" i="13"/>
  <c r="G869" i="13"/>
  <c r="G870" i="13"/>
  <c r="G871" i="13"/>
  <c r="G872" i="13"/>
  <c r="G873" i="13"/>
  <c r="G874" i="13"/>
  <c r="G875" i="13"/>
  <c r="G876" i="13"/>
  <c r="G877" i="13"/>
  <c r="G878" i="13"/>
  <c r="G879" i="13"/>
  <c r="G880" i="13"/>
  <c r="G881" i="13"/>
  <c r="G882" i="13"/>
  <c r="G883" i="13"/>
  <c r="G884" i="13"/>
  <c r="G885" i="13"/>
  <c r="G886" i="13"/>
  <c r="G887" i="13"/>
  <c r="G888" i="13"/>
  <c r="G889" i="13"/>
  <c r="G890" i="13"/>
  <c r="G891" i="13"/>
  <c r="G892" i="13"/>
  <c r="G893" i="13"/>
  <c r="G894" i="13"/>
  <c r="G895" i="13"/>
  <c r="G896" i="13"/>
  <c r="G897" i="13"/>
  <c r="G898" i="13"/>
  <c r="G899" i="13"/>
  <c r="G900" i="13"/>
  <c r="G901" i="13"/>
  <c r="G902" i="13"/>
  <c r="G903" i="13"/>
  <c r="G904" i="13"/>
  <c r="G905" i="13"/>
  <c r="G906" i="13"/>
  <c r="G907" i="13"/>
  <c r="G908" i="13"/>
  <c r="G909" i="13"/>
  <c r="G910" i="13"/>
  <c r="G911" i="13"/>
  <c r="G912" i="13"/>
  <c r="G913" i="13"/>
  <c r="G914" i="13"/>
  <c r="G915" i="13"/>
  <c r="G916" i="13"/>
  <c r="G917" i="13"/>
  <c r="G918" i="13"/>
  <c r="G919" i="13"/>
  <c r="G920" i="13"/>
  <c r="G921" i="13"/>
  <c r="G922" i="13"/>
  <c r="G923" i="13"/>
  <c r="G924" i="13"/>
  <c r="G925" i="13"/>
  <c r="G926" i="13"/>
  <c r="G927" i="13"/>
  <c r="G928" i="13"/>
  <c r="G929" i="13"/>
  <c r="G930" i="13"/>
  <c r="G931" i="13"/>
  <c r="G932" i="13"/>
  <c r="G933" i="13"/>
  <c r="G934" i="13"/>
  <c r="G935" i="13"/>
  <c r="G936" i="13"/>
  <c r="G937" i="13"/>
  <c r="G938" i="13"/>
  <c r="G939" i="13"/>
  <c r="G940" i="13"/>
  <c r="G941" i="13"/>
  <c r="G942" i="13"/>
  <c r="G943" i="13"/>
  <c r="G944" i="13"/>
  <c r="G945" i="13"/>
  <c r="G946" i="13"/>
  <c r="G947" i="13"/>
  <c r="G948" i="13"/>
  <c r="G949" i="13"/>
  <c r="G950" i="13"/>
  <c r="G951" i="13"/>
  <c r="G952" i="13"/>
  <c r="G953" i="13"/>
  <c r="G954" i="13"/>
  <c r="G955" i="13"/>
  <c r="G956" i="13"/>
  <c r="G957" i="13"/>
  <c r="G958" i="13"/>
  <c r="G959" i="13"/>
  <c r="G960" i="13"/>
  <c r="G961" i="13"/>
  <c r="G962" i="13"/>
  <c r="G963" i="13"/>
  <c r="G964" i="13"/>
  <c r="G965" i="13"/>
  <c r="G966" i="13"/>
  <c r="G967" i="13"/>
  <c r="G968" i="13"/>
  <c r="G969" i="13"/>
  <c r="G970" i="13"/>
  <c r="G971" i="13"/>
  <c r="G972" i="13"/>
  <c r="G973" i="13"/>
  <c r="G974" i="13"/>
  <c r="G975" i="13"/>
  <c r="G976" i="13"/>
  <c r="G977" i="13"/>
  <c r="G978" i="13"/>
  <c r="G979" i="13"/>
  <c r="G980" i="13"/>
  <c r="G981" i="13"/>
  <c r="G982" i="13"/>
  <c r="G983" i="13"/>
  <c r="G984" i="13"/>
  <c r="G985" i="13"/>
  <c r="G986" i="13"/>
  <c r="G987" i="13"/>
  <c r="G988" i="13"/>
  <c r="G989" i="13"/>
  <c r="G990" i="13"/>
  <c r="G991" i="13"/>
  <c r="G992" i="13"/>
  <c r="G993" i="13"/>
  <c r="G994" i="13"/>
  <c r="G995" i="13"/>
  <c r="G996" i="13"/>
  <c r="G997" i="13"/>
  <c r="G998" i="13"/>
  <c r="G999" i="13"/>
  <c r="G1000" i="13"/>
  <c r="G1001" i="13"/>
  <c r="G1002" i="13"/>
  <c r="G1003" i="13"/>
  <c r="G1004" i="13"/>
  <c r="G1005" i="13"/>
  <c r="G1006" i="13"/>
  <c r="G1007" i="13"/>
  <c r="G1008" i="13"/>
  <c r="G1009" i="13"/>
  <c r="G1010" i="13"/>
  <c r="G1011" i="13"/>
  <c r="G1012" i="13"/>
  <c r="G1013" i="13"/>
  <c r="G1014" i="13"/>
  <c r="G1015" i="13"/>
  <c r="G1016" i="13"/>
  <c r="G1017" i="13"/>
  <c r="G1018" i="13"/>
  <c r="G1019" i="13"/>
  <c r="G1020" i="13"/>
  <c r="G1021" i="13"/>
  <c r="G1022" i="13"/>
  <c r="G1023" i="13"/>
  <c r="G1024" i="13"/>
  <c r="G1025" i="13"/>
  <c r="G1026" i="13"/>
  <c r="G1027" i="13"/>
  <c r="G1028" i="13"/>
  <c r="G1029" i="13"/>
  <c r="G1030" i="13"/>
  <c r="G1031" i="13"/>
  <c r="G1032" i="13"/>
  <c r="G1033" i="13"/>
  <c r="G1034" i="13"/>
  <c r="G1035" i="13"/>
  <c r="G1036" i="13"/>
  <c r="G1037" i="13"/>
  <c r="G1038" i="13"/>
  <c r="G1039" i="13"/>
  <c r="G1040" i="13"/>
  <c r="G1041" i="13"/>
  <c r="G1042" i="13"/>
  <c r="G1043" i="13"/>
  <c r="G1044" i="13"/>
  <c r="G1045" i="13"/>
  <c r="G1046" i="13"/>
  <c r="G1047" i="13"/>
  <c r="G1048" i="13"/>
  <c r="G1049" i="13"/>
  <c r="G1050" i="13"/>
  <c r="G1051" i="13"/>
  <c r="G1052" i="13"/>
  <c r="G1053" i="13"/>
  <c r="G1054" i="13"/>
  <c r="G1055" i="13"/>
  <c r="G1056" i="13"/>
  <c r="G1057" i="13"/>
  <c r="G1058" i="13"/>
  <c r="G1059" i="13"/>
  <c r="G1060" i="13"/>
  <c r="G1061" i="13"/>
  <c r="G1062" i="13"/>
  <c r="G1063" i="13"/>
  <c r="G1064" i="13"/>
  <c r="G1065" i="13"/>
  <c r="G1066" i="13"/>
  <c r="G1067" i="13"/>
  <c r="G1068" i="13"/>
  <c r="G1069" i="13"/>
  <c r="G1070" i="13"/>
  <c r="G1071" i="13"/>
  <c r="G1072" i="13"/>
  <c r="G1073" i="13"/>
  <c r="G1074" i="13"/>
  <c r="G1075" i="13"/>
  <c r="G1076" i="13"/>
  <c r="G1077" i="13"/>
  <c r="G1078" i="13"/>
  <c r="G1079" i="13"/>
  <c r="G1080" i="13"/>
  <c r="G1081" i="13"/>
  <c r="G1082" i="13"/>
  <c r="G1083" i="13"/>
  <c r="G1084" i="13"/>
  <c r="G1085" i="13"/>
  <c r="G1086" i="13"/>
  <c r="G1087" i="13"/>
  <c r="G1088" i="13"/>
  <c r="G1089" i="13"/>
  <c r="G1090" i="13"/>
  <c r="G1091" i="13"/>
  <c r="G1092" i="13"/>
  <c r="G1093" i="13"/>
  <c r="G1094" i="13"/>
  <c r="G1095" i="13"/>
  <c r="G1096" i="13"/>
  <c r="G1097" i="13"/>
  <c r="G1098" i="13"/>
  <c r="G1099" i="13"/>
  <c r="G1100" i="13"/>
  <c r="G1101" i="13"/>
  <c r="G1102" i="13"/>
  <c r="G1103" i="13"/>
  <c r="G1104" i="13"/>
  <c r="G1105" i="13"/>
  <c r="G1106" i="13"/>
  <c r="G1107" i="13"/>
  <c r="G1108" i="13"/>
  <c r="G1109" i="13"/>
  <c r="G1110" i="13"/>
  <c r="G1111" i="13"/>
  <c r="G1112" i="13"/>
  <c r="G1113" i="13"/>
  <c r="G1114" i="13"/>
  <c r="G1115" i="13"/>
  <c r="G1116" i="13"/>
  <c r="G1117" i="13"/>
  <c r="G1118" i="13"/>
  <c r="G1119" i="13"/>
  <c r="G1120" i="13"/>
  <c r="G1121" i="13"/>
  <c r="G1122" i="13"/>
  <c r="G1123" i="13"/>
  <c r="G1124" i="13"/>
  <c r="G1125" i="13"/>
  <c r="G1126" i="13"/>
  <c r="G1127" i="13"/>
  <c r="G1128" i="13"/>
  <c r="G1129" i="13"/>
  <c r="G1130" i="13"/>
  <c r="G1131" i="13"/>
  <c r="G1132" i="13"/>
  <c r="G1133" i="13"/>
  <c r="G1134" i="13"/>
  <c r="G1135" i="13"/>
  <c r="G1136" i="13"/>
  <c r="G1137" i="13"/>
  <c r="G1138" i="13"/>
  <c r="G1139" i="13"/>
  <c r="G1140" i="13"/>
  <c r="G1141" i="13"/>
  <c r="G1142" i="13"/>
  <c r="G1143" i="13"/>
  <c r="G1144" i="13"/>
  <c r="G1145" i="13"/>
  <c r="G1146" i="13"/>
  <c r="G1147" i="13"/>
  <c r="G1148" i="13"/>
  <c r="G1149" i="13"/>
  <c r="G1150" i="13"/>
  <c r="G1151" i="13"/>
  <c r="G1152" i="13"/>
  <c r="B3" i="21" l="1"/>
  <c r="A4" i="21" s="1"/>
  <c r="E1152" i="13"/>
  <c r="E1151" i="13"/>
  <c r="E1150" i="13"/>
  <c r="E1149" i="13"/>
  <c r="E1148" i="13"/>
  <c r="E1147" i="13"/>
  <c r="E1146" i="13"/>
  <c r="E1145" i="13"/>
  <c r="E1144" i="13"/>
  <c r="E1143" i="13"/>
  <c r="E1142" i="13"/>
  <c r="E1141" i="13"/>
  <c r="E1140" i="13"/>
  <c r="E1139" i="13"/>
  <c r="E1138" i="13"/>
  <c r="E1137" i="13"/>
  <c r="E1136" i="13"/>
  <c r="E1135" i="13"/>
  <c r="E1134" i="13"/>
  <c r="E1133" i="13"/>
  <c r="E1132" i="13"/>
  <c r="E1131" i="13"/>
  <c r="E1130" i="13"/>
  <c r="E1129" i="13"/>
  <c r="E1128" i="13"/>
  <c r="E1127" i="13"/>
  <c r="E1126" i="13"/>
  <c r="E1125" i="13"/>
  <c r="E1124" i="13"/>
  <c r="E1123" i="13"/>
  <c r="E1122" i="13"/>
  <c r="E1121" i="13"/>
  <c r="E1120" i="13"/>
  <c r="E1119" i="13"/>
  <c r="E1118" i="13"/>
  <c r="E1117" i="13"/>
  <c r="E1116" i="13"/>
  <c r="E1115" i="13"/>
  <c r="E1114" i="13"/>
  <c r="E1113" i="13"/>
  <c r="E1112" i="13"/>
  <c r="E1111" i="13"/>
  <c r="E1110" i="13"/>
  <c r="E1109" i="13"/>
  <c r="E1108" i="13"/>
  <c r="E1107" i="13"/>
  <c r="E1106" i="13"/>
  <c r="E1105" i="13"/>
  <c r="E1104" i="13"/>
  <c r="E1103" i="13"/>
  <c r="E1102" i="13"/>
  <c r="E1101" i="13"/>
  <c r="E1100" i="13"/>
  <c r="E1099" i="13"/>
  <c r="E1098" i="13"/>
  <c r="E1097" i="13"/>
  <c r="E1096" i="13"/>
  <c r="E1095" i="13"/>
  <c r="E1094" i="13"/>
  <c r="E1093" i="13"/>
  <c r="E1092" i="13"/>
  <c r="E1091" i="13"/>
  <c r="E1090" i="13"/>
  <c r="E1089" i="13"/>
  <c r="E1088" i="13"/>
  <c r="E1087" i="13"/>
  <c r="E1086" i="13"/>
  <c r="E1085" i="13"/>
  <c r="E1084" i="13"/>
  <c r="E1083" i="13"/>
  <c r="E1082" i="13"/>
  <c r="E1081" i="13"/>
  <c r="E1080" i="13"/>
  <c r="E1079" i="13"/>
  <c r="E1078" i="13"/>
  <c r="E1077" i="13"/>
  <c r="E1076" i="13"/>
  <c r="E1075" i="13"/>
  <c r="E1074" i="13"/>
  <c r="E1073" i="13"/>
  <c r="E1072" i="13"/>
  <c r="E1071" i="13"/>
  <c r="E1070" i="13"/>
  <c r="E1069" i="13"/>
  <c r="E1068" i="13"/>
  <c r="E1067" i="13"/>
  <c r="E1066" i="13"/>
  <c r="E1065" i="13"/>
  <c r="E1064" i="13"/>
  <c r="E1063" i="13"/>
  <c r="E1062" i="13"/>
  <c r="E1061" i="13"/>
  <c r="E1060" i="13"/>
  <c r="E1059" i="13"/>
  <c r="E1058" i="13"/>
  <c r="E1057" i="13"/>
  <c r="E1056" i="13"/>
  <c r="E1055" i="13"/>
  <c r="E1054" i="13"/>
  <c r="E1053" i="13"/>
  <c r="E1052" i="13"/>
  <c r="E1051" i="13"/>
  <c r="E1050" i="13"/>
  <c r="E1049" i="13"/>
  <c r="E1048" i="13"/>
  <c r="E1047" i="13"/>
  <c r="E1046" i="13"/>
  <c r="E1045" i="13"/>
  <c r="E1044" i="13"/>
  <c r="E1043" i="13"/>
  <c r="E1042" i="13"/>
  <c r="E1041" i="13"/>
  <c r="E1040" i="13"/>
  <c r="E1039" i="13"/>
  <c r="E1038" i="13"/>
  <c r="E1037" i="13"/>
  <c r="E1036" i="13"/>
  <c r="E1035" i="13"/>
  <c r="E1034" i="13"/>
  <c r="E1033" i="13"/>
  <c r="E1032" i="13"/>
  <c r="E1031" i="13"/>
  <c r="E1030" i="13"/>
  <c r="E1029" i="13"/>
  <c r="E1028" i="13"/>
  <c r="E1027" i="13"/>
  <c r="E1026" i="13"/>
  <c r="E1025" i="13"/>
  <c r="E1024" i="13"/>
  <c r="E1023" i="13"/>
  <c r="E1022" i="13"/>
  <c r="E1021" i="13"/>
  <c r="E1020" i="13"/>
  <c r="E1019" i="13"/>
  <c r="E1018" i="13"/>
  <c r="E1017" i="13"/>
  <c r="E1016" i="13"/>
  <c r="E1015" i="13"/>
  <c r="E1014" i="13"/>
  <c r="E1013" i="13"/>
  <c r="E1012" i="13"/>
  <c r="E1011" i="13"/>
  <c r="E1010" i="13"/>
  <c r="E1009" i="13"/>
  <c r="E1008" i="13"/>
  <c r="E1007" i="13"/>
  <c r="E1006" i="13"/>
  <c r="E1005" i="13"/>
  <c r="E1004" i="13"/>
  <c r="E1003" i="13"/>
  <c r="E1002" i="13"/>
  <c r="E1001" i="13"/>
  <c r="E1000" i="13"/>
  <c r="E999" i="13"/>
  <c r="E998" i="13"/>
  <c r="E997" i="13"/>
  <c r="E996" i="13"/>
  <c r="E995" i="13"/>
  <c r="E994" i="13"/>
  <c r="E993" i="13"/>
  <c r="E992" i="13"/>
  <c r="E991" i="13"/>
  <c r="E990" i="13"/>
  <c r="E989" i="13"/>
  <c r="E988" i="13"/>
  <c r="E987" i="13"/>
  <c r="E986" i="13"/>
  <c r="E985" i="13"/>
  <c r="E984" i="13"/>
  <c r="E983" i="13"/>
  <c r="E982" i="13"/>
  <c r="E981" i="13"/>
  <c r="E980" i="13"/>
  <c r="E979" i="13"/>
  <c r="E978" i="13"/>
  <c r="E977" i="13"/>
  <c r="E976" i="13"/>
  <c r="E975" i="13"/>
  <c r="E974" i="13"/>
  <c r="E973" i="13"/>
  <c r="E972" i="13"/>
  <c r="E971" i="13"/>
  <c r="E970" i="13"/>
  <c r="E969" i="13"/>
  <c r="E968" i="13"/>
  <c r="E967" i="13"/>
  <c r="E966" i="13"/>
  <c r="E965" i="13"/>
  <c r="E964" i="13"/>
  <c r="E963" i="13"/>
  <c r="E962" i="13"/>
  <c r="E961" i="13"/>
  <c r="E960" i="13"/>
  <c r="E959" i="13"/>
  <c r="E958" i="13"/>
  <c r="E957" i="13"/>
  <c r="E956" i="13"/>
  <c r="E955" i="13"/>
  <c r="E954" i="13"/>
  <c r="E953" i="13"/>
  <c r="E952" i="13"/>
  <c r="E951" i="13"/>
  <c r="E950" i="13"/>
  <c r="E949" i="13"/>
  <c r="E948" i="13"/>
  <c r="E947" i="13"/>
  <c r="E946" i="13"/>
  <c r="E945" i="13"/>
  <c r="E944" i="13"/>
  <c r="E943" i="13"/>
  <c r="E942" i="13"/>
  <c r="E941" i="13"/>
  <c r="E940" i="13"/>
  <c r="E939" i="13"/>
  <c r="E938" i="13"/>
  <c r="E937" i="13"/>
  <c r="E936" i="13"/>
  <c r="E935" i="13"/>
  <c r="E934" i="13"/>
  <c r="E933" i="13"/>
  <c r="E932" i="13"/>
  <c r="E931" i="13"/>
  <c r="E930" i="13"/>
  <c r="E929" i="13"/>
  <c r="E928" i="13"/>
  <c r="E927" i="13"/>
  <c r="E926" i="13"/>
  <c r="E925" i="13"/>
  <c r="E924" i="13"/>
  <c r="E923" i="13"/>
  <c r="E922" i="13"/>
  <c r="E921" i="13"/>
  <c r="E920" i="13"/>
  <c r="E919" i="13"/>
  <c r="E918" i="13"/>
  <c r="E917" i="13"/>
  <c r="E916" i="13"/>
  <c r="E915" i="13"/>
  <c r="E914" i="13"/>
  <c r="E913" i="13"/>
  <c r="E912" i="13"/>
  <c r="E911" i="13"/>
  <c r="E910" i="13"/>
  <c r="E909" i="13"/>
  <c r="E908" i="13"/>
  <c r="E907" i="13"/>
  <c r="E906" i="13"/>
  <c r="E905" i="13"/>
  <c r="E904" i="13"/>
  <c r="E903" i="13"/>
  <c r="E902" i="13"/>
  <c r="E901" i="13"/>
  <c r="E900" i="13"/>
  <c r="E899" i="13"/>
  <c r="E898" i="13"/>
  <c r="E897" i="13"/>
  <c r="E896" i="13"/>
  <c r="E895" i="13"/>
  <c r="E894" i="13"/>
  <c r="E893" i="13"/>
  <c r="E892" i="13"/>
  <c r="E891" i="13"/>
  <c r="E890" i="13"/>
  <c r="E889" i="13"/>
  <c r="E888" i="13"/>
  <c r="E887" i="13"/>
  <c r="E886" i="13"/>
  <c r="E885" i="13"/>
  <c r="E884" i="13"/>
  <c r="E883" i="13"/>
  <c r="E882" i="13"/>
  <c r="E881" i="13"/>
  <c r="E880" i="13"/>
  <c r="E879" i="13"/>
  <c r="E878" i="13"/>
  <c r="E877" i="13"/>
  <c r="E876" i="13"/>
  <c r="E875" i="13"/>
  <c r="E874" i="13"/>
  <c r="E873" i="13"/>
  <c r="E872" i="13"/>
  <c r="E871" i="13"/>
  <c r="E870" i="13"/>
  <c r="E869" i="13"/>
  <c r="E868" i="13"/>
  <c r="E867" i="13"/>
  <c r="E866" i="13"/>
  <c r="E865" i="13"/>
  <c r="E864" i="13"/>
  <c r="E863" i="13"/>
  <c r="E862" i="13"/>
  <c r="E861" i="13"/>
  <c r="E860" i="13"/>
  <c r="E859" i="13"/>
  <c r="E858" i="13"/>
  <c r="E857" i="13"/>
  <c r="E856" i="13"/>
  <c r="E855" i="13"/>
  <c r="E854" i="13"/>
  <c r="E853" i="13"/>
  <c r="E852" i="13"/>
  <c r="E851" i="13"/>
  <c r="E850" i="13"/>
  <c r="E849" i="13"/>
  <c r="E848" i="13"/>
  <c r="E847" i="13"/>
  <c r="E846" i="13"/>
  <c r="E845" i="13"/>
  <c r="E844" i="13"/>
  <c r="E843" i="13"/>
  <c r="E842" i="13"/>
  <c r="E841" i="13"/>
  <c r="E840" i="13"/>
  <c r="E839" i="13"/>
  <c r="E838" i="13"/>
  <c r="E837" i="13"/>
  <c r="E836" i="13"/>
  <c r="E835" i="13"/>
  <c r="E834" i="13"/>
  <c r="E833" i="13"/>
  <c r="E832" i="13"/>
  <c r="E831" i="13"/>
  <c r="E830" i="13"/>
  <c r="E829" i="13"/>
  <c r="E828" i="13"/>
  <c r="E827" i="13"/>
  <c r="E826" i="13"/>
  <c r="E825" i="13"/>
  <c r="E824" i="13"/>
  <c r="E823" i="13"/>
  <c r="E822" i="13"/>
  <c r="E821" i="13"/>
  <c r="E820" i="13"/>
  <c r="E819" i="13"/>
  <c r="E818" i="13"/>
  <c r="E817" i="13"/>
  <c r="E816" i="13"/>
  <c r="E815" i="13"/>
  <c r="E814" i="13"/>
  <c r="E813" i="13"/>
  <c r="E812" i="13"/>
  <c r="E811" i="13"/>
  <c r="E810" i="13"/>
  <c r="E809" i="13"/>
  <c r="E808" i="13"/>
  <c r="E807" i="13"/>
  <c r="E806" i="13"/>
  <c r="E805" i="13"/>
  <c r="E804" i="13"/>
  <c r="E803" i="13"/>
  <c r="E802" i="13"/>
  <c r="E801" i="13"/>
  <c r="E800" i="13"/>
  <c r="E799" i="13"/>
  <c r="E798" i="13"/>
  <c r="E797" i="13"/>
  <c r="E796" i="13"/>
  <c r="E795" i="13"/>
  <c r="E794" i="13"/>
  <c r="E793" i="13"/>
  <c r="E792" i="13"/>
  <c r="E791" i="13"/>
  <c r="E790" i="13"/>
  <c r="E789" i="13"/>
  <c r="E788" i="13"/>
  <c r="E787" i="13"/>
  <c r="E786" i="13"/>
  <c r="E785" i="13"/>
  <c r="E784" i="13"/>
  <c r="E783" i="13"/>
  <c r="E782" i="13"/>
  <c r="E781" i="13"/>
  <c r="E780" i="13"/>
  <c r="E779" i="13"/>
  <c r="E778" i="13"/>
  <c r="E777" i="13"/>
  <c r="E776" i="13"/>
  <c r="E775" i="13"/>
  <c r="E774" i="13"/>
  <c r="E773" i="13"/>
  <c r="E772" i="13"/>
  <c r="E771" i="13"/>
  <c r="E770" i="13"/>
  <c r="E769" i="13"/>
  <c r="E768" i="13"/>
  <c r="E767" i="13"/>
  <c r="E766" i="13"/>
  <c r="E765" i="13"/>
  <c r="E764" i="13"/>
  <c r="E763" i="13"/>
  <c r="E762" i="13"/>
  <c r="E761" i="13"/>
  <c r="E760" i="13"/>
  <c r="E759" i="13"/>
  <c r="E758" i="13"/>
  <c r="E757" i="13"/>
  <c r="E756" i="13"/>
  <c r="E755" i="13"/>
  <c r="E754" i="13"/>
  <c r="E753" i="13"/>
  <c r="E752" i="13"/>
  <c r="E751" i="13"/>
  <c r="E750" i="13"/>
  <c r="E749" i="13"/>
  <c r="E748" i="13"/>
  <c r="E747" i="13"/>
  <c r="E746" i="13"/>
  <c r="E745" i="13"/>
  <c r="E744" i="13"/>
  <c r="E743" i="13"/>
  <c r="E742" i="13"/>
  <c r="E741" i="13"/>
  <c r="E740" i="13"/>
  <c r="E739" i="13"/>
  <c r="E738" i="13"/>
  <c r="E737" i="13"/>
  <c r="E736" i="13"/>
  <c r="E735" i="13"/>
  <c r="E734" i="13"/>
  <c r="E733" i="13"/>
  <c r="E732" i="13"/>
  <c r="E731" i="13"/>
  <c r="E730" i="13"/>
  <c r="E729" i="13"/>
  <c r="E728" i="13"/>
  <c r="E727" i="13"/>
  <c r="E726" i="13"/>
  <c r="E725" i="13"/>
  <c r="E724" i="13"/>
  <c r="E723" i="13"/>
  <c r="E722" i="13"/>
  <c r="E721" i="13"/>
  <c r="E720" i="13"/>
  <c r="E719" i="13"/>
  <c r="E718" i="13"/>
  <c r="E717" i="13"/>
  <c r="E716" i="13"/>
  <c r="E715" i="13"/>
  <c r="E714" i="13"/>
  <c r="E713" i="13"/>
  <c r="E712" i="13"/>
  <c r="E711" i="13"/>
  <c r="E710" i="13"/>
  <c r="E709" i="13"/>
  <c r="E708" i="13"/>
  <c r="E707" i="13"/>
  <c r="E706" i="13"/>
  <c r="E705" i="13"/>
  <c r="E704" i="13"/>
  <c r="E703" i="13"/>
  <c r="E702" i="13"/>
  <c r="E701" i="13"/>
  <c r="E700" i="13"/>
  <c r="E699" i="13"/>
  <c r="E698" i="13"/>
  <c r="E697" i="13"/>
  <c r="E696" i="13"/>
  <c r="E695" i="13"/>
  <c r="E694" i="13"/>
  <c r="E693" i="13"/>
  <c r="E692" i="13"/>
  <c r="E691" i="13"/>
  <c r="E690" i="13"/>
  <c r="E689" i="13"/>
  <c r="E688" i="13"/>
  <c r="E687" i="13"/>
  <c r="E686" i="13"/>
  <c r="E685" i="13"/>
  <c r="E684" i="13"/>
  <c r="E683" i="13"/>
  <c r="E682" i="13"/>
  <c r="E681" i="13"/>
  <c r="E680" i="13"/>
  <c r="E679" i="13"/>
  <c r="E678" i="13"/>
  <c r="E677" i="13"/>
  <c r="E676" i="13"/>
  <c r="E675" i="13"/>
  <c r="E674" i="13"/>
  <c r="E673" i="13"/>
  <c r="E672" i="13"/>
  <c r="E671" i="13"/>
  <c r="E670" i="13"/>
  <c r="E669" i="13"/>
  <c r="E668" i="13"/>
  <c r="E667" i="13"/>
  <c r="E666" i="13"/>
  <c r="E665" i="13"/>
  <c r="E664" i="13"/>
  <c r="E663" i="13"/>
  <c r="E662" i="13"/>
  <c r="E661" i="13"/>
  <c r="E660" i="13"/>
  <c r="E659" i="13"/>
  <c r="E658" i="13"/>
  <c r="E657" i="13"/>
  <c r="E656" i="13"/>
  <c r="E655" i="13"/>
  <c r="E654" i="13"/>
  <c r="E653" i="13"/>
  <c r="E652" i="13"/>
  <c r="E651" i="13"/>
  <c r="E650" i="13"/>
  <c r="E649" i="13"/>
  <c r="E648" i="13"/>
  <c r="E647" i="13"/>
  <c r="E646" i="13"/>
  <c r="E645" i="13"/>
  <c r="E644" i="13"/>
  <c r="E643" i="13"/>
  <c r="E642" i="13"/>
  <c r="E641" i="13"/>
  <c r="E640" i="13"/>
  <c r="E639" i="13"/>
  <c r="E638" i="13"/>
  <c r="E637" i="13"/>
  <c r="E636" i="13"/>
  <c r="E635" i="13"/>
  <c r="E634" i="13"/>
  <c r="E633" i="13"/>
  <c r="E632" i="13"/>
  <c r="E631" i="13"/>
  <c r="E630" i="13"/>
  <c r="E629" i="13"/>
  <c r="E628" i="13"/>
  <c r="E627" i="13"/>
  <c r="E626" i="13"/>
  <c r="E625" i="13"/>
  <c r="E624" i="13"/>
  <c r="E623" i="13"/>
  <c r="E622" i="13"/>
  <c r="E621" i="13"/>
  <c r="E620" i="13"/>
  <c r="E619" i="13"/>
  <c r="E618" i="13"/>
  <c r="E617" i="13"/>
  <c r="E616" i="13"/>
  <c r="E615" i="13"/>
  <c r="E614" i="13"/>
  <c r="E613" i="13"/>
  <c r="E612" i="13"/>
  <c r="E611" i="13"/>
  <c r="E610" i="13"/>
  <c r="E609" i="13"/>
  <c r="E608" i="13"/>
  <c r="E607" i="13"/>
  <c r="E606" i="13"/>
  <c r="E605" i="13"/>
  <c r="E604" i="13"/>
  <c r="E603" i="13"/>
  <c r="E602" i="13"/>
  <c r="E601" i="13"/>
  <c r="E600" i="13"/>
  <c r="E599" i="13"/>
  <c r="E598" i="13"/>
  <c r="E597" i="13"/>
  <c r="E596" i="13"/>
  <c r="E595" i="13"/>
  <c r="E594" i="13"/>
  <c r="E593" i="13"/>
  <c r="E592" i="13"/>
  <c r="E591" i="13"/>
  <c r="E590" i="13"/>
  <c r="E589" i="13"/>
  <c r="E588" i="13"/>
  <c r="E587" i="13"/>
  <c r="E586" i="13"/>
  <c r="E585" i="13"/>
  <c r="E584" i="13"/>
  <c r="E583" i="13"/>
  <c r="E582" i="13"/>
  <c r="E581" i="13"/>
  <c r="E580" i="13"/>
  <c r="E579" i="13"/>
  <c r="E578" i="13"/>
  <c r="E577" i="13"/>
  <c r="E576" i="13"/>
  <c r="E575" i="13"/>
  <c r="E574" i="13"/>
  <c r="E573" i="13"/>
  <c r="E572" i="13"/>
  <c r="E571" i="13"/>
  <c r="E570" i="13"/>
  <c r="E569" i="13"/>
  <c r="E568" i="13"/>
  <c r="E567" i="13"/>
  <c r="E566" i="13"/>
  <c r="E565" i="13"/>
  <c r="E564" i="13"/>
  <c r="E563" i="13"/>
  <c r="E562" i="13"/>
  <c r="E561" i="13"/>
  <c r="E560" i="13"/>
  <c r="E559" i="13"/>
  <c r="E558" i="13"/>
  <c r="E557" i="13"/>
  <c r="E556" i="13"/>
  <c r="E555" i="13"/>
  <c r="E554" i="13"/>
  <c r="E553" i="13"/>
  <c r="E552" i="13"/>
  <c r="E551" i="13"/>
  <c r="E550" i="13"/>
  <c r="E549" i="13"/>
  <c r="E548" i="13"/>
  <c r="E547" i="13"/>
  <c r="E546" i="13"/>
  <c r="E545" i="13"/>
  <c r="E544" i="13"/>
  <c r="E543" i="13"/>
  <c r="E542" i="13"/>
  <c r="E541" i="13"/>
  <c r="E540" i="13"/>
  <c r="E539" i="13"/>
  <c r="E538" i="13"/>
  <c r="E537" i="13"/>
  <c r="E536" i="13"/>
  <c r="E535" i="13"/>
  <c r="E534" i="13"/>
  <c r="E533" i="13"/>
  <c r="E532" i="13"/>
  <c r="E531" i="13"/>
  <c r="E530" i="13"/>
  <c r="E529" i="13"/>
  <c r="E528" i="13"/>
  <c r="E527" i="13"/>
  <c r="E526" i="13"/>
  <c r="E525" i="13"/>
  <c r="E524" i="13"/>
  <c r="E523" i="13"/>
  <c r="E522" i="13"/>
  <c r="E521" i="13"/>
  <c r="E520" i="13"/>
  <c r="E519" i="13"/>
  <c r="E518" i="13"/>
  <c r="E517" i="13"/>
  <c r="E516" i="13"/>
  <c r="E515" i="13"/>
  <c r="E514" i="13"/>
  <c r="E513" i="13"/>
  <c r="E512" i="13"/>
  <c r="E511" i="13"/>
  <c r="E510" i="13"/>
  <c r="E509" i="13"/>
  <c r="E508" i="13"/>
  <c r="E507" i="13"/>
  <c r="E506" i="13"/>
  <c r="E505" i="13"/>
  <c r="E504" i="13"/>
  <c r="E503" i="13"/>
  <c r="E502" i="13"/>
  <c r="E501" i="13"/>
  <c r="E500" i="13"/>
  <c r="E499" i="13"/>
  <c r="E498" i="13"/>
  <c r="E497" i="13"/>
  <c r="E496" i="13"/>
  <c r="E495" i="13"/>
  <c r="E494" i="13"/>
  <c r="E493" i="13"/>
  <c r="E492" i="13"/>
  <c r="E491" i="13"/>
  <c r="E490" i="13"/>
  <c r="E489" i="13"/>
  <c r="E488" i="13"/>
  <c r="E487" i="13"/>
  <c r="E486" i="13"/>
  <c r="E485" i="13"/>
  <c r="E484" i="13"/>
  <c r="E483" i="13"/>
  <c r="E482" i="13"/>
  <c r="E481" i="13"/>
  <c r="E480" i="13"/>
  <c r="E479" i="13"/>
  <c r="E478" i="13"/>
  <c r="E477" i="13"/>
  <c r="E476" i="13"/>
  <c r="E475" i="13"/>
  <c r="E474" i="13"/>
  <c r="E473" i="13"/>
  <c r="E472" i="13"/>
  <c r="E471" i="13"/>
  <c r="E470" i="13"/>
  <c r="E469" i="13"/>
  <c r="E468" i="13"/>
  <c r="E467" i="13"/>
  <c r="E466" i="13"/>
  <c r="E465" i="13"/>
  <c r="E464" i="13"/>
  <c r="E463" i="13"/>
  <c r="E462" i="13"/>
  <c r="E461" i="13"/>
  <c r="E460" i="13"/>
  <c r="E459" i="13"/>
  <c r="E458" i="13"/>
  <c r="E457" i="13"/>
  <c r="E456" i="13"/>
  <c r="E455" i="13"/>
  <c r="E454" i="13"/>
  <c r="E453" i="13"/>
  <c r="E452" i="13"/>
  <c r="E451" i="13"/>
  <c r="E450" i="13"/>
  <c r="E449" i="13"/>
  <c r="E448" i="13"/>
  <c r="E447" i="13"/>
  <c r="E446" i="13"/>
  <c r="E445" i="13"/>
  <c r="E444" i="13"/>
  <c r="E443" i="13"/>
  <c r="E442" i="13"/>
  <c r="E441" i="13"/>
  <c r="E440" i="13"/>
  <c r="E439" i="13"/>
  <c r="E438" i="13"/>
  <c r="E437" i="13"/>
  <c r="E436" i="13"/>
  <c r="E435" i="13"/>
  <c r="E434" i="13"/>
  <c r="E433" i="13"/>
  <c r="E432" i="13"/>
  <c r="E431" i="13"/>
  <c r="E430" i="13"/>
  <c r="E429" i="13"/>
  <c r="E428" i="13"/>
  <c r="E427" i="13"/>
  <c r="E426" i="13"/>
  <c r="E425" i="13"/>
  <c r="E424" i="13"/>
  <c r="E423" i="13"/>
  <c r="E422" i="13"/>
  <c r="E421" i="13"/>
  <c r="E420" i="13"/>
  <c r="E419" i="13"/>
  <c r="E418" i="13"/>
  <c r="E417" i="13"/>
  <c r="E416" i="13"/>
  <c r="E415" i="13"/>
  <c r="E414" i="13"/>
  <c r="E413" i="13"/>
  <c r="E412" i="13"/>
  <c r="E411" i="13"/>
  <c r="E410" i="13"/>
  <c r="E409" i="13"/>
  <c r="E408" i="13"/>
  <c r="E407" i="13"/>
  <c r="E406" i="13"/>
  <c r="E405" i="13"/>
  <c r="E404" i="13"/>
  <c r="E403" i="13"/>
  <c r="E402" i="13"/>
  <c r="E401" i="13"/>
  <c r="E400" i="13"/>
  <c r="E399" i="13"/>
  <c r="E398" i="13"/>
  <c r="E397" i="13"/>
  <c r="E396" i="13"/>
  <c r="E395" i="13"/>
  <c r="E394" i="13"/>
  <c r="E393" i="13"/>
  <c r="E392" i="13"/>
  <c r="E391" i="13"/>
  <c r="E390" i="13"/>
  <c r="E389" i="13"/>
  <c r="E388" i="13"/>
  <c r="E387" i="13"/>
  <c r="E386" i="13"/>
  <c r="E385" i="13"/>
  <c r="E384" i="13"/>
  <c r="E383" i="13"/>
  <c r="E382" i="13"/>
  <c r="E381" i="13"/>
  <c r="E380" i="13"/>
  <c r="E379" i="13"/>
  <c r="E378" i="13"/>
  <c r="E377" i="13"/>
  <c r="E376" i="13"/>
  <c r="E375" i="13"/>
  <c r="E374" i="13"/>
  <c r="E373" i="13"/>
  <c r="E372" i="13"/>
  <c r="E371" i="13"/>
  <c r="E370" i="13"/>
  <c r="E369" i="13"/>
  <c r="E368" i="13"/>
  <c r="E367" i="13"/>
  <c r="E366" i="13"/>
  <c r="E365" i="13"/>
  <c r="E364" i="13"/>
  <c r="E363" i="13"/>
  <c r="E362" i="13"/>
  <c r="E361" i="13"/>
  <c r="E360" i="13"/>
  <c r="E359" i="13"/>
  <c r="E358" i="13"/>
  <c r="E357" i="13"/>
  <c r="E356" i="13"/>
  <c r="E355" i="13"/>
  <c r="E354" i="13"/>
  <c r="E353" i="13"/>
  <c r="E352" i="13"/>
  <c r="E351" i="13"/>
  <c r="E350" i="13"/>
  <c r="E349" i="13"/>
  <c r="E348" i="13"/>
  <c r="E347" i="13"/>
  <c r="E346" i="13"/>
  <c r="E345" i="13"/>
  <c r="E344" i="13"/>
  <c r="E343" i="13"/>
  <c r="E342" i="13"/>
  <c r="E341" i="13"/>
  <c r="E340" i="13"/>
  <c r="E339" i="13"/>
  <c r="E338" i="13"/>
  <c r="E337" i="13"/>
  <c r="E336" i="13"/>
  <c r="E335" i="13"/>
  <c r="E334" i="13"/>
  <c r="E333" i="13"/>
  <c r="E332" i="13"/>
  <c r="E331" i="13"/>
  <c r="E330" i="13"/>
  <c r="E329" i="13"/>
  <c r="E328" i="13"/>
  <c r="E327" i="13"/>
  <c r="E326" i="13"/>
  <c r="E325" i="13"/>
  <c r="E324" i="13"/>
  <c r="E323" i="13"/>
  <c r="E322" i="13"/>
  <c r="E321" i="13"/>
  <c r="E320" i="13"/>
  <c r="E319" i="13"/>
  <c r="E318" i="13"/>
  <c r="E317" i="13"/>
  <c r="E316" i="13"/>
  <c r="E315" i="13"/>
  <c r="E314" i="13"/>
  <c r="E313" i="13"/>
  <c r="E312" i="13"/>
  <c r="E311" i="13"/>
  <c r="E310" i="13"/>
  <c r="E309" i="13"/>
  <c r="E308" i="13"/>
  <c r="E307" i="13"/>
  <c r="E306" i="13"/>
  <c r="E305" i="13"/>
  <c r="E304" i="13"/>
  <c r="E303" i="13"/>
  <c r="E302" i="13"/>
  <c r="E301" i="13"/>
  <c r="E300" i="13"/>
  <c r="E299" i="13"/>
  <c r="E298" i="13"/>
  <c r="E297" i="13"/>
  <c r="E296" i="13"/>
  <c r="E295" i="13"/>
  <c r="E294" i="13"/>
  <c r="E293" i="13"/>
  <c r="E292" i="13"/>
  <c r="E291" i="13"/>
  <c r="E290" i="13"/>
  <c r="E289" i="13"/>
  <c r="E288" i="13"/>
  <c r="E287" i="13"/>
  <c r="E286" i="13"/>
  <c r="E285" i="13"/>
  <c r="E284" i="13"/>
  <c r="E283" i="13"/>
  <c r="E282" i="13"/>
  <c r="E281" i="13"/>
  <c r="E280" i="13"/>
  <c r="E279" i="13"/>
  <c r="E278" i="13"/>
  <c r="E277" i="13"/>
  <c r="E276" i="13"/>
  <c r="E275" i="13"/>
  <c r="E274" i="13"/>
  <c r="E273" i="13"/>
  <c r="E272" i="13"/>
  <c r="E271" i="13"/>
  <c r="E270" i="13"/>
  <c r="E269" i="13"/>
  <c r="E268" i="13"/>
  <c r="E267" i="13"/>
  <c r="E266" i="13"/>
  <c r="E265" i="13"/>
  <c r="E264" i="13"/>
  <c r="E263" i="13"/>
  <c r="E262" i="13"/>
  <c r="E261" i="13"/>
  <c r="E260" i="13"/>
  <c r="E259" i="13"/>
  <c r="E258" i="13"/>
  <c r="E257" i="13"/>
  <c r="E256" i="13"/>
  <c r="E255" i="13"/>
  <c r="E254" i="13"/>
  <c r="E253" i="13"/>
  <c r="E252" i="13"/>
  <c r="E251" i="13"/>
  <c r="E250" i="13"/>
  <c r="E249" i="13"/>
  <c r="E248" i="13"/>
  <c r="E247" i="13"/>
  <c r="E246" i="13"/>
  <c r="E245" i="13"/>
  <c r="E244" i="13"/>
  <c r="E243" i="13"/>
  <c r="E242" i="13"/>
  <c r="E241" i="13"/>
  <c r="E240" i="13"/>
  <c r="E239" i="13"/>
  <c r="E238" i="13"/>
  <c r="E237" i="13"/>
  <c r="E236" i="13"/>
  <c r="E235" i="13"/>
  <c r="E234" i="13"/>
  <c r="E233" i="13"/>
  <c r="E232" i="13"/>
  <c r="E231" i="13"/>
  <c r="E230" i="13"/>
  <c r="E229" i="13"/>
  <c r="E228" i="13"/>
  <c r="E227" i="13"/>
  <c r="E226" i="13"/>
  <c r="E225" i="13"/>
  <c r="E224" i="13"/>
  <c r="E223" i="13"/>
  <c r="E222" i="13"/>
  <c r="E221" i="13"/>
  <c r="E220" i="13"/>
  <c r="E219" i="13"/>
  <c r="E218" i="13"/>
  <c r="E217" i="13"/>
  <c r="E216" i="13"/>
  <c r="E215" i="13"/>
  <c r="E214" i="13"/>
  <c r="E213" i="13"/>
  <c r="E212" i="13"/>
  <c r="E211" i="13"/>
  <c r="E210" i="13"/>
  <c r="E209" i="13"/>
  <c r="E208" i="13"/>
  <c r="E207" i="13"/>
  <c r="E206" i="13"/>
  <c r="E205" i="13"/>
  <c r="E204" i="13"/>
  <c r="E203" i="13"/>
  <c r="E202" i="13"/>
  <c r="E201" i="13"/>
  <c r="E200" i="13"/>
  <c r="E199" i="13"/>
  <c r="E198" i="13"/>
  <c r="E197" i="13"/>
  <c r="E196" i="13"/>
  <c r="E195" i="13"/>
  <c r="E194" i="13"/>
  <c r="E193" i="13"/>
  <c r="E192" i="13"/>
  <c r="E191" i="13"/>
  <c r="E190" i="13"/>
  <c r="E189" i="13"/>
  <c r="E188" i="13"/>
  <c r="E187" i="13"/>
  <c r="E186" i="13"/>
  <c r="E185" i="13"/>
  <c r="E184" i="13"/>
  <c r="E183" i="13"/>
  <c r="E182" i="13"/>
  <c r="E181" i="13"/>
  <c r="E180" i="13"/>
  <c r="E179" i="13"/>
  <c r="E178" i="13"/>
  <c r="E177" i="13"/>
  <c r="E176" i="13"/>
  <c r="E175" i="13"/>
  <c r="E174" i="13"/>
  <c r="E173" i="13"/>
  <c r="E172" i="13"/>
  <c r="E171" i="13"/>
  <c r="E170" i="13"/>
  <c r="E169" i="13"/>
  <c r="E168" i="13"/>
  <c r="E167" i="13"/>
  <c r="E166" i="13"/>
  <c r="E165" i="13"/>
  <c r="E164" i="13"/>
  <c r="E163" i="13"/>
  <c r="E162" i="13"/>
  <c r="E161" i="13"/>
  <c r="E160" i="13"/>
  <c r="E159" i="13"/>
  <c r="E158" i="13"/>
  <c r="E157" i="13"/>
  <c r="E156" i="13"/>
  <c r="E155" i="13"/>
  <c r="E154" i="13"/>
  <c r="E153" i="13"/>
  <c r="E152" i="13"/>
  <c r="E151" i="13"/>
  <c r="E150" i="13"/>
  <c r="E149" i="13"/>
  <c r="E148" i="13"/>
  <c r="E147" i="13"/>
  <c r="E146" i="13"/>
  <c r="E145" i="13"/>
  <c r="E144" i="13"/>
  <c r="E143" i="13"/>
  <c r="E142" i="13"/>
  <c r="E141" i="13"/>
  <c r="E140" i="13"/>
  <c r="E139" i="13"/>
  <c r="E138" i="13"/>
  <c r="E137" i="13"/>
  <c r="E136" i="13"/>
  <c r="E135" i="13"/>
  <c r="E134" i="13"/>
  <c r="E133" i="13"/>
  <c r="E132" i="13"/>
  <c r="E131" i="13"/>
  <c r="E130" i="13"/>
  <c r="E129" i="13"/>
  <c r="E128" i="13"/>
  <c r="E127" i="13"/>
  <c r="E126" i="13"/>
  <c r="E125" i="13"/>
  <c r="E124" i="13"/>
  <c r="E123" i="13"/>
  <c r="E122" i="13"/>
  <c r="E121" i="13"/>
  <c r="E120" i="13"/>
  <c r="E119" i="13"/>
  <c r="E118" i="13"/>
  <c r="E117" i="13"/>
  <c r="E116" i="13"/>
  <c r="E115" i="13"/>
  <c r="E114" i="13"/>
  <c r="E113" i="13"/>
  <c r="E112" i="13"/>
  <c r="E111" i="13"/>
  <c r="E110" i="13"/>
  <c r="E109" i="13"/>
  <c r="E108" i="13"/>
  <c r="E107" i="13"/>
  <c r="E106" i="13"/>
  <c r="E105" i="13"/>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B4" i="21" l="1"/>
  <c r="A5" i="21" s="1"/>
  <c r="B5" i="21" l="1"/>
  <c r="A6" i="21" s="1"/>
  <c r="B6" i="21" l="1"/>
  <c r="A7" i="21" s="1"/>
  <c r="B7" i="21" l="1"/>
  <c r="A8" i="21" s="1"/>
  <c r="B8" i="21" l="1"/>
  <c r="A9" i="21" s="1"/>
  <c r="B9" i="21" l="1"/>
  <c r="A10" i="21" s="1"/>
  <c r="B10" i="21" l="1"/>
  <c r="A11" i="21" s="1"/>
  <c r="B11" i="21" l="1"/>
  <c r="A12" i="21" s="1"/>
  <c r="B12" i="21" l="1"/>
  <c r="A13" i="21" s="1"/>
  <c r="B13" i="21" l="1"/>
  <c r="A14" i="21" s="1"/>
  <c r="B14" i="21" l="1"/>
  <c r="A15" i="21" s="1"/>
  <c r="B15" i="21" l="1"/>
  <c r="A16" i="21" s="1"/>
  <c r="B16" i="21" l="1"/>
  <c r="A17" i="21" s="1"/>
  <c r="B17" i="21" l="1"/>
  <c r="A18" i="21" s="1"/>
  <c r="B18" i="21" l="1"/>
  <c r="A19" i="21" s="1"/>
  <c r="B19" i="21" l="1"/>
  <c r="A20" i="21" s="1"/>
  <c r="B20" i="21" l="1"/>
  <c r="A21" i="21" s="1"/>
  <c r="B21" i="21" l="1"/>
</calcChain>
</file>

<file path=xl/sharedStrings.xml><?xml version="1.0" encoding="utf-8"?>
<sst xmlns="http://schemas.openxmlformats.org/spreadsheetml/2006/main" count="34801" uniqueCount="455">
  <si>
    <t>id</t>
  </si>
  <si>
    <t>Toronto</t>
  </si>
  <si>
    <t>Montreal</t>
  </si>
  <si>
    <t>city</t>
  </si>
  <si>
    <t>os</t>
  </si>
  <si>
    <t>f</t>
  </si>
  <si>
    <t>m</t>
  </si>
  <si>
    <t>percentage</t>
  </si>
  <si>
    <t>Cirque du Flambée</t>
  </si>
  <si>
    <t>Washington: the Musical</t>
  </si>
  <si>
    <t>Beyond-Say: in Concert</t>
  </si>
  <si>
    <t>VeganCon</t>
  </si>
  <si>
    <t>Zombie Half Marathon</t>
  </si>
  <si>
    <t>customer</t>
  </si>
  <si>
    <t>event</t>
  </si>
  <si>
    <t>tcktprx</t>
  </si>
  <si>
    <t>devex</t>
  </si>
  <si>
    <t>iOS</t>
  </si>
  <si>
    <t>Android</t>
  </si>
  <si>
    <t>customer_gender</t>
  </si>
  <si>
    <t>customer_age</t>
  </si>
  <si>
    <t>Banana Peel Comedy Festival</t>
  </si>
  <si>
    <t>Beat Poetry Convention</t>
  </si>
  <si>
    <t>World's Largest Poutine</t>
  </si>
  <si>
    <t>Cabane à Sucre Crawl</t>
  </si>
  <si>
    <t>event_name</t>
  </si>
  <si>
    <t>Instructions</t>
  </si>
  <si>
    <t>Create a marketing analysis dashboard from the provided data.</t>
  </si>
  <si>
    <t>Company</t>
  </si>
  <si>
    <t>Year</t>
  </si>
  <si>
    <t>Region</t>
  </si>
  <si>
    <t>Fiat</t>
  </si>
  <si>
    <t>Ford</t>
  </si>
  <si>
    <t>GM</t>
  </si>
  <si>
    <t>Toyota</t>
  </si>
  <si>
    <t>Canada</t>
  </si>
  <si>
    <t>Latin America</t>
  </si>
  <si>
    <t>Mexico</t>
  </si>
  <si>
    <t>USA</t>
  </si>
  <si>
    <t>Date of Sale</t>
  </si>
  <si>
    <t>MSRP</t>
  </si>
  <si>
    <t>Dealer Bonus</t>
  </si>
  <si>
    <t>Power of Excel</t>
  </si>
  <si>
    <t>Brought to you by:</t>
  </si>
  <si>
    <t>SBM: Level 3 - Content</t>
  </si>
  <si>
    <t>Sales by Model</t>
  </si>
  <si>
    <t>Model and Price Range</t>
  </si>
  <si>
    <t>Dealer Cut</t>
  </si>
  <si>
    <t>Minimum Bracket</t>
  </si>
  <si>
    <t>Maximum Bracket</t>
  </si>
  <si>
    <t>Min</t>
  </si>
  <si>
    <t>Max</t>
  </si>
  <si>
    <t>Group Range</t>
  </si>
  <si>
    <t>demographic</t>
  </si>
  <si>
    <t>revenue per unit</t>
  </si>
  <si>
    <t>description</t>
  </si>
  <si>
    <t>eventex</t>
  </si>
  <si>
    <t>devex per unit</t>
  </si>
  <si>
    <t>eventex per unit</t>
  </si>
  <si>
    <t>Preface:</t>
  </si>
  <si>
    <t>Prepare a dashboard based on the following situation:</t>
  </si>
  <si>
    <t>Fruit</t>
  </si>
  <si>
    <t>Units sold</t>
  </si>
  <si>
    <t>Total sold ($)</t>
  </si>
  <si>
    <t>Apple</t>
  </si>
  <si>
    <t>Orange</t>
  </si>
  <si>
    <t>Pear</t>
  </si>
  <si>
    <t>Banana</t>
  </si>
  <si>
    <t>Plum</t>
  </si>
  <si>
    <t>Kiwi</t>
  </si>
  <si>
    <t>Fig</t>
  </si>
  <si>
    <t>Pineapple</t>
  </si>
  <si>
    <t>Grapefruit</t>
  </si>
  <si>
    <t>staff_id</t>
  </si>
  <si>
    <t>first_name</t>
  </si>
  <si>
    <t>last_name</t>
  </si>
  <si>
    <t>position</t>
  </si>
  <si>
    <t>start_date</t>
  </si>
  <si>
    <t>location</t>
  </si>
  <si>
    <t>Sue</t>
  </si>
  <si>
    <t>Tindale</t>
  </si>
  <si>
    <t>CFO</t>
  </si>
  <si>
    <t>HQ</t>
  </si>
  <si>
    <t>Ian</t>
  </si>
  <si>
    <t>CEO</t>
  </si>
  <si>
    <t>Marny</t>
  </si>
  <si>
    <t>Hermione</t>
  </si>
  <si>
    <t>Roaster</t>
  </si>
  <si>
    <t>WH</t>
  </si>
  <si>
    <t>Chelsea</t>
  </si>
  <si>
    <t>Claudia</t>
  </si>
  <si>
    <t>Alec</t>
  </si>
  <si>
    <t>Isadora</t>
  </si>
  <si>
    <t>Xena</t>
  </si>
  <si>
    <t>Rahim</t>
  </si>
  <si>
    <t>Store Manager</t>
  </si>
  <si>
    <t>Kelsey</t>
  </si>
  <si>
    <t>Cameron</t>
  </si>
  <si>
    <t>Coffee Wrangler</t>
  </si>
  <si>
    <t>Hamilton</t>
  </si>
  <si>
    <t>Emi</t>
  </si>
  <si>
    <t>Caldwell</t>
  </si>
  <si>
    <t>Veda</t>
  </si>
  <si>
    <t>Uma</t>
  </si>
  <si>
    <t>Winifred</t>
  </si>
  <si>
    <t>Ruth</t>
  </si>
  <si>
    <t>Leslie</t>
  </si>
  <si>
    <t>Britanni</t>
  </si>
  <si>
    <t>Jorden</t>
  </si>
  <si>
    <t>Berk</t>
  </si>
  <si>
    <t>Derek</t>
  </si>
  <si>
    <t>Damon</t>
  </si>
  <si>
    <t>Sasha</t>
  </si>
  <si>
    <t>Remedios</t>
  </si>
  <si>
    <t>Mari</t>
  </si>
  <si>
    <t>Reed</t>
  </si>
  <si>
    <t>Eve</t>
  </si>
  <si>
    <t>Quail</t>
  </si>
  <si>
    <t>Octavia</t>
  </si>
  <si>
    <t>Ezekiel</t>
  </si>
  <si>
    <t>Rashad</t>
  </si>
  <si>
    <t>Peter</t>
  </si>
  <si>
    <t>Paloma</t>
  </si>
  <si>
    <t>Ronan</t>
  </si>
  <si>
    <t>Magee</t>
  </si>
  <si>
    <t>Melodie</t>
  </si>
  <si>
    <t>Mercedes</t>
  </si>
  <si>
    <t>Dennis</t>
  </si>
  <si>
    <t>Blythe</t>
  </si>
  <si>
    <t>Arsenio</t>
  </si>
  <si>
    <t>Garrett</t>
  </si>
  <si>
    <t>Doris</t>
  </si>
  <si>
    <t>Aline</t>
  </si>
  <si>
    <t>Melanie</t>
  </si>
  <si>
    <t>Joelle</t>
  </si>
  <si>
    <t>Christen</t>
  </si>
  <si>
    <t>Ainsley</t>
  </si>
  <si>
    <t>Evelyn</t>
  </si>
  <si>
    <t>Joseph</t>
  </si>
  <si>
    <t>Byron</t>
  </si>
  <si>
    <t>Orson</t>
  </si>
  <si>
    <t>Benedict</t>
  </si>
  <si>
    <t>Amela</t>
  </si>
  <si>
    <t>Chadwick</t>
  </si>
  <si>
    <t>Dawn</t>
  </si>
  <si>
    <t>Anthony</t>
  </si>
  <si>
    <t>Alisa</t>
  </si>
  <si>
    <t>Lysandra</t>
  </si>
  <si>
    <t>Cairo</t>
  </si>
  <si>
    <t>Vaughan</t>
  </si>
  <si>
    <t>Yasir</t>
  </si>
  <si>
    <t>Lillith</t>
  </si>
  <si>
    <t>Xavier</t>
  </si>
  <si>
    <t>Zachary</t>
  </si>
  <si>
    <t>Kaitlin</t>
  </si>
  <si>
    <t>Hop</t>
  </si>
  <si>
    <t>Bianca</t>
  </si>
  <si>
    <t>Bertha</t>
  </si>
  <si>
    <t>Vance</t>
  </si>
  <si>
    <t>Samuel</t>
  </si>
  <si>
    <t>Brent</t>
  </si>
  <si>
    <t>Herman</t>
  </si>
  <si>
    <t>Adrian</t>
  </si>
  <si>
    <t>Macon</t>
  </si>
  <si>
    <t>Kylie</t>
  </si>
  <si>
    <t>Candace</t>
  </si>
  <si>
    <t>Tatum</t>
  </si>
  <si>
    <t>Laurel</t>
  </si>
  <si>
    <t>Tamekah</t>
  </si>
  <si>
    <t>Maya</t>
  </si>
  <si>
    <t>Pandora</t>
  </si>
  <si>
    <t>Neville</t>
  </si>
  <si>
    <t>Desiree</t>
  </si>
  <si>
    <t>Anika</t>
  </si>
  <si>
    <t>FL</t>
  </si>
  <si>
    <t>Hope</t>
  </si>
  <si>
    <t>Sheila</t>
  </si>
  <si>
    <t>Clare</t>
  </si>
  <si>
    <t>Oscar</t>
  </si>
  <si>
    <t>Gemma</t>
  </si>
  <si>
    <t>Eaton</t>
  </si>
  <si>
    <t>Dale</t>
  </si>
  <si>
    <t>Joshua</t>
  </si>
  <si>
    <t>Lawrence</t>
  </si>
  <si>
    <t>Roberts</t>
  </si>
  <si>
    <t>Melinda</t>
  </si>
  <si>
    <t>Zeus</t>
  </si>
  <si>
    <t>Sawyer</t>
  </si>
  <si>
    <t>Kasper</t>
  </si>
  <si>
    <t>Griffin</t>
  </si>
  <si>
    <t>Coby</t>
  </si>
  <si>
    <t>Shelly</t>
  </si>
  <si>
    <t>full_name</t>
  </si>
  <si>
    <t>outlet_id</t>
  </si>
  <si>
    <t>outlet_type</t>
  </si>
  <si>
    <t>store_address</t>
  </si>
  <si>
    <t>store_city</t>
  </si>
  <si>
    <t>store_telephone</t>
  </si>
  <si>
    <t>store_postal_code</t>
  </si>
  <si>
    <t>manager</t>
  </si>
  <si>
    <t>Neighborhood</t>
  </si>
  <si>
    <t>warehouse</t>
  </si>
  <si>
    <t>164-14 Jamaica Ave</t>
  </si>
  <si>
    <t>972-871-0402</t>
  </si>
  <si>
    <t>Jamaica</t>
  </si>
  <si>
    <t>retail</t>
  </si>
  <si>
    <t>32-20 Broadway</t>
  </si>
  <si>
    <t>777-718-3190</t>
  </si>
  <si>
    <t>Downtown</t>
  </si>
  <si>
    <t>604 Union Street</t>
  </si>
  <si>
    <t>619-347-5193</t>
  </si>
  <si>
    <t>Distillery</t>
  </si>
  <si>
    <t>100 Church Street</t>
  </si>
  <si>
    <t>Mississauga</t>
  </si>
  <si>
    <t>343-212-5151</t>
  </si>
  <si>
    <t>Lakeview</t>
  </si>
  <si>
    <t>122 E Broadway</t>
  </si>
  <si>
    <t>613-555-4989</t>
  </si>
  <si>
    <t>Mineola</t>
  </si>
  <si>
    <t>224 E 57th Street</t>
  </si>
  <si>
    <t>Markham</t>
  </si>
  <si>
    <t>287-817-2330</t>
  </si>
  <si>
    <t>Thornhill</t>
  </si>
  <si>
    <t>687 9th Avenue</t>
  </si>
  <si>
    <t>652-212-7020</t>
  </si>
  <si>
    <t>175 8th Avenue</t>
  </si>
  <si>
    <t>242-212-0080</t>
  </si>
  <si>
    <t>North York</t>
  </si>
  <si>
    <t>183 W 10th Street</t>
  </si>
  <si>
    <t>674-646-6434</t>
  </si>
  <si>
    <t>Etobicoke</t>
  </si>
  <si>
    <t>sales_outlet_id</t>
  </si>
  <si>
    <t>year_month</t>
  </si>
  <si>
    <t>product_group</t>
  </si>
  <si>
    <t>target</t>
  </si>
  <si>
    <t>Whole Bean/Teas</t>
  </si>
  <si>
    <t>Beverages</t>
  </si>
  <si>
    <t>Food</t>
  </si>
  <si>
    <t>Merchandise</t>
  </si>
  <si>
    <t>actual</t>
  </si>
  <si>
    <t>quarter</t>
  </si>
  <si>
    <t>product_id</t>
  </si>
  <si>
    <t>product_category</t>
  </si>
  <si>
    <t>product_type</t>
  </si>
  <si>
    <t>product</t>
  </si>
  <si>
    <t>unit_of_measure</t>
  </si>
  <si>
    <t>wholesale_price</t>
  </si>
  <si>
    <t>retail_price</t>
  </si>
  <si>
    <t>Coffee beans</t>
  </si>
  <si>
    <t>Organic Beans</t>
  </si>
  <si>
    <t>Brazilian - Organic</t>
  </si>
  <si>
    <t>12 oz</t>
  </si>
  <si>
    <t>House blend Beans</t>
  </si>
  <si>
    <t>Our Old Time Diner Blend</t>
  </si>
  <si>
    <t>Espresso Beans</t>
  </si>
  <si>
    <t>Espresso Roast</t>
  </si>
  <si>
    <t>1 lb</t>
  </si>
  <si>
    <t>Primo Espresso Roast</t>
  </si>
  <si>
    <t>Gourmet Beans</t>
  </si>
  <si>
    <t>Columbian Medium Roast</t>
  </si>
  <si>
    <t>Ethiopia</t>
  </si>
  <si>
    <t>Premium Beans</t>
  </si>
  <si>
    <t>Jamacian Coffee River</t>
  </si>
  <si>
    <t>Civet Cat</t>
  </si>
  <si>
    <t>.5 lb</t>
  </si>
  <si>
    <t>Organic Decaf Blend</t>
  </si>
  <si>
    <t>Green beans</t>
  </si>
  <si>
    <t>Guatemalan Sustainably Grown</t>
  </si>
  <si>
    <t>Loose Tea</t>
  </si>
  <si>
    <t>Herbal tea</t>
  </si>
  <si>
    <t>Lemon Grass</t>
  </si>
  <si>
    <t>.9 oz</t>
  </si>
  <si>
    <t>Peppermint</t>
  </si>
  <si>
    <t>Black tea</t>
  </si>
  <si>
    <t>English Breakfast</t>
  </si>
  <si>
    <t>Earl Grey</t>
  </si>
  <si>
    <t>Green tea</t>
  </si>
  <si>
    <t>Serenity Green Tea</t>
  </si>
  <si>
    <t>1 oz</t>
  </si>
  <si>
    <t>Chai tea</t>
  </si>
  <si>
    <t>Traditional Blend Chai</t>
  </si>
  <si>
    <t>Morning Sunrise Chai</t>
  </si>
  <si>
    <t>Spicy Eye Opener Chai</t>
  </si>
  <si>
    <t>Packaged Chocolate</t>
  </si>
  <si>
    <t>Drinking Chocolate</t>
  </si>
  <si>
    <t>Dark chocolate</t>
  </si>
  <si>
    <t>Organic Chocolate</t>
  </si>
  <si>
    <t>Sustainably Grown Organic</t>
  </si>
  <si>
    <t>Chili Mayan</t>
  </si>
  <si>
    <t>Coffee</t>
  </si>
  <si>
    <t>Drip coffee</t>
  </si>
  <si>
    <t>Our Old Time Diner Blend Sm</t>
  </si>
  <si>
    <t>8 oz</t>
  </si>
  <si>
    <t>Our Old Time Diner Blend Rg</t>
  </si>
  <si>
    <t>16 oz</t>
  </si>
  <si>
    <t>Our Old Time Diner Blend Lg</t>
  </si>
  <si>
    <t>24 oz</t>
  </si>
  <si>
    <t>Organic brewed coffee</t>
  </si>
  <si>
    <t>Brazilian Sm</t>
  </si>
  <si>
    <t>Brazilian Rg</t>
  </si>
  <si>
    <t>Brazilian Lg</t>
  </si>
  <si>
    <t>Gourmet brewed coffee</t>
  </si>
  <si>
    <t>Columbian Medium Roast Sm</t>
  </si>
  <si>
    <t>Columbian Medium Roast Rg</t>
  </si>
  <si>
    <t>Columbian Medium Roast Lg</t>
  </si>
  <si>
    <t>Ethiopia Sm</t>
  </si>
  <si>
    <t>Ethiopia Rg</t>
  </si>
  <si>
    <t>Ethiopia Lg</t>
  </si>
  <si>
    <t>Premium brewed coffee</t>
  </si>
  <si>
    <t>Jamaican Coffee River Sm</t>
  </si>
  <si>
    <t>Jamaican Coffee River Rg</t>
  </si>
  <si>
    <t>Jamaican Coffee River Lg</t>
  </si>
  <si>
    <t>Barista Espresso</t>
  </si>
  <si>
    <t>Espresso shot</t>
  </si>
  <si>
    <t>1.5 oz</t>
  </si>
  <si>
    <t>Latte</t>
  </si>
  <si>
    <t>Latte Rg</t>
  </si>
  <si>
    <t>3.0 oz</t>
  </si>
  <si>
    <t>Cappuccino</t>
  </si>
  <si>
    <t>Cappuccino Lg</t>
  </si>
  <si>
    <t>Tea</t>
  </si>
  <si>
    <t>Brewed herbal tea</t>
  </si>
  <si>
    <t>Lemon Grass Rg</t>
  </si>
  <si>
    <t>Lemon Grass Lg</t>
  </si>
  <si>
    <t>Peppermint Rg</t>
  </si>
  <si>
    <t>Peppermint Lg</t>
  </si>
  <si>
    <t>Brewed Green tea</t>
  </si>
  <si>
    <t>Serenity Green Tea Rg</t>
  </si>
  <si>
    <t>Serenity Green Tea Lg</t>
  </si>
  <si>
    <t>Brewed Black tea</t>
  </si>
  <si>
    <t>English Breakfast Rg</t>
  </si>
  <si>
    <t>English Breakfast Lg</t>
  </si>
  <si>
    <t>Earl Grey Rg</t>
  </si>
  <si>
    <t>Earl Grey Lg</t>
  </si>
  <si>
    <t>Brewed Chai tea</t>
  </si>
  <si>
    <t>Traditional Blend Chai Rg</t>
  </si>
  <si>
    <t>Traditional Blend Chai Lg</t>
  </si>
  <si>
    <t>Morning Sunrise Chai Rg</t>
  </si>
  <si>
    <t>Morning Sunrise Chai Lg</t>
  </si>
  <si>
    <t>Spicy Eye Opener Chai Rg</t>
  </si>
  <si>
    <t>Spicy Eye Opener Chai Lg</t>
  </si>
  <si>
    <t>Hot chocolate</t>
  </si>
  <si>
    <t>Dark chocolate Rg</t>
  </si>
  <si>
    <t>Dark chocolate Lg</t>
  </si>
  <si>
    <t>Sustainably Grown Organic Rg</t>
  </si>
  <si>
    <t>Sustainably Grown Organic Lg</t>
  </si>
  <si>
    <t>Snow Day Hot Chocolate</t>
  </si>
  <si>
    <t>Add-ons</t>
  </si>
  <si>
    <t>Flavours</t>
  </si>
  <si>
    <t>Regular syrup</t>
  </si>
  <si>
    <t>Carmel syrup</t>
  </si>
  <si>
    <t>pump</t>
  </si>
  <si>
    <t>Hazelnut syrup</t>
  </si>
  <si>
    <t>Sugar free syrup</t>
  </si>
  <si>
    <t>Sugar Free Vanilla syrup</t>
  </si>
  <si>
    <t>Seasonal drink</t>
  </si>
  <si>
    <t>Pumpkin Spice Latte</t>
  </si>
  <si>
    <t>Pumpkin Spice Latte Lg</t>
  </si>
  <si>
    <t>Happy Holidays hot chocolate</t>
  </si>
  <si>
    <t>Bakery</t>
  </si>
  <si>
    <t>Pastry</t>
  </si>
  <si>
    <t>Croissant</t>
  </si>
  <si>
    <t>single</t>
  </si>
  <si>
    <t>Scone</t>
  </si>
  <si>
    <t>Cranberry Scone</t>
  </si>
  <si>
    <t>Chocolate Croissant</t>
  </si>
  <si>
    <t>Ginger Scone</t>
  </si>
  <si>
    <t>Almond Croissant</t>
  </si>
  <si>
    <t>Biscotti</t>
  </si>
  <si>
    <t>Ginger Biscotti</t>
  </si>
  <si>
    <t>Hazelnut Biscotti</t>
  </si>
  <si>
    <t>Chocolate Chip Biscotti</t>
  </si>
  <si>
    <t>Oatmeal Scone</t>
  </si>
  <si>
    <t xml:space="preserve">Scottish Cream Scone </t>
  </si>
  <si>
    <t>Jumbo Savory Scone</t>
  </si>
  <si>
    <t>Branded</t>
  </si>
  <si>
    <t>Clothing</t>
  </si>
  <si>
    <t>I Need My Bean! Toque</t>
  </si>
  <si>
    <t>I Need My Bean! T-shirt</t>
  </si>
  <si>
    <t>Housewares</t>
  </si>
  <si>
    <t>I Need My Bean! Diner mug</t>
  </si>
  <si>
    <t>I Need My Bean! Latte cup</t>
  </si>
  <si>
    <t>Chocolate syrup</t>
  </si>
  <si>
    <t>Specialty coffee</t>
  </si>
  <si>
    <t>Rio Nights</t>
  </si>
  <si>
    <t>6 oz</t>
  </si>
  <si>
    <t>Ouro Brasileiro shot</t>
  </si>
  <si>
    <t>Ouro Brasileiro shot promo</t>
  </si>
  <si>
    <t>Ginger Scone promo</t>
  </si>
  <si>
    <t>transaction_id</t>
  </si>
  <si>
    <t>transaction_date</t>
  </si>
  <si>
    <t>instore_yn</t>
  </si>
  <si>
    <t>order</t>
  </si>
  <si>
    <t>quantity</t>
  </si>
  <si>
    <t>unit_price</t>
  </si>
  <si>
    <t>profit</t>
  </si>
  <si>
    <t>staff</t>
  </si>
  <si>
    <t>month</t>
  </si>
  <si>
    <t>visits</t>
  </si>
  <si>
    <t>=XLOOKUP(F3,A2:A10,C2:C10,"NA",0,1)</t>
  </si>
  <si>
    <t>=VLOOKUP(F3,A1:C10,3,0)</t>
  </si>
  <si>
    <t>=INDEX(A1:C10,MATCH(F3,A1:A10,0),MATCH(G2,A1:C1,0))</t>
  </si>
  <si>
    <t>café_city</t>
  </si>
  <si>
    <t>Row Labels</t>
  </si>
  <si>
    <t>Grand Total</t>
  </si>
  <si>
    <t>Count of product_id</t>
  </si>
  <si>
    <t>Sum of ProfitMargin</t>
  </si>
  <si>
    <t>City</t>
  </si>
  <si>
    <t>Adrian Macon</t>
  </si>
  <si>
    <t>Ainsley Evelyn</t>
  </si>
  <si>
    <t>Aline Melanie</t>
  </si>
  <si>
    <t>Alisa Lysandra</t>
  </si>
  <si>
    <t>Amela Chadwick</t>
  </si>
  <si>
    <t>Anthony Kaitlin</t>
  </si>
  <si>
    <t>Berk Derek</t>
  </si>
  <si>
    <t>Blythe Arsenio</t>
  </si>
  <si>
    <t>Brent Herman</t>
  </si>
  <si>
    <t>Britanni Jorden</t>
  </si>
  <si>
    <t>Cairo Vaughan</t>
  </si>
  <si>
    <t>Caldwell Veda</t>
  </si>
  <si>
    <t>Damon Sasha</t>
  </si>
  <si>
    <t>Dawn Anthony</t>
  </si>
  <si>
    <t>Ezekiel Bertha</t>
  </si>
  <si>
    <t>Ezekiel Rashad</t>
  </si>
  <si>
    <t>Garrett Doris</t>
  </si>
  <si>
    <t>Hamilton Emi</t>
  </si>
  <si>
    <t>Hop Bianca</t>
  </si>
  <si>
    <t>Joelle Christen</t>
  </si>
  <si>
    <t>Joseph Byron</t>
  </si>
  <si>
    <t>Kelsey Cameron</t>
  </si>
  <si>
    <t>Kylie Candace</t>
  </si>
  <si>
    <t>Marny Dennis</t>
  </si>
  <si>
    <t>Melodie Mercedes</t>
  </si>
  <si>
    <t>Orson Benedict</t>
  </si>
  <si>
    <t>Pandora Neville</t>
  </si>
  <si>
    <t>Peter Paloma</t>
  </si>
  <si>
    <t>Quail Octavia</t>
  </si>
  <si>
    <t>Reed Eve</t>
  </si>
  <si>
    <t>Remedios Mari</t>
  </si>
  <si>
    <t>Ronan Magee</t>
  </si>
  <si>
    <t>Ruth Leslie</t>
  </si>
  <si>
    <t>Tamekah Maya</t>
  </si>
  <si>
    <t>Tatum Laurel</t>
  </si>
  <si>
    <t>Uma Winifred</t>
  </si>
  <si>
    <t>Vance Samuel</t>
  </si>
  <si>
    <t>Xavier Zachary</t>
  </si>
  <si>
    <t>Xena Rahim</t>
  </si>
  <si>
    <t>Yasir Lillith</t>
  </si>
  <si>
    <t>Count of transaction_id</t>
  </si>
  <si>
    <t>Q1</t>
  </si>
  <si>
    <t>Q2</t>
  </si>
  <si>
    <t>Q3</t>
  </si>
  <si>
    <t>Q4</t>
  </si>
  <si>
    <t>Sum of actual</t>
  </si>
  <si>
    <t>Sum of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</si>
</sst>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0\);@_)"/>
  </numFmts>
  <fonts count="9">
    <font>
      <sz val="12"/>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2"/>
      <color theme="1"/>
      <name val="Calibri (Body)"/>
    </font>
    <font>
      <sz val="11"/>
      <color theme="1"/>
      <name val="Calibri (Body)"/>
    </font>
    <font>
      <b/>
      <sz val="20"/>
      <color theme="0"/>
      <name val="Calibri"/>
      <family val="2"/>
      <scheme val="minor"/>
    </font>
  </fonts>
  <fills count="5">
    <fill>
      <patternFill patternType="none"/>
    </fill>
    <fill>
      <patternFill patternType="gray125"/>
    </fill>
    <fill>
      <patternFill patternType="solid">
        <fgColor rgb="FFFF00FE"/>
        <bgColor indexed="64"/>
      </patternFill>
    </fill>
    <fill>
      <patternFill patternType="solid">
        <fgColor theme="1"/>
        <bgColor indexed="64"/>
      </patternFill>
    </fill>
    <fill>
      <patternFill patternType="solid">
        <fgColor rgb="FFC081FF"/>
        <bgColor indexed="64"/>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0" borderId="0"/>
    <xf numFmtId="0" fontId="1" fillId="0" borderId="0"/>
  </cellStyleXfs>
  <cellXfs count="25">
    <xf numFmtId="0" fontId="0" fillId="0" borderId="0" xfId="0"/>
    <xf numFmtId="10" fontId="0" fillId="0" borderId="0" xfId="1" applyNumberFormat="1" applyFont="1"/>
    <xf numFmtId="0" fontId="3" fillId="0" borderId="0" xfId="2"/>
    <xf numFmtId="0" fontId="4" fillId="2" borderId="0" xfId="2" applyFont="1" applyFill="1"/>
    <xf numFmtId="0" fontId="5" fillId="2" borderId="0" xfId="2" applyFont="1" applyFill="1"/>
    <xf numFmtId="0" fontId="7" fillId="0" borderId="0" xfId="0" applyFont="1" applyBorder="1" applyAlignment="1">
      <alignment horizontal="center"/>
    </xf>
    <xf numFmtId="10" fontId="7" fillId="0" borderId="0" xfId="1" applyNumberFormat="1" applyFont="1" applyBorder="1" applyAlignment="1">
      <alignment horizontal="center"/>
    </xf>
    <xf numFmtId="14" fontId="6" fillId="0" borderId="0" xfId="0" applyNumberFormat="1" applyFont="1" applyBorder="1" applyAlignment="1">
      <alignment horizontal="left"/>
    </xf>
    <xf numFmtId="0" fontId="6" fillId="0" borderId="0" xfId="0" applyFont="1" applyBorder="1"/>
    <xf numFmtId="164" fontId="6" fillId="0" borderId="0" xfId="0" applyNumberFormat="1" applyFont="1" applyBorder="1"/>
    <xf numFmtId="10" fontId="6" fillId="0" borderId="0" xfId="1" applyNumberFormat="1" applyFont="1" applyBorder="1"/>
    <xf numFmtId="0" fontId="0" fillId="3" borderId="0" xfId="0" applyFill="1"/>
    <xf numFmtId="0" fontId="8" fillId="3" borderId="0" xfId="0" applyFont="1" applyFill="1"/>
    <xf numFmtId="0" fontId="7" fillId="0" borderId="0" xfId="0" applyFont="1" applyFill="1" applyBorder="1" applyAlignment="1">
      <alignment horizontal="center"/>
    </xf>
    <xf numFmtId="0" fontId="4" fillId="4" borderId="0" xfId="3" applyFont="1" applyFill="1"/>
    <xf numFmtId="0" fontId="1" fillId="4" borderId="0" xfId="3" applyFill="1"/>
    <xf numFmtId="0" fontId="1" fillId="0" borderId="0" xfId="3"/>
    <xf numFmtId="0" fontId="1" fillId="0" borderId="0" xfId="3" quotePrefix="1"/>
    <xf numFmtId="0" fontId="0" fillId="0" borderId="0" xfId="0" pivotButton="1"/>
    <xf numFmtId="0" fontId="0" fillId="0" borderId="0" xfId="0" applyAlignment="1">
      <alignment horizontal="left"/>
    </xf>
    <xf numFmtId="0" fontId="0" fillId="0" borderId="0" xfId="0" applyNumberFormat="1"/>
    <xf numFmtId="9" fontId="0" fillId="0" borderId="0" xfId="1" applyFont="1"/>
    <xf numFmtId="0" fontId="0" fillId="0" borderId="0" xfId="0" applyAlignment="1">
      <alignment horizontal="left" indent="1"/>
    </xf>
    <xf numFmtId="0" fontId="0" fillId="0" borderId="0" xfId="0" applyAlignment="1">
      <alignment horizontal="center"/>
    </xf>
    <xf numFmtId="0" fontId="0" fillId="0" borderId="0" xfId="0" applyAlignment="1"/>
  </cellXfs>
  <cellStyles count="4">
    <cellStyle name="Normal" xfId="0" builtinId="0"/>
    <cellStyle name="Normal 2" xfId="2" xr:uid="{E12B9F8A-63ED-444B-8AC8-F45D9EE507D6}"/>
    <cellStyle name="Normal 3" xfId="3" xr:uid="{392DA985-EB8E-41DE-858C-82FFAFE09B4B}"/>
    <cellStyle name="Percent" xfId="1" builtinId="5"/>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Calibri (Body)"/>
        <scheme val="none"/>
      </font>
      <numFmt numFmtId="14" formatCode="0.00%"/>
    </dxf>
    <dxf>
      <font>
        <b val="0"/>
        <i val="0"/>
        <strike val="0"/>
        <condense val="0"/>
        <extend val="0"/>
        <outline val="0"/>
        <shadow val="0"/>
        <u val="none"/>
        <vertAlign val="baseline"/>
        <sz val="12"/>
        <color theme="1"/>
        <name val="Calibri (Body)"/>
        <scheme val="none"/>
      </font>
    </dxf>
    <dxf>
      <font>
        <b val="0"/>
        <i val="0"/>
        <strike val="0"/>
        <condense val="0"/>
        <extend val="0"/>
        <outline val="0"/>
        <shadow val="0"/>
        <u val="none"/>
        <vertAlign val="baseline"/>
        <sz val="12"/>
        <color theme="1"/>
        <name val="Calibri (Body)"/>
        <scheme val="none"/>
      </font>
    </dxf>
    <dxf>
      <font>
        <b val="0"/>
        <i val="0"/>
        <strike val="0"/>
        <condense val="0"/>
        <extend val="0"/>
        <outline val="0"/>
        <shadow val="0"/>
        <u val="none"/>
        <vertAlign val="baseline"/>
        <sz val="12"/>
        <color theme="1"/>
        <name val="Calibri (Body)"/>
        <scheme val="none"/>
      </font>
      <numFmt numFmtId="164" formatCode="#,##0_);\(#,##0\);@_)"/>
    </dxf>
    <dxf>
      <font>
        <b val="0"/>
        <i val="0"/>
        <strike val="0"/>
        <condense val="0"/>
        <extend val="0"/>
        <outline val="0"/>
        <shadow val="0"/>
        <u val="none"/>
        <vertAlign val="baseline"/>
        <sz val="12"/>
        <color theme="1"/>
        <name val="Calibri (Body)"/>
        <scheme val="none"/>
      </font>
    </dxf>
    <dxf>
      <font>
        <b val="0"/>
        <i val="0"/>
        <strike val="0"/>
        <condense val="0"/>
        <extend val="0"/>
        <outline val="0"/>
        <shadow val="0"/>
        <u val="none"/>
        <vertAlign val="baseline"/>
        <sz val="12"/>
        <color theme="1"/>
        <name val="Calibri (Body)"/>
        <scheme val="none"/>
      </font>
      <numFmt numFmtId="19" formatCode="yyyy/mm/dd"/>
      <alignment horizontal="left" vertical="bottom" textRotation="0" wrapText="0" indent="0" justifyLastLine="0" shrinkToFit="0" readingOrder="0"/>
    </dxf>
    <dxf>
      <font>
        <b val="0"/>
        <i val="0"/>
        <strike val="0"/>
        <condense val="0"/>
        <extend val="0"/>
        <outline val="0"/>
        <shadow val="0"/>
        <u val="none"/>
        <vertAlign val="baseline"/>
        <sz val="11"/>
        <color theme="1"/>
        <name val="Calibri (Body)"/>
        <scheme val="none"/>
      </font>
      <fill>
        <patternFill patternType="none">
          <fgColor indexed="64"/>
          <bgColor indexed="65"/>
        </patternFill>
      </fill>
      <alignment horizontal="center" vertical="bottom" textRotation="0" wrapText="0" indent="0" justifyLastLine="0" shrinkToFit="0" readingOrder="0"/>
    </dxf>
  </dxfs>
  <tableStyles count="0" defaultTableStyle="TableStyleMedium2" defaultPivotStyle="PivotStyleLight16"/>
  <colors>
    <mruColors>
      <color rgb="FFC081FF"/>
      <color rgb="FFFF00FE"/>
      <color rgb="FF47B1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BM 3 - Content (NEW).xlsx]Sheet1!PopularProduct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Product Popularity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EC-4776-8ACC-0852022616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EC-4776-8ACC-0852022616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EC-4776-8ACC-0852022616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EC-4776-8ACC-0852022616F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AEC-4776-8ACC-0852022616F3}"/>
              </c:ext>
            </c:extLst>
          </c:dPt>
          <c:cat>
            <c:strRef>
              <c:f>Sheet1!$A$4:$A$9</c:f>
              <c:strCache>
                <c:ptCount val="5"/>
                <c:pt idx="0">
                  <c:v>Add-ons</c:v>
                </c:pt>
                <c:pt idx="1">
                  <c:v>Beverages</c:v>
                </c:pt>
                <c:pt idx="2">
                  <c:v>Food</c:v>
                </c:pt>
                <c:pt idx="3">
                  <c:v>Merchandise</c:v>
                </c:pt>
                <c:pt idx="4">
                  <c:v>Whole Bean/Teas</c:v>
                </c:pt>
              </c:strCache>
            </c:strRef>
          </c:cat>
          <c:val>
            <c:numRef>
              <c:f>Sheet1!$B$4:$B$9</c:f>
              <c:numCache>
                <c:formatCode>General</c:formatCode>
                <c:ptCount val="5"/>
                <c:pt idx="0">
                  <c:v>44</c:v>
                </c:pt>
                <c:pt idx="1">
                  <c:v>556</c:v>
                </c:pt>
                <c:pt idx="2">
                  <c:v>136</c:v>
                </c:pt>
                <c:pt idx="3">
                  <c:v>46</c:v>
                </c:pt>
                <c:pt idx="4">
                  <c:v>218</c:v>
                </c:pt>
              </c:numCache>
            </c:numRef>
          </c:val>
          <c:extLst>
            <c:ext xmlns:c16="http://schemas.microsoft.com/office/drawing/2014/chart" uri="{C3380CC4-5D6E-409C-BE32-E72D297353CC}">
              <c16:uniqueId val="{0000000A-6AEC-4776-8ACC-0852022616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ubbleChart>
        <c:varyColors val="0"/>
        <c:ser>
          <c:idx val="0"/>
          <c:order val="0"/>
          <c:tx>
            <c:strRef>
              <c:f>Sheet1!$F$15</c:f>
              <c:strCache>
                <c:ptCount val="1"/>
                <c:pt idx="0">
                  <c:v>Count of product_id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xVal>
            <c:strRef>
              <c:f>Sheet1!$E$16:$E$18</c:f>
              <c:strCache>
                <c:ptCount val="3"/>
                <c:pt idx="0">
                  <c:v>Markham</c:v>
                </c:pt>
                <c:pt idx="1">
                  <c:v>Mississauga</c:v>
                </c:pt>
                <c:pt idx="2">
                  <c:v>Toronto</c:v>
                </c:pt>
              </c:strCache>
            </c:strRef>
          </c:xVal>
          <c:yVal>
            <c:numRef>
              <c:f>Sheet1!$F$16:$F$18</c:f>
              <c:numCache>
                <c:formatCode>General</c:formatCode>
                <c:ptCount val="3"/>
                <c:pt idx="0">
                  <c:v>245</c:v>
                </c:pt>
                <c:pt idx="1">
                  <c:v>261</c:v>
                </c:pt>
                <c:pt idx="2">
                  <c:v>493</c:v>
                </c:pt>
              </c:numCache>
            </c:numRef>
          </c:yVal>
          <c:bubbleSize>
            <c:numRef>
              <c:f>Sheet1!$G$16:$G$18</c:f>
              <c:numCache>
                <c:formatCode>0%</c:formatCode>
                <c:ptCount val="3"/>
                <c:pt idx="0">
                  <c:v>0.45622850745074961</c:v>
                </c:pt>
                <c:pt idx="1">
                  <c:v>0.41197543857203595</c:v>
                </c:pt>
                <c:pt idx="2">
                  <c:v>0.41740021865824423</c:v>
                </c:pt>
              </c:numCache>
            </c:numRef>
          </c:bubbleSize>
          <c:bubble3D val="0"/>
          <c:extLst>
            <c:ext xmlns:c16="http://schemas.microsoft.com/office/drawing/2014/chart" uri="{C3380CC4-5D6E-409C-BE32-E72D297353CC}">
              <c16:uniqueId val="{00000000-A9E2-444C-9E63-1F1617400DAB}"/>
            </c:ext>
          </c:extLst>
        </c:ser>
        <c:dLbls>
          <c:showLegendKey val="0"/>
          <c:showVal val="0"/>
          <c:showCatName val="0"/>
          <c:showSerName val="0"/>
          <c:showPercent val="0"/>
          <c:showBubbleSize val="0"/>
        </c:dLbls>
        <c:bubbleScale val="100"/>
        <c:showNegBubbles val="0"/>
        <c:axId val="20337600"/>
        <c:axId val="27808800"/>
      </c:bubbleChart>
      <c:valAx>
        <c:axId val="20337600"/>
        <c:scaling>
          <c:orientation val="minMax"/>
        </c:scaling>
        <c:delete val="0"/>
        <c:axPos val="b"/>
        <c:majorGridlines>
          <c:spPr>
            <a:ln w="9525" cap="flat" cmpd="sng" algn="ctr">
              <a:solidFill>
                <a:schemeClr val="tx2">
                  <a:lumMod val="15000"/>
                  <a:lumOff val="85000"/>
                </a:schemeClr>
              </a:solidFill>
              <a:round/>
            </a:ln>
            <a:effectLst/>
          </c:spPr>
        </c:majorGridlines>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808800"/>
        <c:crosses val="autoZero"/>
        <c:crossBetween val="midCat"/>
      </c:valAx>
      <c:valAx>
        <c:axId val="278088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337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BM 3 - Content (NEW).xlsx]Sheet1!Staff</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Staff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Sheet1!$B$23</c:f>
              <c:strCache>
                <c:ptCount val="1"/>
                <c:pt idx="0">
                  <c:v>Total</c:v>
                </c:pt>
              </c:strCache>
            </c:strRef>
          </c:tx>
          <c:spPr>
            <a:solidFill>
              <a:schemeClr val="accent1"/>
            </a:solidFill>
            <a:ln>
              <a:noFill/>
            </a:ln>
            <a:effectLst/>
          </c:spPr>
          <c:invertIfNegative val="0"/>
          <c:cat>
            <c:strRef>
              <c:f>Sheet1!$A$24:$A$64</c:f>
              <c:strCache>
                <c:ptCount val="40"/>
                <c:pt idx="0">
                  <c:v>Adrian Macon</c:v>
                </c:pt>
                <c:pt idx="1">
                  <c:v>Ainsley Evelyn</c:v>
                </c:pt>
                <c:pt idx="2">
                  <c:v>Aline Melanie</c:v>
                </c:pt>
                <c:pt idx="3">
                  <c:v>Alisa Lysandra</c:v>
                </c:pt>
                <c:pt idx="4">
                  <c:v>Amela Chadwick</c:v>
                </c:pt>
                <c:pt idx="5">
                  <c:v>Anthony Kaitlin</c:v>
                </c:pt>
                <c:pt idx="6">
                  <c:v>Berk Derek</c:v>
                </c:pt>
                <c:pt idx="7">
                  <c:v>Blythe Arsenio</c:v>
                </c:pt>
                <c:pt idx="8">
                  <c:v>Brent Herman</c:v>
                </c:pt>
                <c:pt idx="9">
                  <c:v>Britanni Jorden</c:v>
                </c:pt>
                <c:pt idx="10">
                  <c:v>Cairo Vaughan</c:v>
                </c:pt>
                <c:pt idx="11">
                  <c:v>Caldwell Veda</c:v>
                </c:pt>
                <c:pt idx="12">
                  <c:v>Damon Sasha</c:v>
                </c:pt>
                <c:pt idx="13">
                  <c:v>Dawn Anthony</c:v>
                </c:pt>
                <c:pt idx="14">
                  <c:v>Ezekiel Bertha</c:v>
                </c:pt>
                <c:pt idx="15">
                  <c:v>Ezekiel Rashad</c:v>
                </c:pt>
                <c:pt idx="16">
                  <c:v>Garrett Doris</c:v>
                </c:pt>
                <c:pt idx="17">
                  <c:v>Hamilton Emi</c:v>
                </c:pt>
                <c:pt idx="18">
                  <c:v>Hop Bianca</c:v>
                </c:pt>
                <c:pt idx="19">
                  <c:v>Joelle Christen</c:v>
                </c:pt>
                <c:pt idx="20">
                  <c:v>Joseph Byron</c:v>
                </c:pt>
                <c:pt idx="21">
                  <c:v>Kelsey Cameron</c:v>
                </c:pt>
                <c:pt idx="22">
                  <c:v>Kylie Candace</c:v>
                </c:pt>
                <c:pt idx="23">
                  <c:v>Marny Dennis</c:v>
                </c:pt>
                <c:pt idx="24">
                  <c:v>Melodie Mercedes</c:v>
                </c:pt>
                <c:pt idx="25">
                  <c:v>Orson Benedict</c:v>
                </c:pt>
                <c:pt idx="26">
                  <c:v>Pandora Neville</c:v>
                </c:pt>
                <c:pt idx="27">
                  <c:v>Peter Paloma</c:v>
                </c:pt>
                <c:pt idx="28">
                  <c:v>Quail Octavia</c:v>
                </c:pt>
                <c:pt idx="29">
                  <c:v>Reed Eve</c:v>
                </c:pt>
                <c:pt idx="30">
                  <c:v>Remedios Mari</c:v>
                </c:pt>
                <c:pt idx="31">
                  <c:v>Ronan Magee</c:v>
                </c:pt>
                <c:pt idx="32">
                  <c:v>Ruth Leslie</c:v>
                </c:pt>
                <c:pt idx="33">
                  <c:v>Tamekah Maya</c:v>
                </c:pt>
                <c:pt idx="34">
                  <c:v>Tatum Laurel</c:v>
                </c:pt>
                <c:pt idx="35">
                  <c:v>Uma Winifred</c:v>
                </c:pt>
                <c:pt idx="36">
                  <c:v>Vance Samuel</c:v>
                </c:pt>
                <c:pt idx="37">
                  <c:v>Xavier Zachary</c:v>
                </c:pt>
                <c:pt idx="38">
                  <c:v>Xena Rahim</c:v>
                </c:pt>
                <c:pt idx="39">
                  <c:v>Yasir Lillith</c:v>
                </c:pt>
              </c:strCache>
            </c:strRef>
          </c:cat>
          <c:val>
            <c:numRef>
              <c:f>Sheet1!$B$24:$B$64</c:f>
              <c:numCache>
                <c:formatCode>General</c:formatCode>
                <c:ptCount val="40"/>
                <c:pt idx="0">
                  <c:v>26</c:v>
                </c:pt>
                <c:pt idx="1">
                  <c:v>23</c:v>
                </c:pt>
                <c:pt idx="2">
                  <c:v>38</c:v>
                </c:pt>
                <c:pt idx="3">
                  <c:v>25</c:v>
                </c:pt>
                <c:pt idx="4">
                  <c:v>30</c:v>
                </c:pt>
                <c:pt idx="5">
                  <c:v>29</c:v>
                </c:pt>
                <c:pt idx="6">
                  <c:v>14</c:v>
                </c:pt>
                <c:pt idx="7">
                  <c:v>26</c:v>
                </c:pt>
                <c:pt idx="8">
                  <c:v>19</c:v>
                </c:pt>
                <c:pt idx="9">
                  <c:v>32</c:v>
                </c:pt>
                <c:pt idx="10">
                  <c:v>32</c:v>
                </c:pt>
                <c:pt idx="11">
                  <c:v>26</c:v>
                </c:pt>
                <c:pt idx="12">
                  <c:v>27</c:v>
                </c:pt>
                <c:pt idx="13">
                  <c:v>24</c:v>
                </c:pt>
                <c:pt idx="14">
                  <c:v>22</c:v>
                </c:pt>
                <c:pt idx="15">
                  <c:v>22</c:v>
                </c:pt>
                <c:pt idx="16">
                  <c:v>28</c:v>
                </c:pt>
                <c:pt idx="17">
                  <c:v>27</c:v>
                </c:pt>
                <c:pt idx="18">
                  <c:v>29</c:v>
                </c:pt>
                <c:pt idx="19">
                  <c:v>26</c:v>
                </c:pt>
                <c:pt idx="20">
                  <c:v>25</c:v>
                </c:pt>
                <c:pt idx="21">
                  <c:v>25</c:v>
                </c:pt>
                <c:pt idx="22">
                  <c:v>21</c:v>
                </c:pt>
                <c:pt idx="23">
                  <c:v>27</c:v>
                </c:pt>
                <c:pt idx="24">
                  <c:v>27</c:v>
                </c:pt>
                <c:pt idx="25">
                  <c:v>18</c:v>
                </c:pt>
                <c:pt idx="26">
                  <c:v>19</c:v>
                </c:pt>
                <c:pt idx="27">
                  <c:v>21</c:v>
                </c:pt>
                <c:pt idx="28">
                  <c:v>26</c:v>
                </c:pt>
                <c:pt idx="29">
                  <c:v>24</c:v>
                </c:pt>
                <c:pt idx="30">
                  <c:v>25</c:v>
                </c:pt>
                <c:pt idx="31">
                  <c:v>22</c:v>
                </c:pt>
                <c:pt idx="32">
                  <c:v>31</c:v>
                </c:pt>
                <c:pt idx="33">
                  <c:v>29</c:v>
                </c:pt>
                <c:pt idx="34">
                  <c:v>26</c:v>
                </c:pt>
                <c:pt idx="35">
                  <c:v>27</c:v>
                </c:pt>
                <c:pt idx="36">
                  <c:v>15</c:v>
                </c:pt>
                <c:pt idx="37">
                  <c:v>22</c:v>
                </c:pt>
                <c:pt idx="38">
                  <c:v>24</c:v>
                </c:pt>
                <c:pt idx="39">
                  <c:v>21</c:v>
                </c:pt>
              </c:numCache>
            </c:numRef>
          </c:val>
          <c:extLst>
            <c:ext xmlns:c16="http://schemas.microsoft.com/office/drawing/2014/chart" uri="{C3380CC4-5D6E-409C-BE32-E72D297353CC}">
              <c16:uniqueId val="{00000000-D395-4B0B-985A-FBC34B1516A4}"/>
            </c:ext>
          </c:extLst>
        </c:ser>
        <c:dLbls>
          <c:showLegendKey val="0"/>
          <c:showVal val="0"/>
          <c:showCatName val="0"/>
          <c:showSerName val="0"/>
          <c:showPercent val="0"/>
          <c:showBubbleSize val="0"/>
        </c:dLbls>
        <c:gapWidth val="219"/>
        <c:overlap val="-27"/>
        <c:axId val="170552608"/>
        <c:axId val="170553440"/>
      </c:barChart>
      <c:catAx>
        <c:axId val="17055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53440"/>
        <c:crosses val="autoZero"/>
        <c:auto val="1"/>
        <c:lblAlgn val="ctr"/>
        <c:lblOffset val="100"/>
        <c:noMultiLvlLbl val="0"/>
      </c:catAx>
      <c:valAx>
        <c:axId val="17055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5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BM 3 - Content (NEW).xlsx]Sheet1!TargetActual</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Sheet1!$B$70</c:f>
              <c:strCache>
                <c:ptCount val="1"/>
                <c:pt idx="0">
                  <c:v>Sum of target</c:v>
                </c:pt>
              </c:strCache>
            </c:strRef>
          </c:tx>
          <c:spPr>
            <a:solidFill>
              <a:schemeClr val="accent1"/>
            </a:solidFill>
            <a:ln>
              <a:noFill/>
            </a:ln>
            <a:effectLst/>
          </c:spPr>
          <c:invertIfNegative val="0"/>
          <c:cat>
            <c:multiLvlStrRef>
              <c:f>Sheet1!$A$71:$A$91</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Beverages</c:v>
                  </c:pt>
                  <c:pt idx="4">
                    <c:v>Food</c:v>
                  </c:pt>
                  <c:pt idx="8">
                    <c:v>Merchandise</c:v>
                  </c:pt>
                  <c:pt idx="12">
                    <c:v>Whole Bean/Teas</c:v>
                  </c:pt>
                </c:lvl>
              </c:multiLvlStrCache>
            </c:multiLvlStrRef>
          </c:cat>
          <c:val>
            <c:numRef>
              <c:f>Sheet1!$B$71:$B$91</c:f>
              <c:numCache>
                <c:formatCode>General</c:formatCode>
                <c:ptCount val="16"/>
                <c:pt idx="0">
                  <c:v>234</c:v>
                </c:pt>
                <c:pt idx="1">
                  <c:v>267</c:v>
                </c:pt>
                <c:pt idx="2">
                  <c:v>292</c:v>
                </c:pt>
                <c:pt idx="3">
                  <c:v>251</c:v>
                </c:pt>
                <c:pt idx="4">
                  <c:v>214</c:v>
                </c:pt>
                <c:pt idx="5">
                  <c:v>204</c:v>
                </c:pt>
                <c:pt idx="6">
                  <c:v>259</c:v>
                </c:pt>
                <c:pt idx="7">
                  <c:v>239</c:v>
                </c:pt>
                <c:pt idx="8">
                  <c:v>261</c:v>
                </c:pt>
                <c:pt idx="9">
                  <c:v>267</c:v>
                </c:pt>
                <c:pt idx="10">
                  <c:v>239</c:v>
                </c:pt>
                <c:pt idx="11">
                  <c:v>280</c:v>
                </c:pt>
                <c:pt idx="12">
                  <c:v>267</c:v>
                </c:pt>
                <c:pt idx="13">
                  <c:v>257</c:v>
                </c:pt>
                <c:pt idx="14">
                  <c:v>214</c:v>
                </c:pt>
                <c:pt idx="15">
                  <c:v>242</c:v>
                </c:pt>
              </c:numCache>
            </c:numRef>
          </c:val>
          <c:extLst>
            <c:ext xmlns:c16="http://schemas.microsoft.com/office/drawing/2014/chart" uri="{C3380CC4-5D6E-409C-BE32-E72D297353CC}">
              <c16:uniqueId val="{00000000-634E-4F2E-81AC-C0E9A8191013}"/>
            </c:ext>
          </c:extLst>
        </c:ser>
        <c:ser>
          <c:idx val="1"/>
          <c:order val="1"/>
          <c:tx>
            <c:strRef>
              <c:f>Sheet1!$C$70</c:f>
              <c:strCache>
                <c:ptCount val="1"/>
                <c:pt idx="0">
                  <c:v>Sum of actual</c:v>
                </c:pt>
              </c:strCache>
            </c:strRef>
          </c:tx>
          <c:spPr>
            <a:solidFill>
              <a:schemeClr val="accent2"/>
            </a:solidFill>
            <a:ln>
              <a:noFill/>
            </a:ln>
            <a:effectLst/>
          </c:spPr>
          <c:invertIfNegative val="0"/>
          <c:cat>
            <c:multiLvlStrRef>
              <c:f>Sheet1!$A$71:$A$91</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Beverages</c:v>
                  </c:pt>
                  <c:pt idx="4">
                    <c:v>Food</c:v>
                  </c:pt>
                  <c:pt idx="8">
                    <c:v>Merchandise</c:v>
                  </c:pt>
                  <c:pt idx="12">
                    <c:v>Whole Bean/Teas</c:v>
                  </c:pt>
                </c:lvl>
              </c:multiLvlStrCache>
            </c:multiLvlStrRef>
          </c:cat>
          <c:val>
            <c:numRef>
              <c:f>Sheet1!$C$71:$C$91</c:f>
              <c:numCache>
                <c:formatCode>General</c:formatCode>
                <c:ptCount val="16"/>
                <c:pt idx="0">
                  <c:v>304.88000000000011</c:v>
                </c:pt>
                <c:pt idx="1">
                  <c:v>312.00000000000006</c:v>
                </c:pt>
                <c:pt idx="2">
                  <c:v>331.57000000000005</c:v>
                </c:pt>
                <c:pt idx="3">
                  <c:v>321.11</c:v>
                </c:pt>
                <c:pt idx="4">
                  <c:v>34.860000000000007</c:v>
                </c:pt>
                <c:pt idx="5">
                  <c:v>41.53</c:v>
                </c:pt>
                <c:pt idx="6">
                  <c:v>44.740000000000009</c:v>
                </c:pt>
                <c:pt idx="7">
                  <c:v>43.01</c:v>
                </c:pt>
                <c:pt idx="8">
                  <c:v>201.96</c:v>
                </c:pt>
                <c:pt idx="9">
                  <c:v>174.08</c:v>
                </c:pt>
                <c:pt idx="10">
                  <c:v>128.51999999999998</c:v>
                </c:pt>
                <c:pt idx="11">
                  <c:v>87.04</c:v>
                </c:pt>
                <c:pt idx="12">
                  <c:v>143.51</c:v>
                </c:pt>
                <c:pt idx="13">
                  <c:v>162.16999999999999</c:v>
                </c:pt>
                <c:pt idx="14">
                  <c:v>169.66999999999993</c:v>
                </c:pt>
                <c:pt idx="15">
                  <c:v>152.12</c:v>
                </c:pt>
              </c:numCache>
            </c:numRef>
          </c:val>
          <c:extLst>
            <c:ext xmlns:c16="http://schemas.microsoft.com/office/drawing/2014/chart" uri="{C3380CC4-5D6E-409C-BE32-E72D297353CC}">
              <c16:uniqueId val="{00000001-634E-4F2E-81AC-C0E9A8191013}"/>
            </c:ext>
          </c:extLst>
        </c:ser>
        <c:dLbls>
          <c:showLegendKey val="0"/>
          <c:showVal val="0"/>
          <c:showCatName val="0"/>
          <c:showSerName val="0"/>
          <c:showPercent val="0"/>
          <c:showBubbleSize val="0"/>
        </c:dLbls>
        <c:gapWidth val="219"/>
        <c:overlap val="-27"/>
        <c:axId val="285296816"/>
        <c:axId val="285294736"/>
      </c:barChart>
      <c:catAx>
        <c:axId val="28529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294736"/>
        <c:crosses val="autoZero"/>
        <c:auto val="1"/>
        <c:lblAlgn val="ctr"/>
        <c:lblOffset val="100"/>
        <c:noMultiLvlLbl val="0"/>
      </c:catAx>
      <c:valAx>
        <c:axId val="28529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29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xdr:row>
      <xdr:rowOff>1</xdr:rowOff>
    </xdr:from>
    <xdr:to>
      <xdr:col>3</xdr:col>
      <xdr:colOff>1</xdr:colOff>
      <xdr:row>5</xdr:row>
      <xdr:rowOff>323851</xdr:rowOff>
    </xdr:to>
    <xdr:pic>
      <xdr:nvPicPr>
        <xdr:cNvPr id="2" name="Picture 1">
          <a:extLst>
            <a:ext uri="{FF2B5EF4-FFF2-40B4-BE49-F238E27FC236}">
              <a16:creationId xmlns:a16="http://schemas.microsoft.com/office/drawing/2014/main" id="{8F3C5FDD-01D3-4553-A0A3-59CC0CC92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6" y="200026"/>
          <a:ext cx="1657350" cy="165735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7</xdr:col>
      <xdr:colOff>628649</xdr:colOff>
      <xdr:row>22</xdr:row>
      <xdr:rowOff>72982</xdr:rowOff>
    </xdr:to>
    <xdr:pic>
      <xdr:nvPicPr>
        <xdr:cNvPr id="3" name="Picture 2" descr="Image result for bch bootcamps">
          <a:extLst>
            <a:ext uri="{FF2B5EF4-FFF2-40B4-BE49-F238E27FC236}">
              <a16:creationId xmlns:a16="http://schemas.microsoft.com/office/drawing/2014/main" id="{7D29B052-93D1-493C-89A2-58FC5D3736C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0025" y="2066925"/>
          <a:ext cx="4972049" cy="3073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3</xdr:row>
      <xdr:rowOff>177800</xdr:rowOff>
    </xdr:from>
    <xdr:to>
      <xdr:col>13</xdr:col>
      <xdr:colOff>590550</xdr:colOff>
      <xdr:row>19</xdr:row>
      <xdr:rowOff>139700</xdr:rowOff>
    </xdr:to>
    <xdr:sp macro="" textlink="">
      <xdr:nvSpPr>
        <xdr:cNvPr id="2" name="TextBox 1">
          <a:extLst>
            <a:ext uri="{FF2B5EF4-FFF2-40B4-BE49-F238E27FC236}">
              <a16:creationId xmlns:a16="http://schemas.microsoft.com/office/drawing/2014/main" id="{6B880EB9-28EE-4AB2-B3FD-8EA8E27507C3}"/>
            </a:ext>
          </a:extLst>
        </xdr:cNvPr>
        <xdr:cNvSpPr txBox="1"/>
      </xdr:nvSpPr>
      <xdr:spPr>
        <a:xfrm>
          <a:off x="12700" y="730250"/>
          <a:ext cx="8502650" cy="2908300"/>
        </a:xfrm>
        <a:prstGeom prst="rect">
          <a:avLst/>
        </a:prstGeom>
        <a:solidFill>
          <a:schemeClr val="lt1"/>
        </a:solidFill>
        <a:ln w="28575" cmpd="sng">
          <a:solidFill>
            <a:srgbClr val="C081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You are a business analyst at Not A Morning Person Cafe.  Your manager has requested that you prepare a dashboard that will outline the following:</a:t>
          </a:r>
        </a:p>
        <a:p>
          <a:r>
            <a:rPr lang="en-CA" sz="1100"/>
            <a:t>1.  product popularity</a:t>
          </a:r>
          <a:r>
            <a:rPr lang="en-CA" sz="1100" baseline="0"/>
            <a:t> -- using a pie chart, outline the total total items sold in each product group.</a:t>
          </a:r>
        </a:p>
        <a:p>
          <a:endParaRPr lang="en-CA" sz="1100" baseline="0"/>
        </a:p>
        <a:p>
          <a:r>
            <a:rPr lang="en-CA" sz="1100" baseline="0"/>
            <a:t>2.  employee performance -- using a bar chart, outline how many order were fulfilled by each employee throughout 2019.</a:t>
          </a:r>
        </a:p>
        <a:p>
          <a:endParaRPr lang="en-CA" sz="1100" baseline="0"/>
        </a:p>
        <a:p>
          <a:r>
            <a:rPr lang="en-CA" sz="1100" baseline="0"/>
            <a:t>3.  profit margin and units sold by city -- create a bubble chart displaying the profit margin ([revenue - cost]/revenue), and the units sold by city; the size of the bubbles should be based on units sold.</a:t>
          </a:r>
        </a:p>
        <a:p>
          <a:endParaRPr lang="en-CA" sz="1100" baseline="0"/>
        </a:p>
        <a:p>
          <a:r>
            <a:rPr lang="en-CA" sz="1100" baseline="0"/>
            <a:t>4.  target vs actual sales -- using a bar chart, display the target and actual sales for each product group, display results for each quarter.</a:t>
          </a:r>
        </a:p>
        <a:p>
          <a:r>
            <a:rPr lang="en-CA" sz="1100" i="1" baseline="0"/>
            <a:t>(HINT:  this will use a different data source for your pivot table)</a:t>
          </a:r>
        </a:p>
        <a:p>
          <a:endParaRPr lang="en-CA" sz="1100" baseline="0"/>
        </a:p>
        <a:p>
          <a:r>
            <a:rPr lang="en-CA" sz="1100" baseline="0"/>
            <a:t>5.  add slicers for product group, month, whether the orders were made in store, sales outlet ID, and the product type.</a:t>
          </a:r>
        </a:p>
        <a:p>
          <a:r>
            <a:rPr lang="en-CA" sz="1100" i="1" baseline="0"/>
            <a:t>(HINT:  be sure to connect the slicers to the appropriate graphs)</a:t>
          </a:r>
        </a:p>
        <a:p>
          <a:endParaRPr lang="en-CA" sz="1100" baseline="0"/>
        </a:p>
        <a:p>
          <a:r>
            <a:rPr lang="en-CA" sz="1100" baseline="0"/>
            <a:t>Be sure to make the dashboard visually appealing.  Your manager is not the only stakeholder who will review the 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375</xdr:colOff>
      <xdr:row>2</xdr:row>
      <xdr:rowOff>7470</xdr:rowOff>
    </xdr:from>
    <xdr:to>
      <xdr:col>5</xdr:col>
      <xdr:colOff>315028</xdr:colOff>
      <xdr:row>13</xdr:row>
      <xdr:rowOff>14941</xdr:rowOff>
    </xdr:to>
    <xdr:graphicFrame macro="">
      <xdr:nvGraphicFramePr>
        <xdr:cNvPr id="2" name="Chart 1">
          <a:extLst>
            <a:ext uri="{FF2B5EF4-FFF2-40B4-BE49-F238E27FC236}">
              <a16:creationId xmlns:a16="http://schemas.microsoft.com/office/drawing/2014/main" id="{07F6DA2E-298E-4602-BA61-FA1ED85FC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313764</xdr:colOff>
      <xdr:row>2</xdr:row>
      <xdr:rowOff>5031</xdr:rowOff>
    </xdr:from>
    <xdr:to>
      <xdr:col>10</xdr:col>
      <xdr:colOff>649597</xdr:colOff>
      <xdr:row>12</xdr:row>
      <xdr:rowOff>189770</xdr:rowOff>
    </xdr:to>
    <xdr:graphicFrame macro="">
      <xdr:nvGraphicFramePr>
        <xdr:cNvPr id="3" name="Chart 2">
          <a:extLst>
            <a:ext uri="{FF2B5EF4-FFF2-40B4-BE49-F238E27FC236}">
              <a16:creationId xmlns:a16="http://schemas.microsoft.com/office/drawing/2014/main" id="{E447F5BE-663D-4941-B831-F16FD31D0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7299</xdr:colOff>
      <xdr:row>12</xdr:row>
      <xdr:rowOff>162607</xdr:rowOff>
    </xdr:from>
    <xdr:to>
      <xdr:col>11</xdr:col>
      <xdr:colOff>0</xdr:colOff>
      <xdr:row>27</xdr:row>
      <xdr:rowOff>138679</xdr:rowOff>
    </xdr:to>
    <xdr:graphicFrame macro="">
      <xdr:nvGraphicFramePr>
        <xdr:cNvPr id="4" name="Chart 3">
          <a:extLst>
            <a:ext uri="{FF2B5EF4-FFF2-40B4-BE49-F238E27FC236}">
              <a16:creationId xmlns:a16="http://schemas.microsoft.com/office/drawing/2014/main" id="{BD8736DB-7A62-43F8-9107-FC709CFDE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14596</xdr:colOff>
      <xdr:row>27</xdr:row>
      <xdr:rowOff>137461</xdr:rowOff>
    </xdr:from>
    <xdr:to>
      <xdr:col>11</xdr:col>
      <xdr:colOff>7299</xdr:colOff>
      <xdr:row>45</xdr:row>
      <xdr:rowOff>36495</xdr:rowOff>
    </xdr:to>
    <xdr:graphicFrame macro="">
      <xdr:nvGraphicFramePr>
        <xdr:cNvPr id="5" name="Chart 4">
          <a:extLst>
            <a:ext uri="{FF2B5EF4-FFF2-40B4-BE49-F238E27FC236}">
              <a16:creationId xmlns:a16="http://schemas.microsoft.com/office/drawing/2014/main" id="{31E96156-56D9-45A3-A496-A1680B7A5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0</xdr:colOff>
      <xdr:row>0</xdr:row>
      <xdr:rowOff>0</xdr:rowOff>
    </xdr:from>
    <xdr:ext cx="10933678" cy="458795"/>
    <xdr:sp macro="" textlink="">
      <xdr:nvSpPr>
        <xdr:cNvPr id="6" name="TextBox 5">
          <a:extLst>
            <a:ext uri="{FF2B5EF4-FFF2-40B4-BE49-F238E27FC236}">
              <a16:creationId xmlns:a16="http://schemas.microsoft.com/office/drawing/2014/main" id="{17C371CB-8620-447A-A506-7FA5E41682B3}"/>
            </a:ext>
          </a:extLst>
        </xdr:cNvPr>
        <xdr:cNvSpPr txBox="1"/>
      </xdr:nvSpPr>
      <xdr:spPr>
        <a:xfrm>
          <a:off x="0" y="0"/>
          <a:ext cx="10933678" cy="458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CA" sz="2000">
              <a:latin typeface="Bahnschrift SemiCondensed" panose="020B0502040204020203" pitchFamily="34" charset="0"/>
            </a:rPr>
            <a:t>Cafe</a:t>
          </a:r>
          <a:r>
            <a:rPr lang="en-CA" sz="2000" baseline="0">
              <a:latin typeface="Bahnschrift SemiCondensed" panose="020B0502040204020203" pitchFamily="34" charset="0"/>
            </a:rPr>
            <a:t> Dashboard</a:t>
          </a:r>
        </a:p>
      </xdr:txBody>
    </xdr:sp>
    <xdr:clientData/>
  </xdr:oneCellAnchor>
  <xdr:twoCellAnchor editAs="oneCell">
    <xdr:from>
      <xdr:col>13</xdr:col>
      <xdr:colOff>526611</xdr:colOff>
      <xdr:row>2</xdr:row>
      <xdr:rowOff>26714</xdr:rowOff>
    </xdr:from>
    <xdr:to>
      <xdr:col>16</xdr:col>
      <xdr:colOff>384721</xdr:colOff>
      <xdr:row>10</xdr:row>
      <xdr:rowOff>7300</xdr:rowOff>
    </xdr:to>
    <mc:AlternateContent xmlns:mc="http://schemas.openxmlformats.org/markup-compatibility/2006">
      <mc:Choice xmlns:a14="http://schemas.microsoft.com/office/drawing/2010/main" Requires="a14">
        <xdr:graphicFrame macro="">
          <xdr:nvGraphicFramePr>
            <xdr:cNvPr id="7" name="sales_outlet_id">
              <a:extLst>
                <a:ext uri="{FF2B5EF4-FFF2-40B4-BE49-F238E27FC236}">
                  <a16:creationId xmlns:a16="http://schemas.microsoft.com/office/drawing/2014/main" id="{F2C01378-D66F-4BCB-96A8-08BFEDBCA6AC}"/>
                </a:ext>
              </a:extLst>
            </xdr:cNvPr>
            <xdr:cNvGraphicFramePr/>
          </xdr:nvGraphicFramePr>
          <xdr:xfrm>
            <a:off x="0" y="0"/>
            <a:ext cx="0" cy="0"/>
          </xdr:xfrm>
          <a:graphic>
            <a:graphicData uri="http://schemas.microsoft.com/office/drawing/2010/slicer">
              <sle:slicer xmlns:sle="http://schemas.microsoft.com/office/drawing/2010/slicer" name="sales_outlet_id"/>
            </a:graphicData>
          </a:graphic>
        </xdr:graphicFrame>
      </mc:Choice>
      <mc:Fallback>
        <xdr:sp macro="" textlink="">
          <xdr:nvSpPr>
            <xdr:cNvPr id="0" name=""/>
            <xdr:cNvSpPr>
              <a:spLocks noTextEdit="1"/>
            </xdr:cNvSpPr>
          </xdr:nvSpPr>
          <xdr:spPr>
            <a:xfrm>
              <a:off x="9066266" y="420852"/>
              <a:ext cx="1828800" cy="155713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506540</xdr:colOff>
      <xdr:row>21</xdr:row>
      <xdr:rowOff>43795</xdr:rowOff>
    </xdr:from>
    <xdr:to>
      <xdr:col>16</xdr:col>
      <xdr:colOff>364650</xdr:colOff>
      <xdr:row>24</xdr:row>
      <xdr:rowOff>145977</xdr:rowOff>
    </xdr:to>
    <mc:AlternateContent xmlns:mc="http://schemas.openxmlformats.org/markup-compatibility/2006">
      <mc:Choice xmlns:a14="http://schemas.microsoft.com/office/drawing/2010/main" Requires="a14">
        <xdr:graphicFrame macro="">
          <xdr:nvGraphicFramePr>
            <xdr:cNvPr id="8" name="instore_yn">
              <a:extLst>
                <a:ext uri="{FF2B5EF4-FFF2-40B4-BE49-F238E27FC236}">
                  <a16:creationId xmlns:a16="http://schemas.microsoft.com/office/drawing/2014/main" id="{FF2A32B6-6605-4E71-B0BA-81DFE283E3A0}"/>
                </a:ext>
              </a:extLst>
            </xdr:cNvPr>
            <xdr:cNvGraphicFramePr/>
          </xdr:nvGraphicFramePr>
          <xdr:xfrm>
            <a:off x="0" y="0"/>
            <a:ext cx="0" cy="0"/>
          </xdr:xfrm>
          <a:graphic>
            <a:graphicData uri="http://schemas.microsoft.com/office/drawing/2010/slicer">
              <sle:slicer xmlns:sle="http://schemas.microsoft.com/office/drawing/2010/slicer" name="instore_yn"/>
            </a:graphicData>
          </a:graphic>
        </xdr:graphicFrame>
      </mc:Choice>
      <mc:Fallback>
        <xdr:sp macro="" textlink="">
          <xdr:nvSpPr>
            <xdr:cNvPr id="0" name=""/>
            <xdr:cNvSpPr>
              <a:spLocks noTextEdit="1"/>
            </xdr:cNvSpPr>
          </xdr:nvSpPr>
          <xdr:spPr>
            <a:xfrm>
              <a:off x="9046195" y="4182243"/>
              <a:ext cx="1828800" cy="69338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508365</xdr:colOff>
      <xdr:row>24</xdr:row>
      <xdr:rowOff>139847</xdr:rowOff>
    </xdr:from>
    <xdr:to>
      <xdr:col>16</xdr:col>
      <xdr:colOff>366475</xdr:colOff>
      <xdr:row>31</xdr:row>
      <xdr:rowOff>21898</xdr:rowOff>
    </xdr:to>
    <mc:AlternateContent xmlns:mc="http://schemas.openxmlformats.org/markup-compatibility/2006">
      <mc:Choice xmlns:a14="http://schemas.microsoft.com/office/drawing/2010/main" Requires="a14">
        <xdr:graphicFrame macro="">
          <xdr:nvGraphicFramePr>
            <xdr:cNvPr id="9" name="product_group">
              <a:extLst>
                <a:ext uri="{FF2B5EF4-FFF2-40B4-BE49-F238E27FC236}">
                  <a16:creationId xmlns:a16="http://schemas.microsoft.com/office/drawing/2014/main" id="{E22BBB32-2BD3-4A4B-A926-4EBB2D2F211E}"/>
                </a:ext>
              </a:extLst>
            </xdr:cNvPr>
            <xdr:cNvGraphicFramePr/>
          </xdr:nvGraphicFramePr>
          <xdr:xfrm>
            <a:off x="0" y="0"/>
            <a:ext cx="0" cy="0"/>
          </xdr:xfrm>
          <a:graphic>
            <a:graphicData uri="http://schemas.microsoft.com/office/drawing/2010/slicer">
              <sle:slicer xmlns:sle="http://schemas.microsoft.com/office/drawing/2010/slicer" name="product_group"/>
            </a:graphicData>
          </a:graphic>
        </xdr:graphicFrame>
      </mc:Choice>
      <mc:Fallback>
        <xdr:sp macro="" textlink="">
          <xdr:nvSpPr>
            <xdr:cNvPr id="0" name=""/>
            <xdr:cNvSpPr>
              <a:spLocks noTextEdit="1"/>
            </xdr:cNvSpPr>
          </xdr:nvSpPr>
          <xdr:spPr>
            <a:xfrm>
              <a:off x="9048020" y="4869502"/>
              <a:ext cx="1828800" cy="126153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532087</xdr:colOff>
      <xdr:row>10</xdr:row>
      <xdr:rowOff>17590</xdr:rowOff>
    </xdr:from>
    <xdr:to>
      <xdr:col>16</xdr:col>
      <xdr:colOff>390197</xdr:colOff>
      <xdr:row>21</xdr:row>
      <xdr:rowOff>29196</xdr:rowOff>
    </xdr:to>
    <mc:AlternateContent xmlns:mc="http://schemas.openxmlformats.org/markup-compatibility/2006">
      <mc:Choice xmlns:a14="http://schemas.microsoft.com/office/drawing/2010/main" Requires="a14">
        <xdr:graphicFrame macro="">
          <xdr:nvGraphicFramePr>
            <xdr:cNvPr id="10" name="month">
              <a:extLst>
                <a:ext uri="{FF2B5EF4-FFF2-40B4-BE49-F238E27FC236}">
                  <a16:creationId xmlns:a16="http://schemas.microsoft.com/office/drawing/2014/main" id="{51663109-0E21-475E-85BF-0705C8CB0B3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071742" y="1988280"/>
              <a:ext cx="1828800" cy="217936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15693</xdr:colOff>
      <xdr:row>2</xdr:row>
      <xdr:rowOff>26713</xdr:rowOff>
    </xdr:from>
    <xdr:to>
      <xdr:col>13</xdr:col>
      <xdr:colOff>530700</xdr:colOff>
      <xdr:row>31</xdr:row>
      <xdr:rowOff>29195</xdr:rowOff>
    </xdr:to>
    <mc:AlternateContent xmlns:mc="http://schemas.openxmlformats.org/markup-compatibility/2006">
      <mc:Choice xmlns:a14="http://schemas.microsoft.com/office/drawing/2010/main" Requires="a14">
        <xdr:graphicFrame macro="">
          <xdr:nvGraphicFramePr>
            <xdr:cNvPr id="11" name="product_type">
              <a:extLst>
                <a:ext uri="{FF2B5EF4-FFF2-40B4-BE49-F238E27FC236}">
                  <a16:creationId xmlns:a16="http://schemas.microsoft.com/office/drawing/2014/main" id="{D9A4E288-23F0-4FAB-A82C-49FB6FCEA62E}"/>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dr:sp macro="" textlink="">
          <xdr:nvSpPr>
            <xdr:cNvPr id="0" name=""/>
            <xdr:cNvSpPr>
              <a:spLocks noTextEdit="1"/>
            </xdr:cNvSpPr>
          </xdr:nvSpPr>
          <xdr:spPr>
            <a:xfrm>
              <a:off x="7241555" y="420851"/>
              <a:ext cx="1828800" cy="571748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xdr:row>
      <xdr:rowOff>0</xdr:rowOff>
    </xdr:from>
    <xdr:to>
      <xdr:col>13</xdr:col>
      <xdr:colOff>0</xdr:colOff>
      <xdr:row>17</xdr:row>
      <xdr:rowOff>0</xdr:rowOff>
    </xdr:to>
    <xdr:sp macro="" textlink="">
      <xdr:nvSpPr>
        <xdr:cNvPr id="2" name="TextBox 1">
          <a:extLst>
            <a:ext uri="{FF2B5EF4-FFF2-40B4-BE49-F238E27FC236}">
              <a16:creationId xmlns:a16="http://schemas.microsoft.com/office/drawing/2014/main" id="{E8C885AE-7F33-254C-8078-DB47FDEDBAA0}"/>
            </a:ext>
          </a:extLst>
        </xdr:cNvPr>
        <xdr:cNvSpPr txBox="1"/>
      </xdr:nvSpPr>
      <xdr:spPr>
        <a:xfrm>
          <a:off x="0" y="770759"/>
          <a:ext cx="8767379" cy="2504965"/>
        </a:xfrm>
        <a:prstGeom prst="rect">
          <a:avLst/>
        </a:prstGeom>
        <a:solidFill>
          <a:schemeClr val="lt1"/>
        </a:solidFill>
        <a:ln w="28575" cmpd="sng">
          <a:solidFill>
            <a:srgbClr val="FF00F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t>You run</a:t>
          </a:r>
          <a:r>
            <a:rPr lang="en-US" sz="1100" b="0" baseline="0"/>
            <a:t> the Marketing Team</a:t>
          </a:r>
          <a:r>
            <a:rPr lang="en-US" sz="1100" b="0"/>
            <a:t> for</a:t>
          </a:r>
          <a:r>
            <a:rPr lang="en-US" sz="1100" b="0" baseline="0"/>
            <a:t> BestLife, a tech startup that runs an ticket selling platform on Android and iOS.  BestLife has done their first quarter of business in Toronto and Montreal and your team wants to get insight on how it went.  Use the three tables provided to construct a data dashboard showing the following things:</a:t>
          </a:r>
        </a:p>
        <a:p>
          <a:endParaRPr lang="en-US" sz="1100" b="0" baseline="0"/>
        </a:p>
        <a:p>
          <a:r>
            <a:rPr lang="en-US" sz="1100" b="0" baseline="0"/>
            <a:t>1. a Bar Chart that shows the overall ROI for Toronto and Montreal.  Make any positive ROI green and any negative ROI red for dramatic effect!</a:t>
          </a:r>
        </a:p>
        <a:p>
          <a:endParaRPr lang="en-US" sz="1100" b="0" baseline="0"/>
        </a:p>
        <a:p>
          <a:r>
            <a:rPr lang="en-US" sz="1100" b="0" baseline="0"/>
            <a:t>2. a Tree Map that displays the ticket sales breakdown by demographic (a demographic in this case is a 5-year span + gender -&gt; " 20-25f ").  Add a slicer to this chart that drills down by Event.</a:t>
          </a:r>
        </a:p>
        <a:p>
          <a:endParaRPr lang="en-US" sz="1100" b="0" baseline="0"/>
        </a:p>
        <a:p>
          <a:r>
            <a:rPr lang="en-US" sz="1100" b="0" baseline="0"/>
            <a:t>3. a Bar Chart showing number of tickets sold per event.  Make the bars rounded for a more modern look.  Add a slicer that drills down by demographic.</a:t>
          </a:r>
        </a:p>
        <a:p>
          <a:endParaRPr lang="en-US" sz="1100" b="0" baseline="0"/>
        </a:p>
        <a:p>
          <a:r>
            <a:rPr lang="en-US" sz="1100" b="0" baseline="0"/>
            <a:t>4. Make it stylish!  This is marketing after all, and the executive team may want to show it to investors!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C:\C:\Users\William\Dropbox\Ryerson%20University\Excel%20Ventures\THE%20POWER%20OF%20EXCEL\DEVELOPMENT%20PROJECT\Fall%202017%20Workshop%20CONTENT\SBM\SBM%20Level%202%20-%20Power%20of%20Excel%20-%20Solu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sheetName val="Shortcuts"/>
      <sheetName val="NSLSC Preface"/>
      <sheetName val="NSLSC Capstone"/>
      <sheetName val="What-if Analysis"/>
      <sheetName val="Circular References"/>
      <sheetName val="Credit Analysis Capstone"/>
      <sheetName val="Payroll Example"/>
      <sheetName val="DEmp"/>
      <sheetName val="HR Raise Capstone"/>
      <sheetName val="HR Training Example"/>
      <sheetName val="HR Database"/>
      <sheetName val="Marketing Summary"/>
      <sheetName val="INDEX MATCH MATCH Example"/>
      <sheetName val="Regression"/>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C2">
            <v>11197</v>
          </cell>
          <cell r="D2" t="str">
            <v>USA</v>
          </cell>
        </row>
        <row r="3">
          <cell r="C3">
            <v>20335</v>
          </cell>
          <cell r="D3" t="str">
            <v>Canada</v>
          </cell>
        </row>
        <row r="4">
          <cell r="C4">
            <v>20874</v>
          </cell>
          <cell r="D4" t="str">
            <v>USA</v>
          </cell>
        </row>
        <row r="5">
          <cell r="C5">
            <v>20166</v>
          </cell>
          <cell r="D5" t="str">
            <v>Latin America</v>
          </cell>
        </row>
        <row r="6">
          <cell r="C6">
            <v>26349</v>
          </cell>
          <cell r="D6" t="str">
            <v>USA</v>
          </cell>
        </row>
        <row r="7">
          <cell r="C7">
            <v>17918</v>
          </cell>
          <cell r="D7" t="str">
            <v>Latin America</v>
          </cell>
        </row>
        <row r="8">
          <cell r="C8">
            <v>39341</v>
          </cell>
          <cell r="D8" t="str">
            <v>Latin America</v>
          </cell>
        </row>
        <row r="9">
          <cell r="C9">
            <v>33241</v>
          </cell>
          <cell r="D9" t="str">
            <v>USA</v>
          </cell>
        </row>
        <row r="10">
          <cell r="C10">
            <v>22824</v>
          </cell>
          <cell r="D10" t="str">
            <v>Latin America</v>
          </cell>
        </row>
        <row r="11">
          <cell r="C11">
            <v>15745</v>
          </cell>
          <cell r="D11" t="str">
            <v>Mexico</v>
          </cell>
        </row>
        <row r="12">
          <cell r="C12">
            <v>22782</v>
          </cell>
          <cell r="D12" t="str">
            <v>Mexico</v>
          </cell>
        </row>
        <row r="13">
          <cell r="C13">
            <v>14181</v>
          </cell>
          <cell r="D13" t="str">
            <v>USA</v>
          </cell>
        </row>
        <row r="14">
          <cell r="C14">
            <v>28985</v>
          </cell>
          <cell r="D14" t="str">
            <v>USA</v>
          </cell>
        </row>
        <row r="15">
          <cell r="C15">
            <v>6242</v>
          </cell>
          <cell r="D15" t="str">
            <v>Mexico</v>
          </cell>
        </row>
        <row r="16">
          <cell r="C16">
            <v>19720</v>
          </cell>
          <cell r="D16" t="str">
            <v>Mexico</v>
          </cell>
        </row>
        <row r="17">
          <cell r="C17">
            <v>30713</v>
          </cell>
          <cell r="D17" t="str">
            <v>Latin America</v>
          </cell>
        </row>
        <row r="18">
          <cell r="C18">
            <v>8901</v>
          </cell>
          <cell r="D18" t="str">
            <v>Latin America</v>
          </cell>
        </row>
        <row r="19">
          <cell r="C19">
            <v>33834</v>
          </cell>
          <cell r="D19" t="str">
            <v>USA</v>
          </cell>
        </row>
        <row r="20">
          <cell r="C20">
            <v>33896</v>
          </cell>
          <cell r="D20" t="str">
            <v>USA</v>
          </cell>
        </row>
        <row r="21">
          <cell r="C21">
            <v>24520</v>
          </cell>
          <cell r="D21" t="str">
            <v>Canada</v>
          </cell>
        </row>
        <row r="22">
          <cell r="C22">
            <v>12519</v>
          </cell>
          <cell r="D22" t="str">
            <v>Latin America</v>
          </cell>
        </row>
        <row r="23">
          <cell r="C23">
            <v>34324</v>
          </cell>
          <cell r="D23" t="str">
            <v>Latin America</v>
          </cell>
        </row>
        <row r="24">
          <cell r="C24">
            <v>36139</v>
          </cell>
          <cell r="D24" t="str">
            <v>USA</v>
          </cell>
        </row>
        <row r="25">
          <cell r="C25">
            <v>20595</v>
          </cell>
          <cell r="D25" t="str">
            <v>USA</v>
          </cell>
        </row>
        <row r="26">
          <cell r="C26">
            <v>19799</v>
          </cell>
          <cell r="D26" t="str">
            <v>Canada</v>
          </cell>
        </row>
        <row r="27">
          <cell r="C27">
            <v>27644</v>
          </cell>
          <cell r="D27" t="str">
            <v>USA</v>
          </cell>
        </row>
        <row r="28">
          <cell r="C28">
            <v>21741</v>
          </cell>
          <cell r="D28" t="str">
            <v>Mexico</v>
          </cell>
        </row>
        <row r="29">
          <cell r="C29">
            <v>14052</v>
          </cell>
          <cell r="D29" t="str">
            <v>Canada</v>
          </cell>
        </row>
        <row r="30">
          <cell r="C30">
            <v>7231</v>
          </cell>
          <cell r="D30" t="str">
            <v>Latin America</v>
          </cell>
        </row>
        <row r="31">
          <cell r="C31">
            <v>31277</v>
          </cell>
          <cell r="D31" t="str">
            <v>USA</v>
          </cell>
        </row>
        <row r="32">
          <cell r="C32">
            <v>24074</v>
          </cell>
          <cell r="D32" t="str">
            <v>Latin America</v>
          </cell>
        </row>
        <row r="33">
          <cell r="C33">
            <v>36267</v>
          </cell>
          <cell r="D33" t="str">
            <v>USA</v>
          </cell>
        </row>
        <row r="34">
          <cell r="C34">
            <v>29160</v>
          </cell>
          <cell r="D34" t="str">
            <v>USA</v>
          </cell>
        </row>
        <row r="35">
          <cell r="C35">
            <v>35826</v>
          </cell>
          <cell r="D35" t="str">
            <v>Mexico</v>
          </cell>
        </row>
        <row r="36">
          <cell r="C36">
            <v>20847</v>
          </cell>
          <cell r="D36" t="str">
            <v>Mexico</v>
          </cell>
        </row>
        <row r="37">
          <cell r="C37">
            <v>39946</v>
          </cell>
          <cell r="D37" t="str">
            <v>Canada</v>
          </cell>
        </row>
        <row r="38">
          <cell r="C38">
            <v>16733</v>
          </cell>
          <cell r="D38" t="str">
            <v>Latin America</v>
          </cell>
        </row>
        <row r="39">
          <cell r="C39">
            <v>7395</v>
          </cell>
          <cell r="D39" t="str">
            <v>Canada</v>
          </cell>
        </row>
        <row r="40">
          <cell r="C40">
            <v>30969</v>
          </cell>
          <cell r="D40" t="str">
            <v>USA</v>
          </cell>
        </row>
        <row r="41">
          <cell r="C41">
            <v>19078</v>
          </cell>
          <cell r="D41" t="str">
            <v>USA</v>
          </cell>
        </row>
        <row r="42">
          <cell r="C42">
            <v>25177</v>
          </cell>
          <cell r="D42" t="str">
            <v>Canada</v>
          </cell>
        </row>
        <row r="43">
          <cell r="C43">
            <v>9269</v>
          </cell>
          <cell r="D43" t="str">
            <v>Latin America</v>
          </cell>
        </row>
        <row r="44">
          <cell r="C44">
            <v>10714</v>
          </cell>
          <cell r="D44" t="str">
            <v>Canada</v>
          </cell>
        </row>
        <row r="45">
          <cell r="C45">
            <v>6429</v>
          </cell>
          <cell r="D45" t="str">
            <v>USA</v>
          </cell>
        </row>
        <row r="46">
          <cell r="C46">
            <v>39196</v>
          </cell>
          <cell r="D46" t="str">
            <v>Latin America</v>
          </cell>
        </row>
        <row r="47">
          <cell r="C47">
            <v>37725</v>
          </cell>
          <cell r="D47" t="str">
            <v>Mexico</v>
          </cell>
        </row>
        <row r="48">
          <cell r="C48">
            <v>8019</v>
          </cell>
          <cell r="D48" t="str">
            <v>Mexico</v>
          </cell>
        </row>
        <row r="49">
          <cell r="C49">
            <v>25347</v>
          </cell>
          <cell r="D49" t="str">
            <v>Latin America</v>
          </cell>
        </row>
        <row r="50">
          <cell r="C50">
            <v>30992</v>
          </cell>
          <cell r="D50" t="str">
            <v>USA</v>
          </cell>
        </row>
        <row r="51">
          <cell r="C51">
            <v>33952</v>
          </cell>
          <cell r="D51" t="str">
            <v>USA</v>
          </cell>
        </row>
        <row r="52">
          <cell r="C52">
            <v>13546</v>
          </cell>
          <cell r="D52" t="str">
            <v>Canada</v>
          </cell>
        </row>
        <row r="53">
          <cell r="C53">
            <v>10361</v>
          </cell>
          <cell r="D53" t="str">
            <v>Latin America</v>
          </cell>
        </row>
        <row r="54">
          <cell r="C54">
            <v>10637</v>
          </cell>
          <cell r="D54" t="str">
            <v>Latin America</v>
          </cell>
        </row>
        <row r="55">
          <cell r="C55">
            <v>11689</v>
          </cell>
          <cell r="D55" t="str">
            <v>Mexico</v>
          </cell>
        </row>
        <row r="56">
          <cell r="C56">
            <v>29480</v>
          </cell>
          <cell r="D56" t="str">
            <v>Latin America</v>
          </cell>
        </row>
        <row r="57">
          <cell r="C57">
            <v>15007</v>
          </cell>
          <cell r="D57" t="str">
            <v>Latin America</v>
          </cell>
        </row>
        <row r="58">
          <cell r="C58">
            <v>13187</v>
          </cell>
          <cell r="D58" t="str">
            <v>Latin America</v>
          </cell>
        </row>
        <row r="59">
          <cell r="C59">
            <v>14070</v>
          </cell>
          <cell r="D59" t="str">
            <v>Latin America</v>
          </cell>
        </row>
        <row r="60">
          <cell r="C60">
            <v>37527</v>
          </cell>
          <cell r="D60" t="str">
            <v>USA</v>
          </cell>
        </row>
        <row r="61">
          <cell r="C61">
            <v>30656</v>
          </cell>
          <cell r="D61" t="str">
            <v>Canada</v>
          </cell>
        </row>
        <row r="62">
          <cell r="C62">
            <v>38080</v>
          </cell>
          <cell r="D62" t="str">
            <v>Canada</v>
          </cell>
        </row>
        <row r="63">
          <cell r="C63">
            <v>15969</v>
          </cell>
          <cell r="D63" t="str">
            <v>Latin America</v>
          </cell>
        </row>
        <row r="64">
          <cell r="C64">
            <v>35196</v>
          </cell>
          <cell r="D64" t="str">
            <v>USA</v>
          </cell>
        </row>
        <row r="65">
          <cell r="C65">
            <v>31173</v>
          </cell>
          <cell r="D65" t="str">
            <v>Latin America</v>
          </cell>
        </row>
        <row r="66">
          <cell r="C66">
            <v>11925</v>
          </cell>
          <cell r="D66" t="str">
            <v>Canada</v>
          </cell>
        </row>
        <row r="67">
          <cell r="C67">
            <v>36352</v>
          </cell>
          <cell r="D67" t="str">
            <v>Latin America</v>
          </cell>
        </row>
        <row r="68">
          <cell r="C68">
            <v>31382</v>
          </cell>
          <cell r="D68" t="str">
            <v>Latin America</v>
          </cell>
        </row>
        <row r="69">
          <cell r="C69">
            <v>34267</v>
          </cell>
          <cell r="D69" t="str">
            <v>Mexico</v>
          </cell>
        </row>
        <row r="70">
          <cell r="C70">
            <v>21564</v>
          </cell>
          <cell r="D70" t="str">
            <v>Canada</v>
          </cell>
        </row>
        <row r="71">
          <cell r="C71">
            <v>15208</v>
          </cell>
          <cell r="D71" t="str">
            <v>USA</v>
          </cell>
        </row>
        <row r="72">
          <cell r="C72">
            <v>9283</v>
          </cell>
          <cell r="D72" t="str">
            <v>Latin America</v>
          </cell>
        </row>
        <row r="73">
          <cell r="C73">
            <v>30686</v>
          </cell>
          <cell r="D73" t="str">
            <v>USA</v>
          </cell>
        </row>
        <row r="74">
          <cell r="C74">
            <v>14335</v>
          </cell>
          <cell r="D74" t="str">
            <v>Canada</v>
          </cell>
        </row>
        <row r="75">
          <cell r="C75">
            <v>10978</v>
          </cell>
          <cell r="D75" t="str">
            <v>Mexico</v>
          </cell>
        </row>
        <row r="76">
          <cell r="C76">
            <v>6404</v>
          </cell>
          <cell r="D76" t="str">
            <v>Canada</v>
          </cell>
        </row>
        <row r="77">
          <cell r="C77">
            <v>8534</v>
          </cell>
          <cell r="D77" t="str">
            <v>Mexico</v>
          </cell>
        </row>
        <row r="78">
          <cell r="C78">
            <v>35878</v>
          </cell>
          <cell r="D78" t="str">
            <v>Mexico</v>
          </cell>
        </row>
        <row r="79">
          <cell r="C79">
            <v>10083</v>
          </cell>
          <cell r="D79" t="str">
            <v>Mexico</v>
          </cell>
        </row>
        <row r="80">
          <cell r="C80">
            <v>24644</v>
          </cell>
          <cell r="D80" t="str">
            <v>USA</v>
          </cell>
        </row>
        <row r="81">
          <cell r="C81">
            <v>33395</v>
          </cell>
          <cell r="D81" t="str">
            <v>Canada</v>
          </cell>
        </row>
        <row r="82">
          <cell r="C82">
            <v>11851</v>
          </cell>
          <cell r="D82" t="str">
            <v>Latin America</v>
          </cell>
        </row>
        <row r="83">
          <cell r="C83">
            <v>27445</v>
          </cell>
          <cell r="D83" t="str">
            <v>Canada</v>
          </cell>
        </row>
        <row r="84">
          <cell r="C84">
            <v>30000</v>
          </cell>
          <cell r="D84" t="str">
            <v>USA</v>
          </cell>
        </row>
        <row r="85">
          <cell r="C85">
            <v>25544</v>
          </cell>
          <cell r="D85" t="str">
            <v>Canada</v>
          </cell>
        </row>
        <row r="86">
          <cell r="C86">
            <v>31420</v>
          </cell>
          <cell r="D86" t="str">
            <v>Canada</v>
          </cell>
        </row>
        <row r="87">
          <cell r="C87">
            <v>8819</v>
          </cell>
          <cell r="D87" t="str">
            <v>Mexico</v>
          </cell>
        </row>
        <row r="88">
          <cell r="C88">
            <v>24383</v>
          </cell>
          <cell r="D88" t="str">
            <v>Latin America</v>
          </cell>
        </row>
        <row r="89">
          <cell r="C89">
            <v>27563</v>
          </cell>
          <cell r="D89" t="str">
            <v>Latin America</v>
          </cell>
        </row>
        <row r="90">
          <cell r="C90">
            <v>21990</v>
          </cell>
          <cell r="D90" t="str">
            <v>Canada</v>
          </cell>
        </row>
        <row r="91">
          <cell r="C91">
            <v>36165</v>
          </cell>
          <cell r="D91" t="str">
            <v>USA</v>
          </cell>
        </row>
        <row r="92">
          <cell r="C92">
            <v>23041</v>
          </cell>
          <cell r="D92" t="str">
            <v>Latin America</v>
          </cell>
        </row>
        <row r="93">
          <cell r="C93">
            <v>18302</v>
          </cell>
          <cell r="D93" t="str">
            <v>Latin America</v>
          </cell>
        </row>
        <row r="94">
          <cell r="C94">
            <v>28424</v>
          </cell>
          <cell r="D94" t="str">
            <v>Latin America</v>
          </cell>
        </row>
        <row r="95">
          <cell r="C95">
            <v>29112</v>
          </cell>
          <cell r="D95" t="str">
            <v>Mexico</v>
          </cell>
        </row>
        <row r="96">
          <cell r="C96">
            <v>19867</v>
          </cell>
          <cell r="D96" t="str">
            <v>USA</v>
          </cell>
        </row>
        <row r="97">
          <cell r="C97">
            <v>30713</v>
          </cell>
          <cell r="D97" t="str">
            <v>Mexico</v>
          </cell>
        </row>
        <row r="98">
          <cell r="C98">
            <v>17649</v>
          </cell>
          <cell r="D98" t="str">
            <v>USA</v>
          </cell>
        </row>
        <row r="99">
          <cell r="C99">
            <v>34740</v>
          </cell>
          <cell r="D99" t="str">
            <v>Canada</v>
          </cell>
        </row>
        <row r="100">
          <cell r="C100">
            <v>27852</v>
          </cell>
          <cell r="D100" t="str">
            <v>Latin America</v>
          </cell>
        </row>
        <row r="101">
          <cell r="C101">
            <v>8716</v>
          </cell>
          <cell r="D101" t="str">
            <v>Latin America</v>
          </cell>
        </row>
        <row r="102">
          <cell r="C102">
            <v>18538</v>
          </cell>
          <cell r="D102" t="str">
            <v>USA</v>
          </cell>
        </row>
        <row r="103">
          <cell r="C103">
            <v>25908</v>
          </cell>
          <cell r="D103" t="str">
            <v>Mexico</v>
          </cell>
        </row>
        <row r="104">
          <cell r="C104">
            <v>9710</v>
          </cell>
          <cell r="D104" t="str">
            <v>USA</v>
          </cell>
        </row>
        <row r="105">
          <cell r="C105">
            <v>26447</v>
          </cell>
          <cell r="D105" t="str">
            <v>Canada</v>
          </cell>
        </row>
        <row r="106">
          <cell r="C106">
            <v>19360</v>
          </cell>
          <cell r="D106" t="str">
            <v>Latin America</v>
          </cell>
        </row>
        <row r="107">
          <cell r="C107">
            <v>36314</v>
          </cell>
          <cell r="D107" t="str">
            <v>Mexico</v>
          </cell>
        </row>
        <row r="108">
          <cell r="C108">
            <v>20687</v>
          </cell>
          <cell r="D108" t="str">
            <v>Latin America</v>
          </cell>
        </row>
        <row r="109">
          <cell r="C109">
            <v>29437</v>
          </cell>
          <cell r="D109" t="str">
            <v>Canada</v>
          </cell>
        </row>
        <row r="110">
          <cell r="C110">
            <v>14731</v>
          </cell>
          <cell r="D110" t="str">
            <v>Latin America</v>
          </cell>
        </row>
        <row r="111">
          <cell r="C111">
            <v>26804</v>
          </cell>
          <cell r="D111" t="str">
            <v>Mexico</v>
          </cell>
        </row>
        <row r="112">
          <cell r="C112">
            <v>36509</v>
          </cell>
          <cell r="D112" t="str">
            <v>Latin America</v>
          </cell>
        </row>
        <row r="113">
          <cell r="C113">
            <v>10473</v>
          </cell>
          <cell r="D113" t="str">
            <v>Canada</v>
          </cell>
        </row>
        <row r="114">
          <cell r="C114">
            <v>9169</v>
          </cell>
          <cell r="D114" t="str">
            <v>Mexico</v>
          </cell>
        </row>
        <row r="115">
          <cell r="C115">
            <v>29945</v>
          </cell>
          <cell r="D115" t="str">
            <v>Mexico</v>
          </cell>
        </row>
        <row r="116">
          <cell r="C116">
            <v>30371</v>
          </cell>
          <cell r="D116" t="str">
            <v>Mexico</v>
          </cell>
        </row>
        <row r="117">
          <cell r="C117">
            <v>17199</v>
          </cell>
          <cell r="D117" t="str">
            <v>Canada</v>
          </cell>
        </row>
        <row r="118">
          <cell r="C118">
            <v>29514</v>
          </cell>
          <cell r="D118" t="str">
            <v>Canada</v>
          </cell>
        </row>
        <row r="119">
          <cell r="C119">
            <v>35376</v>
          </cell>
          <cell r="D119" t="str">
            <v>Canada</v>
          </cell>
        </row>
        <row r="120">
          <cell r="C120">
            <v>6749</v>
          </cell>
          <cell r="D120" t="str">
            <v>Canada</v>
          </cell>
        </row>
        <row r="121">
          <cell r="C121">
            <v>32151</v>
          </cell>
          <cell r="D121" t="str">
            <v>Latin America</v>
          </cell>
        </row>
        <row r="122">
          <cell r="C122">
            <v>9364</v>
          </cell>
          <cell r="D122" t="str">
            <v>USA</v>
          </cell>
        </row>
        <row r="123">
          <cell r="C123">
            <v>23684</v>
          </cell>
          <cell r="D123" t="str">
            <v>Mexico</v>
          </cell>
        </row>
        <row r="124">
          <cell r="C124">
            <v>23513</v>
          </cell>
          <cell r="D124" t="str">
            <v>USA</v>
          </cell>
        </row>
        <row r="125">
          <cell r="C125">
            <v>12526</v>
          </cell>
          <cell r="D125" t="str">
            <v>Mexico</v>
          </cell>
        </row>
        <row r="126">
          <cell r="C126">
            <v>19726</v>
          </cell>
          <cell r="D126" t="str">
            <v>USA</v>
          </cell>
        </row>
        <row r="127">
          <cell r="C127">
            <v>20669</v>
          </cell>
          <cell r="D127" t="str">
            <v>USA</v>
          </cell>
        </row>
        <row r="128">
          <cell r="C128">
            <v>20620</v>
          </cell>
          <cell r="D128" t="str">
            <v>Mexico</v>
          </cell>
        </row>
        <row r="129">
          <cell r="C129">
            <v>28928</v>
          </cell>
          <cell r="D129" t="str">
            <v>Mexico</v>
          </cell>
        </row>
        <row r="130">
          <cell r="C130">
            <v>16863</v>
          </cell>
          <cell r="D130" t="str">
            <v>Mexico</v>
          </cell>
        </row>
        <row r="131">
          <cell r="C131">
            <v>24624</v>
          </cell>
          <cell r="D131" t="str">
            <v>USA</v>
          </cell>
        </row>
        <row r="132">
          <cell r="C132">
            <v>11247</v>
          </cell>
          <cell r="D132" t="str">
            <v>Mexico</v>
          </cell>
        </row>
        <row r="133">
          <cell r="C133">
            <v>29676</v>
          </cell>
          <cell r="D133" t="str">
            <v>Mexico</v>
          </cell>
        </row>
        <row r="134">
          <cell r="C134">
            <v>22778</v>
          </cell>
          <cell r="D134" t="str">
            <v>Latin America</v>
          </cell>
        </row>
        <row r="135">
          <cell r="C135">
            <v>9462</v>
          </cell>
          <cell r="D135" t="str">
            <v>Latin America</v>
          </cell>
        </row>
        <row r="136">
          <cell r="C136">
            <v>5547</v>
          </cell>
          <cell r="D136" t="str">
            <v>Mexico</v>
          </cell>
        </row>
        <row r="137">
          <cell r="C137">
            <v>23363</v>
          </cell>
          <cell r="D137" t="str">
            <v>Canada</v>
          </cell>
        </row>
        <row r="138">
          <cell r="C138">
            <v>6701</v>
          </cell>
          <cell r="D138" t="str">
            <v>Latin America</v>
          </cell>
        </row>
        <row r="139">
          <cell r="C139">
            <v>24254</v>
          </cell>
          <cell r="D139" t="str">
            <v>Latin America</v>
          </cell>
        </row>
        <row r="140">
          <cell r="C140">
            <v>12668</v>
          </cell>
          <cell r="D140" t="str">
            <v>Canada</v>
          </cell>
        </row>
        <row r="141">
          <cell r="C141">
            <v>13083</v>
          </cell>
          <cell r="D141" t="str">
            <v>Mexico</v>
          </cell>
        </row>
        <row r="142">
          <cell r="C142">
            <v>22663</v>
          </cell>
          <cell r="D142" t="str">
            <v>Mexico</v>
          </cell>
        </row>
        <row r="143">
          <cell r="C143">
            <v>36680</v>
          </cell>
          <cell r="D143" t="str">
            <v>Canada</v>
          </cell>
        </row>
        <row r="144">
          <cell r="C144">
            <v>21584</v>
          </cell>
          <cell r="D144" t="str">
            <v>Mexico</v>
          </cell>
        </row>
        <row r="145">
          <cell r="C145">
            <v>5596</v>
          </cell>
          <cell r="D145" t="str">
            <v>USA</v>
          </cell>
        </row>
        <row r="146">
          <cell r="C146">
            <v>23199</v>
          </cell>
          <cell r="D146" t="str">
            <v>Mexico</v>
          </cell>
        </row>
        <row r="147">
          <cell r="C147">
            <v>38287</v>
          </cell>
          <cell r="D147" t="str">
            <v>Canada</v>
          </cell>
        </row>
        <row r="148">
          <cell r="C148">
            <v>23866</v>
          </cell>
          <cell r="D148" t="str">
            <v>Canada</v>
          </cell>
        </row>
        <row r="149">
          <cell r="C149">
            <v>11379</v>
          </cell>
          <cell r="D149" t="str">
            <v>USA</v>
          </cell>
        </row>
        <row r="150">
          <cell r="C150">
            <v>8474</v>
          </cell>
          <cell r="D150" t="str">
            <v>Latin America</v>
          </cell>
        </row>
        <row r="151">
          <cell r="C151">
            <v>33638</v>
          </cell>
          <cell r="D151" t="str">
            <v>USA</v>
          </cell>
        </row>
        <row r="152">
          <cell r="C152">
            <v>31581</v>
          </cell>
          <cell r="D152" t="str">
            <v>USA</v>
          </cell>
        </row>
        <row r="153">
          <cell r="C153">
            <v>12537</v>
          </cell>
          <cell r="D153" t="str">
            <v>Latin America</v>
          </cell>
        </row>
        <row r="154">
          <cell r="C154">
            <v>27226</v>
          </cell>
          <cell r="D154" t="str">
            <v>USA</v>
          </cell>
        </row>
        <row r="155">
          <cell r="C155">
            <v>15771</v>
          </cell>
          <cell r="D155" t="str">
            <v>Canada</v>
          </cell>
        </row>
        <row r="156">
          <cell r="C156">
            <v>8938</v>
          </cell>
          <cell r="D156" t="str">
            <v>Latin America</v>
          </cell>
        </row>
        <row r="157">
          <cell r="C157">
            <v>13110</v>
          </cell>
          <cell r="D157" t="str">
            <v>Canada</v>
          </cell>
        </row>
        <row r="158">
          <cell r="C158">
            <v>18357</v>
          </cell>
          <cell r="D158" t="str">
            <v>Latin America</v>
          </cell>
        </row>
        <row r="159">
          <cell r="C159">
            <v>26686</v>
          </cell>
          <cell r="D159" t="str">
            <v>Latin America</v>
          </cell>
        </row>
        <row r="160">
          <cell r="C160">
            <v>12551</v>
          </cell>
          <cell r="D160" t="str">
            <v>Canada</v>
          </cell>
        </row>
        <row r="161">
          <cell r="C161">
            <v>34945</v>
          </cell>
          <cell r="D161" t="str">
            <v>Latin America</v>
          </cell>
        </row>
        <row r="162">
          <cell r="C162">
            <v>17783</v>
          </cell>
          <cell r="D162" t="str">
            <v>Mexico</v>
          </cell>
        </row>
        <row r="163">
          <cell r="C163">
            <v>39834</v>
          </cell>
          <cell r="D163" t="str">
            <v>USA</v>
          </cell>
        </row>
        <row r="164">
          <cell r="C164">
            <v>19036</v>
          </cell>
          <cell r="D164" t="str">
            <v>Mexico</v>
          </cell>
        </row>
        <row r="165">
          <cell r="C165">
            <v>30367</v>
          </cell>
          <cell r="D165" t="str">
            <v>Canada</v>
          </cell>
        </row>
        <row r="166">
          <cell r="C166">
            <v>17576</v>
          </cell>
          <cell r="D166" t="str">
            <v>Canada</v>
          </cell>
        </row>
        <row r="167">
          <cell r="C167">
            <v>35056</v>
          </cell>
          <cell r="D167" t="str">
            <v>Latin America</v>
          </cell>
        </row>
        <row r="168">
          <cell r="C168">
            <v>21240</v>
          </cell>
          <cell r="D168" t="str">
            <v>USA</v>
          </cell>
        </row>
        <row r="169">
          <cell r="C169">
            <v>5341</v>
          </cell>
          <cell r="D169" t="str">
            <v>Latin America</v>
          </cell>
        </row>
        <row r="170">
          <cell r="C170">
            <v>34499</v>
          </cell>
          <cell r="D170" t="str">
            <v>Canada</v>
          </cell>
        </row>
        <row r="171">
          <cell r="C171">
            <v>38781</v>
          </cell>
          <cell r="D171" t="str">
            <v>Latin America</v>
          </cell>
        </row>
        <row r="172">
          <cell r="C172">
            <v>13248</v>
          </cell>
          <cell r="D172" t="str">
            <v>Mexico</v>
          </cell>
        </row>
        <row r="173">
          <cell r="C173">
            <v>21123</v>
          </cell>
          <cell r="D173" t="str">
            <v>Mexico</v>
          </cell>
        </row>
        <row r="174">
          <cell r="C174">
            <v>38268</v>
          </cell>
          <cell r="D174" t="str">
            <v>Latin America</v>
          </cell>
        </row>
        <row r="175">
          <cell r="C175">
            <v>13207</v>
          </cell>
          <cell r="D175" t="str">
            <v>Mexico</v>
          </cell>
        </row>
        <row r="176">
          <cell r="C176">
            <v>21421</v>
          </cell>
          <cell r="D176" t="str">
            <v>Canada</v>
          </cell>
        </row>
        <row r="177">
          <cell r="C177">
            <v>14717</v>
          </cell>
          <cell r="D177" t="str">
            <v>Canada</v>
          </cell>
        </row>
        <row r="178">
          <cell r="C178">
            <v>34076</v>
          </cell>
          <cell r="D178" t="str">
            <v>Mexico</v>
          </cell>
        </row>
        <row r="179">
          <cell r="C179">
            <v>9076</v>
          </cell>
          <cell r="D179" t="str">
            <v>USA</v>
          </cell>
        </row>
        <row r="180">
          <cell r="C180">
            <v>5068</v>
          </cell>
          <cell r="D180" t="str">
            <v>Canada</v>
          </cell>
        </row>
        <row r="181">
          <cell r="C181">
            <v>22417</v>
          </cell>
          <cell r="D181" t="str">
            <v>Mexico</v>
          </cell>
        </row>
        <row r="182">
          <cell r="C182">
            <v>26889</v>
          </cell>
          <cell r="D182" t="str">
            <v>Canada</v>
          </cell>
        </row>
        <row r="183">
          <cell r="C183">
            <v>17592</v>
          </cell>
          <cell r="D183" t="str">
            <v>USA</v>
          </cell>
        </row>
        <row r="184">
          <cell r="C184">
            <v>26174</v>
          </cell>
          <cell r="D184" t="str">
            <v>USA</v>
          </cell>
        </row>
        <row r="185">
          <cell r="C185">
            <v>28585</v>
          </cell>
          <cell r="D185" t="str">
            <v>USA</v>
          </cell>
        </row>
        <row r="186">
          <cell r="C186">
            <v>29390</v>
          </cell>
          <cell r="D186" t="str">
            <v>Latin America</v>
          </cell>
        </row>
        <row r="187">
          <cell r="C187">
            <v>37511</v>
          </cell>
          <cell r="D187" t="str">
            <v>USA</v>
          </cell>
        </row>
        <row r="188">
          <cell r="C188">
            <v>6419</v>
          </cell>
          <cell r="D188" t="str">
            <v>USA</v>
          </cell>
        </row>
        <row r="189">
          <cell r="C189">
            <v>5996</v>
          </cell>
          <cell r="D189" t="str">
            <v>USA</v>
          </cell>
        </row>
        <row r="190">
          <cell r="C190">
            <v>11064</v>
          </cell>
          <cell r="D190" t="str">
            <v>Latin America</v>
          </cell>
        </row>
        <row r="191">
          <cell r="C191">
            <v>25359</v>
          </cell>
          <cell r="D191" t="str">
            <v>Latin America</v>
          </cell>
        </row>
        <row r="192">
          <cell r="C192">
            <v>5073</v>
          </cell>
          <cell r="D192" t="str">
            <v>Mexico</v>
          </cell>
        </row>
        <row r="193">
          <cell r="C193">
            <v>33302</v>
          </cell>
          <cell r="D193" t="str">
            <v>Latin America</v>
          </cell>
        </row>
        <row r="194">
          <cell r="C194">
            <v>6463</v>
          </cell>
          <cell r="D194" t="str">
            <v>USA</v>
          </cell>
        </row>
        <row r="195">
          <cell r="C195">
            <v>23047</v>
          </cell>
          <cell r="D195" t="str">
            <v>USA</v>
          </cell>
        </row>
        <row r="196">
          <cell r="C196">
            <v>39666</v>
          </cell>
          <cell r="D196" t="str">
            <v>Mexico</v>
          </cell>
        </row>
        <row r="197">
          <cell r="C197">
            <v>30845</v>
          </cell>
          <cell r="D197" t="str">
            <v>USA</v>
          </cell>
        </row>
        <row r="198">
          <cell r="C198">
            <v>5726</v>
          </cell>
          <cell r="D198" t="str">
            <v>Mexico</v>
          </cell>
        </row>
        <row r="199">
          <cell r="C199">
            <v>37876</v>
          </cell>
          <cell r="D199" t="str">
            <v>USA</v>
          </cell>
        </row>
        <row r="200">
          <cell r="C200">
            <v>21009</v>
          </cell>
          <cell r="D200" t="str">
            <v>Latin America</v>
          </cell>
        </row>
        <row r="201">
          <cell r="C201">
            <v>37153</v>
          </cell>
          <cell r="D201" t="str">
            <v>Canada</v>
          </cell>
        </row>
        <row r="202">
          <cell r="C202">
            <v>28368</v>
          </cell>
          <cell r="D202" t="str">
            <v>Mexico</v>
          </cell>
        </row>
        <row r="203">
          <cell r="C203">
            <v>23210</v>
          </cell>
          <cell r="D203" t="str">
            <v>Canada</v>
          </cell>
        </row>
        <row r="204">
          <cell r="C204">
            <v>31432</v>
          </cell>
          <cell r="D204" t="str">
            <v>Mexico</v>
          </cell>
        </row>
        <row r="205">
          <cell r="C205">
            <v>36110</v>
          </cell>
          <cell r="D205" t="str">
            <v>Latin America</v>
          </cell>
        </row>
        <row r="206">
          <cell r="C206">
            <v>13143</v>
          </cell>
          <cell r="D206" t="str">
            <v>Mexico</v>
          </cell>
        </row>
        <row r="207">
          <cell r="C207">
            <v>9417</v>
          </cell>
          <cell r="D207" t="str">
            <v>Canada</v>
          </cell>
        </row>
        <row r="208">
          <cell r="C208">
            <v>5548</v>
          </cell>
          <cell r="D208" t="str">
            <v>Mexico</v>
          </cell>
        </row>
        <row r="209">
          <cell r="C209">
            <v>9601</v>
          </cell>
          <cell r="D209" t="str">
            <v>Canada</v>
          </cell>
        </row>
        <row r="210">
          <cell r="C210">
            <v>31457</v>
          </cell>
          <cell r="D210" t="str">
            <v>Canada</v>
          </cell>
        </row>
        <row r="211">
          <cell r="C211">
            <v>19247</v>
          </cell>
          <cell r="D211" t="str">
            <v>Latin America</v>
          </cell>
        </row>
        <row r="212">
          <cell r="C212">
            <v>7305</v>
          </cell>
          <cell r="D212" t="str">
            <v>USA</v>
          </cell>
        </row>
        <row r="213">
          <cell r="C213">
            <v>33693</v>
          </cell>
          <cell r="D213" t="str">
            <v>USA</v>
          </cell>
        </row>
        <row r="214">
          <cell r="C214">
            <v>14560</v>
          </cell>
          <cell r="D214" t="str">
            <v>Canada</v>
          </cell>
        </row>
        <row r="215">
          <cell r="C215">
            <v>11784</v>
          </cell>
          <cell r="D215" t="str">
            <v>Mexico</v>
          </cell>
        </row>
        <row r="216">
          <cell r="C216">
            <v>16602</v>
          </cell>
          <cell r="D216" t="str">
            <v>USA</v>
          </cell>
        </row>
        <row r="217">
          <cell r="C217">
            <v>17888</v>
          </cell>
          <cell r="D217" t="str">
            <v>Latin America</v>
          </cell>
        </row>
        <row r="218">
          <cell r="C218">
            <v>39649</v>
          </cell>
          <cell r="D218" t="str">
            <v>Canada</v>
          </cell>
        </row>
        <row r="219">
          <cell r="C219">
            <v>34013</v>
          </cell>
          <cell r="D219" t="str">
            <v>Mexico</v>
          </cell>
        </row>
        <row r="220">
          <cell r="C220">
            <v>24997</v>
          </cell>
          <cell r="D220" t="str">
            <v>USA</v>
          </cell>
        </row>
        <row r="221">
          <cell r="C221">
            <v>21128</v>
          </cell>
          <cell r="D221" t="str">
            <v>Canada</v>
          </cell>
        </row>
        <row r="222">
          <cell r="C222">
            <v>29897</v>
          </cell>
          <cell r="D222" t="str">
            <v>USA</v>
          </cell>
        </row>
        <row r="223">
          <cell r="C223">
            <v>26963</v>
          </cell>
          <cell r="D223" t="str">
            <v>Latin America</v>
          </cell>
        </row>
        <row r="224">
          <cell r="C224">
            <v>39832</v>
          </cell>
          <cell r="D224" t="str">
            <v>Latin America</v>
          </cell>
        </row>
        <row r="225">
          <cell r="C225">
            <v>23508</v>
          </cell>
          <cell r="D225" t="str">
            <v>Mexico</v>
          </cell>
        </row>
        <row r="226">
          <cell r="C226">
            <v>12704</v>
          </cell>
          <cell r="D226" t="str">
            <v>Latin America</v>
          </cell>
        </row>
        <row r="227">
          <cell r="C227">
            <v>12342</v>
          </cell>
          <cell r="D227" t="str">
            <v>USA</v>
          </cell>
        </row>
        <row r="228">
          <cell r="C228">
            <v>22693</v>
          </cell>
          <cell r="D228" t="str">
            <v>Mexico</v>
          </cell>
        </row>
        <row r="229">
          <cell r="C229">
            <v>10578</v>
          </cell>
          <cell r="D229" t="str">
            <v>Canada</v>
          </cell>
        </row>
        <row r="230">
          <cell r="C230">
            <v>22523</v>
          </cell>
          <cell r="D230" t="str">
            <v>Mexico</v>
          </cell>
        </row>
        <row r="231">
          <cell r="C231">
            <v>30855</v>
          </cell>
          <cell r="D231" t="str">
            <v>USA</v>
          </cell>
        </row>
        <row r="232">
          <cell r="C232">
            <v>21219</v>
          </cell>
          <cell r="D232" t="str">
            <v>Mexico</v>
          </cell>
        </row>
        <row r="233">
          <cell r="C233">
            <v>11050</v>
          </cell>
          <cell r="D233" t="str">
            <v>Canada</v>
          </cell>
        </row>
        <row r="234">
          <cell r="C234">
            <v>31079</v>
          </cell>
          <cell r="D234" t="str">
            <v>Latin America</v>
          </cell>
        </row>
        <row r="235">
          <cell r="C235">
            <v>17805</v>
          </cell>
          <cell r="D235" t="str">
            <v>Latin America</v>
          </cell>
        </row>
        <row r="236">
          <cell r="C236">
            <v>32370</v>
          </cell>
          <cell r="D236" t="str">
            <v>Latin America</v>
          </cell>
        </row>
        <row r="237">
          <cell r="C237">
            <v>38769</v>
          </cell>
          <cell r="D237" t="str">
            <v>USA</v>
          </cell>
        </row>
        <row r="238">
          <cell r="C238">
            <v>23308</v>
          </cell>
          <cell r="D238" t="str">
            <v>USA</v>
          </cell>
        </row>
        <row r="239">
          <cell r="C239">
            <v>33014</v>
          </cell>
          <cell r="D239" t="str">
            <v>Latin America</v>
          </cell>
        </row>
        <row r="240">
          <cell r="C240">
            <v>8177</v>
          </cell>
          <cell r="D240" t="str">
            <v>Latin America</v>
          </cell>
        </row>
        <row r="241">
          <cell r="C241">
            <v>36744</v>
          </cell>
          <cell r="D241" t="str">
            <v>Canada</v>
          </cell>
        </row>
        <row r="242">
          <cell r="C242">
            <v>14862</v>
          </cell>
          <cell r="D242" t="str">
            <v>Latin America</v>
          </cell>
        </row>
        <row r="243">
          <cell r="C243">
            <v>13455</v>
          </cell>
          <cell r="D243" t="str">
            <v>Mexico</v>
          </cell>
        </row>
        <row r="244">
          <cell r="C244">
            <v>21220</v>
          </cell>
          <cell r="D244" t="str">
            <v>Latin America</v>
          </cell>
        </row>
        <row r="245">
          <cell r="C245">
            <v>36429</v>
          </cell>
          <cell r="D245" t="str">
            <v>Mexico</v>
          </cell>
        </row>
        <row r="246">
          <cell r="C246">
            <v>19429</v>
          </cell>
          <cell r="D246" t="str">
            <v>USA</v>
          </cell>
        </row>
        <row r="247">
          <cell r="C247">
            <v>21431</v>
          </cell>
          <cell r="D247" t="str">
            <v>USA</v>
          </cell>
        </row>
        <row r="248">
          <cell r="C248">
            <v>24638</v>
          </cell>
          <cell r="D248" t="str">
            <v>Latin America</v>
          </cell>
        </row>
        <row r="249">
          <cell r="C249">
            <v>25512</v>
          </cell>
          <cell r="D249" t="str">
            <v>USA</v>
          </cell>
        </row>
        <row r="250">
          <cell r="C250">
            <v>21782</v>
          </cell>
          <cell r="D250" t="str">
            <v>Latin America</v>
          </cell>
        </row>
        <row r="251">
          <cell r="C251">
            <v>36973</v>
          </cell>
          <cell r="D251" t="str">
            <v>Latin America</v>
          </cell>
        </row>
        <row r="252">
          <cell r="C252">
            <v>34789</v>
          </cell>
          <cell r="D252" t="str">
            <v>USA</v>
          </cell>
        </row>
        <row r="253">
          <cell r="C253">
            <v>13409</v>
          </cell>
          <cell r="D253" t="str">
            <v>Latin America</v>
          </cell>
        </row>
        <row r="254">
          <cell r="C254">
            <v>5201</v>
          </cell>
          <cell r="D254" t="str">
            <v>Canada</v>
          </cell>
        </row>
        <row r="255">
          <cell r="C255">
            <v>23560</v>
          </cell>
          <cell r="D255" t="str">
            <v>Canada</v>
          </cell>
        </row>
        <row r="256">
          <cell r="C256">
            <v>12304</v>
          </cell>
          <cell r="D256" t="str">
            <v>Mexico</v>
          </cell>
        </row>
        <row r="257">
          <cell r="C257">
            <v>30206</v>
          </cell>
          <cell r="D257" t="str">
            <v>Canada</v>
          </cell>
        </row>
        <row r="258">
          <cell r="C258">
            <v>11957</v>
          </cell>
          <cell r="D258" t="str">
            <v>Mexico</v>
          </cell>
        </row>
        <row r="259">
          <cell r="C259">
            <v>19140</v>
          </cell>
          <cell r="D259" t="str">
            <v>Canada</v>
          </cell>
        </row>
        <row r="260">
          <cell r="C260">
            <v>27317</v>
          </cell>
          <cell r="D260" t="str">
            <v>Canada</v>
          </cell>
        </row>
        <row r="261">
          <cell r="C261">
            <v>24195</v>
          </cell>
          <cell r="D261" t="str">
            <v>Latin America</v>
          </cell>
        </row>
        <row r="262">
          <cell r="C262">
            <v>37512</v>
          </cell>
          <cell r="D262" t="str">
            <v>Canada</v>
          </cell>
        </row>
        <row r="263">
          <cell r="C263">
            <v>7613</v>
          </cell>
          <cell r="D263" t="str">
            <v>Mexico</v>
          </cell>
        </row>
        <row r="264">
          <cell r="C264">
            <v>16467</v>
          </cell>
          <cell r="D264" t="str">
            <v>Mexico</v>
          </cell>
        </row>
        <row r="265">
          <cell r="C265">
            <v>26440</v>
          </cell>
          <cell r="D265" t="str">
            <v>Canada</v>
          </cell>
        </row>
        <row r="266">
          <cell r="C266">
            <v>37525</v>
          </cell>
          <cell r="D266" t="str">
            <v>Canada</v>
          </cell>
        </row>
        <row r="267">
          <cell r="C267">
            <v>18680</v>
          </cell>
          <cell r="D267" t="str">
            <v>USA</v>
          </cell>
        </row>
        <row r="268">
          <cell r="C268">
            <v>18246</v>
          </cell>
          <cell r="D268" t="str">
            <v>Canada</v>
          </cell>
        </row>
        <row r="269">
          <cell r="C269">
            <v>16355</v>
          </cell>
          <cell r="D269" t="str">
            <v>USA</v>
          </cell>
        </row>
        <row r="270">
          <cell r="C270">
            <v>28483</v>
          </cell>
          <cell r="D270" t="str">
            <v>Canada</v>
          </cell>
        </row>
        <row r="271">
          <cell r="C271">
            <v>25404</v>
          </cell>
          <cell r="D271" t="str">
            <v>Canada</v>
          </cell>
        </row>
        <row r="272">
          <cell r="C272">
            <v>39160</v>
          </cell>
          <cell r="D272" t="str">
            <v>Mexico</v>
          </cell>
        </row>
        <row r="273">
          <cell r="C273">
            <v>31912</v>
          </cell>
          <cell r="D273" t="str">
            <v>Mexico</v>
          </cell>
        </row>
        <row r="274">
          <cell r="C274">
            <v>7170</v>
          </cell>
          <cell r="D274" t="str">
            <v>Mexico</v>
          </cell>
        </row>
        <row r="275">
          <cell r="C275">
            <v>27338</v>
          </cell>
          <cell r="D275" t="str">
            <v>USA</v>
          </cell>
        </row>
        <row r="276">
          <cell r="C276">
            <v>34180</v>
          </cell>
          <cell r="D276" t="str">
            <v>Latin America</v>
          </cell>
        </row>
        <row r="277">
          <cell r="C277">
            <v>39861</v>
          </cell>
          <cell r="D277" t="str">
            <v>Mexico</v>
          </cell>
        </row>
        <row r="278">
          <cell r="C278">
            <v>7069</v>
          </cell>
          <cell r="D278" t="str">
            <v>Canada</v>
          </cell>
        </row>
        <row r="279">
          <cell r="C279">
            <v>13760</v>
          </cell>
          <cell r="D279" t="str">
            <v>Mexico</v>
          </cell>
        </row>
        <row r="280">
          <cell r="C280">
            <v>21181</v>
          </cell>
          <cell r="D280" t="str">
            <v>Latin America</v>
          </cell>
        </row>
        <row r="281">
          <cell r="C281">
            <v>26908</v>
          </cell>
          <cell r="D281" t="str">
            <v>USA</v>
          </cell>
        </row>
        <row r="282">
          <cell r="C282">
            <v>23222</v>
          </cell>
          <cell r="D282" t="str">
            <v>Canada</v>
          </cell>
        </row>
        <row r="283">
          <cell r="C283">
            <v>23403</v>
          </cell>
          <cell r="D283" t="str">
            <v>Canada</v>
          </cell>
        </row>
        <row r="284">
          <cell r="C284">
            <v>36229</v>
          </cell>
          <cell r="D284" t="str">
            <v>Mexico</v>
          </cell>
        </row>
        <row r="285">
          <cell r="C285">
            <v>21348</v>
          </cell>
          <cell r="D285" t="str">
            <v>Mexico</v>
          </cell>
        </row>
        <row r="286">
          <cell r="C286">
            <v>39602</v>
          </cell>
          <cell r="D286" t="str">
            <v>Canada</v>
          </cell>
        </row>
        <row r="287">
          <cell r="C287">
            <v>13297</v>
          </cell>
          <cell r="D287" t="str">
            <v>USA</v>
          </cell>
        </row>
        <row r="288">
          <cell r="C288">
            <v>22360</v>
          </cell>
          <cell r="D288" t="str">
            <v>USA</v>
          </cell>
        </row>
        <row r="289">
          <cell r="C289">
            <v>22336</v>
          </cell>
          <cell r="D289" t="str">
            <v>Canada</v>
          </cell>
        </row>
        <row r="290">
          <cell r="C290">
            <v>11340</v>
          </cell>
          <cell r="D290" t="str">
            <v>Canada</v>
          </cell>
        </row>
        <row r="291">
          <cell r="C291">
            <v>36572</v>
          </cell>
          <cell r="D291" t="str">
            <v>Canada</v>
          </cell>
        </row>
        <row r="292">
          <cell r="C292">
            <v>30948</v>
          </cell>
          <cell r="D292" t="str">
            <v>Mexico</v>
          </cell>
        </row>
        <row r="293">
          <cell r="C293">
            <v>6931</v>
          </cell>
          <cell r="D293" t="str">
            <v>Latin America</v>
          </cell>
        </row>
        <row r="294">
          <cell r="C294">
            <v>20305</v>
          </cell>
          <cell r="D294" t="str">
            <v>Latin America</v>
          </cell>
        </row>
        <row r="295">
          <cell r="C295">
            <v>14477</v>
          </cell>
          <cell r="D295" t="str">
            <v>Mexico</v>
          </cell>
        </row>
        <row r="296">
          <cell r="C296">
            <v>18870</v>
          </cell>
          <cell r="D296" t="str">
            <v>Canada</v>
          </cell>
        </row>
        <row r="297">
          <cell r="C297">
            <v>15378</v>
          </cell>
          <cell r="D297" t="str">
            <v>Mexico</v>
          </cell>
        </row>
        <row r="298">
          <cell r="C298">
            <v>12244</v>
          </cell>
          <cell r="D298" t="str">
            <v>Mexico</v>
          </cell>
        </row>
        <row r="299">
          <cell r="C299">
            <v>21926</v>
          </cell>
          <cell r="D299" t="str">
            <v>Canada</v>
          </cell>
        </row>
        <row r="300">
          <cell r="C300">
            <v>33863</v>
          </cell>
          <cell r="D300" t="str">
            <v>Latin America</v>
          </cell>
        </row>
        <row r="301">
          <cell r="C301">
            <v>29580</v>
          </cell>
          <cell r="D301" t="str">
            <v>Latin America</v>
          </cell>
        </row>
        <row r="302">
          <cell r="C302">
            <v>9642</v>
          </cell>
          <cell r="D302" t="str">
            <v>USA</v>
          </cell>
        </row>
        <row r="303">
          <cell r="C303">
            <v>39583</v>
          </cell>
          <cell r="D303" t="str">
            <v>Canada</v>
          </cell>
        </row>
        <row r="304">
          <cell r="C304">
            <v>23092</v>
          </cell>
          <cell r="D304" t="str">
            <v>Mexico</v>
          </cell>
        </row>
        <row r="305">
          <cell r="C305">
            <v>37603</v>
          </cell>
          <cell r="D305" t="str">
            <v>USA</v>
          </cell>
        </row>
        <row r="306">
          <cell r="C306">
            <v>23225</v>
          </cell>
          <cell r="D306" t="str">
            <v>Latin America</v>
          </cell>
        </row>
        <row r="307">
          <cell r="C307">
            <v>36727</v>
          </cell>
          <cell r="D307" t="str">
            <v>Latin America</v>
          </cell>
        </row>
        <row r="308">
          <cell r="C308">
            <v>18744</v>
          </cell>
          <cell r="D308" t="str">
            <v>Latin America</v>
          </cell>
        </row>
        <row r="309">
          <cell r="C309">
            <v>36782</v>
          </cell>
          <cell r="D309" t="str">
            <v>Latin America</v>
          </cell>
        </row>
        <row r="310">
          <cell r="C310">
            <v>8210</v>
          </cell>
          <cell r="D310" t="str">
            <v>Mexico</v>
          </cell>
        </row>
        <row r="311">
          <cell r="C311">
            <v>7754</v>
          </cell>
          <cell r="D311" t="str">
            <v>USA</v>
          </cell>
        </row>
        <row r="312">
          <cell r="C312">
            <v>10142</v>
          </cell>
          <cell r="D312" t="str">
            <v>Latin America</v>
          </cell>
        </row>
        <row r="313">
          <cell r="C313">
            <v>27030</v>
          </cell>
          <cell r="D313" t="str">
            <v>Canada</v>
          </cell>
        </row>
        <row r="314">
          <cell r="C314">
            <v>15267</v>
          </cell>
          <cell r="D314" t="str">
            <v>Mexico</v>
          </cell>
        </row>
        <row r="315">
          <cell r="C315">
            <v>25488</v>
          </cell>
          <cell r="D315" t="str">
            <v>Mexico</v>
          </cell>
        </row>
        <row r="316">
          <cell r="C316">
            <v>37862</v>
          </cell>
          <cell r="D316" t="str">
            <v>Latin America</v>
          </cell>
        </row>
        <row r="317">
          <cell r="C317">
            <v>19896</v>
          </cell>
          <cell r="D317" t="str">
            <v>Latin America</v>
          </cell>
        </row>
        <row r="318">
          <cell r="C318">
            <v>7845</v>
          </cell>
          <cell r="D318" t="str">
            <v>Mexico</v>
          </cell>
        </row>
        <row r="319">
          <cell r="C319">
            <v>14645</v>
          </cell>
          <cell r="D319" t="str">
            <v>USA</v>
          </cell>
        </row>
        <row r="320">
          <cell r="C320">
            <v>19302</v>
          </cell>
          <cell r="D320" t="str">
            <v>Latin America</v>
          </cell>
        </row>
        <row r="321">
          <cell r="C321">
            <v>18710</v>
          </cell>
          <cell r="D321" t="str">
            <v>Mexico</v>
          </cell>
        </row>
        <row r="322">
          <cell r="C322">
            <v>31821</v>
          </cell>
          <cell r="D322" t="str">
            <v>USA</v>
          </cell>
        </row>
        <row r="323">
          <cell r="C323">
            <v>7080</v>
          </cell>
          <cell r="D323" t="str">
            <v>USA</v>
          </cell>
        </row>
        <row r="324">
          <cell r="C324">
            <v>34667</v>
          </cell>
          <cell r="D324" t="str">
            <v>Mexico</v>
          </cell>
        </row>
        <row r="325">
          <cell r="C325">
            <v>21773</v>
          </cell>
          <cell r="D325" t="str">
            <v>Canada</v>
          </cell>
        </row>
        <row r="326">
          <cell r="C326">
            <v>38052</v>
          </cell>
          <cell r="D326" t="str">
            <v>Latin America</v>
          </cell>
        </row>
        <row r="327">
          <cell r="C327">
            <v>25198</v>
          </cell>
          <cell r="D327" t="str">
            <v>Latin America</v>
          </cell>
        </row>
        <row r="328">
          <cell r="C328">
            <v>23822</v>
          </cell>
          <cell r="D328" t="str">
            <v>USA</v>
          </cell>
        </row>
        <row r="329">
          <cell r="C329">
            <v>29015</v>
          </cell>
          <cell r="D329" t="str">
            <v>Canada</v>
          </cell>
        </row>
        <row r="330">
          <cell r="C330">
            <v>31400</v>
          </cell>
          <cell r="D330" t="str">
            <v>Mexico</v>
          </cell>
        </row>
        <row r="331">
          <cell r="C331">
            <v>30051</v>
          </cell>
          <cell r="D331" t="str">
            <v>Mexico</v>
          </cell>
        </row>
        <row r="332">
          <cell r="C332">
            <v>34421</v>
          </cell>
          <cell r="D332" t="str">
            <v>Latin America</v>
          </cell>
        </row>
        <row r="333">
          <cell r="C333">
            <v>11497</v>
          </cell>
          <cell r="D333" t="str">
            <v>Latin America</v>
          </cell>
        </row>
        <row r="334">
          <cell r="C334">
            <v>18690</v>
          </cell>
          <cell r="D334" t="str">
            <v>Canada</v>
          </cell>
        </row>
        <row r="335">
          <cell r="C335">
            <v>23180</v>
          </cell>
          <cell r="D335" t="str">
            <v>Latin America</v>
          </cell>
        </row>
        <row r="336">
          <cell r="C336">
            <v>27823</v>
          </cell>
          <cell r="D336" t="str">
            <v>Mexico</v>
          </cell>
        </row>
        <row r="337">
          <cell r="C337">
            <v>20519</v>
          </cell>
          <cell r="D337" t="str">
            <v>Latin America</v>
          </cell>
        </row>
        <row r="338">
          <cell r="C338">
            <v>9830</v>
          </cell>
          <cell r="D338" t="str">
            <v>USA</v>
          </cell>
        </row>
        <row r="339">
          <cell r="C339">
            <v>25381</v>
          </cell>
          <cell r="D339" t="str">
            <v>Mexico</v>
          </cell>
        </row>
        <row r="340">
          <cell r="C340">
            <v>36474</v>
          </cell>
          <cell r="D340" t="str">
            <v>Mexico</v>
          </cell>
        </row>
        <row r="341">
          <cell r="C341">
            <v>31868</v>
          </cell>
          <cell r="D341" t="str">
            <v>Latin America</v>
          </cell>
        </row>
        <row r="342">
          <cell r="C342">
            <v>20157</v>
          </cell>
          <cell r="D342" t="str">
            <v>Mexico</v>
          </cell>
        </row>
        <row r="343">
          <cell r="C343">
            <v>36493</v>
          </cell>
          <cell r="D343" t="str">
            <v>Latin America</v>
          </cell>
        </row>
        <row r="344">
          <cell r="C344">
            <v>13722</v>
          </cell>
          <cell r="D344" t="str">
            <v>Canada</v>
          </cell>
        </row>
        <row r="345">
          <cell r="C345">
            <v>22149</v>
          </cell>
          <cell r="D345" t="str">
            <v>Canada</v>
          </cell>
        </row>
        <row r="346">
          <cell r="C346">
            <v>24392</v>
          </cell>
          <cell r="D346" t="str">
            <v>Mexico</v>
          </cell>
        </row>
        <row r="347">
          <cell r="C347">
            <v>21329</v>
          </cell>
          <cell r="D347" t="str">
            <v>Canada</v>
          </cell>
        </row>
        <row r="348">
          <cell r="C348">
            <v>35654</v>
          </cell>
          <cell r="D348" t="str">
            <v>Latin America</v>
          </cell>
        </row>
        <row r="349">
          <cell r="C349">
            <v>5920</v>
          </cell>
          <cell r="D349" t="str">
            <v>USA</v>
          </cell>
        </row>
        <row r="350">
          <cell r="C350">
            <v>34560</v>
          </cell>
          <cell r="D350" t="str">
            <v>Mexico</v>
          </cell>
        </row>
        <row r="351">
          <cell r="C351">
            <v>26883</v>
          </cell>
          <cell r="D351" t="str">
            <v>Latin America</v>
          </cell>
        </row>
        <row r="352">
          <cell r="C352">
            <v>39154</v>
          </cell>
          <cell r="D352" t="str">
            <v>Canada</v>
          </cell>
        </row>
        <row r="353">
          <cell r="C353">
            <v>17246</v>
          </cell>
          <cell r="D353" t="str">
            <v>USA</v>
          </cell>
        </row>
        <row r="354">
          <cell r="C354">
            <v>18869</v>
          </cell>
          <cell r="D354" t="str">
            <v>USA</v>
          </cell>
        </row>
        <row r="355">
          <cell r="C355">
            <v>14152</v>
          </cell>
          <cell r="D355" t="str">
            <v>Mexico</v>
          </cell>
        </row>
        <row r="356">
          <cell r="C356">
            <v>19638</v>
          </cell>
          <cell r="D356" t="str">
            <v>Mexico</v>
          </cell>
        </row>
        <row r="357">
          <cell r="C357">
            <v>14885</v>
          </cell>
          <cell r="D357" t="str">
            <v>Mexico</v>
          </cell>
        </row>
        <row r="358">
          <cell r="C358">
            <v>14833</v>
          </cell>
          <cell r="D358" t="str">
            <v>Latin America</v>
          </cell>
        </row>
        <row r="359">
          <cell r="C359">
            <v>33755</v>
          </cell>
          <cell r="D359" t="str">
            <v>Canada</v>
          </cell>
        </row>
        <row r="360">
          <cell r="C360">
            <v>11240</v>
          </cell>
          <cell r="D360" t="str">
            <v>USA</v>
          </cell>
        </row>
        <row r="361">
          <cell r="C361">
            <v>29589</v>
          </cell>
          <cell r="D361" t="str">
            <v>USA</v>
          </cell>
        </row>
        <row r="362">
          <cell r="C362">
            <v>19248</v>
          </cell>
          <cell r="D362" t="str">
            <v>USA</v>
          </cell>
        </row>
        <row r="363">
          <cell r="C363">
            <v>15991</v>
          </cell>
          <cell r="D363" t="str">
            <v>Latin America</v>
          </cell>
        </row>
        <row r="364">
          <cell r="C364">
            <v>9559</v>
          </cell>
          <cell r="D364" t="str">
            <v>USA</v>
          </cell>
        </row>
        <row r="365">
          <cell r="C365">
            <v>33225</v>
          </cell>
          <cell r="D365" t="str">
            <v>USA</v>
          </cell>
        </row>
        <row r="366">
          <cell r="C366">
            <v>28275</v>
          </cell>
          <cell r="D366" t="str">
            <v>USA</v>
          </cell>
        </row>
        <row r="367">
          <cell r="C367">
            <v>8637</v>
          </cell>
          <cell r="D367" t="str">
            <v>USA</v>
          </cell>
        </row>
        <row r="368">
          <cell r="C368">
            <v>15355</v>
          </cell>
          <cell r="D368" t="str">
            <v>Latin America</v>
          </cell>
        </row>
        <row r="369">
          <cell r="C369">
            <v>7225</v>
          </cell>
          <cell r="D369" t="str">
            <v>Mexico</v>
          </cell>
        </row>
        <row r="370">
          <cell r="C370">
            <v>39385</v>
          </cell>
          <cell r="D370" t="str">
            <v>Canada</v>
          </cell>
        </row>
        <row r="371">
          <cell r="C371">
            <v>12374</v>
          </cell>
          <cell r="D371" t="str">
            <v>Latin America</v>
          </cell>
        </row>
        <row r="372">
          <cell r="C372">
            <v>8364</v>
          </cell>
          <cell r="D372" t="str">
            <v>USA</v>
          </cell>
        </row>
        <row r="373">
          <cell r="C373">
            <v>29741</v>
          </cell>
          <cell r="D373" t="str">
            <v>USA</v>
          </cell>
        </row>
        <row r="374">
          <cell r="C374">
            <v>10540</v>
          </cell>
          <cell r="D374" t="str">
            <v>Canada</v>
          </cell>
        </row>
        <row r="375">
          <cell r="C375">
            <v>33269</v>
          </cell>
          <cell r="D375" t="str">
            <v>USA</v>
          </cell>
        </row>
        <row r="376">
          <cell r="C376">
            <v>18541</v>
          </cell>
          <cell r="D376" t="str">
            <v>Mexico</v>
          </cell>
        </row>
        <row r="377">
          <cell r="C377">
            <v>14467</v>
          </cell>
          <cell r="D377" t="str">
            <v>USA</v>
          </cell>
        </row>
        <row r="378">
          <cell r="C378">
            <v>19444</v>
          </cell>
          <cell r="D378" t="str">
            <v>Mexico</v>
          </cell>
        </row>
        <row r="379">
          <cell r="C379">
            <v>32603</v>
          </cell>
          <cell r="D379" t="str">
            <v>Canada</v>
          </cell>
        </row>
        <row r="380">
          <cell r="C380">
            <v>27914</v>
          </cell>
          <cell r="D380" t="str">
            <v>Canada</v>
          </cell>
        </row>
        <row r="381">
          <cell r="C381">
            <v>7556</v>
          </cell>
          <cell r="D381" t="str">
            <v>USA</v>
          </cell>
        </row>
        <row r="382">
          <cell r="C382">
            <v>13686</v>
          </cell>
          <cell r="D382" t="str">
            <v>Mexico</v>
          </cell>
        </row>
        <row r="383">
          <cell r="C383">
            <v>22597</v>
          </cell>
          <cell r="D383" t="str">
            <v>USA</v>
          </cell>
        </row>
        <row r="384">
          <cell r="C384">
            <v>21810</v>
          </cell>
          <cell r="D384" t="str">
            <v>Latin America</v>
          </cell>
        </row>
        <row r="385">
          <cell r="C385">
            <v>24095</v>
          </cell>
          <cell r="D385" t="str">
            <v>Mexico</v>
          </cell>
        </row>
        <row r="386">
          <cell r="C386">
            <v>20474</v>
          </cell>
          <cell r="D386" t="str">
            <v>Latin America</v>
          </cell>
        </row>
        <row r="387">
          <cell r="C387">
            <v>10833</v>
          </cell>
          <cell r="D387" t="str">
            <v>USA</v>
          </cell>
        </row>
        <row r="388">
          <cell r="C388">
            <v>34723</v>
          </cell>
          <cell r="D388" t="str">
            <v>Mexico</v>
          </cell>
        </row>
        <row r="389">
          <cell r="C389">
            <v>20138</v>
          </cell>
          <cell r="D389" t="str">
            <v>Latin America</v>
          </cell>
        </row>
        <row r="390">
          <cell r="C390">
            <v>23628</v>
          </cell>
          <cell r="D390" t="str">
            <v>USA</v>
          </cell>
        </row>
        <row r="391">
          <cell r="C391">
            <v>32926</v>
          </cell>
          <cell r="D391" t="str">
            <v>Mexico</v>
          </cell>
        </row>
        <row r="392">
          <cell r="C392">
            <v>29953</v>
          </cell>
          <cell r="D392" t="str">
            <v>Latin America</v>
          </cell>
        </row>
        <row r="393">
          <cell r="C393">
            <v>24186</v>
          </cell>
          <cell r="D393" t="str">
            <v>USA</v>
          </cell>
        </row>
        <row r="394">
          <cell r="C394">
            <v>14011</v>
          </cell>
          <cell r="D394" t="str">
            <v>Canada</v>
          </cell>
        </row>
        <row r="395">
          <cell r="C395">
            <v>31404</v>
          </cell>
          <cell r="D395" t="str">
            <v>USA</v>
          </cell>
        </row>
        <row r="396">
          <cell r="C396">
            <v>8916</v>
          </cell>
          <cell r="D396" t="str">
            <v>Mexico</v>
          </cell>
        </row>
        <row r="397">
          <cell r="C397">
            <v>38484</v>
          </cell>
          <cell r="D397" t="str">
            <v>USA</v>
          </cell>
        </row>
        <row r="398">
          <cell r="C398">
            <v>12404</v>
          </cell>
          <cell r="D398" t="str">
            <v>Mexico</v>
          </cell>
        </row>
        <row r="399">
          <cell r="C399">
            <v>5904</v>
          </cell>
          <cell r="D399" t="str">
            <v>USA</v>
          </cell>
        </row>
        <row r="400">
          <cell r="C400">
            <v>36928</v>
          </cell>
          <cell r="D400" t="str">
            <v>Canada</v>
          </cell>
        </row>
        <row r="401">
          <cell r="C401">
            <v>6487</v>
          </cell>
          <cell r="D401" t="str">
            <v>Latin America</v>
          </cell>
        </row>
        <row r="402">
          <cell r="C402">
            <v>6515</v>
          </cell>
          <cell r="D402" t="str">
            <v>Canada</v>
          </cell>
        </row>
        <row r="403">
          <cell r="C403">
            <v>30574</v>
          </cell>
          <cell r="D403" t="str">
            <v>USA</v>
          </cell>
        </row>
        <row r="404">
          <cell r="C404">
            <v>26679</v>
          </cell>
          <cell r="D404" t="str">
            <v>Canada</v>
          </cell>
        </row>
        <row r="405">
          <cell r="C405">
            <v>19627</v>
          </cell>
          <cell r="D405" t="str">
            <v>Canada</v>
          </cell>
        </row>
        <row r="406">
          <cell r="C406">
            <v>28768</v>
          </cell>
          <cell r="D406" t="str">
            <v>Canada</v>
          </cell>
        </row>
        <row r="407">
          <cell r="C407">
            <v>5894</v>
          </cell>
          <cell r="D407" t="str">
            <v>USA</v>
          </cell>
        </row>
        <row r="408">
          <cell r="C408">
            <v>29436</v>
          </cell>
          <cell r="D408" t="str">
            <v>USA</v>
          </cell>
        </row>
        <row r="409">
          <cell r="C409">
            <v>38459</v>
          </cell>
          <cell r="D409" t="str">
            <v>Canada</v>
          </cell>
        </row>
        <row r="410">
          <cell r="C410">
            <v>16947</v>
          </cell>
          <cell r="D410" t="str">
            <v>Mexico</v>
          </cell>
        </row>
        <row r="411">
          <cell r="C411">
            <v>32350</v>
          </cell>
          <cell r="D411" t="str">
            <v>USA</v>
          </cell>
        </row>
        <row r="412">
          <cell r="C412">
            <v>22434</v>
          </cell>
          <cell r="D412" t="str">
            <v>Canada</v>
          </cell>
        </row>
        <row r="413">
          <cell r="C413">
            <v>31212</v>
          </cell>
          <cell r="D413" t="str">
            <v>Canada</v>
          </cell>
        </row>
        <row r="414">
          <cell r="C414">
            <v>10688</v>
          </cell>
          <cell r="D414" t="str">
            <v>Canada</v>
          </cell>
        </row>
        <row r="415">
          <cell r="C415">
            <v>7588</v>
          </cell>
          <cell r="D415" t="str">
            <v>Mexico</v>
          </cell>
        </row>
        <row r="416">
          <cell r="C416">
            <v>27117</v>
          </cell>
          <cell r="D416" t="str">
            <v>Mexico</v>
          </cell>
        </row>
        <row r="417">
          <cell r="C417">
            <v>39737</v>
          </cell>
          <cell r="D417" t="str">
            <v>Canada</v>
          </cell>
        </row>
        <row r="418">
          <cell r="C418">
            <v>36492</v>
          </cell>
          <cell r="D418" t="str">
            <v>Canada</v>
          </cell>
        </row>
        <row r="419">
          <cell r="C419">
            <v>39035</v>
          </cell>
          <cell r="D419" t="str">
            <v>USA</v>
          </cell>
        </row>
        <row r="420">
          <cell r="C420">
            <v>16243</v>
          </cell>
          <cell r="D420" t="str">
            <v>Latin America</v>
          </cell>
        </row>
        <row r="421">
          <cell r="C421">
            <v>5251</v>
          </cell>
          <cell r="D421" t="str">
            <v>Canada</v>
          </cell>
        </row>
        <row r="422">
          <cell r="C422">
            <v>15811</v>
          </cell>
          <cell r="D422" t="str">
            <v>Latin America</v>
          </cell>
        </row>
        <row r="423">
          <cell r="C423">
            <v>11775</v>
          </cell>
          <cell r="D423" t="str">
            <v>Canada</v>
          </cell>
        </row>
        <row r="424">
          <cell r="C424">
            <v>7240</v>
          </cell>
          <cell r="D424" t="str">
            <v>Canada</v>
          </cell>
        </row>
        <row r="425">
          <cell r="C425">
            <v>36228</v>
          </cell>
          <cell r="D425" t="str">
            <v>Mexico</v>
          </cell>
        </row>
        <row r="426">
          <cell r="C426">
            <v>27799</v>
          </cell>
          <cell r="D426" t="str">
            <v>Mexico</v>
          </cell>
        </row>
        <row r="427">
          <cell r="C427">
            <v>22396</v>
          </cell>
          <cell r="D427" t="str">
            <v>Canada</v>
          </cell>
        </row>
        <row r="428">
          <cell r="C428">
            <v>22992</v>
          </cell>
          <cell r="D428" t="str">
            <v>Canada</v>
          </cell>
        </row>
        <row r="429">
          <cell r="C429">
            <v>7371</v>
          </cell>
          <cell r="D429" t="str">
            <v>Canada</v>
          </cell>
        </row>
        <row r="430">
          <cell r="C430">
            <v>10178</v>
          </cell>
          <cell r="D430" t="str">
            <v>Mexico</v>
          </cell>
        </row>
        <row r="431">
          <cell r="C431">
            <v>33928</v>
          </cell>
          <cell r="D431" t="str">
            <v>Mexico</v>
          </cell>
        </row>
        <row r="432">
          <cell r="C432">
            <v>35275</v>
          </cell>
          <cell r="D432" t="str">
            <v>Latin America</v>
          </cell>
        </row>
        <row r="433">
          <cell r="C433">
            <v>21113</v>
          </cell>
          <cell r="D433" t="str">
            <v>Mexico</v>
          </cell>
        </row>
        <row r="434">
          <cell r="C434">
            <v>19205</v>
          </cell>
          <cell r="D434" t="str">
            <v>Mexico</v>
          </cell>
        </row>
        <row r="435">
          <cell r="C435">
            <v>13674</v>
          </cell>
          <cell r="D435" t="str">
            <v>USA</v>
          </cell>
        </row>
        <row r="436">
          <cell r="C436">
            <v>34968</v>
          </cell>
          <cell r="D436" t="str">
            <v>USA</v>
          </cell>
        </row>
        <row r="437">
          <cell r="C437">
            <v>16749</v>
          </cell>
          <cell r="D437" t="str">
            <v>USA</v>
          </cell>
        </row>
        <row r="438">
          <cell r="C438">
            <v>22297</v>
          </cell>
          <cell r="D438" t="str">
            <v>Canada</v>
          </cell>
        </row>
        <row r="439">
          <cell r="C439">
            <v>26011</v>
          </cell>
          <cell r="D439" t="str">
            <v>Mexico</v>
          </cell>
        </row>
        <row r="440">
          <cell r="C440">
            <v>17577</v>
          </cell>
          <cell r="D440" t="str">
            <v>Latin America</v>
          </cell>
        </row>
        <row r="441">
          <cell r="C441">
            <v>27729</v>
          </cell>
          <cell r="D441" t="str">
            <v>USA</v>
          </cell>
        </row>
        <row r="442">
          <cell r="C442">
            <v>29331</v>
          </cell>
          <cell r="D442" t="str">
            <v>Canada</v>
          </cell>
        </row>
        <row r="443">
          <cell r="C443">
            <v>16657</v>
          </cell>
          <cell r="D443" t="str">
            <v>Canada</v>
          </cell>
        </row>
        <row r="444">
          <cell r="C444">
            <v>36542</v>
          </cell>
          <cell r="D444" t="str">
            <v>USA</v>
          </cell>
        </row>
        <row r="445">
          <cell r="C445">
            <v>32206</v>
          </cell>
          <cell r="D445" t="str">
            <v>Latin America</v>
          </cell>
        </row>
        <row r="446">
          <cell r="C446">
            <v>7186</v>
          </cell>
          <cell r="D446" t="str">
            <v>Latin America</v>
          </cell>
        </row>
        <row r="447">
          <cell r="C447">
            <v>32695</v>
          </cell>
          <cell r="D447" t="str">
            <v>Latin America</v>
          </cell>
        </row>
        <row r="448">
          <cell r="C448">
            <v>20255</v>
          </cell>
          <cell r="D448" t="str">
            <v>Latin America</v>
          </cell>
        </row>
        <row r="449">
          <cell r="C449">
            <v>38385</v>
          </cell>
          <cell r="D449" t="str">
            <v>Canada</v>
          </cell>
        </row>
        <row r="450">
          <cell r="C450">
            <v>7899</v>
          </cell>
          <cell r="D450" t="str">
            <v>USA</v>
          </cell>
        </row>
        <row r="451">
          <cell r="C451">
            <v>5365</v>
          </cell>
          <cell r="D451" t="str">
            <v>Canada</v>
          </cell>
        </row>
        <row r="452">
          <cell r="C452">
            <v>22260</v>
          </cell>
          <cell r="D452" t="str">
            <v>Canada</v>
          </cell>
        </row>
        <row r="453">
          <cell r="C453">
            <v>35402</v>
          </cell>
          <cell r="D453" t="str">
            <v>Latin America</v>
          </cell>
        </row>
        <row r="454">
          <cell r="C454">
            <v>13422</v>
          </cell>
          <cell r="D454" t="str">
            <v>Canada</v>
          </cell>
        </row>
        <row r="455">
          <cell r="C455">
            <v>11241</v>
          </cell>
          <cell r="D455" t="str">
            <v>Canada</v>
          </cell>
        </row>
        <row r="456">
          <cell r="C456">
            <v>20694</v>
          </cell>
          <cell r="D456" t="str">
            <v>Canada</v>
          </cell>
        </row>
        <row r="457">
          <cell r="C457">
            <v>7551</v>
          </cell>
          <cell r="D457" t="str">
            <v>Canada</v>
          </cell>
        </row>
        <row r="458">
          <cell r="C458">
            <v>9451</v>
          </cell>
          <cell r="D458" t="str">
            <v>USA</v>
          </cell>
        </row>
        <row r="459">
          <cell r="C459">
            <v>36161</v>
          </cell>
          <cell r="D459" t="str">
            <v>Canada</v>
          </cell>
        </row>
        <row r="460">
          <cell r="C460">
            <v>37136</v>
          </cell>
          <cell r="D460" t="str">
            <v>USA</v>
          </cell>
        </row>
        <row r="461">
          <cell r="C461">
            <v>24088</v>
          </cell>
          <cell r="D461" t="str">
            <v>Latin America</v>
          </cell>
        </row>
        <row r="462">
          <cell r="C462">
            <v>29439</v>
          </cell>
          <cell r="D462" t="str">
            <v>Latin America</v>
          </cell>
        </row>
        <row r="463">
          <cell r="C463">
            <v>22250</v>
          </cell>
          <cell r="D463" t="str">
            <v>Canada</v>
          </cell>
        </row>
        <row r="464">
          <cell r="C464">
            <v>14660</v>
          </cell>
          <cell r="D464" t="str">
            <v>USA</v>
          </cell>
        </row>
        <row r="465">
          <cell r="C465">
            <v>13573</v>
          </cell>
          <cell r="D465" t="str">
            <v>Latin America</v>
          </cell>
        </row>
        <row r="466">
          <cell r="C466">
            <v>10614</v>
          </cell>
          <cell r="D466" t="str">
            <v>Canada</v>
          </cell>
        </row>
        <row r="467">
          <cell r="C467">
            <v>19400</v>
          </cell>
          <cell r="D467" t="str">
            <v>Canada</v>
          </cell>
        </row>
        <row r="468">
          <cell r="C468">
            <v>8891</v>
          </cell>
          <cell r="D468" t="str">
            <v>Mexico</v>
          </cell>
        </row>
        <row r="469">
          <cell r="C469">
            <v>32444</v>
          </cell>
          <cell r="D469" t="str">
            <v>Canada</v>
          </cell>
        </row>
        <row r="470">
          <cell r="C470">
            <v>12256</v>
          </cell>
          <cell r="D470" t="str">
            <v>Mexico</v>
          </cell>
        </row>
        <row r="471">
          <cell r="C471">
            <v>36072</v>
          </cell>
          <cell r="D471" t="str">
            <v>Canada</v>
          </cell>
        </row>
        <row r="472">
          <cell r="C472">
            <v>15829</v>
          </cell>
          <cell r="D472" t="str">
            <v>Latin America</v>
          </cell>
        </row>
        <row r="473">
          <cell r="C473">
            <v>31391</v>
          </cell>
          <cell r="D473" t="str">
            <v>Canada</v>
          </cell>
        </row>
        <row r="474">
          <cell r="C474">
            <v>17966</v>
          </cell>
          <cell r="D474" t="str">
            <v>USA</v>
          </cell>
        </row>
        <row r="475">
          <cell r="C475">
            <v>11081</v>
          </cell>
          <cell r="D475" t="str">
            <v>USA</v>
          </cell>
        </row>
        <row r="476">
          <cell r="C476">
            <v>30605</v>
          </cell>
          <cell r="D476" t="str">
            <v>Latin America</v>
          </cell>
        </row>
        <row r="477">
          <cell r="C477">
            <v>12408</v>
          </cell>
          <cell r="D477" t="str">
            <v>Canada</v>
          </cell>
        </row>
        <row r="478">
          <cell r="C478">
            <v>25181</v>
          </cell>
          <cell r="D478" t="str">
            <v>USA</v>
          </cell>
        </row>
        <row r="479">
          <cell r="C479">
            <v>38362</v>
          </cell>
          <cell r="D479" t="str">
            <v>USA</v>
          </cell>
        </row>
        <row r="480">
          <cell r="C480">
            <v>35205</v>
          </cell>
          <cell r="D480" t="str">
            <v>Latin America</v>
          </cell>
        </row>
        <row r="481">
          <cell r="C481">
            <v>14591</v>
          </cell>
          <cell r="D481" t="str">
            <v>Mexico</v>
          </cell>
        </row>
        <row r="482">
          <cell r="C482">
            <v>32756</v>
          </cell>
          <cell r="D482" t="str">
            <v>Canada</v>
          </cell>
        </row>
        <row r="483">
          <cell r="C483">
            <v>17667</v>
          </cell>
          <cell r="D483" t="str">
            <v>Mexico</v>
          </cell>
        </row>
        <row r="484">
          <cell r="C484">
            <v>17493</v>
          </cell>
          <cell r="D484" t="str">
            <v>Mexico</v>
          </cell>
        </row>
        <row r="485">
          <cell r="C485">
            <v>18614</v>
          </cell>
          <cell r="D485" t="str">
            <v>Mexico</v>
          </cell>
        </row>
        <row r="486">
          <cell r="C486">
            <v>34322</v>
          </cell>
          <cell r="D486" t="str">
            <v>Latin America</v>
          </cell>
        </row>
        <row r="487">
          <cell r="C487">
            <v>28798</v>
          </cell>
          <cell r="D487" t="str">
            <v>Canada</v>
          </cell>
        </row>
        <row r="488">
          <cell r="C488">
            <v>12249</v>
          </cell>
          <cell r="D488" t="str">
            <v>Canada</v>
          </cell>
        </row>
        <row r="489">
          <cell r="C489">
            <v>18618</v>
          </cell>
          <cell r="D489" t="str">
            <v>Mexico</v>
          </cell>
        </row>
        <row r="490">
          <cell r="C490">
            <v>14486</v>
          </cell>
          <cell r="D490" t="str">
            <v>Mexico</v>
          </cell>
        </row>
        <row r="491">
          <cell r="C491">
            <v>31455</v>
          </cell>
          <cell r="D491" t="str">
            <v>USA</v>
          </cell>
        </row>
        <row r="492">
          <cell r="C492">
            <v>18309</v>
          </cell>
          <cell r="D492" t="str">
            <v>Mexico</v>
          </cell>
        </row>
        <row r="493">
          <cell r="C493">
            <v>38238</v>
          </cell>
          <cell r="D493" t="str">
            <v>Latin America</v>
          </cell>
        </row>
        <row r="494">
          <cell r="C494">
            <v>21305</v>
          </cell>
          <cell r="D494" t="str">
            <v>Mexico</v>
          </cell>
        </row>
        <row r="495">
          <cell r="C495">
            <v>16093</v>
          </cell>
          <cell r="D495" t="str">
            <v>Latin America</v>
          </cell>
        </row>
        <row r="496">
          <cell r="C496">
            <v>10386</v>
          </cell>
          <cell r="D496" t="str">
            <v>USA</v>
          </cell>
        </row>
        <row r="497">
          <cell r="C497">
            <v>12331</v>
          </cell>
          <cell r="D497" t="str">
            <v>Latin America</v>
          </cell>
        </row>
        <row r="498">
          <cell r="C498">
            <v>11065</v>
          </cell>
          <cell r="D498" t="str">
            <v>Latin America</v>
          </cell>
        </row>
        <row r="499">
          <cell r="C499">
            <v>35414</v>
          </cell>
          <cell r="D499" t="str">
            <v>Latin America</v>
          </cell>
        </row>
        <row r="500">
          <cell r="C500">
            <v>22617</v>
          </cell>
          <cell r="D500" t="str">
            <v>Canada</v>
          </cell>
        </row>
        <row r="501">
          <cell r="C501">
            <v>23323</v>
          </cell>
          <cell r="D501" t="str">
            <v>Mexico</v>
          </cell>
        </row>
        <row r="502">
          <cell r="C502">
            <v>19283</v>
          </cell>
          <cell r="D502" t="str">
            <v>USA</v>
          </cell>
        </row>
        <row r="503">
          <cell r="C503">
            <v>14046</v>
          </cell>
          <cell r="D503" t="str">
            <v>USA</v>
          </cell>
        </row>
        <row r="504">
          <cell r="C504">
            <v>35148</v>
          </cell>
          <cell r="D504" t="str">
            <v>USA</v>
          </cell>
        </row>
        <row r="505">
          <cell r="C505">
            <v>25340</v>
          </cell>
          <cell r="D505" t="str">
            <v>Mexico</v>
          </cell>
        </row>
        <row r="506">
          <cell r="C506">
            <v>32409</v>
          </cell>
          <cell r="D506" t="str">
            <v>Latin America</v>
          </cell>
        </row>
        <row r="507">
          <cell r="C507">
            <v>6032</v>
          </cell>
          <cell r="D507" t="str">
            <v>USA</v>
          </cell>
        </row>
        <row r="508">
          <cell r="C508">
            <v>27844</v>
          </cell>
          <cell r="D508" t="str">
            <v>Latin America</v>
          </cell>
        </row>
        <row r="509">
          <cell r="C509">
            <v>24807</v>
          </cell>
          <cell r="D509" t="str">
            <v>Canada</v>
          </cell>
        </row>
        <row r="510">
          <cell r="C510">
            <v>20853</v>
          </cell>
          <cell r="D510" t="str">
            <v>Mexico</v>
          </cell>
        </row>
        <row r="511">
          <cell r="C511">
            <v>20183</v>
          </cell>
          <cell r="D511" t="str">
            <v>Latin America</v>
          </cell>
        </row>
        <row r="512">
          <cell r="C512">
            <v>7997</v>
          </cell>
          <cell r="D512" t="str">
            <v>Latin America</v>
          </cell>
        </row>
        <row r="513">
          <cell r="C513">
            <v>8549</v>
          </cell>
          <cell r="D513" t="str">
            <v>Canada</v>
          </cell>
        </row>
        <row r="514">
          <cell r="C514">
            <v>19014</v>
          </cell>
          <cell r="D514" t="str">
            <v>USA</v>
          </cell>
        </row>
        <row r="515">
          <cell r="C515">
            <v>12773</v>
          </cell>
          <cell r="D515" t="str">
            <v>Canada</v>
          </cell>
        </row>
        <row r="516">
          <cell r="C516">
            <v>38286</v>
          </cell>
          <cell r="D516" t="str">
            <v>Latin America</v>
          </cell>
        </row>
        <row r="517">
          <cell r="C517">
            <v>36863</v>
          </cell>
          <cell r="D517" t="str">
            <v>USA</v>
          </cell>
        </row>
        <row r="518">
          <cell r="C518">
            <v>7564</v>
          </cell>
          <cell r="D518" t="str">
            <v>Mexico</v>
          </cell>
        </row>
        <row r="519">
          <cell r="C519">
            <v>29464</v>
          </cell>
          <cell r="D519" t="str">
            <v>Latin America</v>
          </cell>
        </row>
        <row r="520">
          <cell r="C520">
            <v>20853</v>
          </cell>
          <cell r="D520" t="str">
            <v>Mexico</v>
          </cell>
        </row>
        <row r="521">
          <cell r="C521">
            <v>12050</v>
          </cell>
          <cell r="D521" t="str">
            <v>Canada</v>
          </cell>
        </row>
        <row r="522">
          <cell r="C522">
            <v>28383</v>
          </cell>
          <cell r="D522" t="str">
            <v>Latin America</v>
          </cell>
        </row>
        <row r="523">
          <cell r="C523">
            <v>31673</v>
          </cell>
          <cell r="D523" t="str">
            <v>Mexico</v>
          </cell>
        </row>
        <row r="524">
          <cell r="C524">
            <v>22938</v>
          </cell>
          <cell r="D524" t="str">
            <v>Canada</v>
          </cell>
        </row>
        <row r="525">
          <cell r="C525">
            <v>36383</v>
          </cell>
          <cell r="D525" t="str">
            <v>Latin America</v>
          </cell>
        </row>
        <row r="526">
          <cell r="C526">
            <v>27239</v>
          </cell>
          <cell r="D526" t="str">
            <v>USA</v>
          </cell>
        </row>
        <row r="527">
          <cell r="C527">
            <v>25460</v>
          </cell>
          <cell r="D527" t="str">
            <v>USA</v>
          </cell>
        </row>
        <row r="528">
          <cell r="C528">
            <v>14755</v>
          </cell>
          <cell r="D528" t="str">
            <v>Latin America</v>
          </cell>
        </row>
        <row r="529">
          <cell r="C529">
            <v>38541</v>
          </cell>
          <cell r="D529" t="str">
            <v>Latin America</v>
          </cell>
        </row>
        <row r="530">
          <cell r="C530">
            <v>38001</v>
          </cell>
          <cell r="D530" t="str">
            <v>USA</v>
          </cell>
        </row>
        <row r="531">
          <cell r="C531">
            <v>14590</v>
          </cell>
          <cell r="D531" t="str">
            <v>Latin America</v>
          </cell>
        </row>
        <row r="532">
          <cell r="C532">
            <v>32643</v>
          </cell>
          <cell r="D532" t="str">
            <v>USA</v>
          </cell>
        </row>
        <row r="533">
          <cell r="C533">
            <v>5767</v>
          </cell>
          <cell r="D533" t="str">
            <v>Canada</v>
          </cell>
        </row>
        <row r="534">
          <cell r="C534">
            <v>25852</v>
          </cell>
          <cell r="D534" t="str">
            <v>Canada</v>
          </cell>
        </row>
        <row r="535">
          <cell r="C535">
            <v>29006</v>
          </cell>
          <cell r="D535" t="str">
            <v>Canada</v>
          </cell>
        </row>
        <row r="536">
          <cell r="C536">
            <v>35536</v>
          </cell>
          <cell r="D536" t="str">
            <v>Latin America</v>
          </cell>
        </row>
        <row r="537">
          <cell r="C537">
            <v>38402</v>
          </cell>
          <cell r="D537" t="str">
            <v>Latin America</v>
          </cell>
        </row>
        <row r="538">
          <cell r="C538">
            <v>18606</v>
          </cell>
          <cell r="D538" t="str">
            <v>Canada</v>
          </cell>
        </row>
        <row r="539">
          <cell r="C539">
            <v>13469</v>
          </cell>
          <cell r="D539" t="str">
            <v>Canada</v>
          </cell>
        </row>
        <row r="540">
          <cell r="C540">
            <v>18028</v>
          </cell>
          <cell r="D540" t="str">
            <v>Mexico</v>
          </cell>
        </row>
        <row r="541">
          <cell r="C541">
            <v>15971</v>
          </cell>
          <cell r="D541" t="str">
            <v>Canada</v>
          </cell>
        </row>
        <row r="542">
          <cell r="C542">
            <v>10481</v>
          </cell>
          <cell r="D542" t="str">
            <v>Latin America</v>
          </cell>
        </row>
        <row r="543">
          <cell r="C543">
            <v>23912</v>
          </cell>
          <cell r="D543" t="str">
            <v>USA</v>
          </cell>
        </row>
        <row r="544">
          <cell r="C544">
            <v>10688</v>
          </cell>
          <cell r="D544" t="str">
            <v>Canada</v>
          </cell>
        </row>
        <row r="545">
          <cell r="C545">
            <v>21239</v>
          </cell>
          <cell r="D545" t="str">
            <v>Canada</v>
          </cell>
        </row>
        <row r="546">
          <cell r="C546">
            <v>16884</v>
          </cell>
          <cell r="D546" t="str">
            <v>USA</v>
          </cell>
        </row>
        <row r="547">
          <cell r="C547">
            <v>8270</v>
          </cell>
          <cell r="D547" t="str">
            <v>Latin America</v>
          </cell>
        </row>
        <row r="548">
          <cell r="C548">
            <v>12737</v>
          </cell>
          <cell r="D548" t="str">
            <v>Mexico</v>
          </cell>
        </row>
        <row r="549">
          <cell r="C549">
            <v>23880</v>
          </cell>
          <cell r="D549" t="str">
            <v>Latin America</v>
          </cell>
        </row>
        <row r="550">
          <cell r="C550">
            <v>12583</v>
          </cell>
          <cell r="D550" t="str">
            <v>USA</v>
          </cell>
        </row>
        <row r="551">
          <cell r="C551">
            <v>6014</v>
          </cell>
          <cell r="D551" t="str">
            <v>Latin America</v>
          </cell>
        </row>
        <row r="552">
          <cell r="C552">
            <v>6356</v>
          </cell>
          <cell r="D552" t="str">
            <v>USA</v>
          </cell>
        </row>
        <row r="553">
          <cell r="C553">
            <v>22205</v>
          </cell>
          <cell r="D553" t="str">
            <v>Latin America</v>
          </cell>
        </row>
        <row r="554">
          <cell r="C554">
            <v>29894</v>
          </cell>
          <cell r="D554" t="str">
            <v>USA</v>
          </cell>
        </row>
        <row r="555">
          <cell r="C555">
            <v>28576</v>
          </cell>
          <cell r="D555" t="str">
            <v>USA</v>
          </cell>
        </row>
        <row r="556">
          <cell r="C556">
            <v>34208</v>
          </cell>
          <cell r="D556" t="str">
            <v>Mexico</v>
          </cell>
        </row>
        <row r="557">
          <cell r="C557">
            <v>16821</v>
          </cell>
          <cell r="D557" t="str">
            <v>USA</v>
          </cell>
        </row>
        <row r="558">
          <cell r="C558">
            <v>6512</v>
          </cell>
          <cell r="D558" t="str">
            <v>USA</v>
          </cell>
        </row>
        <row r="559">
          <cell r="C559">
            <v>10316</v>
          </cell>
          <cell r="D559" t="str">
            <v>Latin America</v>
          </cell>
        </row>
        <row r="560">
          <cell r="C560">
            <v>39454</v>
          </cell>
          <cell r="D560" t="str">
            <v>Latin America</v>
          </cell>
        </row>
        <row r="561">
          <cell r="C561">
            <v>15436</v>
          </cell>
          <cell r="D561" t="str">
            <v>Canada</v>
          </cell>
        </row>
        <row r="562">
          <cell r="C562">
            <v>32691</v>
          </cell>
          <cell r="D562" t="str">
            <v>Canada</v>
          </cell>
        </row>
        <row r="563">
          <cell r="C563">
            <v>33702</v>
          </cell>
          <cell r="D563" t="str">
            <v>Latin America</v>
          </cell>
        </row>
        <row r="564">
          <cell r="C564">
            <v>13134</v>
          </cell>
          <cell r="D564" t="str">
            <v>Latin America</v>
          </cell>
        </row>
        <row r="565">
          <cell r="C565">
            <v>32011</v>
          </cell>
          <cell r="D565" t="str">
            <v>USA</v>
          </cell>
        </row>
        <row r="566">
          <cell r="C566">
            <v>17743</v>
          </cell>
          <cell r="D566" t="str">
            <v>USA</v>
          </cell>
        </row>
        <row r="567">
          <cell r="C567">
            <v>31828</v>
          </cell>
          <cell r="D567" t="str">
            <v>Latin America</v>
          </cell>
        </row>
        <row r="568">
          <cell r="C568">
            <v>11873</v>
          </cell>
          <cell r="D568" t="str">
            <v>Latin America</v>
          </cell>
        </row>
        <row r="569">
          <cell r="C569">
            <v>21158</v>
          </cell>
          <cell r="D569" t="str">
            <v>Mexico</v>
          </cell>
        </row>
        <row r="570">
          <cell r="C570">
            <v>11977</v>
          </cell>
          <cell r="D570" t="str">
            <v>Mexico</v>
          </cell>
        </row>
        <row r="571">
          <cell r="C571">
            <v>33497</v>
          </cell>
          <cell r="D571" t="str">
            <v>USA</v>
          </cell>
        </row>
        <row r="572">
          <cell r="C572">
            <v>12185</v>
          </cell>
          <cell r="D572" t="str">
            <v>USA</v>
          </cell>
        </row>
        <row r="573">
          <cell r="C573">
            <v>27094</v>
          </cell>
          <cell r="D573" t="str">
            <v>Mexico</v>
          </cell>
        </row>
        <row r="574">
          <cell r="C574">
            <v>27283</v>
          </cell>
          <cell r="D574" t="str">
            <v>Latin America</v>
          </cell>
        </row>
        <row r="575">
          <cell r="C575">
            <v>26950</v>
          </cell>
          <cell r="D575" t="str">
            <v>USA</v>
          </cell>
        </row>
        <row r="576">
          <cell r="C576">
            <v>10303</v>
          </cell>
          <cell r="D576" t="str">
            <v>Mexico</v>
          </cell>
        </row>
        <row r="577">
          <cell r="C577">
            <v>28905</v>
          </cell>
          <cell r="D577" t="str">
            <v>Latin America</v>
          </cell>
        </row>
        <row r="578">
          <cell r="C578">
            <v>24222</v>
          </cell>
          <cell r="D578" t="str">
            <v>Latin America</v>
          </cell>
        </row>
        <row r="579">
          <cell r="C579">
            <v>32114</v>
          </cell>
          <cell r="D579" t="str">
            <v>Canada</v>
          </cell>
        </row>
        <row r="580">
          <cell r="C580">
            <v>34866</v>
          </cell>
          <cell r="D580" t="str">
            <v>USA</v>
          </cell>
        </row>
        <row r="581">
          <cell r="C581">
            <v>30253</v>
          </cell>
          <cell r="D581" t="str">
            <v>Canada</v>
          </cell>
        </row>
        <row r="582">
          <cell r="C582">
            <v>31412</v>
          </cell>
          <cell r="D582" t="str">
            <v>Latin America</v>
          </cell>
        </row>
        <row r="583">
          <cell r="C583">
            <v>33931</v>
          </cell>
          <cell r="D583" t="str">
            <v>Canada</v>
          </cell>
        </row>
        <row r="584">
          <cell r="C584">
            <v>30935</v>
          </cell>
          <cell r="D584" t="str">
            <v>Canada</v>
          </cell>
        </row>
        <row r="585">
          <cell r="C585">
            <v>11302</v>
          </cell>
          <cell r="D585" t="str">
            <v>Latin America</v>
          </cell>
        </row>
        <row r="586">
          <cell r="C586">
            <v>7692</v>
          </cell>
          <cell r="D586" t="str">
            <v>Canada</v>
          </cell>
        </row>
        <row r="587">
          <cell r="C587">
            <v>15573</v>
          </cell>
          <cell r="D587" t="str">
            <v>Mexico</v>
          </cell>
        </row>
        <row r="588">
          <cell r="C588">
            <v>15817</v>
          </cell>
          <cell r="D588" t="str">
            <v>Mexico</v>
          </cell>
        </row>
        <row r="589">
          <cell r="C589">
            <v>9911</v>
          </cell>
          <cell r="D589" t="str">
            <v>Latin America</v>
          </cell>
        </row>
        <row r="590">
          <cell r="C590">
            <v>20542</v>
          </cell>
          <cell r="D590" t="str">
            <v>Mexico</v>
          </cell>
        </row>
        <row r="591">
          <cell r="C591">
            <v>25556</v>
          </cell>
          <cell r="D591" t="str">
            <v>Mexico</v>
          </cell>
        </row>
        <row r="592">
          <cell r="C592">
            <v>27393</v>
          </cell>
          <cell r="D592" t="str">
            <v>USA</v>
          </cell>
        </row>
        <row r="593">
          <cell r="C593">
            <v>25504</v>
          </cell>
          <cell r="D593" t="str">
            <v>Mexico</v>
          </cell>
        </row>
        <row r="594">
          <cell r="C594">
            <v>27477</v>
          </cell>
          <cell r="D594" t="str">
            <v>USA</v>
          </cell>
        </row>
        <row r="595">
          <cell r="C595">
            <v>7671</v>
          </cell>
          <cell r="D595" t="str">
            <v>Latin America</v>
          </cell>
        </row>
        <row r="596">
          <cell r="C596">
            <v>38851</v>
          </cell>
          <cell r="D596" t="str">
            <v>Latin America</v>
          </cell>
        </row>
        <row r="597">
          <cell r="C597">
            <v>34402</v>
          </cell>
          <cell r="D597" t="str">
            <v>Canada</v>
          </cell>
        </row>
        <row r="598">
          <cell r="C598">
            <v>31756</v>
          </cell>
          <cell r="D598" t="str">
            <v>Canada</v>
          </cell>
        </row>
        <row r="599">
          <cell r="C599">
            <v>22736</v>
          </cell>
          <cell r="D599" t="str">
            <v>USA</v>
          </cell>
        </row>
        <row r="600">
          <cell r="C600">
            <v>21416</v>
          </cell>
          <cell r="D600" t="str">
            <v>USA</v>
          </cell>
        </row>
        <row r="601">
          <cell r="C601">
            <v>38825</v>
          </cell>
          <cell r="D601" t="str">
            <v>Latin America</v>
          </cell>
        </row>
        <row r="602">
          <cell r="C602">
            <v>18762</v>
          </cell>
          <cell r="D602" t="str">
            <v>USA</v>
          </cell>
        </row>
        <row r="603">
          <cell r="C603">
            <v>20104</v>
          </cell>
          <cell r="D603" t="str">
            <v>Latin America</v>
          </cell>
        </row>
        <row r="604">
          <cell r="C604">
            <v>19993</v>
          </cell>
          <cell r="D604" t="str">
            <v>Canada</v>
          </cell>
        </row>
        <row r="605">
          <cell r="C605">
            <v>34975</v>
          </cell>
          <cell r="D605" t="str">
            <v>Latin America</v>
          </cell>
        </row>
        <row r="606">
          <cell r="C606">
            <v>17555</v>
          </cell>
          <cell r="D606" t="str">
            <v>Canada</v>
          </cell>
        </row>
        <row r="607">
          <cell r="C607">
            <v>9102</v>
          </cell>
          <cell r="D607" t="str">
            <v>Latin America</v>
          </cell>
        </row>
        <row r="608">
          <cell r="C608">
            <v>27418</v>
          </cell>
          <cell r="D608" t="str">
            <v>USA</v>
          </cell>
        </row>
        <row r="609">
          <cell r="C609">
            <v>26972</v>
          </cell>
          <cell r="D609" t="str">
            <v>Latin America</v>
          </cell>
        </row>
        <row r="610">
          <cell r="C610">
            <v>5237</v>
          </cell>
          <cell r="D610" t="str">
            <v>Latin America</v>
          </cell>
        </row>
        <row r="611">
          <cell r="C611">
            <v>18605</v>
          </cell>
          <cell r="D611" t="str">
            <v>USA</v>
          </cell>
        </row>
        <row r="612">
          <cell r="C612">
            <v>31200</v>
          </cell>
          <cell r="D612" t="str">
            <v>Canada</v>
          </cell>
        </row>
        <row r="613">
          <cell r="C613">
            <v>34107</v>
          </cell>
          <cell r="D613" t="str">
            <v>USA</v>
          </cell>
        </row>
        <row r="614">
          <cell r="C614">
            <v>23828</v>
          </cell>
          <cell r="D614" t="str">
            <v>USA</v>
          </cell>
        </row>
        <row r="615">
          <cell r="C615">
            <v>34836</v>
          </cell>
          <cell r="D615" t="str">
            <v>Mexico</v>
          </cell>
        </row>
        <row r="616">
          <cell r="C616">
            <v>36801</v>
          </cell>
          <cell r="D616" t="str">
            <v>Latin America</v>
          </cell>
        </row>
        <row r="617">
          <cell r="C617">
            <v>29335</v>
          </cell>
          <cell r="D617" t="str">
            <v>Latin America</v>
          </cell>
        </row>
        <row r="618">
          <cell r="C618">
            <v>5278</v>
          </cell>
          <cell r="D618" t="str">
            <v>Mexico</v>
          </cell>
        </row>
        <row r="619">
          <cell r="C619">
            <v>19513</v>
          </cell>
          <cell r="D619" t="str">
            <v>Canada</v>
          </cell>
        </row>
        <row r="620">
          <cell r="C620">
            <v>39828</v>
          </cell>
          <cell r="D620" t="str">
            <v>Canada</v>
          </cell>
        </row>
        <row r="621">
          <cell r="C621">
            <v>7157</v>
          </cell>
          <cell r="D621" t="str">
            <v>Canada</v>
          </cell>
        </row>
        <row r="622">
          <cell r="C622">
            <v>33506</v>
          </cell>
          <cell r="D622" t="str">
            <v>Latin America</v>
          </cell>
        </row>
        <row r="623">
          <cell r="C623">
            <v>22626</v>
          </cell>
          <cell r="D623" t="str">
            <v>Mexico</v>
          </cell>
        </row>
        <row r="624">
          <cell r="C624">
            <v>5548</v>
          </cell>
          <cell r="D624" t="str">
            <v>Mexico</v>
          </cell>
        </row>
        <row r="625">
          <cell r="C625">
            <v>33353</v>
          </cell>
          <cell r="D625" t="str">
            <v>Latin America</v>
          </cell>
        </row>
        <row r="626">
          <cell r="C626">
            <v>26955</v>
          </cell>
          <cell r="D626" t="str">
            <v>Canada</v>
          </cell>
        </row>
        <row r="627">
          <cell r="C627">
            <v>10366</v>
          </cell>
          <cell r="D627" t="str">
            <v>Latin America</v>
          </cell>
        </row>
        <row r="628">
          <cell r="C628">
            <v>26302</v>
          </cell>
          <cell r="D628" t="str">
            <v>Canada</v>
          </cell>
        </row>
        <row r="629">
          <cell r="C629">
            <v>5268</v>
          </cell>
          <cell r="D629" t="str">
            <v>Canada</v>
          </cell>
        </row>
        <row r="630">
          <cell r="C630">
            <v>14226</v>
          </cell>
          <cell r="D630" t="str">
            <v>Latin America</v>
          </cell>
        </row>
        <row r="631">
          <cell r="C631">
            <v>10398</v>
          </cell>
          <cell r="D631" t="str">
            <v>Canada</v>
          </cell>
        </row>
        <row r="632">
          <cell r="C632">
            <v>17734</v>
          </cell>
          <cell r="D632" t="str">
            <v>USA</v>
          </cell>
        </row>
        <row r="633">
          <cell r="C633">
            <v>16281</v>
          </cell>
          <cell r="D633" t="str">
            <v>Latin America</v>
          </cell>
        </row>
        <row r="634">
          <cell r="C634">
            <v>11384</v>
          </cell>
          <cell r="D634" t="str">
            <v>Mexico</v>
          </cell>
        </row>
        <row r="635">
          <cell r="C635">
            <v>39619</v>
          </cell>
          <cell r="D635" t="str">
            <v>Canada</v>
          </cell>
        </row>
        <row r="636">
          <cell r="C636">
            <v>25327</v>
          </cell>
          <cell r="D636" t="str">
            <v>Canada</v>
          </cell>
        </row>
        <row r="637">
          <cell r="C637">
            <v>5509</v>
          </cell>
          <cell r="D637" t="str">
            <v>Canada</v>
          </cell>
        </row>
        <row r="638">
          <cell r="C638">
            <v>21274</v>
          </cell>
          <cell r="D638" t="str">
            <v>Mexico</v>
          </cell>
        </row>
        <row r="639">
          <cell r="C639">
            <v>15492</v>
          </cell>
          <cell r="D639" t="str">
            <v>USA</v>
          </cell>
        </row>
        <row r="640">
          <cell r="C640">
            <v>11305</v>
          </cell>
          <cell r="D640" t="str">
            <v>Latin America</v>
          </cell>
        </row>
        <row r="641">
          <cell r="C641">
            <v>35979</v>
          </cell>
          <cell r="D641" t="str">
            <v>Mexico</v>
          </cell>
        </row>
        <row r="642">
          <cell r="C642">
            <v>14941</v>
          </cell>
          <cell r="D642" t="str">
            <v>Latin America</v>
          </cell>
        </row>
        <row r="643">
          <cell r="C643">
            <v>15086</v>
          </cell>
          <cell r="D643" t="str">
            <v>Latin America</v>
          </cell>
        </row>
        <row r="644">
          <cell r="C644">
            <v>10046</v>
          </cell>
          <cell r="D644" t="str">
            <v>USA</v>
          </cell>
        </row>
        <row r="645">
          <cell r="C645">
            <v>8318</v>
          </cell>
          <cell r="D645" t="str">
            <v>USA</v>
          </cell>
        </row>
        <row r="646">
          <cell r="C646">
            <v>34949</v>
          </cell>
          <cell r="D646" t="str">
            <v>Canada</v>
          </cell>
        </row>
        <row r="647">
          <cell r="C647">
            <v>15050</v>
          </cell>
          <cell r="D647" t="str">
            <v>Canada</v>
          </cell>
        </row>
        <row r="648">
          <cell r="C648">
            <v>9820</v>
          </cell>
          <cell r="D648" t="str">
            <v>USA</v>
          </cell>
        </row>
        <row r="649">
          <cell r="C649">
            <v>29468</v>
          </cell>
          <cell r="D649" t="str">
            <v>USA</v>
          </cell>
        </row>
        <row r="650">
          <cell r="C650">
            <v>5680</v>
          </cell>
          <cell r="D650" t="str">
            <v>Mexico</v>
          </cell>
        </row>
        <row r="651">
          <cell r="C651">
            <v>18208</v>
          </cell>
          <cell r="D651" t="str">
            <v>Mexico</v>
          </cell>
        </row>
        <row r="652">
          <cell r="C652">
            <v>19698</v>
          </cell>
          <cell r="D652" t="str">
            <v>Canada</v>
          </cell>
        </row>
        <row r="653">
          <cell r="C653">
            <v>34774</v>
          </cell>
          <cell r="D653" t="str">
            <v>USA</v>
          </cell>
        </row>
        <row r="654">
          <cell r="C654">
            <v>27196</v>
          </cell>
          <cell r="D654" t="str">
            <v>Mexico</v>
          </cell>
        </row>
        <row r="655">
          <cell r="C655">
            <v>24020</v>
          </cell>
          <cell r="D655" t="str">
            <v>USA</v>
          </cell>
        </row>
        <row r="656">
          <cell r="C656">
            <v>24616</v>
          </cell>
          <cell r="D656" t="str">
            <v>Mexico</v>
          </cell>
        </row>
        <row r="657">
          <cell r="C657">
            <v>28943</v>
          </cell>
          <cell r="D657" t="str">
            <v>Mexico</v>
          </cell>
        </row>
        <row r="658">
          <cell r="C658">
            <v>35860</v>
          </cell>
          <cell r="D658" t="str">
            <v>USA</v>
          </cell>
        </row>
        <row r="659">
          <cell r="C659">
            <v>23775</v>
          </cell>
          <cell r="D659" t="str">
            <v>Mexico</v>
          </cell>
        </row>
        <row r="660">
          <cell r="C660">
            <v>16123</v>
          </cell>
          <cell r="D660" t="str">
            <v>Canada</v>
          </cell>
        </row>
        <row r="661">
          <cell r="C661">
            <v>28182</v>
          </cell>
          <cell r="D661" t="str">
            <v>Mexico</v>
          </cell>
        </row>
        <row r="662">
          <cell r="C662">
            <v>14091</v>
          </cell>
          <cell r="D662" t="str">
            <v>USA</v>
          </cell>
        </row>
        <row r="663">
          <cell r="C663">
            <v>9842</v>
          </cell>
          <cell r="D663" t="str">
            <v>USA</v>
          </cell>
        </row>
        <row r="664">
          <cell r="C664">
            <v>36045</v>
          </cell>
          <cell r="D664" t="str">
            <v>Mexico</v>
          </cell>
        </row>
        <row r="665">
          <cell r="C665">
            <v>11022</v>
          </cell>
          <cell r="D665" t="str">
            <v>Mexico</v>
          </cell>
        </row>
        <row r="666">
          <cell r="C666">
            <v>15698</v>
          </cell>
          <cell r="D666" t="str">
            <v>Canada</v>
          </cell>
        </row>
        <row r="667">
          <cell r="C667">
            <v>15060</v>
          </cell>
          <cell r="D667" t="str">
            <v>Canada</v>
          </cell>
        </row>
        <row r="668">
          <cell r="C668">
            <v>28267</v>
          </cell>
          <cell r="D668" t="str">
            <v>USA</v>
          </cell>
        </row>
        <row r="669">
          <cell r="C669">
            <v>15454</v>
          </cell>
          <cell r="D669" t="str">
            <v>USA</v>
          </cell>
        </row>
        <row r="670">
          <cell r="C670">
            <v>37306</v>
          </cell>
          <cell r="D670" t="str">
            <v>Latin America</v>
          </cell>
        </row>
        <row r="671">
          <cell r="C671">
            <v>32163</v>
          </cell>
          <cell r="D671" t="str">
            <v>Latin America</v>
          </cell>
        </row>
        <row r="672">
          <cell r="C672">
            <v>30221</v>
          </cell>
          <cell r="D672" t="str">
            <v>Canada</v>
          </cell>
        </row>
        <row r="673">
          <cell r="C673">
            <v>5187</v>
          </cell>
          <cell r="D673" t="str">
            <v>Canada</v>
          </cell>
        </row>
        <row r="674">
          <cell r="C674">
            <v>38237</v>
          </cell>
          <cell r="D674" t="str">
            <v>Latin America</v>
          </cell>
        </row>
        <row r="675">
          <cell r="C675">
            <v>38312</v>
          </cell>
          <cell r="D675" t="str">
            <v>Canada</v>
          </cell>
        </row>
        <row r="676">
          <cell r="C676">
            <v>27972</v>
          </cell>
          <cell r="D676" t="str">
            <v>Latin America</v>
          </cell>
        </row>
        <row r="677">
          <cell r="C677">
            <v>12172</v>
          </cell>
          <cell r="D677" t="str">
            <v>Mexico</v>
          </cell>
        </row>
        <row r="678">
          <cell r="C678">
            <v>35898</v>
          </cell>
          <cell r="D678" t="str">
            <v>Canada</v>
          </cell>
        </row>
        <row r="679">
          <cell r="C679">
            <v>35713</v>
          </cell>
          <cell r="D679" t="str">
            <v>Latin America</v>
          </cell>
        </row>
        <row r="680">
          <cell r="C680">
            <v>39706</v>
          </cell>
          <cell r="D680" t="str">
            <v>Canada</v>
          </cell>
        </row>
        <row r="681">
          <cell r="C681">
            <v>10495</v>
          </cell>
          <cell r="D681" t="str">
            <v>USA</v>
          </cell>
        </row>
        <row r="682">
          <cell r="C682">
            <v>26609</v>
          </cell>
          <cell r="D682" t="str">
            <v>Canada</v>
          </cell>
        </row>
        <row r="683">
          <cell r="C683">
            <v>17256</v>
          </cell>
          <cell r="D683" t="str">
            <v>Latin America</v>
          </cell>
        </row>
        <row r="684">
          <cell r="C684">
            <v>21066</v>
          </cell>
          <cell r="D684" t="str">
            <v>Latin America</v>
          </cell>
        </row>
        <row r="685">
          <cell r="C685">
            <v>11832</v>
          </cell>
          <cell r="D685" t="str">
            <v>USA</v>
          </cell>
        </row>
        <row r="686">
          <cell r="C686">
            <v>13733</v>
          </cell>
          <cell r="D686" t="str">
            <v>USA</v>
          </cell>
        </row>
        <row r="687">
          <cell r="C687">
            <v>26758</v>
          </cell>
          <cell r="D687" t="str">
            <v>USA</v>
          </cell>
        </row>
        <row r="688">
          <cell r="C688">
            <v>5412</v>
          </cell>
          <cell r="D688" t="str">
            <v>Latin America</v>
          </cell>
        </row>
        <row r="689">
          <cell r="C689">
            <v>6200</v>
          </cell>
          <cell r="D689" t="str">
            <v>Mexico</v>
          </cell>
        </row>
        <row r="690">
          <cell r="C690">
            <v>17313</v>
          </cell>
          <cell r="D690" t="str">
            <v>Canada</v>
          </cell>
        </row>
        <row r="691">
          <cell r="C691">
            <v>37846</v>
          </cell>
          <cell r="D691" t="str">
            <v>Mexico</v>
          </cell>
        </row>
        <row r="692">
          <cell r="C692">
            <v>7803</v>
          </cell>
          <cell r="D692" t="str">
            <v>Latin America</v>
          </cell>
        </row>
        <row r="693">
          <cell r="C693">
            <v>28588</v>
          </cell>
          <cell r="D693" t="str">
            <v>Canada</v>
          </cell>
        </row>
        <row r="694">
          <cell r="C694">
            <v>22553</v>
          </cell>
          <cell r="D694" t="str">
            <v>USA</v>
          </cell>
        </row>
        <row r="695">
          <cell r="C695">
            <v>19311</v>
          </cell>
          <cell r="D695" t="str">
            <v>USA</v>
          </cell>
        </row>
        <row r="696">
          <cell r="C696">
            <v>34005</v>
          </cell>
          <cell r="D696" t="str">
            <v>Canada</v>
          </cell>
        </row>
        <row r="697">
          <cell r="C697">
            <v>12271</v>
          </cell>
          <cell r="D697" t="str">
            <v>Latin America</v>
          </cell>
        </row>
        <row r="698">
          <cell r="C698">
            <v>19449</v>
          </cell>
          <cell r="D698" t="str">
            <v>USA</v>
          </cell>
        </row>
        <row r="699">
          <cell r="C699">
            <v>13213</v>
          </cell>
          <cell r="D699" t="str">
            <v>Mexico</v>
          </cell>
        </row>
        <row r="700">
          <cell r="C700">
            <v>36737</v>
          </cell>
          <cell r="D700" t="str">
            <v>USA</v>
          </cell>
        </row>
        <row r="701">
          <cell r="C701">
            <v>37438</v>
          </cell>
          <cell r="D701" t="str">
            <v>USA</v>
          </cell>
        </row>
        <row r="702">
          <cell r="C702">
            <v>38746</v>
          </cell>
          <cell r="D702" t="str">
            <v>Mexico</v>
          </cell>
        </row>
        <row r="703">
          <cell r="C703">
            <v>22007</v>
          </cell>
          <cell r="D703" t="str">
            <v>Mexico</v>
          </cell>
        </row>
        <row r="704">
          <cell r="C704">
            <v>30915</v>
          </cell>
          <cell r="D704" t="str">
            <v>USA</v>
          </cell>
        </row>
        <row r="705">
          <cell r="C705">
            <v>35152</v>
          </cell>
          <cell r="D705" t="str">
            <v>USA</v>
          </cell>
        </row>
        <row r="706">
          <cell r="C706">
            <v>11358</v>
          </cell>
          <cell r="D706" t="str">
            <v>USA</v>
          </cell>
        </row>
        <row r="707">
          <cell r="C707">
            <v>27165</v>
          </cell>
          <cell r="D707" t="str">
            <v>Canada</v>
          </cell>
        </row>
        <row r="708">
          <cell r="C708">
            <v>14016</v>
          </cell>
          <cell r="D708" t="str">
            <v>Canada</v>
          </cell>
        </row>
        <row r="709">
          <cell r="C709">
            <v>11222</v>
          </cell>
          <cell r="D709" t="str">
            <v>Canada</v>
          </cell>
        </row>
        <row r="710">
          <cell r="C710">
            <v>24513</v>
          </cell>
          <cell r="D710" t="str">
            <v>Latin America</v>
          </cell>
        </row>
        <row r="711">
          <cell r="C711">
            <v>29030</v>
          </cell>
          <cell r="D711" t="str">
            <v>Latin America</v>
          </cell>
        </row>
        <row r="712">
          <cell r="C712">
            <v>20164</v>
          </cell>
          <cell r="D712" t="str">
            <v>USA</v>
          </cell>
        </row>
        <row r="713">
          <cell r="C713">
            <v>9826</v>
          </cell>
          <cell r="D713" t="str">
            <v>Canada</v>
          </cell>
        </row>
        <row r="714">
          <cell r="C714">
            <v>25081</v>
          </cell>
          <cell r="D714" t="str">
            <v>Mexico</v>
          </cell>
        </row>
        <row r="715">
          <cell r="C715">
            <v>37696</v>
          </cell>
          <cell r="D715" t="str">
            <v>Mexico</v>
          </cell>
        </row>
        <row r="716">
          <cell r="C716">
            <v>26880</v>
          </cell>
          <cell r="D716" t="str">
            <v>USA</v>
          </cell>
        </row>
        <row r="717">
          <cell r="C717">
            <v>29424</v>
          </cell>
          <cell r="D717" t="str">
            <v>USA</v>
          </cell>
        </row>
        <row r="718">
          <cell r="C718">
            <v>24677</v>
          </cell>
          <cell r="D718" t="str">
            <v>Canada</v>
          </cell>
        </row>
        <row r="719">
          <cell r="C719">
            <v>15316</v>
          </cell>
          <cell r="D719" t="str">
            <v>Canada</v>
          </cell>
        </row>
        <row r="720">
          <cell r="C720">
            <v>21503</v>
          </cell>
          <cell r="D720" t="str">
            <v>Latin America</v>
          </cell>
        </row>
        <row r="721">
          <cell r="C721">
            <v>32369</v>
          </cell>
          <cell r="D721" t="str">
            <v>USA</v>
          </cell>
        </row>
        <row r="722">
          <cell r="C722">
            <v>10897</v>
          </cell>
          <cell r="D722" t="str">
            <v>Latin America</v>
          </cell>
        </row>
        <row r="723">
          <cell r="C723">
            <v>12666</v>
          </cell>
          <cell r="D723" t="str">
            <v>Latin America</v>
          </cell>
        </row>
        <row r="724">
          <cell r="C724">
            <v>18305</v>
          </cell>
          <cell r="D724" t="str">
            <v>Latin America</v>
          </cell>
        </row>
        <row r="725">
          <cell r="C725">
            <v>7187</v>
          </cell>
          <cell r="D725" t="str">
            <v>Canada</v>
          </cell>
        </row>
        <row r="726">
          <cell r="C726">
            <v>15635</v>
          </cell>
          <cell r="D726" t="str">
            <v>Mexico</v>
          </cell>
        </row>
        <row r="727">
          <cell r="C727">
            <v>23213</v>
          </cell>
          <cell r="D727" t="str">
            <v>Latin America</v>
          </cell>
        </row>
        <row r="728">
          <cell r="C728">
            <v>36748</v>
          </cell>
          <cell r="D728" t="str">
            <v>Latin America</v>
          </cell>
        </row>
        <row r="729">
          <cell r="C729">
            <v>35038</v>
          </cell>
          <cell r="D729" t="str">
            <v>Latin America</v>
          </cell>
        </row>
        <row r="730">
          <cell r="C730">
            <v>33264</v>
          </cell>
          <cell r="D730" t="str">
            <v>Mexico</v>
          </cell>
        </row>
        <row r="731">
          <cell r="C731">
            <v>10083</v>
          </cell>
          <cell r="D731" t="str">
            <v>Mexico</v>
          </cell>
        </row>
        <row r="732">
          <cell r="C732">
            <v>39584</v>
          </cell>
          <cell r="D732" t="str">
            <v>USA</v>
          </cell>
        </row>
        <row r="733">
          <cell r="C733">
            <v>11036</v>
          </cell>
          <cell r="D733" t="str">
            <v>Latin America</v>
          </cell>
        </row>
        <row r="734">
          <cell r="C734">
            <v>13663</v>
          </cell>
          <cell r="D734" t="str">
            <v>Mexico</v>
          </cell>
        </row>
        <row r="735">
          <cell r="C735">
            <v>22119</v>
          </cell>
          <cell r="D735" t="str">
            <v>Latin America</v>
          </cell>
        </row>
        <row r="736">
          <cell r="C736">
            <v>34347</v>
          </cell>
          <cell r="D736" t="str">
            <v>Latin America</v>
          </cell>
        </row>
        <row r="737">
          <cell r="C737">
            <v>32760</v>
          </cell>
          <cell r="D737" t="str">
            <v>Canada</v>
          </cell>
        </row>
        <row r="738">
          <cell r="C738">
            <v>23460</v>
          </cell>
          <cell r="D738" t="str">
            <v>Latin America</v>
          </cell>
        </row>
        <row r="739">
          <cell r="C739">
            <v>13244</v>
          </cell>
          <cell r="D739" t="str">
            <v>Mexico</v>
          </cell>
        </row>
        <row r="740">
          <cell r="C740">
            <v>28479</v>
          </cell>
          <cell r="D740" t="str">
            <v>USA</v>
          </cell>
        </row>
        <row r="741">
          <cell r="C741">
            <v>21923</v>
          </cell>
          <cell r="D741" t="str">
            <v>Latin America</v>
          </cell>
        </row>
        <row r="742">
          <cell r="C742">
            <v>18742</v>
          </cell>
          <cell r="D742" t="str">
            <v>USA</v>
          </cell>
        </row>
        <row r="743">
          <cell r="C743">
            <v>10304</v>
          </cell>
          <cell r="D743" t="str">
            <v>Mexico</v>
          </cell>
        </row>
        <row r="744">
          <cell r="C744">
            <v>5661</v>
          </cell>
          <cell r="D744" t="str">
            <v>Mexico</v>
          </cell>
        </row>
        <row r="745">
          <cell r="C745">
            <v>36821</v>
          </cell>
          <cell r="D745" t="str">
            <v>Canada</v>
          </cell>
        </row>
        <row r="746">
          <cell r="C746">
            <v>23874</v>
          </cell>
          <cell r="D746" t="str">
            <v>Mexico</v>
          </cell>
        </row>
        <row r="747">
          <cell r="C747">
            <v>20931</v>
          </cell>
          <cell r="D747" t="str">
            <v>USA</v>
          </cell>
        </row>
        <row r="748">
          <cell r="C748">
            <v>12329</v>
          </cell>
          <cell r="D748" t="str">
            <v>Mexico</v>
          </cell>
        </row>
        <row r="749">
          <cell r="C749">
            <v>24490</v>
          </cell>
          <cell r="D749" t="str">
            <v>Canada</v>
          </cell>
        </row>
        <row r="750">
          <cell r="C750">
            <v>23656</v>
          </cell>
          <cell r="D750" t="str">
            <v>Canada</v>
          </cell>
        </row>
        <row r="751">
          <cell r="C751">
            <v>30733</v>
          </cell>
          <cell r="D751" t="str">
            <v>USA</v>
          </cell>
        </row>
        <row r="752">
          <cell r="C752">
            <v>38187</v>
          </cell>
          <cell r="D752" t="str">
            <v>Canada</v>
          </cell>
        </row>
        <row r="753">
          <cell r="C753">
            <v>17604</v>
          </cell>
          <cell r="D753" t="str">
            <v>Mexico</v>
          </cell>
        </row>
        <row r="754">
          <cell r="C754">
            <v>29059</v>
          </cell>
          <cell r="D754" t="str">
            <v>Latin America</v>
          </cell>
        </row>
        <row r="755">
          <cell r="C755">
            <v>32847</v>
          </cell>
          <cell r="D755" t="str">
            <v>Mexico</v>
          </cell>
        </row>
        <row r="756">
          <cell r="C756">
            <v>6191</v>
          </cell>
          <cell r="D756" t="str">
            <v>USA</v>
          </cell>
        </row>
        <row r="757">
          <cell r="C757">
            <v>10540</v>
          </cell>
          <cell r="D757" t="str">
            <v>USA</v>
          </cell>
        </row>
        <row r="758">
          <cell r="C758">
            <v>28135</v>
          </cell>
          <cell r="D758" t="str">
            <v>Canada</v>
          </cell>
        </row>
        <row r="759">
          <cell r="C759">
            <v>28279</v>
          </cell>
          <cell r="D759" t="str">
            <v>Latin America</v>
          </cell>
        </row>
        <row r="760">
          <cell r="C760">
            <v>20964</v>
          </cell>
          <cell r="D760" t="str">
            <v>Mexico</v>
          </cell>
        </row>
        <row r="761">
          <cell r="C761">
            <v>8031</v>
          </cell>
          <cell r="D761" t="str">
            <v>Mexico</v>
          </cell>
        </row>
        <row r="762">
          <cell r="C762">
            <v>29505</v>
          </cell>
          <cell r="D762" t="str">
            <v>Mexico</v>
          </cell>
        </row>
        <row r="763">
          <cell r="C763">
            <v>36342</v>
          </cell>
          <cell r="D763" t="str">
            <v>Latin America</v>
          </cell>
        </row>
        <row r="764">
          <cell r="C764">
            <v>6494</v>
          </cell>
          <cell r="D764" t="str">
            <v>Mexico</v>
          </cell>
        </row>
        <row r="765">
          <cell r="C765">
            <v>35685</v>
          </cell>
          <cell r="D765" t="str">
            <v>Latin America</v>
          </cell>
        </row>
        <row r="766">
          <cell r="C766">
            <v>17962</v>
          </cell>
          <cell r="D766" t="str">
            <v>Canada</v>
          </cell>
        </row>
        <row r="767">
          <cell r="C767">
            <v>13579</v>
          </cell>
          <cell r="D767" t="str">
            <v>USA</v>
          </cell>
        </row>
        <row r="768">
          <cell r="C768">
            <v>12675</v>
          </cell>
          <cell r="D768" t="str">
            <v>Canada</v>
          </cell>
        </row>
        <row r="769">
          <cell r="C769">
            <v>5912</v>
          </cell>
          <cell r="D769" t="str">
            <v>Mexico</v>
          </cell>
        </row>
        <row r="770">
          <cell r="C770">
            <v>11822</v>
          </cell>
          <cell r="D770" t="str">
            <v>Mexico</v>
          </cell>
        </row>
        <row r="771">
          <cell r="C771">
            <v>25522</v>
          </cell>
          <cell r="D771" t="str">
            <v>Mexico</v>
          </cell>
        </row>
        <row r="772">
          <cell r="C772">
            <v>19106</v>
          </cell>
          <cell r="D772" t="str">
            <v>Mexico</v>
          </cell>
        </row>
        <row r="773">
          <cell r="C773">
            <v>22969</v>
          </cell>
          <cell r="D773" t="str">
            <v>Latin America</v>
          </cell>
        </row>
        <row r="774">
          <cell r="C774">
            <v>33208</v>
          </cell>
          <cell r="D774" t="str">
            <v>Mexico</v>
          </cell>
        </row>
        <row r="775">
          <cell r="C775">
            <v>11313</v>
          </cell>
          <cell r="D775" t="str">
            <v>Canada</v>
          </cell>
        </row>
        <row r="776">
          <cell r="C776">
            <v>16926</v>
          </cell>
          <cell r="D776" t="str">
            <v>Canada</v>
          </cell>
        </row>
        <row r="777">
          <cell r="C777">
            <v>33937</v>
          </cell>
          <cell r="D777" t="str">
            <v>Mexico</v>
          </cell>
        </row>
        <row r="778">
          <cell r="C778">
            <v>16827</v>
          </cell>
          <cell r="D778" t="str">
            <v>Canada</v>
          </cell>
        </row>
        <row r="779">
          <cell r="C779">
            <v>20666</v>
          </cell>
          <cell r="D779" t="str">
            <v>USA</v>
          </cell>
        </row>
        <row r="780">
          <cell r="C780">
            <v>34019</v>
          </cell>
          <cell r="D780" t="str">
            <v>Mexico</v>
          </cell>
        </row>
        <row r="781">
          <cell r="C781">
            <v>31853</v>
          </cell>
          <cell r="D781" t="str">
            <v>Mexico</v>
          </cell>
        </row>
        <row r="782">
          <cell r="C782">
            <v>10897</v>
          </cell>
          <cell r="D782" t="str">
            <v>USA</v>
          </cell>
        </row>
        <row r="783">
          <cell r="C783">
            <v>30470</v>
          </cell>
          <cell r="D783" t="str">
            <v>USA</v>
          </cell>
        </row>
        <row r="784">
          <cell r="C784">
            <v>37107</v>
          </cell>
          <cell r="D784" t="str">
            <v>Latin America</v>
          </cell>
        </row>
        <row r="785">
          <cell r="C785">
            <v>27565</v>
          </cell>
          <cell r="D785" t="str">
            <v>Latin America</v>
          </cell>
        </row>
        <row r="786">
          <cell r="C786">
            <v>30442</v>
          </cell>
          <cell r="D786" t="str">
            <v>Latin America</v>
          </cell>
        </row>
        <row r="787">
          <cell r="C787">
            <v>10582</v>
          </cell>
          <cell r="D787" t="str">
            <v>Latin America</v>
          </cell>
        </row>
        <row r="788">
          <cell r="C788">
            <v>32909</v>
          </cell>
          <cell r="D788" t="str">
            <v>USA</v>
          </cell>
        </row>
        <row r="789">
          <cell r="C789">
            <v>34069</v>
          </cell>
          <cell r="D789" t="str">
            <v>USA</v>
          </cell>
        </row>
        <row r="790">
          <cell r="C790">
            <v>20005</v>
          </cell>
          <cell r="D790" t="str">
            <v>Latin America</v>
          </cell>
        </row>
        <row r="791">
          <cell r="C791">
            <v>19577</v>
          </cell>
          <cell r="D791" t="str">
            <v>Latin America</v>
          </cell>
        </row>
        <row r="792">
          <cell r="C792">
            <v>22658</v>
          </cell>
          <cell r="D792" t="str">
            <v>Mexico</v>
          </cell>
        </row>
        <row r="793">
          <cell r="C793">
            <v>26895</v>
          </cell>
          <cell r="D793" t="str">
            <v>USA</v>
          </cell>
        </row>
        <row r="794">
          <cell r="C794">
            <v>12775</v>
          </cell>
          <cell r="D794" t="str">
            <v>Latin America</v>
          </cell>
        </row>
        <row r="795">
          <cell r="C795">
            <v>31848</v>
          </cell>
          <cell r="D795" t="str">
            <v>Canada</v>
          </cell>
        </row>
        <row r="796">
          <cell r="C796">
            <v>39917</v>
          </cell>
          <cell r="D796" t="str">
            <v>Latin America</v>
          </cell>
        </row>
        <row r="797">
          <cell r="C797">
            <v>38428</v>
          </cell>
          <cell r="D797" t="str">
            <v>Mexico</v>
          </cell>
        </row>
        <row r="798">
          <cell r="C798">
            <v>30538</v>
          </cell>
          <cell r="D798" t="str">
            <v>Latin America</v>
          </cell>
        </row>
        <row r="799">
          <cell r="C799">
            <v>27018</v>
          </cell>
          <cell r="D799" t="str">
            <v>Latin America</v>
          </cell>
        </row>
        <row r="800">
          <cell r="C800">
            <v>16308</v>
          </cell>
          <cell r="D800" t="str">
            <v>Mexico</v>
          </cell>
        </row>
        <row r="801">
          <cell r="C801">
            <v>39534</v>
          </cell>
          <cell r="D801" t="str">
            <v>Latin America</v>
          </cell>
        </row>
        <row r="802">
          <cell r="C802">
            <v>32952</v>
          </cell>
          <cell r="D802" t="str">
            <v>Mexico</v>
          </cell>
        </row>
        <row r="803">
          <cell r="C803">
            <v>7146</v>
          </cell>
          <cell r="D803" t="str">
            <v>Latin America</v>
          </cell>
        </row>
        <row r="804">
          <cell r="C804">
            <v>15902</v>
          </cell>
          <cell r="D804" t="str">
            <v>Mexico</v>
          </cell>
        </row>
        <row r="805">
          <cell r="C805">
            <v>39076</v>
          </cell>
          <cell r="D805" t="str">
            <v>Mexico</v>
          </cell>
        </row>
        <row r="806">
          <cell r="C806">
            <v>33294</v>
          </cell>
          <cell r="D806" t="str">
            <v>Latin America</v>
          </cell>
        </row>
        <row r="807">
          <cell r="C807">
            <v>33331</v>
          </cell>
          <cell r="D807" t="str">
            <v>Mexico</v>
          </cell>
        </row>
        <row r="808">
          <cell r="C808">
            <v>12601</v>
          </cell>
          <cell r="D808" t="str">
            <v>USA</v>
          </cell>
        </row>
        <row r="809">
          <cell r="C809">
            <v>20646</v>
          </cell>
          <cell r="D809" t="str">
            <v>Latin America</v>
          </cell>
        </row>
        <row r="810">
          <cell r="C810">
            <v>10191</v>
          </cell>
          <cell r="D810" t="str">
            <v>Mexico</v>
          </cell>
        </row>
        <row r="811">
          <cell r="C811">
            <v>35510</v>
          </cell>
          <cell r="D811" t="str">
            <v>Canada</v>
          </cell>
        </row>
        <row r="812">
          <cell r="C812">
            <v>35320</v>
          </cell>
          <cell r="D812" t="str">
            <v>USA</v>
          </cell>
        </row>
        <row r="813">
          <cell r="C813">
            <v>20273</v>
          </cell>
          <cell r="D813" t="str">
            <v>Mexico</v>
          </cell>
        </row>
        <row r="814">
          <cell r="C814">
            <v>16668</v>
          </cell>
          <cell r="D814" t="str">
            <v>Canada</v>
          </cell>
        </row>
        <row r="815">
          <cell r="C815">
            <v>19646</v>
          </cell>
          <cell r="D815" t="str">
            <v>Canada</v>
          </cell>
        </row>
        <row r="816">
          <cell r="C816">
            <v>15792</v>
          </cell>
          <cell r="D816" t="str">
            <v>Latin America</v>
          </cell>
        </row>
        <row r="817">
          <cell r="C817">
            <v>24649</v>
          </cell>
          <cell r="D817" t="str">
            <v>USA</v>
          </cell>
        </row>
        <row r="818">
          <cell r="C818">
            <v>15541</v>
          </cell>
          <cell r="D818" t="str">
            <v>Canada</v>
          </cell>
        </row>
        <row r="819">
          <cell r="C819">
            <v>8072</v>
          </cell>
          <cell r="D819" t="str">
            <v>USA</v>
          </cell>
        </row>
        <row r="820">
          <cell r="C820">
            <v>9578</v>
          </cell>
          <cell r="D820" t="str">
            <v>Mexico</v>
          </cell>
        </row>
        <row r="821">
          <cell r="C821">
            <v>16171</v>
          </cell>
          <cell r="D821" t="str">
            <v>USA</v>
          </cell>
        </row>
        <row r="822">
          <cell r="C822">
            <v>25812</v>
          </cell>
          <cell r="D822" t="str">
            <v>Canada</v>
          </cell>
        </row>
        <row r="823">
          <cell r="C823">
            <v>30431</v>
          </cell>
          <cell r="D823" t="str">
            <v>Latin America</v>
          </cell>
        </row>
        <row r="824">
          <cell r="C824">
            <v>8995</v>
          </cell>
          <cell r="D824" t="str">
            <v>Latin America</v>
          </cell>
        </row>
        <row r="825">
          <cell r="C825">
            <v>26196</v>
          </cell>
          <cell r="D825" t="str">
            <v>USA</v>
          </cell>
        </row>
        <row r="826">
          <cell r="C826">
            <v>10313</v>
          </cell>
          <cell r="D826" t="str">
            <v>Mexico</v>
          </cell>
        </row>
        <row r="827">
          <cell r="C827">
            <v>6914</v>
          </cell>
          <cell r="D827" t="str">
            <v>Mexico</v>
          </cell>
        </row>
        <row r="828">
          <cell r="C828">
            <v>36882</v>
          </cell>
          <cell r="D828" t="str">
            <v>USA</v>
          </cell>
        </row>
        <row r="829">
          <cell r="C829">
            <v>31125</v>
          </cell>
          <cell r="D829" t="str">
            <v>Latin America</v>
          </cell>
        </row>
        <row r="830">
          <cell r="C830">
            <v>27548</v>
          </cell>
          <cell r="D830" t="str">
            <v>USA</v>
          </cell>
        </row>
        <row r="831">
          <cell r="C831">
            <v>8588</v>
          </cell>
          <cell r="D831" t="str">
            <v>Latin America</v>
          </cell>
        </row>
        <row r="832">
          <cell r="C832">
            <v>34009</v>
          </cell>
          <cell r="D832" t="str">
            <v>Latin America</v>
          </cell>
        </row>
        <row r="833">
          <cell r="C833">
            <v>26648</v>
          </cell>
          <cell r="D833" t="str">
            <v>Canada</v>
          </cell>
        </row>
        <row r="834">
          <cell r="C834">
            <v>20929</v>
          </cell>
          <cell r="D834" t="str">
            <v>Latin America</v>
          </cell>
        </row>
        <row r="835">
          <cell r="C835">
            <v>22938</v>
          </cell>
          <cell r="D835" t="str">
            <v>Mexico</v>
          </cell>
        </row>
        <row r="836">
          <cell r="C836">
            <v>12571</v>
          </cell>
          <cell r="D836" t="str">
            <v>USA</v>
          </cell>
        </row>
        <row r="837">
          <cell r="C837">
            <v>35826</v>
          </cell>
          <cell r="D837" t="str">
            <v>USA</v>
          </cell>
        </row>
        <row r="838">
          <cell r="C838">
            <v>23212</v>
          </cell>
          <cell r="D838" t="str">
            <v>Mexico</v>
          </cell>
        </row>
        <row r="839">
          <cell r="C839">
            <v>29694</v>
          </cell>
          <cell r="D839" t="str">
            <v>Canada</v>
          </cell>
        </row>
        <row r="840">
          <cell r="C840">
            <v>18260</v>
          </cell>
          <cell r="D840" t="str">
            <v>Canada</v>
          </cell>
        </row>
        <row r="841">
          <cell r="C841">
            <v>16486</v>
          </cell>
          <cell r="D841" t="str">
            <v>USA</v>
          </cell>
        </row>
        <row r="842">
          <cell r="C842">
            <v>13982</v>
          </cell>
          <cell r="D842" t="str">
            <v>USA</v>
          </cell>
        </row>
        <row r="843">
          <cell r="C843">
            <v>21102</v>
          </cell>
          <cell r="D843" t="str">
            <v>USA</v>
          </cell>
        </row>
        <row r="844">
          <cell r="C844">
            <v>28382</v>
          </cell>
          <cell r="D844" t="str">
            <v>Latin America</v>
          </cell>
        </row>
        <row r="845">
          <cell r="C845">
            <v>22291</v>
          </cell>
          <cell r="D845" t="str">
            <v>Mexico</v>
          </cell>
        </row>
        <row r="846">
          <cell r="C846">
            <v>26740</v>
          </cell>
          <cell r="D846" t="str">
            <v>Latin America</v>
          </cell>
        </row>
        <row r="847">
          <cell r="C847">
            <v>35373</v>
          </cell>
          <cell r="D847" t="str">
            <v>Latin America</v>
          </cell>
        </row>
        <row r="848">
          <cell r="C848">
            <v>6735</v>
          </cell>
          <cell r="D848" t="str">
            <v>USA</v>
          </cell>
        </row>
        <row r="849">
          <cell r="C849">
            <v>31512</v>
          </cell>
          <cell r="D849" t="str">
            <v>Canada</v>
          </cell>
        </row>
        <row r="850">
          <cell r="C850">
            <v>17481</v>
          </cell>
          <cell r="D850" t="str">
            <v>Latin America</v>
          </cell>
        </row>
        <row r="851">
          <cell r="C851">
            <v>25383</v>
          </cell>
          <cell r="D851" t="str">
            <v>USA</v>
          </cell>
        </row>
        <row r="852">
          <cell r="C852">
            <v>14364</v>
          </cell>
          <cell r="D852" t="str">
            <v>Canada</v>
          </cell>
        </row>
        <row r="853">
          <cell r="C853">
            <v>23797</v>
          </cell>
          <cell r="D853" t="str">
            <v>Latin America</v>
          </cell>
        </row>
        <row r="854">
          <cell r="C854">
            <v>28819</v>
          </cell>
          <cell r="D854" t="str">
            <v>Latin America</v>
          </cell>
        </row>
        <row r="855">
          <cell r="C855">
            <v>8974</v>
          </cell>
          <cell r="D855" t="str">
            <v>Latin America</v>
          </cell>
        </row>
        <row r="856">
          <cell r="C856">
            <v>19109</v>
          </cell>
          <cell r="D856" t="str">
            <v>Canada</v>
          </cell>
        </row>
        <row r="857">
          <cell r="C857">
            <v>17018</v>
          </cell>
          <cell r="D857" t="str">
            <v>Canada</v>
          </cell>
        </row>
        <row r="858">
          <cell r="C858">
            <v>8345</v>
          </cell>
          <cell r="D858" t="str">
            <v>Canada</v>
          </cell>
        </row>
        <row r="859">
          <cell r="C859">
            <v>14039</v>
          </cell>
          <cell r="D859" t="str">
            <v>Canada</v>
          </cell>
        </row>
        <row r="860">
          <cell r="C860">
            <v>24576</v>
          </cell>
          <cell r="D860" t="str">
            <v>USA</v>
          </cell>
        </row>
        <row r="861">
          <cell r="C861">
            <v>18989</v>
          </cell>
          <cell r="D861" t="str">
            <v>Mexico</v>
          </cell>
        </row>
        <row r="862">
          <cell r="C862">
            <v>16310</v>
          </cell>
          <cell r="D862" t="str">
            <v>Mexico</v>
          </cell>
        </row>
        <row r="863">
          <cell r="C863">
            <v>15434</v>
          </cell>
          <cell r="D863" t="str">
            <v>Mexico</v>
          </cell>
        </row>
        <row r="864">
          <cell r="C864">
            <v>37646</v>
          </cell>
          <cell r="D864" t="str">
            <v>Mexico</v>
          </cell>
        </row>
        <row r="865">
          <cell r="C865">
            <v>39023</v>
          </cell>
          <cell r="D865" t="str">
            <v>Canada</v>
          </cell>
        </row>
        <row r="866">
          <cell r="C866">
            <v>28880</v>
          </cell>
          <cell r="D866" t="str">
            <v>Latin America</v>
          </cell>
        </row>
        <row r="867">
          <cell r="C867">
            <v>14978</v>
          </cell>
          <cell r="D867" t="str">
            <v>USA</v>
          </cell>
        </row>
        <row r="868">
          <cell r="C868">
            <v>30930</v>
          </cell>
          <cell r="D868" t="str">
            <v>Mexico</v>
          </cell>
        </row>
        <row r="869">
          <cell r="C869">
            <v>25915</v>
          </cell>
          <cell r="D869" t="str">
            <v>Canada</v>
          </cell>
        </row>
        <row r="870">
          <cell r="C870">
            <v>14794</v>
          </cell>
          <cell r="D870" t="str">
            <v>Canada</v>
          </cell>
        </row>
        <row r="871">
          <cell r="C871">
            <v>25353</v>
          </cell>
          <cell r="D871" t="str">
            <v>USA</v>
          </cell>
        </row>
        <row r="872">
          <cell r="C872">
            <v>32656</v>
          </cell>
          <cell r="D872" t="str">
            <v>Latin America</v>
          </cell>
        </row>
        <row r="873">
          <cell r="C873">
            <v>6984</v>
          </cell>
          <cell r="D873" t="str">
            <v>Mexico</v>
          </cell>
        </row>
        <row r="874">
          <cell r="C874">
            <v>12024</v>
          </cell>
          <cell r="D874" t="str">
            <v>Mexico</v>
          </cell>
        </row>
        <row r="875">
          <cell r="C875">
            <v>20097</v>
          </cell>
          <cell r="D875" t="str">
            <v>Canada</v>
          </cell>
        </row>
        <row r="876">
          <cell r="C876">
            <v>29877</v>
          </cell>
          <cell r="D876" t="str">
            <v>Mexico</v>
          </cell>
        </row>
        <row r="877">
          <cell r="C877">
            <v>10416</v>
          </cell>
          <cell r="D877" t="str">
            <v>Mexico</v>
          </cell>
        </row>
        <row r="878">
          <cell r="C878">
            <v>31677</v>
          </cell>
          <cell r="D878" t="str">
            <v>Mexico</v>
          </cell>
        </row>
        <row r="879">
          <cell r="C879">
            <v>37538</v>
          </cell>
          <cell r="D879" t="str">
            <v>Canada</v>
          </cell>
        </row>
        <row r="880">
          <cell r="C880">
            <v>11817</v>
          </cell>
          <cell r="D880" t="str">
            <v>USA</v>
          </cell>
        </row>
        <row r="881">
          <cell r="C881">
            <v>37640</v>
          </cell>
          <cell r="D881" t="str">
            <v>USA</v>
          </cell>
        </row>
        <row r="882">
          <cell r="C882">
            <v>33830</v>
          </cell>
          <cell r="D882" t="str">
            <v>USA</v>
          </cell>
        </row>
        <row r="883">
          <cell r="C883">
            <v>24788</v>
          </cell>
          <cell r="D883" t="str">
            <v>Latin America</v>
          </cell>
        </row>
        <row r="884">
          <cell r="C884">
            <v>33642</v>
          </cell>
          <cell r="D884" t="str">
            <v>Latin America</v>
          </cell>
        </row>
        <row r="885">
          <cell r="C885">
            <v>6243</v>
          </cell>
          <cell r="D885" t="str">
            <v>Mexico</v>
          </cell>
        </row>
        <row r="886">
          <cell r="C886">
            <v>18903</v>
          </cell>
          <cell r="D886" t="str">
            <v>Latin America</v>
          </cell>
        </row>
        <row r="887">
          <cell r="C887">
            <v>21177</v>
          </cell>
          <cell r="D887" t="str">
            <v>Latin America</v>
          </cell>
        </row>
        <row r="888">
          <cell r="C888">
            <v>9380</v>
          </cell>
          <cell r="D888" t="str">
            <v>USA</v>
          </cell>
        </row>
        <row r="889">
          <cell r="C889">
            <v>32319</v>
          </cell>
          <cell r="D889" t="str">
            <v>USA</v>
          </cell>
        </row>
        <row r="890">
          <cell r="C890">
            <v>11540</v>
          </cell>
          <cell r="D890" t="str">
            <v>USA</v>
          </cell>
        </row>
        <row r="891">
          <cell r="C891">
            <v>10456</v>
          </cell>
          <cell r="D891" t="str">
            <v>Canada</v>
          </cell>
        </row>
        <row r="892">
          <cell r="C892">
            <v>7682</v>
          </cell>
          <cell r="D892" t="str">
            <v>Canada</v>
          </cell>
        </row>
        <row r="893">
          <cell r="C893">
            <v>31281</v>
          </cell>
          <cell r="D893" t="str">
            <v>USA</v>
          </cell>
        </row>
        <row r="894">
          <cell r="C894">
            <v>22214</v>
          </cell>
          <cell r="D894" t="str">
            <v>Mexico</v>
          </cell>
        </row>
        <row r="895">
          <cell r="C895">
            <v>24922</v>
          </cell>
          <cell r="D895" t="str">
            <v>USA</v>
          </cell>
        </row>
        <row r="896">
          <cell r="C896">
            <v>16410</v>
          </cell>
          <cell r="D896" t="str">
            <v>USA</v>
          </cell>
        </row>
        <row r="897">
          <cell r="C897">
            <v>35790</v>
          </cell>
          <cell r="D897" t="str">
            <v>Latin America</v>
          </cell>
        </row>
        <row r="898">
          <cell r="C898">
            <v>20505</v>
          </cell>
          <cell r="D898" t="str">
            <v>Latin America</v>
          </cell>
        </row>
        <row r="899">
          <cell r="C899">
            <v>7955</v>
          </cell>
          <cell r="D899" t="str">
            <v>Mexico</v>
          </cell>
        </row>
        <row r="900">
          <cell r="C900">
            <v>30218</v>
          </cell>
          <cell r="D900" t="str">
            <v>USA</v>
          </cell>
        </row>
        <row r="901">
          <cell r="C901">
            <v>38457</v>
          </cell>
          <cell r="D901" t="str">
            <v>Mexico</v>
          </cell>
        </row>
        <row r="902">
          <cell r="C902">
            <v>28858</v>
          </cell>
          <cell r="D902" t="str">
            <v>Canada</v>
          </cell>
        </row>
        <row r="903">
          <cell r="C903">
            <v>14185</v>
          </cell>
          <cell r="D903" t="str">
            <v>Mexico</v>
          </cell>
        </row>
        <row r="904">
          <cell r="C904">
            <v>5239</v>
          </cell>
          <cell r="D904" t="str">
            <v>USA</v>
          </cell>
        </row>
        <row r="905">
          <cell r="C905">
            <v>23229</v>
          </cell>
          <cell r="D905" t="str">
            <v>Canada</v>
          </cell>
        </row>
        <row r="906">
          <cell r="C906">
            <v>33257</v>
          </cell>
          <cell r="D906" t="str">
            <v>Mexico</v>
          </cell>
        </row>
        <row r="907">
          <cell r="C907">
            <v>39771</v>
          </cell>
          <cell r="D907" t="str">
            <v>Latin America</v>
          </cell>
        </row>
        <row r="908">
          <cell r="C908">
            <v>37920</v>
          </cell>
          <cell r="D908" t="str">
            <v>Mexico</v>
          </cell>
        </row>
        <row r="909">
          <cell r="C909">
            <v>6951</v>
          </cell>
          <cell r="D909" t="str">
            <v>Mexico</v>
          </cell>
        </row>
        <row r="910">
          <cell r="C910">
            <v>20072</v>
          </cell>
          <cell r="D910" t="str">
            <v>USA</v>
          </cell>
        </row>
        <row r="911">
          <cell r="C911">
            <v>7047</v>
          </cell>
          <cell r="D911" t="str">
            <v>USA</v>
          </cell>
        </row>
        <row r="912">
          <cell r="C912">
            <v>21888</v>
          </cell>
          <cell r="D912" t="str">
            <v>Latin America</v>
          </cell>
        </row>
        <row r="913">
          <cell r="C913">
            <v>24711</v>
          </cell>
          <cell r="D913" t="str">
            <v>USA</v>
          </cell>
        </row>
        <row r="914">
          <cell r="C914">
            <v>9911</v>
          </cell>
          <cell r="D914" t="str">
            <v>Canada</v>
          </cell>
        </row>
        <row r="915">
          <cell r="C915">
            <v>24538</v>
          </cell>
          <cell r="D915" t="str">
            <v>Latin America</v>
          </cell>
        </row>
        <row r="916">
          <cell r="C916">
            <v>10636</v>
          </cell>
          <cell r="D916" t="str">
            <v>Mexico</v>
          </cell>
        </row>
        <row r="917">
          <cell r="C917">
            <v>35070</v>
          </cell>
          <cell r="D917" t="str">
            <v>Latin America</v>
          </cell>
        </row>
        <row r="918">
          <cell r="C918">
            <v>13652</v>
          </cell>
          <cell r="D918" t="str">
            <v>Mexico</v>
          </cell>
        </row>
        <row r="919">
          <cell r="C919">
            <v>35976</v>
          </cell>
          <cell r="D919" t="str">
            <v>Canada</v>
          </cell>
        </row>
        <row r="920">
          <cell r="C920">
            <v>29866</v>
          </cell>
          <cell r="D920" t="str">
            <v>Canada</v>
          </cell>
        </row>
        <row r="921">
          <cell r="C921">
            <v>39092</v>
          </cell>
          <cell r="D921" t="str">
            <v>USA</v>
          </cell>
        </row>
        <row r="922">
          <cell r="C922">
            <v>13455</v>
          </cell>
          <cell r="D922" t="str">
            <v>Latin America</v>
          </cell>
        </row>
        <row r="923">
          <cell r="C923">
            <v>12403</v>
          </cell>
          <cell r="D923" t="str">
            <v>USA</v>
          </cell>
        </row>
        <row r="924">
          <cell r="C924">
            <v>36172</v>
          </cell>
          <cell r="D924" t="str">
            <v>Mexico</v>
          </cell>
        </row>
        <row r="925">
          <cell r="C925">
            <v>24344</v>
          </cell>
          <cell r="D925" t="str">
            <v>Mexico</v>
          </cell>
        </row>
        <row r="926">
          <cell r="C926">
            <v>38824</v>
          </cell>
          <cell r="D926" t="str">
            <v>USA</v>
          </cell>
        </row>
        <row r="927">
          <cell r="C927">
            <v>15044</v>
          </cell>
          <cell r="D927" t="str">
            <v>USA</v>
          </cell>
        </row>
        <row r="928">
          <cell r="C928">
            <v>11462</v>
          </cell>
          <cell r="D928" t="str">
            <v>Canada</v>
          </cell>
        </row>
        <row r="929">
          <cell r="C929">
            <v>34295</v>
          </cell>
          <cell r="D929" t="str">
            <v>Canada</v>
          </cell>
        </row>
        <row r="930">
          <cell r="C930">
            <v>16508</v>
          </cell>
          <cell r="D930" t="str">
            <v>Canada</v>
          </cell>
        </row>
        <row r="931">
          <cell r="C931">
            <v>17557</v>
          </cell>
          <cell r="D931" t="str">
            <v>Mexico</v>
          </cell>
        </row>
        <row r="932">
          <cell r="C932">
            <v>37012</v>
          </cell>
          <cell r="D932" t="str">
            <v>Mexico</v>
          </cell>
        </row>
        <row r="933">
          <cell r="C933">
            <v>18879</v>
          </cell>
          <cell r="D933" t="str">
            <v>Latin America</v>
          </cell>
        </row>
        <row r="934">
          <cell r="C934">
            <v>33553</v>
          </cell>
          <cell r="D934" t="str">
            <v>Mexico</v>
          </cell>
        </row>
        <row r="935">
          <cell r="C935">
            <v>13903</v>
          </cell>
          <cell r="D935" t="str">
            <v>Mexico</v>
          </cell>
        </row>
        <row r="936">
          <cell r="C936">
            <v>28844</v>
          </cell>
          <cell r="D936" t="str">
            <v>Canada</v>
          </cell>
        </row>
        <row r="937">
          <cell r="C937">
            <v>9370</v>
          </cell>
          <cell r="D937" t="str">
            <v>Canada</v>
          </cell>
        </row>
        <row r="938">
          <cell r="C938">
            <v>5757</v>
          </cell>
          <cell r="D938" t="str">
            <v>Latin America</v>
          </cell>
        </row>
        <row r="939">
          <cell r="C939">
            <v>31592</v>
          </cell>
          <cell r="D939" t="str">
            <v>USA</v>
          </cell>
        </row>
        <row r="940">
          <cell r="C940">
            <v>32685</v>
          </cell>
          <cell r="D940" t="str">
            <v>Mexico</v>
          </cell>
        </row>
        <row r="941">
          <cell r="C941">
            <v>38895</v>
          </cell>
          <cell r="D941" t="str">
            <v>Mexico</v>
          </cell>
        </row>
        <row r="942">
          <cell r="C942">
            <v>36832</v>
          </cell>
          <cell r="D942" t="str">
            <v>Latin America</v>
          </cell>
        </row>
        <row r="943">
          <cell r="C943">
            <v>8883</v>
          </cell>
          <cell r="D943" t="str">
            <v>Latin America</v>
          </cell>
        </row>
        <row r="944">
          <cell r="C944">
            <v>20588</v>
          </cell>
          <cell r="D944" t="str">
            <v>Canada</v>
          </cell>
        </row>
        <row r="945">
          <cell r="C945">
            <v>13191</v>
          </cell>
          <cell r="D945" t="str">
            <v>USA</v>
          </cell>
        </row>
        <row r="946">
          <cell r="C946">
            <v>24182</v>
          </cell>
          <cell r="D946" t="str">
            <v>Mexico</v>
          </cell>
        </row>
        <row r="947">
          <cell r="C947">
            <v>20050</v>
          </cell>
          <cell r="D947" t="str">
            <v>Latin America</v>
          </cell>
        </row>
        <row r="948">
          <cell r="C948">
            <v>7128</v>
          </cell>
          <cell r="D948" t="str">
            <v>USA</v>
          </cell>
        </row>
        <row r="949">
          <cell r="C949">
            <v>22514</v>
          </cell>
          <cell r="D949" t="str">
            <v>Latin America</v>
          </cell>
        </row>
        <row r="950">
          <cell r="C950">
            <v>30600</v>
          </cell>
          <cell r="D950" t="str">
            <v>Canada</v>
          </cell>
        </row>
        <row r="951">
          <cell r="C951">
            <v>32720</v>
          </cell>
          <cell r="D951" t="str">
            <v>Latin America</v>
          </cell>
        </row>
        <row r="952">
          <cell r="C952">
            <v>21261</v>
          </cell>
          <cell r="D952" t="str">
            <v>Mexico</v>
          </cell>
        </row>
        <row r="953">
          <cell r="C953">
            <v>18502</v>
          </cell>
          <cell r="D953" t="str">
            <v>Mexico</v>
          </cell>
        </row>
        <row r="954">
          <cell r="C954">
            <v>5835</v>
          </cell>
          <cell r="D954" t="str">
            <v>Latin America</v>
          </cell>
        </row>
        <row r="955">
          <cell r="C955">
            <v>13082</v>
          </cell>
          <cell r="D955" t="str">
            <v>USA</v>
          </cell>
        </row>
        <row r="956">
          <cell r="C956">
            <v>17263</v>
          </cell>
          <cell r="D956" t="str">
            <v>USA</v>
          </cell>
        </row>
        <row r="957">
          <cell r="C957">
            <v>8903</v>
          </cell>
          <cell r="D957" t="str">
            <v>Mexico</v>
          </cell>
        </row>
        <row r="958">
          <cell r="C958">
            <v>5305</v>
          </cell>
          <cell r="D958" t="str">
            <v>Canada</v>
          </cell>
        </row>
        <row r="959">
          <cell r="C959">
            <v>39298</v>
          </cell>
          <cell r="D959" t="str">
            <v>USA</v>
          </cell>
        </row>
        <row r="960">
          <cell r="C960">
            <v>37652</v>
          </cell>
          <cell r="D960" t="str">
            <v>Latin America</v>
          </cell>
        </row>
        <row r="961">
          <cell r="C961">
            <v>33926</v>
          </cell>
          <cell r="D961" t="str">
            <v>Latin America</v>
          </cell>
        </row>
        <row r="962">
          <cell r="C962">
            <v>26505</v>
          </cell>
          <cell r="D962" t="str">
            <v>USA</v>
          </cell>
        </row>
        <row r="963">
          <cell r="C963">
            <v>17149</v>
          </cell>
          <cell r="D963" t="str">
            <v>Latin America</v>
          </cell>
        </row>
        <row r="964">
          <cell r="C964">
            <v>18197</v>
          </cell>
          <cell r="D964" t="str">
            <v>Latin America</v>
          </cell>
        </row>
        <row r="965">
          <cell r="C965">
            <v>10043</v>
          </cell>
          <cell r="D965" t="str">
            <v>USA</v>
          </cell>
        </row>
        <row r="966">
          <cell r="C966">
            <v>39740</v>
          </cell>
          <cell r="D966" t="str">
            <v>Mexico</v>
          </cell>
        </row>
        <row r="967">
          <cell r="C967">
            <v>20454</v>
          </cell>
          <cell r="D967" t="str">
            <v>Canada</v>
          </cell>
        </row>
        <row r="968">
          <cell r="C968">
            <v>39435</v>
          </cell>
          <cell r="D968" t="str">
            <v>USA</v>
          </cell>
        </row>
        <row r="969">
          <cell r="C969">
            <v>18617</v>
          </cell>
          <cell r="D969" t="str">
            <v>Mexico</v>
          </cell>
        </row>
        <row r="970">
          <cell r="C970">
            <v>29044</v>
          </cell>
          <cell r="D970" t="str">
            <v>USA</v>
          </cell>
        </row>
        <row r="971">
          <cell r="C971">
            <v>35725</v>
          </cell>
          <cell r="D971" t="str">
            <v>Mexico</v>
          </cell>
        </row>
        <row r="972">
          <cell r="C972">
            <v>29166</v>
          </cell>
          <cell r="D972" t="str">
            <v>USA</v>
          </cell>
        </row>
        <row r="973">
          <cell r="C973">
            <v>33335</v>
          </cell>
          <cell r="D973" t="str">
            <v>Mexico</v>
          </cell>
        </row>
        <row r="974">
          <cell r="C974">
            <v>20841</v>
          </cell>
          <cell r="D974" t="str">
            <v>Mexico</v>
          </cell>
        </row>
        <row r="975">
          <cell r="C975">
            <v>21891</v>
          </cell>
          <cell r="D975" t="str">
            <v>Latin America</v>
          </cell>
        </row>
        <row r="976">
          <cell r="C976">
            <v>14842</v>
          </cell>
          <cell r="D976" t="str">
            <v>USA</v>
          </cell>
        </row>
        <row r="977">
          <cell r="C977">
            <v>31944</v>
          </cell>
          <cell r="D977" t="str">
            <v>Canada</v>
          </cell>
        </row>
        <row r="978">
          <cell r="C978">
            <v>8487</v>
          </cell>
          <cell r="D978" t="str">
            <v>Canada</v>
          </cell>
        </row>
        <row r="979">
          <cell r="C979">
            <v>36648</v>
          </cell>
          <cell r="D979" t="str">
            <v>Latin America</v>
          </cell>
        </row>
        <row r="980">
          <cell r="C980">
            <v>37137</v>
          </cell>
          <cell r="D980" t="str">
            <v>USA</v>
          </cell>
        </row>
        <row r="981">
          <cell r="C981">
            <v>27664</v>
          </cell>
          <cell r="D981" t="str">
            <v>Latin America</v>
          </cell>
        </row>
        <row r="982">
          <cell r="C982">
            <v>16605</v>
          </cell>
          <cell r="D982" t="str">
            <v>Mexico</v>
          </cell>
        </row>
        <row r="983">
          <cell r="C983">
            <v>7175</v>
          </cell>
          <cell r="D983" t="str">
            <v>USA</v>
          </cell>
        </row>
        <row r="984">
          <cell r="C984">
            <v>17007</v>
          </cell>
          <cell r="D984" t="str">
            <v>Mexico</v>
          </cell>
        </row>
        <row r="985">
          <cell r="C985">
            <v>8427</v>
          </cell>
          <cell r="D985" t="str">
            <v>Canada</v>
          </cell>
        </row>
        <row r="986">
          <cell r="C986">
            <v>26924</v>
          </cell>
          <cell r="D986" t="str">
            <v>USA</v>
          </cell>
        </row>
        <row r="987">
          <cell r="C987">
            <v>8087</v>
          </cell>
          <cell r="D987" t="str">
            <v>Latin America</v>
          </cell>
        </row>
        <row r="988">
          <cell r="C988">
            <v>17371</v>
          </cell>
          <cell r="D988" t="str">
            <v>Mexico</v>
          </cell>
        </row>
        <row r="989">
          <cell r="C989">
            <v>10400</v>
          </cell>
          <cell r="D989" t="str">
            <v>Latin America</v>
          </cell>
        </row>
        <row r="990">
          <cell r="C990">
            <v>35897</v>
          </cell>
          <cell r="D990" t="str">
            <v>Mexico</v>
          </cell>
        </row>
        <row r="991">
          <cell r="C991">
            <v>31309</v>
          </cell>
          <cell r="D991" t="str">
            <v>USA</v>
          </cell>
        </row>
        <row r="992">
          <cell r="C992">
            <v>28597</v>
          </cell>
          <cell r="D992" t="str">
            <v>Mexico</v>
          </cell>
        </row>
        <row r="993">
          <cell r="C993">
            <v>16238</v>
          </cell>
          <cell r="D993" t="str">
            <v>Mexico</v>
          </cell>
        </row>
        <row r="994">
          <cell r="C994">
            <v>19150</v>
          </cell>
          <cell r="D994" t="str">
            <v>Latin America</v>
          </cell>
        </row>
        <row r="995">
          <cell r="C995">
            <v>22347</v>
          </cell>
          <cell r="D995" t="str">
            <v>Canada</v>
          </cell>
        </row>
        <row r="996">
          <cell r="C996">
            <v>35519</v>
          </cell>
          <cell r="D996" t="str">
            <v>Mexico</v>
          </cell>
        </row>
        <row r="997">
          <cell r="C997">
            <v>18869</v>
          </cell>
          <cell r="D997" t="str">
            <v>Mexico</v>
          </cell>
        </row>
        <row r="998">
          <cell r="C998">
            <v>39599</v>
          </cell>
          <cell r="D998" t="str">
            <v>Latin America</v>
          </cell>
        </row>
        <row r="999">
          <cell r="C999">
            <v>7606</v>
          </cell>
          <cell r="D999" t="str">
            <v>USA</v>
          </cell>
        </row>
        <row r="1000">
          <cell r="C1000">
            <v>5309</v>
          </cell>
          <cell r="D1000" t="str">
            <v>Mexico</v>
          </cell>
        </row>
        <row r="1001">
          <cell r="C1001">
            <v>35447</v>
          </cell>
          <cell r="D1001" t="str">
            <v>Latin America</v>
          </cell>
        </row>
        <row r="1002">
          <cell r="C1002">
            <v>13941</v>
          </cell>
          <cell r="D1002" t="str">
            <v>USA</v>
          </cell>
        </row>
        <row r="1003">
          <cell r="C1003">
            <v>24147</v>
          </cell>
          <cell r="D1003" t="str">
            <v>USA</v>
          </cell>
        </row>
        <row r="1004">
          <cell r="C1004">
            <v>9928</v>
          </cell>
          <cell r="D1004" t="str">
            <v>Canada</v>
          </cell>
        </row>
        <row r="1005">
          <cell r="C1005">
            <v>39946</v>
          </cell>
          <cell r="D1005" t="str">
            <v>Mexico</v>
          </cell>
        </row>
        <row r="1006">
          <cell r="C1006">
            <v>26628</v>
          </cell>
          <cell r="D1006" t="str">
            <v>USA</v>
          </cell>
        </row>
        <row r="1007">
          <cell r="C1007">
            <v>26544</v>
          </cell>
          <cell r="D1007" t="str">
            <v>Latin America</v>
          </cell>
        </row>
        <row r="1008">
          <cell r="C1008">
            <v>7172</v>
          </cell>
          <cell r="D1008" t="str">
            <v>USA</v>
          </cell>
        </row>
        <row r="1009">
          <cell r="C1009">
            <v>21088</v>
          </cell>
          <cell r="D1009" t="str">
            <v>Latin America</v>
          </cell>
        </row>
        <row r="1010">
          <cell r="C1010">
            <v>23628</v>
          </cell>
          <cell r="D1010" t="str">
            <v>Canada</v>
          </cell>
        </row>
        <row r="1011">
          <cell r="C1011">
            <v>8367</v>
          </cell>
          <cell r="D1011" t="str">
            <v>Canada</v>
          </cell>
        </row>
        <row r="1012">
          <cell r="C1012">
            <v>38654</v>
          </cell>
          <cell r="D1012" t="str">
            <v>Mexico</v>
          </cell>
        </row>
        <row r="1013">
          <cell r="C1013">
            <v>20363</v>
          </cell>
          <cell r="D1013" t="str">
            <v>Canada</v>
          </cell>
        </row>
        <row r="1014">
          <cell r="C1014">
            <v>24415</v>
          </cell>
          <cell r="D1014" t="str">
            <v>USA</v>
          </cell>
        </row>
        <row r="1015">
          <cell r="C1015">
            <v>5706</v>
          </cell>
          <cell r="D1015" t="str">
            <v>Mexico</v>
          </cell>
        </row>
        <row r="1016">
          <cell r="C1016">
            <v>11462</v>
          </cell>
          <cell r="D1016" t="str">
            <v>Canada</v>
          </cell>
        </row>
        <row r="1017">
          <cell r="C1017">
            <v>16162</v>
          </cell>
          <cell r="D1017" t="str">
            <v>USA</v>
          </cell>
        </row>
        <row r="1018">
          <cell r="C1018">
            <v>11429</v>
          </cell>
          <cell r="D1018" t="str">
            <v>Latin America</v>
          </cell>
        </row>
        <row r="1019">
          <cell r="C1019">
            <v>29391</v>
          </cell>
          <cell r="D1019" t="str">
            <v>USA</v>
          </cell>
        </row>
        <row r="1020">
          <cell r="C1020">
            <v>11307</v>
          </cell>
          <cell r="D1020" t="str">
            <v>Mexico</v>
          </cell>
        </row>
        <row r="1021">
          <cell r="C1021">
            <v>32396</v>
          </cell>
          <cell r="D1021" t="str">
            <v>Canada</v>
          </cell>
        </row>
        <row r="1022">
          <cell r="C1022">
            <v>31099</v>
          </cell>
          <cell r="D1022" t="str">
            <v>USA</v>
          </cell>
        </row>
        <row r="1023">
          <cell r="C1023">
            <v>12839</v>
          </cell>
          <cell r="D1023" t="str">
            <v>Canada</v>
          </cell>
        </row>
        <row r="1024">
          <cell r="C1024">
            <v>35235</v>
          </cell>
          <cell r="D1024" t="str">
            <v>Canada</v>
          </cell>
        </row>
        <row r="1025">
          <cell r="C1025">
            <v>37444</v>
          </cell>
          <cell r="D1025" t="str">
            <v>USA</v>
          </cell>
        </row>
        <row r="1026">
          <cell r="C1026">
            <v>39468</v>
          </cell>
          <cell r="D1026" t="str">
            <v>Canada</v>
          </cell>
        </row>
        <row r="1027">
          <cell r="C1027">
            <v>23543</v>
          </cell>
          <cell r="D1027" t="str">
            <v>USA</v>
          </cell>
        </row>
        <row r="1028">
          <cell r="C1028">
            <v>15571</v>
          </cell>
          <cell r="D1028" t="str">
            <v>Canada</v>
          </cell>
        </row>
        <row r="1029">
          <cell r="C1029">
            <v>11968</v>
          </cell>
          <cell r="D1029" t="str">
            <v>Mexico</v>
          </cell>
        </row>
        <row r="1030">
          <cell r="C1030">
            <v>7693</v>
          </cell>
          <cell r="D1030" t="str">
            <v>Latin America</v>
          </cell>
        </row>
        <row r="1031">
          <cell r="C1031">
            <v>10009</v>
          </cell>
          <cell r="D1031" t="str">
            <v>Canada</v>
          </cell>
        </row>
        <row r="1032">
          <cell r="C1032">
            <v>17332</v>
          </cell>
          <cell r="D1032" t="str">
            <v>Latin America</v>
          </cell>
        </row>
        <row r="1033">
          <cell r="C1033">
            <v>20518</v>
          </cell>
          <cell r="D1033" t="str">
            <v>Mexico</v>
          </cell>
        </row>
        <row r="1034">
          <cell r="C1034">
            <v>9291</v>
          </cell>
          <cell r="D1034" t="str">
            <v>USA</v>
          </cell>
        </row>
        <row r="1035">
          <cell r="C1035">
            <v>14227</v>
          </cell>
          <cell r="D1035" t="str">
            <v>Latin America</v>
          </cell>
        </row>
        <row r="1036">
          <cell r="C1036">
            <v>23332</v>
          </cell>
          <cell r="D1036" t="str">
            <v>Mexico</v>
          </cell>
        </row>
        <row r="1037">
          <cell r="C1037">
            <v>32140</v>
          </cell>
          <cell r="D1037" t="str">
            <v>Mexico</v>
          </cell>
        </row>
        <row r="1038">
          <cell r="C1038">
            <v>17581</v>
          </cell>
          <cell r="D1038" t="str">
            <v>Latin America</v>
          </cell>
        </row>
        <row r="1039">
          <cell r="C1039">
            <v>12255</v>
          </cell>
          <cell r="D1039" t="str">
            <v>USA</v>
          </cell>
        </row>
        <row r="1040">
          <cell r="C1040">
            <v>38383</v>
          </cell>
          <cell r="D1040" t="str">
            <v>Mexico</v>
          </cell>
        </row>
        <row r="1041">
          <cell r="C1041">
            <v>34504</v>
          </cell>
          <cell r="D1041" t="str">
            <v>Mexico</v>
          </cell>
        </row>
        <row r="1042">
          <cell r="C1042">
            <v>25818</v>
          </cell>
          <cell r="D1042" t="str">
            <v>Canada</v>
          </cell>
        </row>
        <row r="1043">
          <cell r="C1043">
            <v>25497</v>
          </cell>
          <cell r="D1043" t="str">
            <v>Canada</v>
          </cell>
        </row>
        <row r="1044">
          <cell r="C1044">
            <v>6101</v>
          </cell>
          <cell r="D1044" t="str">
            <v>USA</v>
          </cell>
        </row>
        <row r="1045">
          <cell r="C1045">
            <v>35235</v>
          </cell>
          <cell r="D1045" t="str">
            <v>Latin America</v>
          </cell>
        </row>
        <row r="1046">
          <cell r="C1046">
            <v>13459</v>
          </cell>
          <cell r="D1046" t="str">
            <v>USA</v>
          </cell>
        </row>
        <row r="1047">
          <cell r="C1047">
            <v>11561</v>
          </cell>
          <cell r="D1047" t="str">
            <v>Canada</v>
          </cell>
        </row>
        <row r="1048">
          <cell r="C1048">
            <v>29190</v>
          </cell>
          <cell r="D1048" t="str">
            <v>Latin America</v>
          </cell>
        </row>
        <row r="1049">
          <cell r="C1049">
            <v>21768</v>
          </cell>
          <cell r="D1049" t="str">
            <v>USA</v>
          </cell>
        </row>
        <row r="1050">
          <cell r="C1050">
            <v>25488</v>
          </cell>
          <cell r="D1050" t="str">
            <v>USA</v>
          </cell>
        </row>
        <row r="1051">
          <cell r="C1051">
            <v>38348</v>
          </cell>
          <cell r="D1051" t="str">
            <v>Mexico</v>
          </cell>
        </row>
        <row r="1052">
          <cell r="C1052">
            <v>32124</v>
          </cell>
          <cell r="D1052" t="str">
            <v>Canada</v>
          </cell>
        </row>
        <row r="1053">
          <cell r="C1053">
            <v>31990</v>
          </cell>
          <cell r="D1053" t="str">
            <v>Mexico</v>
          </cell>
        </row>
        <row r="1054">
          <cell r="C1054">
            <v>26683</v>
          </cell>
          <cell r="D1054" t="str">
            <v>Canada</v>
          </cell>
        </row>
        <row r="1055">
          <cell r="C1055">
            <v>6227</v>
          </cell>
          <cell r="D1055" t="str">
            <v>USA</v>
          </cell>
        </row>
        <row r="1056">
          <cell r="C1056">
            <v>17411</v>
          </cell>
          <cell r="D1056" t="str">
            <v>Mexico</v>
          </cell>
        </row>
        <row r="1057">
          <cell r="C1057">
            <v>20411</v>
          </cell>
          <cell r="D1057" t="str">
            <v>Mexico</v>
          </cell>
        </row>
        <row r="1058">
          <cell r="C1058">
            <v>26114</v>
          </cell>
          <cell r="D1058" t="str">
            <v>USA</v>
          </cell>
        </row>
        <row r="1059">
          <cell r="C1059">
            <v>38791</v>
          </cell>
          <cell r="D1059" t="str">
            <v>Latin America</v>
          </cell>
        </row>
        <row r="1060">
          <cell r="C1060">
            <v>28300</v>
          </cell>
          <cell r="D1060" t="str">
            <v>USA</v>
          </cell>
        </row>
        <row r="1061">
          <cell r="C1061">
            <v>21800</v>
          </cell>
          <cell r="D1061" t="str">
            <v>USA</v>
          </cell>
        </row>
        <row r="1062">
          <cell r="C1062">
            <v>34714</v>
          </cell>
          <cell r="D1062" t="str">
            <v>Mexico</v>
          </cell>
        </row>
        <row r="1063">
          <cell r="C1063">
            <v>6371</v>
          </cell>
          <cell r="D1063" t="str">
            <v>Canada</v>
          </cell>
        </row>
        <row r="1064">
          <cell r="C1064">
            <v>21972</v>
          </cell>
          <cell r="D1064" t="str">
            <v>Latin America</v>
          </cell>
        </row>
        <row r="1065">
          <cell r="C1065">
            <v>21925</v>
          </cell>
          <cell r="D1065" t="str">
            <v>Canada</v>
          </cell>
        </row>
        <row r="1066">
          <cell r="C1066">
            <v>20479</v>
          </cell>
          <cell r="D1066" t="str">
            <v>Mexico</v>
          </cell>
        </row>
        <row r="1067">
          <cell r="C1067">
            <v>7735</v>
          </cell>
          <cell r="D1067" t="str">
            <v>USA</v>
          </cell>
        </row>
        <row r="1068">
          <cell r="C1068">
            <v>17914</v>
          </cell>
          <cell r="D1068" t="str">
            <v>Latin America</v>
          </cell>
        </row>
        <row r="1069">
          <cell r="C1069">
            <v>9795</v>
          </cell>
          <cell r="D1069" t="str">
            <v>USA</v>
          </cell>
        </row>
        <row r="1070">
          <cell r="C1070">
            <v>8616</v>
          </cell>
          <cell r="D1070" t="str">
            <v>USA</v>
          </cell>
        </row>
        <row r="1071">
          <cell r="C1071">
            <v>35154</v>
          </cell>
          <cell r="D1071" t="str">
            <v>Mexico</v>
          </cell>
        </row>
        <row r="1072">
          <cell r="C1072">
            <v>16299</v>
          </cell>
          <cell r="D1072" t="str">
            <v>Canada</v>
          </cell>
        </row>
        <row r="1073">
          <cell r="C1073">
            <v>27451</v>
          </cell>
          <cell r="D1073" t="str">
            <v>USA</v>
          </cell>
        </row>
        <row r="1074">
          <cell r="C1074">
            <v>20132</v>
          </cell>
          <cell r="D1074" t="str">
            <v>USA</v>
          </cell>
        </row>
        <row r="1075">
          <cell r="C1075">
            <v>36386</v>
          </cell>
          <cell r="D1075" t="str">
            <v>USA</v>
          </cell>
        </row>
        <row r="1076">
          <cell r="C1076">
            <v>17996</v>
          </cell>
          <cell r="D1076" t="str">
            <v>Latin America</v>
          </cell>
        </row>
        <row r="1077">
          <cell r="C1077">
            <v>36539</v>
          </cell>
          <cell r="D1077" t="str">
            <v>USA</v>
          </cell>
        </row>
        <row r="1078">
          <cell r="C1078">
            <v>36703</v>
          </cell>
          <cell r="D1078" t="str">
            <v>Latin America</v>
          </cell>
        </row>
        <row r="1079">
          <cell r="C1079">
            <v>25282</v>
          </cell>
          <cell r="D1079" t="str">
            <v>USA</v>
          </cell>
        </row>
        <row r="1080">
          <cell r="C1080">
            <v>12584</v>
          </cell>
          <cell r="D1080" t="str">
            <v>Latin America</v>
          </cell>
        </row>
        <row r="1081">
          <cell r="C1081">
            <v>9953</v>
          </cell>
          <cell r="D1081" t="str">
            <v>Mexico</v>
          </cell>
        </row>
        <row r="1082">
          <cell r="C1082">
            <v>28323</v>
          </cell>
          <cell r="D1082" t="str">
            <v>Latin America</v>
          </cell>
        </row>
        <row r="1083">
          <cell r="C1083">
            <v>35133</v>
          </cell>
          <cell r="D1083" t="str">
            <v>Mexico</v>
          </cell>
        </row>
        <row r="1084">
          <cell r="C1084">
            <v>39411</v>
          </cell>
          <cell r="D1084" t="str">
            <v>USA</v>
          </cell>
        </row>
        <row r="1085">
          <cell r="C1085">
            <v>30243</v>
          </cell>
          <cell r="D1085" t="str">
            <v>Canada</v>
          </cell>
        </row>
        <row r="1086">
          <cell r="C1086">
            <v>5274</v>
          </cell>
          <cell r="D1086" t="str">
            <v>Canada</v>
          </cell>
        </row>
        <row r="1087">
          <cell r="C1087">
            <v>27024</v>
          </cell>
          <cell r="D1087" t="str">
            <v>USA</v>
          </cell>
        </row>
        <row r="1088">
          <cell r="C1088">
            <v>10649</v>
          </cell>
          <cell r="D1088" t="str">
            <v>USA</v>
          </cell>
        </row>
        <row r="1089">
          <cell r="C1089">
            <v>15878</v>
          </cell>
          <cell r="D1089" t="str">
            <v>Latin America</v>
          </cell>
        </row>
        <row r="1090">
          <cell r="C1090">
            <v>38164</v>
          </cell>
          <cell r="D1090" t="str">
            <v>Mexico</v>
          </cell>
        </row>
        <row r="1091">
          <cell r="C1091">
            <v>6210</v>
          </cell>
          <cell r="D1091" t="str">
            <v>Mexico</v>
          </cell>
        </row>
        <row r="1092">
          <cell r="C1092">
            <v>15758</v>
          </cell>
          <cell r="D1092" t="str">
            <v>Canada</v>
          </cell>
        </row>
        <row r="1093">
          <cell r="C1093">
            <v>36447</v>
          </cell>
          <cell r="D1093" t="str">
            <v>USA</v>
          </cell>
        </row>
        <row r="1094">
          <cell r="C1094">
            <v>32130</v>
          </cell>
          <cell r="D1094" t="str">
            <v>Latin America</v>
          </cell>
        </row>
        <row r="1095">
          <cell r="C1095">
            <v>8491</v>
          </cell>
          <cell r="D1095" t="str">
            <v>USA</v>
          </cell>
        </row>
        <row r="1096">
          <cell r="C1096">
            <v>15249</v>
          </cell>
          <cell r="D1096" t="str">
            <v>Latin America</v>
          </cell>
        </row>
        <row r="1097">
          <cell r="C1097">
            <v>14840</v>
          </cell>
          <cell r="D1097" t="str">
            <v>USA</v>
          </cell>
        </row>
        <row r="1098">
          <cell r="C1098">
            <v>11435</v>
          </cell>
          <cell r="D1098" t="str">
            <v>Latin America</v>
          </cell>
        </row>
        <row r="1099">
          <cell r="C1099">
            <v>24032</v>
          </cell>
          <cell r="D1099" t="str">
            <v>Latin America</v>
          </cell>
        </row>
        <row r="1100">
          <cell r="C1100">
            <v>10138</v>
          </cell>
          <cell r="D1100" t="str">
            <v>Mexico</v>
          </cell>
        </row>
        <row r="1101">
          <cell r="C1101">
            <v>35371</v>
          </cell>
          <cell r="D1101" t="str">
            <v>Latin America</v>
          </cell>
        </row>
        <row r="1102">
          <cell r="C1102">
            <v>20209</v>
          </cell>
          <cell r="D1102" t="str">
            <v>Canada</v>
          </cell>
        </row>
        <row r="1103">
          <cell r="C1103">
            <v>11738</v>
          </cell>
          <cell r="D1103" t="str">
            <v>Canada</v>
          </cell>
        </row>
        <row r="1104">
          <cell r="C1104">
            <v>29218</v>
          </cell>
          <cell r="D1104" t="str">
            <v>Canada</v>
          </cell>
        </row>
        <row r="1105">
          <cell r="C1105">
            <v>37668</v>
          </cell>
          <cell r="D1105" t="str">
            <v>USA</v>
          </cell>
        </row>
        <row r="1106">
          <cell r="C1106">
            <v>28913</v>
          </cell>
          <cell r="D1106" t="str">
            <v>Canada</v>
          </cell>
        </row>
        <row r="1107">
          <cell r="C1107">
            <v>11619</v>
          </cell>
          <cell r="D1107" t="str">
            <v>USA</v>
          </cell>
        </row>
        <row r="1108">
          <cell r="C1108">
            <v>22413</v>
          </cell>
          <cell r="D1108" t="str">
            <v>Mexico</v>
          </cell>
        </row>
        <row r="1109">
          <cell r="C1109">
            <v>11049</v>
          </cell>
          <cell r="D1109" t="str">
            <v>Mexico</v>
          </cell>
        </row>
        <row r="1110">
          <cell r="C1110">
            <v>12779</v>
          </cell>
          <cell r="D1110" t="str">
            <v>Canada</v>
          </cell>
        </row>
        <row r="1111">
          <cell r="C1111">
            <v>9204</v>
          </cell>
          <cell r="D1111" t="str">
            <v>Mexico</v>
          </cell>
        </row>
        <row r="1112">
          <cell r="C1112">
            <v>33890</v>
          </cell>
          <cell r="D1112" t="str">
            <v>Mexico</v>
          </cell>
        </row>
        <row r="1113">
          <cell r="C1113">
            <v>16602</v>
          </cell>
          <cell r="D1113" t="str">
            <v>Canada</v>
          </cell>
        </row>
        <row r="1114">
          <cell r="C1114">
            <v>10359</v>
          </cell>
          <cell r="D1114" t="str">
            <v>Latin America</v>
          </cell>
        </row>
        <row r="1115">
          <cell r="C1115">
            <v>30422</v>
          </cell>
          <cell r="D1115" t="str">
            <v>USA</v>
          </cell>
        </row>
        <row r="1116">
          <cell r="C1116">
            <v>36607</v>
          </cell>
          <cell r="D1116" t="str">
            <v>USA</v>
          </cell>
        </row>
        <row r="1117">
          <cell r="C1117">
            <v>8299</v>
          </cell>
          <cell r="D1117" t="str">
            <v>USA</v>
          </cell>
        </row>
        <row r="1118">
          <cell r="C1118">
            <v>5481</v>
          </cell>
          <cell r="D1118" t="str">
            <v>Canada</v>
          </cell>
        </row>
        <row r="1119">
          <cell r="C1119">
            <v>30037</v>
          </cell>
          <cell r="D1119" t="str">
            <v>Mexico</v>
          </cell>
        </row>
        <row r="1120">
          <cell r="C1120">
            <v>16922</v>
          </cell>
          <cell r="D1120" t="str">
            <v>Mexico</v>
          </cell>
        </row>
        <row r="1121">
          <cell r="C1121">
            <v>28154</v>
          </cell>
          <cell r="D1121" t="str">
            <v>USA</v>
          </cell>
        </row>
        <row r="1122">
          <cell r="C1122">
            <v>36909</v>
          </cell>
          <cell r="D1122" t="str">
            <v>Canada</v>
          </cell>
        </row>
        <row r="1123">
          <cell r="C1123">
            <v>25550</v>
          </cell>
          <cell r="D1123" t="str">
            <v>USA</v>
          </cell>
        </row>
        <row r="1124">
          <cell r="C1124">
            <v>22449</v>
          </cell>
          <cell r="D1124" t="str">
            <v>Latin America</v>
          </cell>
        </row>
        <row r="1125">
          <cell r="C1125">
            <v>19544</v>
          </cell>
          <cell r="D1125" t="str">
            <v>Mexico</v>
          </cell>
        </row>
        <row r="1126">
          <cell r="C1126">
            <v>18944</v>
          </cell>
          <cell r="D1126" t="str">
            <v>Latin America</v>
          </cell>
        </row>
        <row r="1127">
          <cell r="C1127">
            <v>14897</v>
          </cell>
          <cell r="D1127" t="str">
            <v>Canada</v>
          </cell>
        </row>
        <row r="1128">
          <cell r="C1128">
            <v>24370</v>
          </cell>
          <cell r="D1128" t="str">
            <v>Mexico</v>
          </cell>
        </row>
        <row r="1129">
          <cell r="C1129">
            <v>5982</v>
          </cell>
          <cell r="D1129" t="str">
            <v>USA</v>
          </cell>
        </row>
        <row r="1130">
          <cell r="C1130">
            <v>31079</v>
          </cell>
          <cell r="D1130" t="str">
            <v>USA</v>
          </cell>
        </row>
        <row r="1131">
          <cell r="C1131">
            <v>17118</v>
          </cell>
          <cell r="D1131" t="str">
            <v>Mexico</v>
          </cell>
        </row>
        <row r="1132">
          <cell r="C1132">
            <v>27748</v>
          </cell>
          <cell r="D1132" t="str">
            <v>Mexico</v>
          </cell>
        </row>
        <row r="1133">
          <cell r="C1133">
            <v>30243</v>
          </cell>
          <cell r="D1133" t="str">
            <v>Canada</v>
          </cell>
        </row>
        <row r="1134">
          <cell r="C1134">
            <v>17706</v>
          </cell>
          <cell r="D1134" t="str">
            <v>USA</v>
          </cell>
        </row>
        <row r="1135">
          <cell r="C1135">
            <v>11930</v>
          </cell>
          <cell r="D1135" t="str">
            <v>USA</v>
          </cell>
        </row>
        <row r="1136">
          <cell r="C1136">
            <v>18225</v>
          </cell>
          <cell r="D1136" t="str">
            <v>USA</v>
          </cell>
        </row>
        <row r="1137">
          <cell r="C1137">
            <v>31684</v>
          </cell>
          <cell r="D1137" t="str">
            <v>USA</v>
          </cell>
        </row>
        <row r="1138">
          <cell r="C1138">
            <v>39902</v>
          </cell>
          <cell r="D1138" t="str">
            <v>Latin America</v>
          </cell>
        </row>
        <row r="1139">
          <cell r="C1139">
            <v>35794</v>
          </cell>
          <cell r="D1139" t="str">
            <v>Canada</v>
          </cell>
        </row>
        <row r="1140">
          <cell r="C1140">
            <v>18005</v>
          </cell>
          <cell r="D1140" t="str">
            <v>Canada</v>
          </cell>
        </row>
        <row r="1141">
          <cell r="C1141">
            <v>31592</v>
          </cell>
          <cell r="D1141" t="str">
            <v>Mexico</v>
          </cell>
        </row>
        <row r="1142">
          <cell r="C1142">
            <v>11105</v>
          </cell>
          <cell r="D1142" t="str">
            <v>USA</v>
          </cell>
        </row>
        <row r="1143">
          <cell r="C1143">
            <v>7000</v>
          </cell>
          <cell r="D1143" t="str">
            <v>USA</v>
          </cell>
        </row>
        <row r="1144">
          <cell r="C1144">
            <v>11592</v>
          </cell>
          <cell r="D1144" t="str">
            <v>Latin America</v>
          </cell>
        </row>
        <row r="1145">
          <cell r="C1145">
            <v>14691</v>
          </cell>
          <cell r="D1145" t="str">
            <v>Canada</v>
          </cell>
        </row>
        <row r="1146">
          <cell r="C1146">
            <v>13382</v>
          </cell>
          <cell r="D1146" t="str">
            <v>USA</v>
          </cell>
        </row>
        <row r="1147">
          <cell r="C1147">
            <v>10516</v>
          </cell>
          <cell r="D1147" t="str">
            <v>Latin America</v>
          </cell>
        </row>
        <row r="1148">
          <cell r="C1148">
            <v>10945</v>
          </cell>
          <cell r="D1148" t="str">
            <v>Mexico</v>
          </cell>
        </row>
        <row r="1149">
          <cell r="C1149">
            <v>26143</v>
          </cell>
          <cell r="D1149" t="str">
            <v>Mexico</v>
          </cell>
        </row>
        <row r="1150">
          <cell r="C1150">
            <v>20220</v>
          </cell>
          <cell r="D1150" t="str">
            <v>Mexico</v>
          </cell>
        </row>
        <row r="1151">
          <cell r="C1151">
            <v>9064</v>
          </cell>
          <cell r="D1151" t="str">
            <v>Mexico</v>
          </cell>
        </row>
        <row r="1152">
          <cell r="C1152">
            <v>25329</v>
          </cell>
          <cell r="D1152" t="str">
            <v>USA</v>
          </cell>
        </row>
      </sheetData>
      <sheetData sheetId="13"/>
      <sheetData sheetId="1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a khatri" refreshedDate="44326.81923252315" createdVersion="7" refreshedVersion="7" minRefreshableVersion="3" recordCount="1000" xr:uid="{04399327-BB47-4B88-984F-A0480467E60C}">
  <cacheSource type="worksheet">
    <worksheetSource name="SalesReceipts"/>
  </cacheSource>
  <cacheFields count="17">
    <cacheField name="transaction_id" numFmtId="0">
      <sharedItems containsSemiMixedTypes="0" containsString="0" containsNumber="1" containsInteger="1" minValue="2" maxValue="1840"/>
    </cacheField>
    <cacheField name="transaction_date" numFmtId="0">
      <sharedItems containsSemiMixedTypes="0" containsString="0" containsNumber="1" containsInteger="1" minValue="43466" maxValue="43827"/>
    </cacheField>
    <cacheField name="sales_outlet_id" numFmtId="0">
      <sharedItems containsSemiMixedTypes="0" containsString="0" containsNumber="1" containsInteger="1" minValue="3" maxValue="10" count="8">
        <n v="7"/>
        <n v="6"/>
        <n v="4"/>
        <n v="3"/>
        <n v="10"/>
        <n v="8"/>
        <n v="9"/>
        <n v="5"/>
      </sharedItems>
    </cacheField>
    <cacheField name="staff_id" numFmtId="0">
      <sharedItems containsSemiMixedTypes="0" containsString="0" containsNumber="1" containsInteger="1" minValue="6" maxValue="45"/>
    </cacheField>
    <cacheField name="instore_yn" numFmtId="0">
      <sharedItems containsSemiMixedTypes="0" containsString="0" containsNumber="1" containsInteger="1" minValue="0" maxValue="1" count="2">
        <n v="0"/>
        <n v="1"/>
      </sharedItems>
    </cacheField>
    <cacheField name="order" numFmtId="0">
      <sharedItems containsSemiMixedTypes="0" containsString="0" containsNumber="1" containsInteger="1" minValue="1" maxValue="1"/>
    </cacheField>
    <cacheField name="product_id" numFmtId="0">
      <sharedItems containsSemiMixedTypes="0" containsString="0" containsNumber="1" containsInteger="1" minValue="1" maxValue="88"/>
    </cacheField>
    <cacheField name="quantity" numFmtId="0">
      <sharedItems containsSemiMixedTypes="0" containsString="0" containsNumber="1" containsInteger="1" minValue="1" maxValue="2"/>
    </cacheField>
    <cacheField name="unit_price" numFmtId="0">
      <sharedItems containsSemiMixedTypes="0" containsString="0" containsNumber="1" minValue="0.8" maxValue="45"/>
    </cacheField>
    <cacheField name="profit" numFmtId="0">
      <sharedItems containsSemiMixedTypes="0" containsString="0" containsNumber="1" minValue="0.75" maxValue="19.04"/>
    </cacheField>
    <cacheField name="product_group" numFmtId="0">
      <sharedItems count="5">
        <s v="Beverages"/>
        <s v="Whole Bean/Teas"/>
        <s v="Food"/>
        <s v="Merchandise"/>
        <s v="Add-ons"/>
      </sharedItems>
    </cacheField>
    <cacheField name="café_city" numFmtId="0">
      <sharedItems count="4">
        <s v="Mississauga"/>
        <s v="Markham"/>
        <s v="Toronto"/>
        <e v="#N/A"/>
      </sharedItems>
    </cacheField>
    <cacheField name="staff" numFmtId="0">
      <sharedItems count="40">
        <s v="Amela Chadwick"/>
        <s v="Aline Melanie"/>
        <s v="Ainsley Evelyn"/>
        <s v="Joelle Christen"/>
        <s v="Melodie Mercedes"/>
        <s v="Garrett Doris"/>
        <s v="Britanni Jorden"/>
        <s v="Uma Winifred"/>
        <s v="Caldwell Veda"/>
        <s v="Tamekah Maya"/>
        <s v="Xavier Zachary"/>
        <s v="Kelsey Cameron"/>
        <s v="Vance Samuel"/>
        <s v="Cairo Vaughan"/>
        <s v="Ezekiel Rashad"/>
        <s v="Dawn Anthony"/>
        <s v="Brent Herman"/>
        <s v="Hamilton Emi"/>
        <s v="Damon Sasha"/>
        <s v="Quail Octavia"/>
        <s v="Tatum Laurel"/>
        <s v="Anthony Kaitlin"/>
        <s v="Alisa Lysandra"/>
        <s v="Joseph Byron"/>
        <s v="Xena Rahim"/>
        <s v="Remedios Mari"/>
        <s v="Kylie Candace"/>
        <s v="Orson Benedict"/>
        <s v="Reed Eve"/>
        <s v="Blythe Arsenio"/>
        <s v="Ezekiel Bertha"/>
        <s v="Adrian Macon"/>
        <s v="Ruth Leslie"/>
        <s v="Peter Paloma"/>
        <s v="Hop Bianca"/>
        <s v="Pandora Neville"/>
        <s v="Berk Derek"/>
        <s v="Ronan Magee"/>
        <s v="Yasir Lillith"/>
        <s v="Marny Dennis"/>
      </sharedItems>
    </cacheField>
    <cacheField name="month" numFmtId="0">
      <sharedItems containsSemiMixedTypes="0" containsString="0" containsNumber="1" containsInteger="1" minValue="1" maxValue="12" count="12">
        <n v="1"/>
        <n v="2"/>
        <n v="3"/>
        <n v="4"/>
        <n v="5"/>
        <n v="6"/>
        <n v="7"/>
        <n v="8"/>
        <n v="9"/>
        <n v="10"/>
        <n v="11"/>
        <n v="12"/>
      </sharedItems>
    </cacheField>
    <cacheField name="product_type" numFmtId="0">
      <sharedItems count="31">
        <s v="Drip coffee"/>
        <s v="Organic Beans"/>
        <s v="Scone"/>
        <s v="Brewed Black tea"/>
        <s v="Gourmet brewed coffee"/>
        <s v="Biscotti"/>
        <s v="Black tea"/>
        <s v="House blend Beans"/>
        <s v="Brewed herbal tea"/>
        <s v="Clothing"/>
        <s v="Brewed Green tea"/>
        <s v="Regular syrup"/>
        <s v="Seasonal drink"/>
        <s v="Brewed Chai tea"/>
        <s v="Organic brewed coffee"/>
        <s v="Barista Espresso"/>
        <s v="Espresso Beans"/>
        <s v="Drinking Chocolate"/>
        <s v="Herbal tea"/>
        <s v="Premium brewed coffee"/>
        <s v="Gourmet Beans"/>
        <s v="Specialty coffee"/>
        <s v="Pastry"/>
        <s v="Premium Beans"/>
        <s v="Green tea"/>
        <s v="Chai tea"/>
        <s v="Organic Chocolate"/>
        <s v="Green beans"/>
        <s v="Hot chocolate"/>
        <s v="Housewares"/>
        <s v="Sugar free syrup"/>
      </sharedItems>
    </cacheField>
    <cacheField name="visits" numFmtId="0">
      <sharedItems containsSemiMixedTypes="0" containsString="0" containsNumber="1" containsInteger="1" minValue="114" maxValue="146"/>
    </cacheField>
    <cacheField name="ProfitMargin" numFmtId="0" formula="((unit_price *quantity )-((unit_price -profit )*quantity ))/(unit_price *quantity )" databaseField="0"/>
  </cacheFields>
  <extLst>
    <ext xmlns:x14="http://schemas.microsoft.com/office/spreadsheetml/2009/9/main" uri="{725AE2AE-9491-48be-B2B4-4EB974FC3084}">
      <x14:pivotCacheDefinition pivotCacheId="3272529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a khatri" refreshedDate="44326.841857638887" createdVersion="7" refreshedVersion="7" minRefreshableVersion="3" recordCount="384" xr:uid="{E937B0C5-2CEC-4AB9-866F-4D1160344B32}">
  <cacheSource type="worksheet">
    <worksheetSource name="SalesTargets"/>
  </cacheSource>
  <cacheFields count="6">
    <cacheField name="sales_outlet_id" numFmtId="0">
      <sharedItems containsSemiMixedTypes="0" containsString="0" containsNumber="1" containsInteger="1" minValue="3" maxValue="10"/>
    </cacheField>
    <cacheField name="year_month" numFmtId="0">
      <sharedItems containsSemiMixedTypes="0" containsString="0" containsNumber="1" containsInteger="1" minValue="43496" maxValue="43830"/>
    </cacheField>
    <cacheField name="product_group" numFmtId="0">
      <sharedItems count="4">
        <s v="Whole Bean/Teas"/>
        <s v="Beverages"/>
        <s v="Food"/>
        <s v="Merchandise"/>
      </sharedItems>
    </cacheField>
    <cacheField name="target" numFmtId="0">
      <sharedItems containsSemiMixedTypes="0" containsString="0" containsNumber="1" containsInteger="1" minValue="1" maxValue="20"/>
    </cacheField>
    <cacheField name="actual" numFmtId="0">
      <sharedItems containsSemiMixedTypes="0" containsString="0" containsNumber="1" minValue="0" maxValue="32.79"/>
    </cacheField>
    <cacheField name="quarter" numFmtId="0">
      <sharedItems count="4">
        <s v="Q1"/>
        <s v="Q2"/>
        <s v="Q3"/>
        <s v="Q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5"/>
    <n v="43466"/>
    <x v="0"/>
    <n v="30"/>
    <x v="0"/>
    <n v="1"/>
    <n v="24"/>
    <n v="1"/>
    <n v="3"/>
    <n v="2.4"/>
    <x v="0"/>
    <x v="0"/>
    <x v="0"/>
    <x v="0"/>
    <x v="0"/>
    <n v="122"/>
  </r>
  <r>
    <n v="1409"/>
    <n v="43466"/>
    <x v="1"/>
    <n v="25"/>
    <x v="1"/>
    <n v="1"/>
    <n v="1"/>
    <n v="1"/>
    <n v="18"/>
    <n v="3.5999999999999996"/>
    <x v="1"/>
    <x v="1"/>
    <x v="1"/>
    <x v="0"/>
    <x v="1"/>
    <n v="146"/>
  </r>
  <r>
    <n v="1298"/>
    <n v="43467"/>
    <x v="0"/>
    <n v="27"/>
    <x v="1"/>
    <n v="1"/>
    <n v="72"/>
    <n v="1"/>
    <n v="3.25"/>
    <n v="1.1400000000000001"/>
    <x v="2"/>
    <x v="1"/>
    <x v="2"/>
    <x v="0"/>
    <x v="2"/>
    <n v="122"/>
  </r>
  <r>
    <n v="379"/>
    <n v="43467"/>
    <x v="0"/>
    <n v="26"/>
    <x v="1"/>
    <n v="1"/>
    <n v="50"/>
    <n v="2"/>
    <n v="2.5"/>
    <n v="1.87"/>
    <x v="0"/>
    <x v="0"/>
    <x v="3"/>
    <x v="0"/>
    <x v="3"/>
    <n v="122"/>
  </r>
  <r>
    <n v="1288"/>
    <n v="43468"/>
    <x v="1"/>
    <n v="21"/>
    <x v="1"/>
    <n v="1"/>
    <n v="51"/>
    <n v="2"/>
    <n v="3"/>
    <n v="2.25"/>
    <x v="0"/>
    <x v="0"/>
    <x v="4"/>
    <x v="0"/>
    <x v="3"/>
    <n v="146"/>
  </r>
  <r>
    <n v="651"/>
    <n v="43468"/>
    <x v="1"/>
    <n v="24"/>
    <x v="1"/>
    <n v="1"/>
    <n v="33"/>
    <n v="2"/>
    <n v="3.5"/>
    <n v="2.8"/>
    <x v="0"/>
    <x v="2"/>
    <x v="5"/>
    <x v="0"/>
    <x v="4"/>
    <n v="146"/>
  </r>
  <r>
    <n v="163"/>
    <n v="43468"/>
    <x v="2"/>
    <n v="12"/>
    <x v="0"/>
    <n v="1"/>
    <n v="74"/>
    <n v="1"/>
    <n v="3.5"/>
    <n v="1.2200000000000002"/>
    <x v="2"/>
    <x v="2"/>
    <x v="6"/>
    <x v="0"/>
    <x v="5"/>
    <n v="129"/>
  </r>
  <r>
    <n v="290"/>
    <n v="43469"/>
    <x v="3"/>
    <n v="10"/>
    <x v="0"/>
    <n v="1"/>
    <n v="14"/>
    <n v="1"/>
    <n v="8.9499999999999993"/>
    <n v="1.7899999999999991"/>
    <x v="1"/>
    <x v="2"/>
    <x v="7"/>
    <x v="0"/>
    <x v="6"/>
    <n v="129"/>
  </r>
  <r>
    <n v="1552"/>
    <n v="43469"/>
    <x v="3"/>
    <n v="9"/>
    <x v="1"/>
    <n v="1"/>
    <n v="70"/>
    <n v="1"/>
    <n v="3.25"/>
    <n v="1.1400000000000001"/>
    <x v="2"/>
    <x v="2"/>
    <x v="8"/>
    <x v="0"/>
    <x v="2"/>
    <n v="129"/>
  </r>
  <r>
    <n v="88"/>
    <n v="43469"/>
    <x v="4"/>
    <n v="44"/>
    <x v="1"/>
    <n v="1"/>
    <n v="2"/>
    <n v="1"/>
    <n v="18"/>
    <n v="3.5999999999999996"/>
    <x v="1"/>
    <x v="1"/>
    <x v="9"/>
    <x v="0"/>
    <x v="7"/>
    <n v="121"/>
  </r>
  <r>
    <n v="847"/>
    <n v="43469"/>
    <x v="5"/>
    <n v="35"/>
    <x v="0"/>
    <n v="1"/>
    <n v="44"/>
    <n v="2"/>
    <n v="2.5"/>
    <n v="1.87"/>
    <x v="0"/>
    <x v="2"/>
    <x v="10"/>
    <x v="0"/>
    <x v="8"/>
    <n v="124"/>
  </r>
  <r>
    <n v="618"/>
    <n v="43470"/>
    <x v="3"/>
    <n v="7"/>
    <x v="0"/>
    <n v="1"/>
    <n v="81"/>
    <n v="1"/>
    <n v="28"/>
    <n v="19.04"/>
    <x v="3"/>
    <x v="2"/>
    <x v="11"/>
    <x v="0"/>
    <x v="9"/>
    <n v="129"/>
  </r>
  <r>
    <n v="87"/>
    <n v="43470"/>
    <x v="6"/>
    <n v="39"/>
    <x v="1"/>
    <n v="1"/>
    <n v="47"/>
    <n v="1"/>
    <n v="3"/>
    <n v="2.25"/>
    <x v="0"/>
    <x v="1"/>
    <x v="12"/>
    <x v="0"/>
    <x v="10"/>
    <n v="114"/>
  </r>
  <r>
    <n v="175"/>
    <n v="43471"/>
    <x v="5"/>
    <n v="33"/>
    <x v="1"/>
    <n v="1"/>
    <n v="84"/>
    <n v="1"/>
    <n v="0.8"/>
    <n v="0.76"/>
    <x v="4"/>
    <x v="0"/>
    <x v="13"/>
    <x v="0"/>
    <x v="11"/>
    <n v="124"/>
  </r>
  <r>
    <n v="1745"/>
    <n v="43471"/>
    <x v="7"/>
    <n v="18"/>
    <x v="1"/>
    <n v="1"/>
    <n v="66"/>
    <n v="1"/>
    <n v="4.95"/>
    <n v="3.96"/>
    <x v="0"/>
    <x v="1"/>
    <x v="14"/>
    <x v="0"/>
    <x v="12"/>
    <n v="115"/>
  </r>
  <r>
    <n v="93"/>
    <n v="43471"/>
    <x v="5"/>
    <n v="31"/>
    <x v="1"/>
    <n v="1"/>
    <n v="54"/>
    <n v="1"/>
    <n v="2.5"/>
    <n v="1.87"/>
    <x v="0"/>
    <x v="2"/>
    <x v="15"/>
    <x v="0"/>
    <x v="13"/>
    <n v="124"/>
  </r>
  <r>
    <n v="1208"/>
    <n v="43471"/>
    <x v="6"/>
    <n v="40"/>
    <x v="0"/>
    <n v="1"/>
    <n v="25"/>
    <n v="2"/>
    <n v="2.2000000000000002"/>
    <n v="1.7600000000000002"/>
    <x v="0"/>
    <x v="0"/>
    <x v="16"/>
    <x v="0"/>
    <x v="14"/>
    <n v="114"/>
  </r>
  <r>
    <n v="1219"/>
    <n v="43471"/>
    <x v="1"/>
    <n v="24"/>
    <x v="1"/>
    <n v="1"/>
    <n v="75"/>
    <n v="2"/>
    <n v="3.5"/>
    <n v="1.2200000000000002"/>
    <x v="2"/>
    <x v="2"/>
    <x v="5"/>
    <x v="0"/>
    <x v="5"/>
    <n v="146"/>
  </r>
  <r>
    <n v="195"/>
    <n v="43471"/>
    <x v="3"/>
    <n v="8"/>
    <x v="0"/>
    <n v="1"/>
    <n v="38"/>
    <n v="1"/>
    <n v="3.75"/>
    <n v="3"/>
    <x v="0"/>
    <x v="2"/>
    <x v="17"/>
    <x v="0"/>
    <x v="15"/>
    <n v="129"/>
  </r>
  <r>
    <n v="380"/>
    <n v="43471"/>
    <x v="2"/>
    <n v="14"/>
    <x v="0"/>
    <n v="1"/>
    <n v="3"/>
    <n v="2"/>
    <n v="14.75"/>
    <n v="2.9499999999999993"/>
    <x v="1"/>
    <x v="0"/>
    <x v="18"/>
    <x v="0"/>
    <x v="16"/>
    <n v="129"/>
  </r>
  <r>
    <n v="767"/>
    <n v="43472"/>
    <x v="7"/>
    <n v="17"/>
    <x v="1"/>
    <n v="1"/>
    <n v="21"/>
    <n v="1"/>
    <n v="13.33"/>
    <n v="2.67"/>
    <x v="1"/>
    <x v="2"/>
    <x v="19"/>
    <x v="0"/>
    <x v="17"/>
    <n v="115"/>
  </r>
  <r>
    <n v="768"/>
    <n v="43472"/>
    <x v="4"/>
    <n v="43"/>
    <x v="0"/>
    <n v="1"/>
    <n v="67"/>
    <n v="1"/>
    <n v="5.95"/>
    <n v="4.76"/>
    <x v="0"/>
    <x v="0"/>
    <x v="20"/>
    <x v="0"/>
    <x v="12"/>
    <n v="121"/>
  </r>
  <r>
    <n v="662"/>
    <n v="43472"/>
    <x v="1"/>
    <n v="21"/>
    <x v="0"/>
    <n v="1"/>
    <n v="12"/>
    <n v="1"/>
    <n v="8.9499999999999993"/>
    <n v="1.7899999999999991"/>
    <x v="1"/>
    <x v="2"/>
    <x v="4"/>
    <x v="0"/>
    <x v="18"/>
    <n v="146"/>
  </r>
  <r>
    <n v="1837"/>
    <n v="43473"/>
    <x v="6"/>
    <n v="36"/>
    <x v="1"/>
    <n v="1"/>
    <n v="57"/>
    <n v="2"/>
    <n v="3.1"/>
    <n v="2.3200000000000003"/>
    <x v="0"/>
    <x v="2"/>
    <x v="21"/>
    <x v="0"/>
    <x v="13"/>
    <n v="114"/>
  </r>
  <r>
    <n v="820"/>
    <n v="43474"/>
    <x v="3"/>
    <n v="9"/>
    <x v="0"/>
    <n v="1"/>
    <n v="44"/>
    <n v="1"/>
    <n v="2.5"/>
    <n v="1.87"/>
    <x v="0"/>
    <x v="0"/>
    <x v="8"/>
    <x v="0"/>
    <x v="8"/>
    <n v="129"/>
  </r>
  <r>
    <n v="1094"/>
    <n v="43474"/>
    <x v="7"/>
    <n v="18"/>
    <x v="1"/>
    <n v="1"/>
    <n v="74"/>
    <n v="1"/>
    <n v="3.5"/>
    <n v="1.2200000000000002"/>
    <x v="2"/>
    <x v="1"/>
    <x v="14"/>
    <x v="0"/>
    <x v="5"/>
    <n v="115"/>
  </r>
  <r>
    <n v="1056"/>
    <n v="43474"/>
    <x v="5"/>
    <n v="32"/>
    <x v="0"/>
    <n v="1"/>
    <n v="35"/>
    <n v="2"/>
    <n v="3.1"/>
    <n v="2.48"/>
    <x v="0"/>
    <x v="0"/>
    <x v="22"/>
    <x v="0"/>
    <x v="19"/>
    <n v="124"/>
  </r>
  <r>
    <n v="1437"/>
    <n v="43475"/>
    <x v="1"/>
    <n v="25"/>
    <x v="1"/>
    <n v="1"/>
    <n v="21"/>
    <n v="2"/>
    <n v="13.33"/>
    <n v="2.67"/>
    <x v="1"/>
    <x v="2"/>
    <x v="1"/>
    <x v="0"/>
    <x v="17"/>
    <n v="146"/>
  </r>
  <r>
    <n v="1178"/>
    <n v="43475"/>
    <x v="6"/>
    <n v="36"/>
    <x v="0"/>
    <n v="1"/>
    <n v="11"/>
    <n v="1"/>
    <n v="8.9499999999999993"/>
    <n v="1.7899999999999991"/>
    <x v="1"/>
    <x v="1"/>
    <x v="21"/>
    <x v="0"/>
    <x v="18"/>
    <n v="114"/>
  </r>
  <r>
    <n v="539"/>
    <n v="43476"/>
    <x v="0"/>
    <n v="28"/>
    <x v="1"/>
    <n v="1"/>
    <n v="41"/>
    <n v="1"/>
    <n v="4.25"/>
    <n v="3.4"/>
    <x v="0"/>
    <x v="2"/>
    <x v="23"/>
    <x v="0"/>
    <x v="15"/>
    <n v="122"/>
  </r>
  <r>
    <n v="525"/>
    <n v="43476"/>
    <x v="6"/>
    <n v="36"/>
    <x v="0"/>
    <n v="1"/>
    <n v="36"/>
    <n v="2"/>
    <n v="3.75"/>
    <n v="3"/>
    <x v="0"/>
    <x v="1"/>
    <x v="21"/>
    <x v="0"/>
    <x v="19"/>
    <n v="114"/>
  </r>
  <r>
    <n v="586"/>
    <n v="43477"/>
    <x v="5"/>
    <n v="32"/>
    <x v="1"/>
    <n v="1"/>
    <n v="79"/>
    <n v="2"/>
    <n v="3.75"/>
    <n v="1.31"/>
    <x v="2"/>
    <x v="2"/>
    <x v="22"/>
    <x v="0"/>
    <x v="2"/>
    <n v="124"/>
  </r>
  <r>
    <n v="444"/>
    <n v="43477"/>
    <x v="4"/>
    <n v="43"/>
    <x v="1"/>
    <n v="1"/>
    <n v="6"/>
    <n v="1"/>
    <n v="21"/>
    <n v="4.1999999999999993"/>
    <x v="1"/>
    <x v="2"/>
    <x v="20"/>
    <x v="0"/>
    <x v="20"/>
    <n v="121"/>
  </r>
  <r>
    <n v="1215"/>
    <n v="43477"/>
    <x v="4"/>
    <n v="43"/>
    <x v="1"/>
    <n v="1"/>
    <n v="85"/>
    <n v="1"/>
    <n v="6"/>
    <n v="4.8"/>
    <x v="0"/>
    <x v="0"/>
    <x v="20"/>
    <x v="0"/>
    <x v="21"/>
    <n v="121"/>
  </r>
  <r>
    <n v="1365"/>
    <n v="43477"/>
    <x v="7"/>
    <n v="17"/>
    <x v="0"/>
    <n v="1"/>
    <n v="69"/>
    <n v="2"/>
    <n v="3.25"/>
    <n v="1.1400000000000001"/>
    <x v="2"/>
    <x v="2"/>
    <x v="19"/>
    <x v="0"/>
    <x v="22"/>
    <n v="115"/>
  </r>
  <r>
    <n v="1341"/>
    <n v="43478"/>
    <x v="3"/>
    <n v="6"/>
    <x v="1"/>
    <n v="1"/>
    <n v="43"/>
    <n v="1"/>
    <n v="3"/>
    <n v="2.25"/>
    <x v="0"/>
    <x v="0"/>
    <x v="24"/>
    <x v="0"/>
    <x v="8"/>
    <n v="129"/>
  </r>
  <r>
    <n v="1033"/>
    <n v="43479"/>
    <x v="7"/>
    <n v="17"/>
    <x v="0"/>
    <n v="1"/>
    <n v="79"/>
    <n v="1"/>
    <n v="3.75"/>
    <n v="1.31"/>
    <x v="2"/>
    <x v="2"/>
    <x v="19"/>
    <x v="0"/>
    <x v="2"/>
    <n v="115"/>
  </r>
  <r>
    <n v="1233"/>
    <n v="43479"/>
    <x v="3"/>
    <n v="6"/>
    <x v="0"/>
    <n v="1"/>
    <n v="67"/>
    <n v="1"/>
    <n v="5.95"/>
    <n v="4.76"/>
    <x v="0"/>
    <x v="2"/>
    <x v="24"/>
    <x v="0"/>
    <x v="12"/>
    <n v="129"/>
  </r>
  <r>
    <n v="1157"/>
    <n v="43479"/>
    <x v="2"/>
    <n v="15"/>
    <x v="0"/>
    <n v="1"/>
    <n v="43"/>
    <n v="2"/>
    <n v="3"/>
    <n v="2.25"/>
    <x v="0"/>
    <x v="2"/>
    <x v="25"/>
    <x v="0"/>
    <x v="8"/>
    <n v="129"/>
  </r>
  <r>
    <n v="122"/>
    <n v="43480"/>
    <x v="3"/>
    <n v="9"/>
    <x v="0"/>
    <n v="1"/>
    <n v="5"/>
    <n v="2"/>
    <n v="15"/>
    <n v="3"/>
    <x v="1"/>
    <x v="2"/>
    <x v="8"/>
    <x v="0"/>
    <x v="20"/>
    <n v="129"/>
  </r>
  <r>
    <n v="1302"/>
    <n v="43481"/>
    <x v="4"/>
    <n v="42"/>
    <x v="1"/>
    <n v="1"/>
    <n v="7"/>
    <n v="1"/>
    <n v="19.75"/>
    <n v="3.9499999999999993"/>
    <x v="1"/>
    <x v="1"/>
    <x v="26"/>
    <x v="0"/>
    <x v="23"/>
    <n v="121"/>
  </r>
  <r>
    <n v="1022"/>
    <n v="43481"/>
    <x v="5"/>
    <n v="31"/>
    <x v="1"/>
    <n v="1"/>
    <n v="36"/>
    <n v="2"/>
    <n v="3.75"/>
    <n v="3"/>
    <x v="0"/>
    <x v="0"/>
    <x v="15"/>
    <x v="0"/>
    <x v="19"/>
    <n v="124"/>
  </r>
  <r>
    <n v="1585"/>
    <n v="43481"/>
    <x v="1"/>
    <n v="24"/>
    <x v="0"/>
    <n v="1"/>
    <n v="79"/>
    <n v="1"/>
    <n v="3.75"/>
    <n v="1.31"/>
    <x v="2"/>
    <x v="1"/>
    <x v="5"/>
    <x v="0"/>
    <x v="2"/>
    <n v="146"/>
  </r>
  <r>
    <n v="1088"/>
    <n v="43482"/>
    <x v="0"/>
    <n v="29"/>
    <x v="0"/>
    <n v="1"/>
    <n v="85"/>
    <n v="2"/>
    <n v="6"/>
    <n v="4.8"/>
    <x v="0"/>
    <x v="0"/>
    <x v="27"/>
    <x v="0"/>
    <x v="21"/>
    <n v="122"/>
  </r>
  <r>
    <n v="1169"/>
    <n v="43482"/>
    <x v="7"/>
    <n v="16"/>
    <x v="1"/>
    <n v="1"/>
    <n v="15"/>
    <n v="2"/>
    <n v="9.25"/>
    <n v="1.8499999999999996"/>
    <x v="1"/>
    <x v="2"/>
    <x v="28"/>
    <x v="0"/>
    <x v="24"/>
    <n v="115"/>
  </r>
  <r>
    <n v="996"/>
    <n v="43482"/>
    <x v="6"/>
    <n v="39"/>
    <x v="1"/>
    <n v="1"/>
    <n v="7"/>
    <n v="2"/>
    <n v="19.75"/>
    <n v="3.9499999999999993"/>
    <x v="1"/>
    <x v="2"/>
    <x v="12"/>
    <x v="0"/>
    <x v="23"/>
    <n v="114"/>
  </r>
  <r>
    <n v="232"/>
    <n v="43482"/>
    <x v="3"/>
    <n v="7"/>
    <x v="1"/>
    <n v="1"/>
    <n v="34"/>
    <n v="1"/>
    <n v="2.4500000000000002"/>
    <n v="1.9600000000000002"/>
    <x v="0"/>
    <x v="0"/>
    <x v="11"/>
    <x v="0"/>
    <x v="19"/>
    <n v="129"/>
  </r>
  <r>
    <n v="349"/>
    <n v="43482"/>
    <x v="1"/>
    <n v="23"/>
    <x v="0"/>
    <n v="1"/>
    <n v="32"/>
    <n v="1"/>
    <n v="3"/>
    <n v="2.4"/>
    <x v="0"/>
    <x v="0"/>
    <x v="29"/>
    <x v="0"/>
    <x v="4"/>
    <n v="146"/>
  </r>
  <r>
    <n v="1371"/>
    <n v="43483"/>
    <x v="1"/>
    <n v="23"/>
    <x v="0"/>
    <n v="1"/>
    <n v="18"/>
    <n v="2"/>
    <n v="10.95"/>
    <n v="2.1899999999999995"/>
    <x v="1"/>
    <x v="2"/>
    <x v="29"/>
    <x v="0"/>
    <x v="25"/>
    <n v="146"/>
  </r>
  <r>
    <n v="1587"/>
    <n v="43483"/>
    <x v="3"/>
    <n v="6"/>
    <x v="1"/>
    <n v="1"/>
    <n v="54"/>
    <n v="1"/>
    <n v="2.5"/>
    <n v="1.87"/>
    <x v="0"/>
    <x v="2"/>
    <x v="24"/>
    <x v="0"/>
    <x v="13"/>
    <n v="129"/>
  </r>
  <r>
    <n v="427"/>
    <n v="43484"/>
    <x v="6"/>
    <n v="38"/>
    <x v="1"/>
    <n v="1"/>
    <n v="20"/>
    <n v="1"/>
    <n v="7.6"/>
    <n v="1.5199999999999996"/>
    <x v="1"/>
    <x v="2"/>
    <x v="30"/>
    <x v="0"/>
    <x v="26"/>
    <n v="114"/>
  </r>
  <r>
    <n v="308"/>
    <n v="43484"/>
    <x v="2"/>
    <n v="14"/>
    <x v="0"/>
    <n v="1"/>
    <n v="80"/>
    <n v="1"/>
    <n v="23"/>
    <n v="15.64"/>
    <x v="3"/>
    <x v="1"/>
    <x v="18"/>
    <x v="0"/>
    <x v="9"/>
    <n v="129"/>
  </r>
  <r>
    <n v="297"/>
    <n v="43485"/>
    <x v="0"/>
    <n v="30"/>
    <x v="0"/>
    <n v="1"/>
    <n v="18"/>
    <n v="2"/>
    <n v="10.95"/>
    <n v="2.1899999999999995"/>
    <x v="1"/>
    <x v="2"/>
    <x v="0"/>
    <x v="0"/>
    <x v="25"/>
    <n v="122"/>
  </r>
  <r>
    <n v="891"/>
    <n v="43485"/>
    <x v="3"/>
    <n v="8"/>
    <x v="1"/>
    <n v="1"/>
    <n v="87"/>
    <n v="1"/>
    <n v="2.1"/>
    <n v="1.6800000000000002"/>
    <x v="0"/>
    <x v="1"/>
    <x v="17"/>
    <x v="0"/>
    <x v="15"/>
    <n v="129"/>
  </r>
  <r>
    <n v="1484"/>
    <n v="43485"/>
    <x v="0"/>
    <n v="30"/>
    <x v="1"/>
    <n v="1"/>
    <n v="40"/>
    <n v="1"/>
    <n v="3.75"/>
    <n v="3"/>
    <x v="0"/>
    <x v="1"/>
    <x v="0"/>
    <x v="0"/>
    <x v="15"/>
    <n v="122"/>
  </r>
  <r>
    <n v="529"/>
    <n v="43486"/>
    <x v="0"/>
    <n v="28"/>
    <x v="0"/>
    <n v="1"/>
    <n v="10"/>
    <n v="1"/>
    <n v="10"/>
    <n v="2"/>
    <x v="1"/>
    <x v="2"/>
    <x v="23"/>
    <x v="0"/>
    <x v="27"/>
    <n v="122"/>
  </r>
  <r>
    <n v="625"/>
    <n v="43487"/>
    <x v="2"/>
    <n v="14"/>
    <x v="1"/>
    <n v="1"/>
    <n v="35"/>
    <n v="2"/>
    <n v="3.1"/>
    <n v="2.48"/>
    <x v="0"/>
    <x v="2"/>
    <x v="18"/>
    <x v="0"/>
    <x v="19"/>
    <n v="129"/>
  </r>
  <r>
    <n v="517"/>
    <n v="43487"/>
    <x v="3"/>
    <n v="7"/>
    <x v="1"/>
    <n v="1"/>
    <n v="23"/>
    <n v="1"/>
    <n v="2.5"/>
    <n v="2"/>
    <x v="0"/>
    <x v="1"/>
    <x v="11"/>
    <x v="0"/>
    <x v="0"/>
    <n v="129"/>
  </r>
  <r>
    <n v="50"/>
    <n v="43488"/>
    <x v="5"/>
    <n v="35"/>
    <x v="0"/>
    <n v="1"/>
    <n v="23"/>
    <n v="2"/>
    <n v="2.5"/>
    <n v="2"/>
    <x v="0"/>
    <x v="2"/>
    <x v="10"/>
    <x v="0"/>
    <x v="0"/>
    <n v="124"/>
  </r>
  <r>
    <n v="1415"/>
    <n v="43488"/>
    <x v="4"/>
    <n v="41"/>
    <x v="0"/>
    <n v="1"/>
    <n v="70"/>
    <n v="2"/>
    <n v="3.25"/>
    <n v="1.1400000000000001"/>
    <x v="2"/>
    <x v="1"/>
    <x v="31"/>
    <x v="0"/>
    <x v="2"/>
    <n v="121"/>
  </r>
  <r>
    <n v="1415"/>
    <n v="43488"/>
    <x v="5"/>
    <n v="33"/>
    <x v="0"/>
    <n v="1"/>
    <n v="62"/>
    <n v="1"/>
    <n v="3"/>
    <n v="0.75"/>
    <x v="0"/>
    <x v="2"/>
    <x v="13"/>
    <x v="0"/>
    <x v="28"/>
    <n v="124"/>
  </r>
  <r>
    <n v="248"/>
    <n v="43489"/>
    <x v="4"/>
    <n v="41"/>
    <x v="1"/>
    <n v="1"/>
    <n v="8"/>
    <n v="2"/>
    <n v="45"/>
    <n v="9"/>
    <x v="1"/>
    <x v="2"/>
    <x v="31"/>
    <x v="0"/>
    <x v="23"/>
    <n v="121"/>
  </r>
  <r>
    <n v="500"/>
    <n v="43490"/>
    <x v="2"/>
    <n v="12"/>
    <x v="1"/>
    <n v="1"/>
    <n v="34"/>
    <n v="2"/>
    <n v="2.4500000000000002"/>
    <n v="1.9600000000000002"/>
    <x v="0"/>
    <x v="0"/>
    <x v="6"/>
    <x v="0"/>
    <x v="19"/>
    <n v="129"/>
  </r>
  <r>
    <n v="344"/>
    <n v="43491"/>
    <x v="7"/>
    <n v="16"/>
    <x v="1"/>
    <n v="1"/>
    <n v="83"/>
    <n v="1"/>
    <n v="14"/>
    <n v="9.52"/>
    <x v="3"/>
    <x v="2"/>
    <x v="28"/>
    <x v="0"/>
    <x v="29"/>
    <n v="115"/>
  </r>
  <r>
    <n v="1729"/>
    <n v="43491"/>
    <x v="3"/>
    <n v="8"/>
    <x v="0"/>
    <n v="1"/>
    <n v="86"/>
    <n v="1"/>
    <n v="3"/>
    <n v="2.4"/>
    <x v="0"/>
    <x v="2"/>
    <x v="17"/>
    <x v="0"/>
    <x v="15"/>
    <n v="129"/>
  </r>
  <r>
    <n v="370"/>
    <n v="43491"/>
    <x v="2"/>
    <n v="11"/>
    <x v="0"/>
    <n v="1"/>
    <n v="73"/>
    <n v="2"/>
    <n v="3.75"/>
    <n v="1.31"/>
    <x v="2"/>
    <x v="0"/>
    <x v="32"/>
    <x v="0"/>
    <x v="22"/>
    <n v="129"/>
  </r>
  <r>
    <n v="569"/>
    <n v="43491"/>
    <x v="7"/>
    <n v="17"/>
    <x v="0"/>
    <n v="1"/>
    <n v="81"/>
    <n v="1"/>
    <n v="28"/>
    <n v="19.04"/>
    <x v="3"/>
    <x v="1"/>
    <x v="19"/>
    <x v="0"/>
    <x v="9"/>
    <n v="115"/>
  </r>
  <r>
    <n v="59"/>
    <n v="43492"/>
    <x v="5"/>
    <n v="31"/>
    <x v="1"/>
    <n v="1"/>
    <n v="46"/>
    <n v="2"/>
    <n v="2.5"/>
    <n v="1.87"/>
    <x v="0"/>
    <x v="0"/>
    <x v="15"/>
    <x v="0"/>
    <x v="10"/>
    <n v="124"/>
  </r>
  <r>
    <n v="500"/>
    <n v="43492"/>
    <x v="7"/>
    <n v="19"/>
    <x v="1"/>
    <n v="1"/>
    <n v="51"/>
    <n v="1"/>
    <n v="3"/>
    <n v="2.25"/>
    <x v="0"/>
    <x v="2"/>
    <x v="33"/>
    <x v="0"/>
    <x v="3"/>
    <n v="115"/>
  </r>
  <r>
    <n v="410"/>
    <n v="43493"/>
    <x v="3"/>
    <n v="6"/>
    <x v="1"/>
    <n v="1"/>
    <n v="45"/>
    <n v="2"/>
    <n v="3"/>
    <n v="2.25"/>
    <x v="0"/>
    <x v="1"/>
    <x v="24"/>
    <x v="0"/>
    <x v="8"/>
    <n v="129"/>
  </r>
  <r>
    <n v="124"/>
    <n v="43493"/>
    <x v="0"/>
    <n v="26"/>
    <x v="0"/>
    <n v="1"/>
    <n v="58"/>
    <n v="2"/>
    <n v="3.5"/>
    <n v="0.87000000000000011"/>
    <x v="0"/>
    <x v="1"/>
    <x v="3"/>
    <x v="0"/>
    <x v="28"/>
    <n v="122"/>
  </r>
  <r>
    <n v="227"/>
    <n v="43497"/>
    <x v="0"/>
    <n v="26"/>
    <x v="0"/>
    <n v="1"/>
    <n v="55"/>
    <n v="2"/>
    <n v="4"/>
    <n v="3"/>
    <x v="0"/>
    <x v="2"/>
    <x v="3"/>
    <x v="1"/>
    <x v="13"/>
    <n v="122"/>
  </r>
  <r>
    <n v="196"/>
    <n v="43497"/>
    <x v="6"/>
    <n v="37"/>
    <x v="1"/>
    <n v="1"/>
    <n v="25"/>
    <n v="1"/>
    <n v="2.2000000000000002"/>
    <n v="1.7600000000000002"/>
    <x v="0"/>
    <x v="2"/>
    <x v="34"/>
    <x v="1"/>
    <x v="14"/>
    <n v="114"/>
  </r>
  <r>
    <n v="689"/>
    <n v="43497"/>
    <x v="4"/>
    <n v="45"/>
    <x v="0"/>
    <n v="1"/>
    <n v="2"/>
    <n v="2"/>
    <n v="18"/>
    <n v="3.5999999999999996"/>
    <x v="1"/>
    <x v="2"/>
    <x v="35"/>
    <x v="1"/>
    <x v="7"/>
    <n v="121"/>
  </r>
  <r>
    <n v="967"/>
    <n v="43497"/>
    <x v="4"/>
    <n v="41"/>
    <x v="0"/>
    <n v="1"/>
    <n v="79"/>
    <n v="1"/>
    <n v="3.75"/>
    <n v="1.31"/>
    <x v="2"/>
    <x v="2"/>
    <x v="31"/>
    <x v="1"/>
    <x v="2"/>
    <n v="121"/>
  </r>
  <r>
    <n v="369"/>
    <n v="43497"/>
    <x v="3"/>
    <n v="10"/>
    <x v="1"/>
    <n v="1"/>
    <n v="29"/>
    <n v="1"/>
    <n v="2.5"/>
    <n v="2"/>
    <x v="0"/>
    <x v="1"/>
    <x v="7"/>
    <x v="1"/>
    <x v="4"/>
    <n v="129"/>
  </r>
  <r>
    <n v="1480"/>
    <n v="43498"/>
    <x v="0"/>
    <n v="27"/>
    <x v="1"/>
    <n v="1"/>
    <n v="19"/>
    <n v="1"/>
    <n v="6.4"/>
    <n v="1.2800000000000002"/>
    <x v="1"/>
    <x v="2"/>
    <x v="2"/>
    <x v="1"/>
    <x v="17"/>
    <n v="122"/>
  </r>
  <r>
    <n v="726"/>
    <n v="43498"/>
    <x v="3"/>
    <n v="8"/>
    <x v="1"/>
    <n v="1"/>
    <n v="69"/>
    <n v="2"/>
    <n v="3.25"/>
    <n v="1.1400000000000001"/>
    <x v="2"/>
    <x v="0"/>
    <x v="17"/>
    <x v="1"/>
    <x v="22"/>
    <n v="129"/>
  </r>
  <r>
    <n v="255"/>
    <n v="43498"/>
    <x v="7"/>
    <n v="16"/>
    <x v="1"/>
    <n v="1"/>
    <n v="66"/>
    <n v="2"/>
    <n v="4.95"/>
    <n v="3.96"/>
    <x v="0"/>
    <x v="2"/>
    <x v="28"/>
    <x v="1"/>
    <x v="12"/>
    <n v="115"/>
  </r>
  <r>
    <n v="1278"/>
    <n v="43499"/>
    <x v="2"/>
    <n v="13"/>
    <x v="0"/>
    <n v="1"/>
    <n v="3"/>
    <n v="2"/>
    <n v="14.75"/>
    <n v="2.9499999999999993"/>
    <x v="1"/>
    <x v="2"/>
    <x v="36"/>
    <x v="1"/>
    <x v="16"/>
    <n v="129"/>
  </r>
  <r>
    <n v="985"/>
    <n v="43499"/>
    <x v="6"/>
    <n v="37"/>
    <x v="1"/>
    <n v="1"/>
    <n v="22"/>
    <n v="1"/>
    <n v="2"/>
    <n v="1.6"/>
    <x v="0"/>
    <x v="0"/>
    <x v="34"/>
    <x v="1"/>
    <x v="0"/>
    <n v="114"/>
  </r>
  <r>
    <n v="503"/>
    <n v="43499"/>
    <x v="1"/>
    <n v="25"/>
    <x v="1"/>
    <n v="1"/>
    <n v="62"/>
    <n v="1"/>
    <n v="3"/>
    <n v="0.75"/>
    <x v="0"/>
    <x v="2"/>
    <x v="1"/>
    <x v="1"/>
    <x v="28"/>
    <n v="146"/>
  </r>
  <r>
    <n v="495"/>
    <n v="43500"/>
    <x v="4"/>
    <n v="43"/>
    <x v="0"/>
    <n v="1"/>
    <n v="26"/>
    <n v="2"/>
    <n v="3"/>
    <n v="2.4"/>
    <x v="0"/>
    <x v="0"/>
    <x v="20"/>
    <x v="1"/>
    <x v="14"/>
    <n v="121"/>
  </r>
  <r>
    <n v="820"/>
    <n v="43500"/>
    <x v="7"/>
    <n v="17"/>
    <x v="0"/>
    <n v="1"/>
    <n v="60"/>
    <n v="1"/>
    <n v="3.75"/>
    <n v="0.94"/>
    <x v="0"/>
    <x v="2"/>
    <x v="19"/>
    <x v="1"/>
    <x v="28"/>
    <n v="115"/>
  </r>
  <r>
    <n v="435"/>
    <n v="43500"/>
    <x v="2"/>
    <n v="11"/>
    <x v="1"/>
    <n v="1"/>
    <n v="39"/>
    <n v="2"/>
    <n v="4.25"/>
    <n v="3.4"/>
    <x v="0"/>
    <x v="2"/>
    <x v="32"/>
    <x v="1"/>
    <x v="15"/>
    <n v="129"/>
  </r>
  <r>
    <n v="455"/>
    <n v="43500"/>
    <x v="4"/>
    <n v="42"/>
    <x v="0"/>
    <n v="1"/>
    <n v="25"/>
    <n v="1"/>
    <n v="2.2000000000000002"/>
    <n v="1.7600000000000002"/>
    <x v="0"/>
    <x v="2"/>
    <x v="26"/>
    <x v="1"/>
    <x v="14"/>
    <n v="121"/>
  </r>
  <r>
    <n v="732"/>
    <n v="43500"/>
    <x v="2"/>
    <n v="11"/>
    <x v="0"/>
    <n v="1"/>
    <n v="74"/>
    <n v="1"/>
    <n v="3.5"/>
    <n v="1.2200000000000002"/>
    <x v="2"/>
    <x v="2"/>
    <x v="32"/>
    <x v="1"/>
    <x v="5"/>
    <n v="129"/>
  </r>
  <r>
    <n v="1275"/>
    <n v="43500"/>
    <x v="3"/>
    <n v="7"/>
    <x v="1"/>
    <n v="1"/>
    <n v="13"/>
    <n v="2"/>
    <n v="8.9499999999999993"/>
    <n v="1.7899999999999991"/>
    <x v="1"/>
    <x v="2"/>
    <x v="11"/>
    <x v="1"/>
    <x v="6"/>
    <n v="129"/>
  </r>
  <r>
    <n v="462"/>
    <n v="43500"/>
    <x v="6"/>
    <n v="40"/>
    <x v="0"/>
    <n v="1"/>
    <n v="73"/>
    <n v="2"/>
    <n v="3.75"/>
    <n v="1.31"/>
    <x v="2"/>
    <x v="2"/>
    <x v="16"/>
    <x v="1"/>
    <x v="22"/>
    <n v="114"/>
  </r>
  <r>
    <n v="138"/>
    <n v="43501"/>
    <x v="4"/>
    <n v="45"/>
    <x v="1"/>
    <n v="1"/>
    <n v="53"/>
    <n v="1"/>
    <n v="3"/>
    <n v="2.25"/>
    <x v="0"/>
    <x v="0"/>
    <x v="35"/>
    <x v="1"/>
    <x v="13"/>
    <n v="121"/>
  </r>
  <r>
    <n v="1114"/>
    <n v="43501"/>
    <x v="1"/>
    <n v="23"/>
    <x v="0"/>
    <n v="1"/>
    <n v="86"/>
    <n v="1"/>
    <n v="3"/>
    <n v="2.4"/>
    <x v="0"/>
    <x v="2"/>
    <x v="29"/>
    <x v="1"/>
    <x v="15"/>
    <n v="146"/>
  </r>
  <r>
    <n v="1575"/>
    <n v="43501"/>
    <x v="6"/>
    <n v="40"/>
    <x v="1"/>
    <n v="1"/>
    <n v="51"/>
    <n v="2"/>
    <n v="3"/>
    <n v="2.25"/>
    <x v="0"/>
    <x v="1"/>
    <x v="16"/>
    <x v="1"/>
    <x v="3"/>
    <n v="114"/>
  </r>
  <r>
    <n v="123"/>
    <n v="43501"/>
    <x v="0"/>
    <n v="28"/>
    <x v="0"/>
    <n v="1"/>
    <n v="22"/>
    <n v="1"/>
    <n v="2"/>
    <n v="1.6"/>
    <x v="0"/>
    <x v="2"/>
    <x v="23"/>
    <x v="1"/>
    <x v="0"/>
    <n v="122"/>
  </r>
  <r>
    <n v="1029"/>
    <n v="43501"/>
    <x v="3"/>
    <n v="8"/>
    <x v="1"/>
    <n v="1"/>
    <n v="48"/>
    <n v="2"/>
    <n v="2.5"/>
    <n v="1.87"/>
    <x v="0"/>
    <x v="0"/>
    <x v="17"/>
    <x v="1"/>
    <x v="3"/>
    <n v="129"/>
  </r>
  <r>
    <n v="1235"/>
    <n v="43501"/>
    <x v="7"/>
    <n v="20"/>
    <x v="0"/>
    <n v="1"/>
    <n v="33"/>
    <n v="1"/>
    <n v="3.5"/>
    <n v="2.8"/>
    <x v="0"/>
    <x v="2"/>
    <x v="37"/>
    <x v="1"/>
    <x v="4"/>
    <n v="115"/>
  </r>
  <r>
    <n v="611"/>
    <n v="43502"/>
    <x v="6"/>
    <n v="40"/>
    <x v="0"/>
    <n v="1"/>
    <n v="84"/>
    <n v="2"/>
    <n v="0.8"/>
    <n v="0.76"/>
    <x v="4"/>
    <x v="2"/>
    <x v="16"/>
    <x v="1"/>
    <x v="11"/>
    <n v="114"/>
  </r>
  <r>
    <n v="1757"/>
    <n v="43502"/>
    <x v="4"/>
    <n v="42"/>
    <x v="0"/>
    <n v="1"/>
    <n v="76"/>
    <n v="1"/>
    <n v="3.5"/>
    <n v="1.2200000000000002"/>
    <x v="2"/>
    <x v="2"/>
    <x v="26"/>
    <x v="1"/>
    <x v="5"/>
    <n v="121"/>
  </r>
  <r>
    <n v="1230"/>
    <n v="43503"/>
    <x v="3"/>
    <n v="10"/>
    <x v="0"/>
    <n v="1"/>
    <n v="36"/>
    <n v="1"/>
    <n v="3.75"/>
    <n v="3"/>
    <x v="0"/>
    <x v="2"/>
    <x v="7"/>
    <x v="1"/>
    <x v="19"/>
    <n v="129"/>
  </r>
  <r>
    <n v="1597"/>
    <n v="43503"/>
    <x v="2"/>
    <n v="15"/>
    <x v="0"/>
    <n v="1"/>
    <n v="80"/>
    <n v="2"/>
    <n v="23"/>
    <n v="15.64"/>
    <x v="3"/>
    <x v="2"/>
    <x v="25"/>
    <x v="1"/>
    <x v="9"/>
    <n v="129"/>
  </r>
  <r>
    <n v="52"/>
    <n v="43503"/>
    <x v="2"/>
    <n v="12"/>
    <x v="1"/>
    <n v="1"/>
    <n v="45"/>
    <n v="1"/>
    <n v="3"/>
    <n v="2.25"/>
    <x v="0"/>
    <x v="2"/>
    <x v="6"/>
    <x v="1"/>
    <x v="8"/>
    <n v="129"/>
  </r>
  <r>
    <n v="119"/>
    <n v="43503"/>
    <x v="4"/>
    <n v="41"/>
    <x v="0"/>
    <n v="1"/>
    <n v="21"/>
    <n v="1"/>
    <n v="13.33"/>
    <n v="2.67"/>
    <x v="1"/>
    <x v="2"/>
    <x v="31"/>
    <x v="1"/>
    <x v="17"/>
    <n v="121"/>
  </r>
  <r>
    <n v="384"/>
    <n v="43504"/>
    <x v="3"/>
    <n v="10"/>
    <x v="1"/>
    <n v="1"/>
    <n v="26"/>
    <n v="2"/>
    <n v="3"/>
    <n v="2.4"/>
    <x v="0"/>
    <x v="2"/>
    <x v="7"/>
    <x v="1"/>
    <x v="14"/>
    <n v="129"/>
  </r>
  <r>
    <n v="1093"/>
    <n v="43504"/>
    <x v="6"/>
    <n v="37"/>
    <x v="0"/>
    <n v="1"/>
    <n v="11"/>
    <n v="2"/>
    <n v="8.9499999999999993"/>
    <n v="1.7899999999999991"/>
    <x v="1"/>
    <x v="2"/>
    <x v="34"/>
    <x v="1"/>
    <x v="18"/>
    <n v="114"/>
  </r>
  <r>
    <n v="520"/>
    <n v="43504"/>
    <x v="3"/>
    <n v="10"/>
    <x v="1"/>
    <n v="1"/>
    <n v="40"/>
    <n v="1"/>
    <n v="3.75"/>
    <n v="3"/>
    <x v="0"/>
    <x v="1"/>
    <x v="7"/>
    <x v="1"/>
    <x v="15"/>
    <n v="129"/>
  </r>
  <r>
    <n v="1129"/>
    <n v="43504"/>
    <x v="5"/>
    <n v="34"/>
    <x v="0"/>
    <n v="1"/>
    <n v="65"/>
    <n v="1"/>
    <n v="0.8"/>
    <n v="0.76"/>
    <x v="4"/>
    <x v="0"/>
    <x v="38"/>
    <x v="1"/>
    <x v="30"/>
    <n v="124"/>
  </r>
  <r>
    <n v="704"/>
    <n v="43504"/>
    <x v="7"/>
    <n v="20"/>
    <x v="0"/>
    <n v="1"/>
    <n v="47"/>
    <n v="2"/>
    <n v="3"/>
    <n v="2.25"/>
    <x v="0"/>
    <x v="2"/>
    <x v="37"/>
    <x v="1"/>
    <x v="10"/>
    <n v="115"/>
  </r>
  <r>
    <n v="1014"/>
    <n v="43505"/>
    <x v="4"/>
    <n v="44"/>
    <x v="0"/>
    <n v="1"/>
    <n v="32"/>
    <n v="1"/>
    <n v="3"/>
    <n v="2.4"/>
    <x v="0"/>
    <x v="2"/>
    <x v="9"/>
    <x v="1"/>
    <x v="4"/>
    <n v="121"/>
  </r>
  <r>
    <n v="594"/>
    <n v="43505"/>
    <x v="3"/>
    <n v="6"/>
    <x v="1"/>
    <n v="1"/>
    <n v="53"/>
    <n v="2"/>
    <n v="3"/>
    <n v="2.25"/>
    <x v="0"/>
    <x v="2"/>
    <x v="24"/>
    <x v="1"/>
    <x v="13"/>
    <n v="129"/>
  </r>
  <r>
    <n v="648"/>
    <n v="43505"/>
    <x v="6"/>
    <n v="37"/>
    <x v="1"/>
    <n v="1"/>
    <n v="49"/>
    <n v="1"/>
    <n v="3"/>
    <n v="2.25"/>
    <x v="0"/>
    <x v="2"/>
    <x v="34"/>
    <x v="1"/>
    <x v="3"/>
    <n v="114"/>
  </r>
  <r>
    <n v="1513"/>
    <n v="43506"/>
    <x v="6"/>
    <n v="39"/>
    <x v="1"/>
    <n v="1"/>
    <n v="58"/>
    <n v="1"/>
    <n v="3.5"/>
    <n v="0.87000000000000011"/>
    <x v="0"/>
    <x v="0"/>
    <x v="12"/>
    <x v="1"/>
    <x v="28"/>
    <n v="114"/>
  </r>
  <r>
    <n v="62"/>
    <n v="43507"/>
    <x v="7"/>
    <n v="17"/>
    <x v="1"/>
    <n v="1"/>
    <n v="37"/>
    <n v="2"/>
    <n v="3"/>
    <n v="2.4"/>
    <x v="0"/>
    <x v="1"/>
    <x v="19"/>
    <x v="1"/>
    <x v="15"/>
    <n v="115"/>
  </r>
  <r>
    <n v="1201"/>
    <n v="43507"/>
    <x v="0"/>
    <n v="26"/>
    <x v="0"/>
    <n v="1"/>
    <n v="85"/>
    <n v="1"/>
    <n v="6"/>
    <n v="4.8"/>
    <x v="0"/>
    <x v="0"/>
    <x v="3"/>
    <x v="1"/>
    <x v="21"/>
    <n v="122"/>
  </r>
  <r>
    <n v="121"/>
    <n v="43507"/>
    <x v="7"/>
    <n v="20"/>
    <x v="1"/>
    <n v="1"/>
    <n v="25"/>
    <n v="2"/>
    <n v="2.2000000000000002"/>
    <n v="1.7600000000000002"/>
    <x v="0"/>
    <x v="0"/>
    <x v="37"/>
    <x v="1"/>
    <x v="14"/>
    <n v="115"/>
  </r>
  <r>
    <n v="1520"/>
    <n v="43508"/>
    <x v="1"/>
    <n v="22"/>
    <x v="1"/>
    <n v="1"/>
    <n v="70"/>
    <n v="1"/>
    <n v="3.25"/>
    <n v="1.1400000000000001"/>
    <x v="2"/>
    <x v="2"/>
    <x v="39"/>
    <x v="1"/>
    <x v="2"/>
    <n v="146"/>
  </r>
  <r>
    <n v="713"/>
    <n v="43508"/>
    <x v="3"/>
    <n v="9"/>
    <x v="1"/>
    <n v="1"/>
    <n v="36"/>
    <n v="2"/>
    <n v="3.75"/>
    <n v="3"/>
    <x v="0"/>
    <x v="2"/>
    <x v="8"/>
    <x v="1"/>
    <x v="19"/>
    <n v="129"/>
  </r>
  <r>
    <n v="296"/>
    <n v="43509"/>
    <x v="2"/>
    <n v="11"/>
    <x v="1"/>
    <n v="1"/>
    <n v="10"/>
    <n v="1"/>
    <n v="10"/>
    <n v="2"/>
    <x v="1"/>
    <x v="2"/>
    <x v="32"/>
    <x v="1"/>
    <x v="27"/>
    <n v="129"/>
  </r>
  <r>
    <n v="1015"/>
    <n v="43510"/>
    <x v="4"/>
    <n v="44"/>
    <x v="0"/>
    <n v="1"/>
    <n v="7"/>
    <n v="2"/>
    <n v="19.75"/>
    <n v="3.9499999999999993"/>
    <x v="1"/>
    <x v="2"/>
    <x v="9"/>
    <x v="1"/>
    <x v="23"/>
    <n v="121"/>
  </r>
  <r>
    <n v="783"/>
    <n v="43510"/>
    <x v="2"/>
    <n v="15"/>
    <x v="0"/>
    <n v="1"/>
    <n v="36"/>
    <n v="2"/>
    <n v="3.75"/>
    <n v="3"/>
    <x v="0"/>
    <x v="1"/>
    <x v="25"/>
    <x v="1"/>
    <x v="19"/>
    <n v="129"/>
  </r>
  <r>
    <n v="417"/>
    <n v="43511"/>
    <x v="0"/>
    <n v="26"/>
    <x v="0"/>
    <n v="1"/>
    <n v="50"/>
    <n v="1"/>
    <n v="2.5"/>
    <n v="1.87"/>
    <x v="0"/>
    <x v="2"/>
    <x v="3"/>
    <x v="1"/>
    <x v="3"/>
    <n v="122"/>
  </r>
  <r>
    <n v="1530"/>
    <n v="43512"/>
    <x v="3"/>
    <n v="8"/>
    <x v="1"/>
    <n v="1"/>
    <n v="41"/>
    <n v="2"/>
    <n v="4.25"/>
    <n v="3.4"/>
    <x v="0"/>
    <x v="1"/>
    <x v="17"/>
    <x v="1"/>
    <x v="15"/>
    <n v="129"/>
  </r>
  <r>
    <n v="1590"/>
    <n v="43512"/>
    <x v="0"/>
    <n v="28"/>
    <x v="0"/>
    <n v="1"/>
    <n v="2"/>
    <n v="2"/>
    <n v="18"/>
    <n v="3.5999999999999996"/>
    <x v="1"/>
    <x v="0"/>
    <x v="23"/>
    <x v="1"/>
    <x v="7"/>
    <n v="122"/>
  </r>
  <r>
    <n v="347"/>
    <n v="43512"/>
    <x v="1"/>
    <n v="25"/>
    <x v="0"/>
    <n v="1"/>
    <n v="44"/>
    <n v="1"/>
    <n v="2.5"/>
    <n v="1.87"/>
    <x v="0"/>
    <x v="1"/>
    <x v="1"/>
    <x v="1"/>
    <x v="8"/>
    <n v="146"/>
  </r>
  <r>
    <n v="447"/>
    <n v="43514"/>
    <x v="5"/>
    <n v="34"/>
    <x v="1"/>
    <n v="1"/>
    <n v="13"/>
    <n v="1"/>
    <n v="8.9499999999999993"/>
    <n v="1.7899999999999991"/>
    <x v="1"/>
    <x v="1"/>
    <x v="38"/>
    <x v="1"/>
    <x v="6"/>
    <n v="124"/>
  </r>
  <r>
    <n v="580"/>
    <n v="43514"/>
    <x v="0"/>
    <n v="26"/>
    <x v="0"/>
    <n v="1"/>
    <n v="43"/>
    <n v="2"/>
    <n v="3"/>
    <n v="2.25"/>
    <x v="0"/>
    <x v="1"/>
    <x v="3"/>
    <x v="1"/>
    <x v="8"/>
    <n v="122"/>
  </r>
  <r>
    <n v="1666"/>
    <n v="43514"/>
    <x v="5"/>
    <n v="33"/>
    <x v="0"/>
    <n v="1"/>
    <n v="42"/>
    <n v="2"/>
    <n v="2.5"/>
    <n v="1.87"/>
    <x v="0"/>
    <x v="1"/>
    <x v="13"/>
    <x v="1"/>
    <x v="8"/>
    <n v="124"/>
  </r>
  <r>
    <n v="1160"/>
    <n v="43514"/>
    <x v="0"/>
    <n v="28"/>
    <x v="1"/>
    <n v="1"/>
    <n v="59"/>
    <n v="1"/>
    <n v="4.5"/>
    <n v="1.1200000000000001"/>
    <x v="0"/>
    <x v="1"/>
    <x v="23"/>
    <x v="1"/>
    <x v="28"/>
    <n v="122"/>
  </r>
  <r>
    <n v="318"/>
    <n v="43515"/>
    <x v="5"/>
    <n v="34"/>
    <x v="1"/>
    <n v="1"/>
    <n v="71"/>
    <n v="1"/>
    <n v="3.75"/>
    <n v="1.31"/>
    <x v="2"/>
    <x v="2"/>
    <x v="38"/>
    <x v="1"/>
    <x v="22"/>
    <n v="124"/>
  </r>
  <r>
    <n v="1504"/>
    <n v="43515"/>
    <x v="3"/>
    <n v="10"/>
    <x v="0"/>
    <n v="1"/>
    <n v="23"/>
    <n v="2"/>
    <n v="2.5"/>
    <n v="2"/>
    <x v="0"/>
    <x v="0"/>
    <x v="7"/>
    <x v="1"/>
    <x v="0"/>
    <n v="129"/>
  </r>
  <r>
    <n v="137"/>
    <n v="43516"/>
    <x v="7"/>
    <n v="20"/>
    <x v="1"/>
    <n v="1"/>
    <n v="64"/>
    <n v="1"/>
    <n v="0.8"/>
    <n v="0.76"/>
    <x v="4"/>
    <x v="0"/>
    <x v="37"/>
    <x v="1"/>
    <x v="11"/>
    <n v="115"/>
  </r>
  <r>
    <n v="803"/>
    <n v="43516"/>
    <x v="7"/>
    <n v="19"/>
    <x v="0"/>
    <n v="1"/>
    <n v="7"/>
    <n v="2"/>
    <n v="19.75"/>
    <n v="3.9499999999999993"/>
    <x v="1"/>
    <x v="2"/>
    <x v="33"/>
    <x v="1"/>
    <x v="23"/>
    <n v="115"/>
  </r>
  <r>
    <n v="810"/>
    <n v="43516"/>
    <x v="3"/>
    <n v="6"/>
    <x v="1"/>
    <n v="1"/>
    <n v="83"/>
    <n v="1"/>
    <n v="14"/>
    <n v="9.52"/>
    <x v="3"/>
    <x v="2"/>
    <x v="24"/>
    <x v="1"/>
    <x v="29"/>
    <n v="129"/>
  </r>
  <r>
    <n v="1072"/>
    <n v="43516"/>
    <x v="4"/>
    <n v="43"/>
    <x v="1"/>
    <n v="1"/>
    <n v="31"/>
    <n v="1"/>
    <n v="2.2000000000000002"/>
    <n v="1.7600000000000002"/>
    <x v="0"/>
    <x v="2"/>
    <x v="20"/>
    <x v="1"/>
    <x v="4"/>
    <n v="121"/>
  </r>
  <r>
    <n v="374"/>
    <n v="43516"/>
    <x v="4"/>
    <n v="45"/>
    <x v="0"/>
    <n v="1"/>
    <n v="29"/>
    <n v="2"/>
    <n v="2.5"/>
    <n v="2"/>
    <x v="0"/>
    <x v="2"/>
    <x v="35"/>
    <x v="1"/>
    <x v="4"/>
    <n v="121"/>
  </r>
  <r>
    <n v="381"/>
    <n v="43516"/>
    <x v="6"/>
    <n v="40"/>
    <x v="1"/>
    <n v="1"/>
    <n v="59"/>
    <n v="1"/>
    <n v="4.5"/>
    <n v="1.1200000000000001"/>
    <x v="0"/>
    <x v="0"/>
    <x v="16"/>
    <x v="1"/>
    <x v="28"/>
    <n v="114"/>
  </r>
  <r>
    <n v="1351"/>
    <n v="43516"/>
    <x v="7"/>
    <n v="17"/>
    <x v="1"/>
    <n v="1"/>
    <n v="33"/>
    <n v="2"/>
    <n v="3.5"/>
    <n v="2.8"/>
    <x v="0"/>
    <x v="2"/>
    <x v="19"/>
    <x v="1"/>
    <x v="4"/>
    <n v="115"/>
  </r>
  <r>
    <n v="510"/>
    <n v="43517"/>
    <x v="6"/>
    <n v="40"/>
    <x v="1"/>
    <n v="1"/>
    <n v="74"/>
    <n v="2"/>
    <n v="3.5"/>
    <n v="1.2200000000000002"/>
    <x v="2"/>
    <x v="1"/>
    <x v="16"/>
    <x v="1"/>
    <x v="5"/>
    <n v="114"/>
  </r>
  <r>
    <n v="780"/>
    <n v="43517"/>
    <x v="0"/>
    <n v="26"/>
    <x v="1"/>
    <n v="1"/>
    <n v="2"/>
    <n v="1"/>
    <n v="18"/>
    <n v="3.5999999999999996"/>
    <x v="1"/>
    <x v="2"/>
    <x v="3"/>
    <x v="1"/>
    <x v="7"/>
    <n v="122"/>
  </r>
  <r>
    <n v="144"/>
    <n v="43517"/>
    <x v="3"/>
    <n v="9"/>
    <x v="0"/>
    <n v="1"/>
    <n v="80"/>
    <n v="2"/>
    <n v="23"/>
    <n v="15.64"/>
    <x v="3"/>
    <x v="0"/>
    <x v="8"/>
    <x v="1"/>
    <x v="9"/>
    <n v="129"/>
  </r>
  <r>
    <n v="288"/>
    <n v="43517"/>
    <x v="1"/>
    <n v="25"/>
    <x v="0"/>
    <n v="1"/>
    <n v="40"/>
    <n v="1"/>
    <n v="3.75"/>
    <n v="3"/>
    <x v="0"/>
    <x v="2"/>
    <x v="1"/>
    <x v="1"/>
    <x v="15"/>
    <n v="146"/>
  </r>
  <r>
    <n v="1187"/>
    <n v="43518"/>
    <x v="3"/>
    <n v="9"/>
    <x v="1"/>
    <n v="1"/>
    <n v="35"/>
    <n v="2"/>
    <n v="3.1"/>
    <n v="2.48"/>
    <x v="0"/>
    <x v="1"/>
    <x v="8"/>
    <x v="1"/>
    <x v="19"/>
    <n v="129"/>
  </r>
  <r>
    <n v="565"/>
    <n v="43519"/>
    <x v="0"/>
    <n v="30"/>
    <x v="0"/>
    <n v="1"/>
    <n v="24"/>
    <n v="2"/>
    <n v="3"/>
    <n v="2.4"/>
    <x v="0"/>
    <x v="2"/>
    <x v="0"/>
    <x v="1"/>
    <x v="0"/>
    <n v="122"/>
  </r>
  <r>
    <n v="1206"/>
    <n v="43519"/>
    <x v="4"/>
    <n v="45"/>
    <x v="0"/>
    <n v="1"/>
    <n v="70"/>
    <n v="2"/>
    <n v="3.25"/>
    <n v="1.1400000000000001"/>
    <x v="2"/>
    <x v="2"/>
    <x v="35"/>
    <x v="1"/>
    <x v="2"/>
    <n v="121"/>
  </r>
  <r>
    <n v="1712"/>
    <n v="43519"/>
    <x v="6"/>
    <n v="40"/>
    <x v="0"/>
    <n v="1"/>
    <n v="78"/>
    <n v="1"/>
    <n v="4.5"/>
    <n v="1.5699999999999998"/>
    <x v="2"/>
    <x v="2"/>
    <x v="16"/>
    <x v="1"/>
    <x v="2"/>
    <n v="114"/>
  </r>
  <r>
    <n v="545"/>
    <n v="43519"/>
    <x v="3"/>
    <n v="9"/>
    <x v="1"/>
    <n v="1"/>
    <n v="11"/>
    <n v="1"/>
    <n v="8.9499999999999993"/>
    <n v="1.7899999999999991"/>
    <x v="1"/>
    <x v="2"/>
    <x v="8"/>
    <x v="1"/>
    <x v="18"/>
    <n v="129"/>
  </r>
  <r>
    <n v="247"/>
    <n v="43520"/>
    <x v="4"/>
    <n v="44"/>
    <x v="1"/>
    <n v="1"/>
    <n v="51"/>
    <n v="1"/>
    <n v="3"/>
    <n v="2.25"/>
    <x v="0"/>
    <x v="1"/>
    <x v="9"/>
    <x v="1"/>
    <x v="3"/>
    <n v="121"/>
  </r>
  <r>
    <n v="391"/>
    <n v="43520"/>
    <x v="5"/>
    <n v="34"/>
    <x v="0"/>
    <n v="1"/>
    <n v="55"/>
    <n v="1"/>
    <n v="4"/>
    <n v="3"/>
    <x v="0"/>
    <x v="1"/>
    <x v="38"/>
    <x v="1"/>
    <x v="13"/>
    <n v="124"/>
  </r>
  <r>
    <n v="1430"/>
    <n v="43520"/>
    <x v="5"/>
    <n v="32"/>
    <x v="1"/>
    <n v="1"/>
    <n v="49"/>
    <n v="1"/>
    <n v="3"/>
    <n v="2.25"/>
    <x v="0"/>
    <x v="0"/>
    <x v="22"/>
    <x v="1"/>
    <x v="3"/>
    <n v="124"/>
  </r>
  <r>
    <n v="954"/>
    <n v="43520"/>
    <x v="7"/>
    <n v="16"/>
    <x v="1"/>
    <n v="1"/>
    <n v="82"/>
    <n v="1"/>
    <n v="12"/>
    <n v="8.16"/>
    <x v="3"/>
    <x v="2"/>
    <x v="28"/>
    <x v="1"/>
    <x v="29"/>
    <n v="115"/>
  </r>
  <r>
    <n v="1254"/>
    <n v="43520"/>
    <x v="2"/>
    <n v="11"/>
    <x v="1"/>
    <n v="1"/>
    <n v="42"/>
    <n v="1"/>
    <n v="2.5"/>
    <n v="1.87"/>
    <x v="0"/>
    <x v="1"/>
    <x v="32"/>
    <x v="1"/>
    <x v="8"/>
    <n v="129"/>
  </r>
  <r>
    <n v="94"/>
    <n v="43521"/>
    <x v="0"/>
    <n v="29"/>
    <x v="1"/>
    <n v="1"/>
    <n v="18"/>
    <n v="2"/>
    <n v="10.95"/>
    <n v="2.1899999999999995"/>
    <x v="1"/>
    <x v="2"/>
    <x v="27"/>
    <x v="1"/>
    <x v="25"/>
    <n v="122"/>
  </r>
  <r>
    <n v="413"/>
    <n v="43521"/>
    <x v="2"/>
    <n v="12"/>
    <x v="0"/>
    <n v="1"/>
    <n v="74"/>
    <n v="1"/>
    <n v="3.5"/>
    <n v="1.2200000000000002"/>
    <x v="2"/>
    <x v="0"/>
    <x v="6"/>
    <x v="1"/>
    <x v="5"/>
    <n v="129"/>
  </r>
  <r>
    <n v="38"/>
    <n v="43521"/>
    <x v="1"/>
    <n v="25"/>
    <x v="0"/>
    <n v="1"/>
    <n v="23"/>
    <n v="2"/>
    <n v="2.5"/>
    <n v="2"/>
    <x v="0"/>
    <x v="1"/>
    <x v="1"/>
    <x v="1"/>
    <x v="0"/>
    <n v="146"/>
  </r>
  <r>
    <n v="819"/>
    <n v="43521"/>
    <x v="5"/>
    <n v="31"/>
    <x v="0"/>
    <n v="1"/>
    <n v="52"/>
    <n v="2"/>
    <n v="2.5"/>
    <n v="1.87"/>
    <x v="0"/>
    <x v="1"/>
    <x v="15"/>
    <x v="1"/>
    <x v="13"/>
    <n v="124"/>
  </r>
  <r>
    <n v="429"/>
    <n v="43522"/>
    <x v="0"/>
    <n v="28"/>
    <x v="1"/>
    <n v="1"/>
    <n v="22"/>
    <n v="1"/>
    <n v="2"/>
    <n v="1.6"/>
    <x v="0"/>
    <x v="0"/>
    <x v="23"/>
    <x v="1"/>
    <x v="0"/>
    <n v="122"/>
  </r>
  <r>
    <n v="465"/>
    <n v="43522"/>
    <x v="1"/>
    <n v="25"/>
    <x v="1"/>
    <n v="1"/>
    <n v="2"/>
    <n v="2"/>
    <n v="18"/>
    <n v="3.5999999999999996"/>
    <x v="1"/>
    <x v="2"/>
    <x v="1"/>
    <x v="1"/>
    <x v="7"/>
    <n v="146"/>
  </r>
  <r>
    <n v="1409"/>
    <n v="43522"/>
    <x v="4"/>
    <n v="43"/>
    <x v="1"/>
    <n v="1"/>
    <n v="45"/>
    <n v="1"/>
    <n v="3"/>
    <n v="2.25"/>
    <x v="0"/>
    <x v="2"/>
    <x v="20"/>
    <x v="1"/>
    <x v="8"/>
    <n v="121"/>
  </r>
  <r>
    <n v="902"/>
    <n v="43523"/>
    <x v="6"/>
    <n v="40"/>
    <x v="0"/>
    <n v="1"/>
    <n v="80"/>
    <n v="2"/>
    <n v="23"/>
    <n v="15.64"/>
    <x v="3"/>
    <x v="2"/>
    <x v="16"/>
    <x v="1"/>
    <x v="9"/>
    <n v="114"/>
  </r>
  <r>
    <n v="1364"/>
    <n v="43523"/>
    <x v="4"/>
    <n v="43"/>
    <x v="0"/>
    <n v="1"/>
    <n v="41"/>
    <n v="1"/>
    <n v="4.25"/>
    <n v="3.4"/>
    <x v="0"/>
    <x v="2"/>
    <x v="20"/>
    <x v="1"/>
    <x v="15"/>
    <n v="121"/>
  </r>
  <r>
    <n v="1611"/>
    <n v="43523"/>
    <x v="6"/>
    <n v="40"/>
    <x v="1"/>
    <n v="1"/>
    <n v="66"/>
    <n v="2"/>
    <n v="4.95"/>
    <n v="3.96"/>
    <x v="0"/>
    <x v="0"/>
    <x v="16"/>
    <x v="1"/>
    <x v="12"/>
    <n v="114"/>
  </r>
  <r>
    <n v="1110"/>
    <n v="43523"/>
    <x v="7"/>
    <n v="17"/>
    <x v="1"/>
    <n v="1"/>
    <n v="46"/>
    <n v="1"/>
    <n v="2.5"/>
    <n v="1.87"/>
    <x v="0"/>
    <x v="2"/>
    <x v="19"/>
    <x v="1"/>
    <x v="10"/>
    <n v="115"/>
  </r>
  <r>
    <n v="1395"/>
    <n v="43523"/>
    <x v="6"/>
    <n v="37"/>
    <x v="1"/>
    <n v="1"/>
    <n v="70"/>
    <n v="2"/>
    <n v="3.25"/>
    <n v="1.1400000000000001"/>
    <x v="2"/>
    <x v="0"/>
    <x v="34"/>
    <x v="1"/>
    <x v="2"/>
    <n v="114"/>
  </r>
  <r>
    <n v="1516"/>
    <n v="43526"/>
    <x v="1"/>
    <n v="23"/>
    <x v="1"/>
    <n v="1"/>
    <n v="43"/>
    <n v="1"/>
    <n v="3"/>
    <n v="2.25"/>
    <x v="0"/>
    <x v="0"/>
    <x v="29"/>
    <x v="2"/>
    <x v="8"/>
    <n v="146"/>
  </r>
  <r>
    <n v="269"/>
    <n v="43527"/>
    <x v="7"/>
    <n v="18"/>
    <x v="1"/>
    <n v="1"/>
    <n v="15"/>
    <n v="1"/>
    <n v="9.25"/>
    <n v="1.8499999999999996"/>
    <x v="1"/>
    <x v="2"/>
    <x v="14"/>
    <x v="2"/>
    <x v="24"/>
    <n v="115"/>
  </r>
  <r>
    <n v="326"/>
    <n v="43527"/>
    <x v="6"/>
    <n v="39"/>
    <x v="0"/>
    <n v="1"/>
    <n v="1"/>
    <n v="2"/>
    <n v="18"/>
    <n v="3.5999999999999996"/>
    <x v="1"/>
    <x v="1"/>
    <x v="12"/>
    <x v="2"/>
    <x v="1"/>
    <n v="114"/>
  </r>
  <r>
    <n v="968"/>
    <n v="43527"/>
    <x v="0"/>
    <n v="26"/>
    <x v="1"/>
    <n v="1"/>
    <n v="42"/>
    <n v="1"/>
    <n v="2.5"/>
    <n v="1.87"/>
    <x v="0"/>
    <x v="1"/>
    <x v="3"/>
    <x v="2"/>
    <x v="8"/>
    <n v="122"/>
  </r>
  <r>
    <n v="1293"/>
    <n v="43527"/>
    <x v="5"/>
    <n v="34"/>
    <x v="0"/>
    <n v="1"/>
    <n v="40"/>
    <n v="2"/>
    <n v="3.75"/>
    <n v="3"/>
    <x v="0"/>
    <x v="0"/>
    <x v="38"/>
    <x v="2"/>
    <x v="15"/>
    <n v="124"/>
  </r>
  <r>
    <n v="75"/>
    <n v="43527"/>
    <x v="1"/>
    <n v="22"/>
    <x v="1"/>
    <n v="1"/>
    <n v="23"/>
    <n v="2"/>
    <n v="2.5"/>
    <n v="2"/>
    <x v="0"/>
    <x v="0"/>
    <x v="39"/>
    <x v="2"/>
    <x v="0"/>
    <n v="146"/>
  </r>
  <r>
    <n v="36"/>
    <n v="43529"/>
    <x v="1"/>
    <n v="25"/>
    <x v="0"/>
    <n v="1"/>
    <n v="21"/>
    <n v="2"/>
    <n v="13.33"/>
    <n v="2.67"/>
    <x v="1"/>
    <x v="1"/>
    <x v="1"/>
    <x v="2"/>
    <x v="17"/>
    <n v="146"/>
  </r>
  <r>
    <n v="561"/>
    <n v="43529"/>
    <x v="5"/>
    <n v="33"/>
    <x v="0"/>
    <n v="1"/>
    <n v="39"/>
    <n v="2"/>
    <n v="4.25"/>
    <n v="3.4"/>
    <x v="0"/>
    <x v="0"/>
    <x v="13"/>
    <x v="2"/>
    <x v="15"/>
    <n v="124"/>
  </r>
  <r>
    <n v="7"/>
    <n v="43530"/>
    <x v="1"/>
    <n v="21"/>
    <x v="0"/>
    <n v="1"/>
    <n v="21"/>
    <n v="1"/>
    <n v="13.33"/>
    <n v="2.67"/>
    <x v="1"/>
    <x v="1"/>
    <x v="4"/>
    <x v="2"/>
    <x v="17"/>
    <n v="146"/>
  </r>
  <r>
    <n v="411"/>
    <n v="43530"/>
    <x v="5"/>
    <n v="33"/>
    <x v="0"/>
    <n v="1"/>
    <n v="54"/>
    <n v="2"/>
    <n v="2.5"/>
    <n v="1.87"/>
    <x v="0"/>
    <x v="2"/>
    <x v="13"/>
    <x v="2"/>
    <x v="13"/>
    <n v="124"/>
  </r>
  <r>
    <n v="1391"/>
    <n v="43530"/>
    <x v="4"/>
    <n v="42"/>
    <x v="1"/>
    <n v="1"/>
    <n v="62"/>
    <n v="1"/>
    <n v="3"/>
    <n v="0.75"/>
    <x v="0"/>
    <x v="2"/>
    <x v="26"/>
    <x v="2"/>
    <x v="28"/>
    <n v="121"/>
  </r>
  <r>
    <n v="1250"/>
    <n v="43530"/>
    <x v="6"/>
    <n v="40"/>
    <x v="1"/>
    <n v="1"/>
    <n v="82"/>
    <n v="2"/>
    <n v="12"/>
    <n v="8.16"/>
    <x v="3"/>
    <x v="1"/>
    <x v="16"/>
    <x v="2"/>
    <x v="29"/>
    <n v="114"/>
  </r>
  <r>
    <n v="392"/>
    <n v="43531"/>
    <x v="0"/>
    <n v="30"/>
    <x v="0"/>
    <n v="1"/>
    <n v="83"/>
    <n v="2"/>
    <n v="14"/>
    <n v="9.52"/>
    <x v="3"/>
    <x v="2"/>
    <x v="0"/>
    <x v="2"/>
    <x v="29"/>
    <n v="122"/>
  </r>
  <r>
    <n v="1648"/>
    <n v="43531"/>
    <x v="3"/>
    <n v="7"/>
    <x v="0"/>
    <n v="1"/>
    <n v="52"/>
    <n v="1"/>
    <n v="2.5"/>
    <n v="1.87"/>
    <x v="0"/>
    <x v="2"/>
    <x v="11"/>
    <x v="2"/>
    <x v="13"/>
    <n v="129"/>
  </r>
  <r>
    <n v="346"/>
    <n v="43532"/>
    <x v="2"/>
    <n v="12"/>
    <x v="0"/>
    <n v="1"/>
    <n v="75"/>
    <n v="1"/>
    <n v="3.5"/>
    <n v="1.2200000000000002"/>
    <x v="2"/>
    <x v="2"/>
    <x v="6"/>
    <x v="2"/>
    <x v="5"/>
    <n v="129"/>
  </r>
  <r>
    <n v="1407"/>
    <n v="43533"/>
    <x v="2"/>
    <n v="11"/>
    <x v="1"/>
    <n v="1"/>
    <n v="43"/>
    <n v="1"/>
    <n v="3"/>
    <n v="2.25"/>
    <x v="0"/>
    <x v="0"/>
    <x v="32"/>
    <x v="2"/>
    <x v="8"/>
    <n v="129"/>
  </r>
  <r>
    <n v="16"/>
    <n v="43533"/>
    <x v="1"/>
    <n v="21"/>
    <x v="1"/>
    <n v="1"/>
    <n v="40"/>
    <n v="2"/>
    <n v="3.75"/>
    <n v="3"/>
    <x v="0"/>
    <x v="0"/>
    <x v="4"/>
    <x v="2"/>
    <x v="15"/>
    <n v="146"/>
  </r>
  <r>
    <n v="270"/>
    <n v="43534"/>
    <x v="1"/>
    <n v="23"/>
    <x v="0"/>
    <n v="1"/>
    <n v="82"/>
    <n v="1"/>
    <n v="12"/>
    <n v="8.16"/>
    <x v="3"/>
    <x v="2"/>
    <x v="29"/>
    <x v="2"/>
    <x v="29"/>
    <n v="146"/>
  </r>
  <r>
    <n v="948"/>
    <n v="43534"/>
    <x v="2"/>
    <n v="12"/>
    <x v="0"/>
    <n v="1"/>
    <n v="24"/>
    <n v="1"/>
    <n v="3"/>
    <n v="2.4"/>
    <x v="0"/>
    <x v="2"/>
    <x v="6"/>
    <x v="2"/>
    <x v="0"/>
    <n v="129"/>
  </r>
  <r>
    <n v="1419"/>
    <n v="43534"/>
    <x v="2"/>
    <n v="15"/>
    <x v="1"/>
    <n v="1"/>
    <n v="45"/>
    <n v="2"/>
    <n v="3"/>
    <n v="2.25"/>
    <x v="0"/>
    <x v="0"/>
    <x v="25"/>
    <x v="2"/>
    <x v="8"/>
    <n v="129"/>
  </r>
  <r>
    <n v="1583"/>
    <n v="43534"/>
    <x v="7"/>
    <n v="20"/>
    <x v="0"/>
    <n v="1"/>
    <n v="41"/>
    <n v="1"/>
    <n v="4.25"/>
    <n v="3.4"/>
    <x v="0"/>
    <x v="0"/>
    <x v="37"/>
    <x v="2"/>
    <x v="15"/>
    <n v="115"/>
  </r>
  <r>
    <n v="630"/>
    <n v="43534"/>
    <x v="7"/>
    <n v="18"/>
    <x v="0"/>
    <n v="1"/>
    <n v="59"/>
    <n v="1"/>
    <n v="4.5"/>
    <n v="1.1200000000000001"/>
    <x v="0"/>
    <x v="2"/>
    <x v="14"/>
    <x v="2"/>
    <x v="28"/>
    <n v="115"/>
  </r>
  <r>
    <n v="48"/>
    <n v="43534"/>
    <x v="2"/>
    <n v="12"/>
    <x v="1"/>
    <n v="1"/>
    <n v="39"/>
    <n v="1"/>
    <n v="4.25"/>
    <n v="3.4"/>
    <x v="0"/>
    <x v="0"/>
    <x v="6"/>
    <x v="2"/>
    <x v="15"/>
    <n v="129"/>
  </r>
  <r>
    <n v="428"/>
    <n v="43534"/>
    <x v="7"/>
    <n v="20"/>
    <x v="0"/>
    <n v="1"/>
    <n v="11"/>
    <n v="1"/>
    <n v="8.9499999999999993"/>
    <n v="1.7899999999999991"/>
    <x v="1"/>
    <x v="2"/>
    <x v="37"/>
    <x v="2"/>
    <x v="18"/>
    <n v="115"/>
  </r>
  <r>
    <n v="889"/>
    <n v="43535"/>
    <x v="2"/>
    <n v="11"/>
    <x v="0"/>
    <n v="1"/>
    <n v="7"/>
    <n v="2"/>
    <n v="19.75"/>
    <n v="3.9499999999999993"/>
    <x v="1"/>
    <x v="1"/>
    <x v="32"/>
    <x v="2"/>
    <x v="23"/>
    <n v="129"/>
  </r>
  <r>
    <n v="204"/>
    <n v="43535"/>
    <x v="0"/>
    <n v="28"/>
    <x v="1"/>
    <n v="1"/>
    <n v="32"/>
    <n v="2"/>
    <n v="3"/>
    <n v="2.4"/>
    <x v="0"/>
    <x v="1"/>
    <x v="23"/>
    <x v="2"/>
    <x v="4"/>
    <n v="122"/>
  </r>
  <r>
    <n v="1268"/>
    <n v="43536"/>
    <x v="5"/>
    <n v="35"/>
    <x v="0"/>
    <n v="1"/>
    <n v="60"/>
    <n v="1"/>
    <n v="3.75"/>
    <n v="0.94"/>
    <x v="0"/>
    <x v="2"/>
    <x v="10"/>
    <x v="2"/>
    <x v="28"/>
    <n v="124"/>
  </r>
  <r>
    <n v="1449"/>
    <n v="43536"/>
    <x v="6"/>
    <n v="39"/>
    <x v="1"/>
    <n v="1"/>
    <n v="2"/>
    <n v="1"/>
    <n v="18"/>
    <n v="3.5999999999999996"/>
    <x v="1"/>
    <x v="2"/>
    <x v="12"/>
    <x v="2"/>
    <x v="7"/>
    <n v="114"/>
  </r>
  <r>
    <n v="312"/>
    <n v="43536"/>
    <x v="4"/>
    <n v="43"/>
    <x v="0"/>
    <n v="1"/>
    <n v="82"/>
    <n v="1"/>
    <n v="12"/>
    <n v="8.16"/>
    <x v="3"/>
    <x v="2"/>
    <x v="20"/>
    <x v="2"/>
    <x v="29"/>
    <n v="121"/>
  </r>
  <r>
    <n v="1526"/>
    <n v="43539"/>
    <x v="3"/>
    <n v="8"/>
    <x v="1"/>
    <n v="1"/>
    <n v="52"/>
    <n v="1"/>
    <n v="2.5"/>
    <n v="1.87"/>
    <x v="0"/>
    <x v="2"/>
    <x v="17"/>
    <x v="2"/>
    <x v="13"/>
    <n v="129"/>
  </r>
  <r>
    <n v="1600"/>
    <n v="43539"/>
    <x v="2"/>
    <n v="15"/>
    <x v="0"/>
    <n v="1"/>
    <n v="5"/>
    <n v="2"/>
    <n v="15"/>
    <n v="3"/>
    <x v="1"/>
    <x v="0"/>
    <x v="25"/>
    <x v="2"/>
    <x v="20"/>
    <n v="129"/>
  </r>
  <r>
    <n v="900"/>
    <n v="43539"/>
    <x v="7"/>
    <n v="20"/>
    <x v="1"/>
    <n v="1"/>
    <n v="3"/>
    <n v="1"/>
    <n v="14.75"/>
    <n v="2.9499999999999993"/>
    <x v="1"/>
    <x v="2"/>
    <x v="37"/>
    <x v="2"/>
    <x v="16"/>
    <n v="115"/>
  </r>
  <r>
    <n v="14"/>
    <n v="43539"/>
    <x v="2"/>
    <n v="13"/>
    <x v="0"/>
    <n v="1"/>
    <n v="11"/>
    <n v="1"/>
    <n v="8.9499999999999993"/>
    <n v="1.7899999999999991"/>
    <x v="1"/>
    <x v="1"/>
    <x v="36"/>
    <x v="2"/>
    <x v="18"/>
    <n v="129"/>
  </r>
  <r>
    <n v="354"/>
    <n v="43539"/>
    <x v="5"/>
    <n v="32"/>
    <x v="0"/>
    <n v="1"/>
    <n v="64"/>
    <n v="1"/>
    <n v="0.8"/>
    <n v="0.76"/>
    <x v="4"/>
    <x v="2"/>
    <x v="22"/>
    <x v="2"/>
    <x v="11"/>
    <n v="124"/>
  </r>
  <r>
    <n v="1352"/>
    <n v="43540"/>
    <x v="3"/>
    <n v="6"/>
    <x v="1"/>
    <n v="1"/>
    <n v="85"/>
    <n v="2"/>
    <n v="6"/>
    <n v="4.8"/>
    <x v="0"/>
    <x v="1"/>
    <x v="24"/>
    <x v="2"/>
    <x v="21"/>
    <n v="129"/>
  </r>
  <r>
    <n v="1459"/>
    <n v="43540"/>
    <x v="0"/>
    <n v="26"/>
    <x v="0"/>
    <n v="1"/>
    <n v="64"/>
    <n v="2"/>
    <n v="0.8"/>
    <n v="0.76"/>
    <x v="4"/>
    <x v="1"/>
    <x v="3"/>
    <x v="2"/>
    <x v="11"/>
    <n v="122"/>
  </r>
  <r>
    <n v="147"/>
    <n v="43540"/>
    <x v="0"/>
    <n v="30"/>
    <x v="1"/>
    <n v="1"/>
    <n v="50"/>
    <n v="1"/>
    <n v="2.5"/>
    <n v="1.87"/>
    <x v="0"/>
    <x v="0"/>
    <x v="0"/>
    <x v="2"/>
    <x v="3"/>
    <n v="122"/>
  </r>
  <r>
    <n v="606"/>
    <n v="43540"/>
    <x v="1"/>
    <n v="21"/>
    <x v="1"/>
    <n v="1"/>
    <n v="42"/>
    <n v="1"/>
    <n v="2.5"/>
    <n v="1.87"/>
    <x v="0"/>
    <x v="2"/>
    <x v="4"/>
    <x v="2"/>
    <x v="8"/>
    <n v="146"/>
  </r>
  <r>
    <n v="1116"/>
    <n v="43541"/>
    <x v="3"/>
    <n v="8"/>
    <x v="1"/>
    <n v="1"/>
    <n v="49"/>
    <n v="1"/>
    <n v="3"/>
    <n v="2.25"/>
    <x v="0"/>
    <x v="0"/>
    <x v="17"/>
    <x v="2"/>
    <x v="3"/>
    <n v="129"/>
  </r>
  <r>
    <n v="1399"/>
    <n v="43541"/>
    <x v="7"/>
    <n v="18"/>
    <x v="0"/>
    <n v="1"/>
    <n v="21"/>
    <n v="1"/>
    <n v="13.33"/>
    <n v="2.67"/>
    <x v="1"/>
    <x v="1"/>
    <x v="14"/>
    <x v="2"/>
    <x v="17"/>
    <n v="115"/>
  </r>
  <r>
    <n v="679"/>
    <n v="43541"/>
    <x v="5"/>
    <n v="35"/>
    <x v="0"/>
    <n v="1"/>
    <n v="79"/>
    <n v="2"/>
    <n v="3.75"/>
    <n v="1.31"/>
    <x v="2"/>
    <x v="2"/>
    <x v="10"/>
    <x v="2"/>
    <x v="2"/>
    <n v="124"/>
  </r>
  <r>
    <n v="809"/>
    <n v="43542"/>
    <x v="4"/>
    <n v="45"/>
    <x v="0"/>
    <n v="1"/>
    <n v="78"/>
    <n v="2"/>
    <n v="4.5"/>
    <n v="1.5699999999999998"/>
    <x v="2"/>
    <x v="2"/>
    <x v="35"/>
    <x v="2"/>
    <x v="2"/>
    <n v="121"/>
  </r>
  <r>
    <n v="1151"/>
    <n v="43542"/>
    <x v="6"/>
    <n v="37"/>
    <x v="0"/>
    <n v="1"/>
    <n v="13"/>
    <n v="2"/>
    <n v="8.9499999999999993"/>
    <n v="1.7899999999999991"/>
    <x v="1"/>
    <x v="2"/>
    <x v="34"/>
    <x v="2"/>
    <x v="6"/>
    <n v="114"/>
  </r>
  <r>
    <n v="300"/>
    <n v="43542"/>
    <x v="3"/>
    <n v="8"/>
    <x v="0"/>
    <n v="1"/>
    <n v="35"/>
    <n v="2"/>
    <n v="3.1"/>
    <n v="2.48"/>
    <x v="0"/>
    <x v="2"/>
    <x v="17"/>
    <x v="2"/>
    <x v="19"/>
    <n v="129"/>
  </r>
  <r>
    <n v="492"/>
    <n v="43542"/>
    <x v="3"/>
    <n v="9"/>
    <x v="1"/>
    <n v="1"/>
    <n v="24"/>
    <n v="1"/>
    <n v="3"/>
    <n v="2.4"/>
    <x v="0"/>
    <x v="0"/>
    <x v="8"/>
    <x v="2"/>
    <x v="0"/>
    <n v="129"/>
  </r>
  <r>
    <n v="459"/>
    <n v="43543"/>
    <x v="7"/>
    <n v="18"/>
    <x v="1"/>
    <n v="1"/>
    <n v="37"/>
    <n v="1"/>
    <n v="3"/>
    <n v="2.4"/>
    <x v="0"/>
    <x v="0"/>
    <x v="14"/>
    <x v="2"/>
    <x v="15"/>
    <n v="115"/>
  </r>
  <r>
    <n v="1402"/>
    <n v="43543"/>
    <x v="7"/>
    <n v="20"/>
    <x v="1"/>
    <n v="1"/>
    <n v="39"/>
    <n v="1"/>
    <n v="4.25"/>
    <n v="3.4"/>
    <x v="0"/>
    <x v="0"/>
    <x v="37"/>
    <x v="2"/>
    <x v="15"/>
    <n v="115"/>
  </r>
  <r>
    <n v="191"/>
    <n v="43543"/>
    <x v="7"/>
    <n v="19"/>
    <x v="1"/>
    <n v="1"/>
    <n v="72"/>
    <n v="1"/>
    <n v="3.25"/>
    <n v="1.1400000000000001"/>
    <x v="2"/>
    <x v="2"/>
    <x v="33"/>
    <x v="2"/>
    <x v="2"/>
    <n v="115"/>
  </r>
  <r>
    <n v="194"/>
    <n v="43544"/>
    <x v="2"/>
    <n v="11"/>
    <x v="1"/>
    <n v="1"/>
    <n v="39"/>
    <n v="2"/>
    <n v="4.25"/>
    <n v="3.4"/>
    <x v="0"/>
    <x v="0"/>
    <x v="32"/>
    <x v="2"/>
    <x v="15"/>
    <n v="129"/>
  </r>
  <r>
    <n v="619"/>
    <n v="43544"/>
    <x v="1"/>
    <n v="24"/>
    <x v="1"/>
    <n v="1"/>
    <n v="43"/>
    <n v="1"/>
    <n v="3"/>
    <n v="2.25"/>
    <x v="0"/>
    <x v="1"/>
    <x v="5"/>
    <x v="2"/>
    <x v="8"/>
    <n v="146"/>
  </r>
  <r>
    <n v="977"/>
    <n v="43544"/>
    <x v="0"/>
    <n v="26"/>
    <x v="0"/>
    <n v="1"/>
    <n v="82"/>
    <n v="1"/>
    <n v="12"/>
    <n v="8.16"/>
    <x v="3"/>
    <x v="1"/>
    <x v="3"/>
    <x v="2"/>
    <x v="29"/>
    <n v="122"/>
  </r>
  <r>
    <n v="578"/>
    <n v="43545"/>
    <x v="5"/>
    <n v="33"/>
    <x v="0"/>
    <n v="1"/>
    <n v="53"/>
    <n v="2"/>
    <n v="3"/>
    <n v="2.25"/>
    <x v="0"/>
    <x v="2"/>
    <x v="13"/>
    <x v="2"/>
    <x v="13"/>
    <n v="124"/>
  </r>
  <r>
    <n v="422"/>
    <n v="43546"/>
    <x v="2"/>
    <n v="11"/>
    <x v="1"/>
    <n v="1"/>
    <n v="2"/>
    <n v="1"/>
    <n v="18"/>
    <n v="3.5999999999999996"/>
    <x v="1"/>
    <x v="2"/>
    <x v="32"/>
    <x v="2"/>
    <x v="7"/>
    <n v="129"/>
  </r>
  <r>
    <n v="461"/>
    <n v="43547"/>
    <x v="3"/>
    <n v="9"/>
    <x v="1"/>
    <n v="1"/>
    <n v="82"/>
    <n v="2"/>
    <n v="12"/>
    <n v="8.16"/>
    <x v="3"/>
    <x v="2"/>
    <x v="8"/>
    <x v="2"/>
    <x v="29"/>
    <n v="129"/>
  </r>
  <r>
    <n v="88"/>
    <n v="43548"/>
    <x v="6"/>
    <n v="37"/>
    <x v="1"/>
    <n v="1"/>
    <n v="80"/>
    <n v="1"/>
    <n v="23"/>
    <n v="15.64"/>
    <x v="3"/>
    <x v="1"/>
    <x v="34"/>
    <x v="2"/>
    <x v="9"/>
    <n v="114"/>
  </r>
  <r>
    <n v="304"/>
    <n v="43548"/>
    <x v="0"/>
    <n v="28"/>
    <x v="1"/>
    <n v="1"/>
    <n v="6"/>
    <n v="2"/>
    <n v="21"/>
    <n v="4.1999999999999993"/>
    <x v="1"/>
    <x v="0"/>
    <x v="23"/>
    <x v="2"/>
    <x v="20"/>
    <n v="122"/>
  </r>
  <r>
    <n v="739"/>
    <n v="43549"/>
    <x v="7"/>
    <n v="16"/>
    <x v="1"/>
    <n v="1"/>
    <n v="84"/>
    <n v="1"/>
    <n v="0.8"/>
    <n v="0.76"/>
    <x v="4"/>
    <x v="0"/>
    <x v="28"/>
    <x v="2"/>
    <x v="11"/>
    <n v="115"/>
  </r>
  <r>
    <n v="1461"/>
    <n v="43549"/>
    <x v="1"/>
    <n v="23"/>
    <x v="0"/>
    <n v="1"/>
    <n v="76"/>
    <n v="2"/>
    <n v="3.5"/>
    <n v="1.2200000000000002"/>
    <x v="2"/>
    <x v="1"/>
    <x v="29"/>
    <x v="2"/>
    <x v="5"/>
    <n v="146"/>
  </r>
  <r>
    <n v="10"/>
    <n v="43549"/>
    <x v="0"/>
    <n v="28"/>
    <x v="0"/>
    <n v="1"/>
    <n v="66"/>
    <n v="1"/>
    <n v="4.95"/>
    <n v="3.96"/>
    <x v="0"/>
    <x v="1"/>
    <x v="23"/>
    <x v="2"/>
    <x v="12"/>
    <n v="122"/>
  </r>
  <r>
    <n v="935"/>
    <n v="43549"/>
    <x v="0"/>
    <n v="27"/>
    <x v="0"/>
    <n v="1"/>
    <n v="25"/>
    <n v="1"/>
    <n v="2.2000000000000002"/>
    <n v="1.7600000000000002"/>
    <x v="0"/>
    <x v="0"/>
    <x v="2"/>
    <x v="2"/>
    <x v="14"/>
    <n v="122"/>
  </r>
  <r>
    <n v="1404"/>
    <n v="43550"/>
    <x v="1"/>
    <n v="23"/>
    <x v="1"/>
    <n v="1"/>
    <n v="5"/>
    <n v="1"/>
    <n v="15"/>
    <n v="3"/>
    <x v="1"/>
    <x v="2"/>
    <x v="29"/>
    <x v="2"/>
    <x v="20"/>
    <n v="146"/>
  </r>
  <r>
    <n v="1759"/>
    <n v="43551"/>
    <x v="2"/>
    <n v="14"/>
    <x v="0"/>
    <n v="1"/>
    <n v="1"/>
    <n v="1"/>
    <n v="18"/>
    <n v="3.5999999999999996"/>
    <x v="1"/>
    <x v="2"/>
    <x v="18"/>
    <x v="2"/>
    <x v="1"/>
    <n v="129"/>
  </r>
  <r>
    <n v="1653"/>
    <n v="43551"/>
    <x v="2"/>
    <n v="15"/>
    <x v="1"/>
    <n v="1"/>
    <n v="25"/>
    <n v="2"/>
    <n v="2.2000000000000002"/>
    <n v="1.7600000000000002"/>
    <x v="0"/>
    <x v="0"/>
    <x v="25"/>
    <x v="2"/>
    <x v="14"/>
    <n v="129"/>
  </r>
  <r>
    <n v="98"/>
    <n v="43551"/>
    <x v="1"/>
    <n v="23"/>
    <x v="0"/>
    <n v="1"/>
    <n v="82"/>
    <n v="1"/>
    <n v="12"/>
    <n v="8.16"/>
    <x v="3"/>
    <x v="0"/>
    <x v="29"/>
    <x v="2"/>
    <x v="29"/>
    <n v="146"/>
  </r>
  <r>
    <n v="489"/>
    <n v="43551"/>
    <x v="1"/>
    <n v="21"/>
    <x v="1"/>
    <n v="1"/>
    <n v="37"/>
    <n v="2"/>
    <n v="3"/>
    <n v="2.4"/>
    <x v="0"/>
    <x v="1"/>
    <x v="4"/>
    <x v="2"/>
    <x v="15"/>
    <n v="146"/>
  </r>
  <r>
    <n v="470"/>
    <n v="43552"/>
    <x v="0"/>
    <n v="30"/>
    <x v="1"/>
    <n v="1"/>
    <n v="61"/>
    <n v="1"/>
    <n v="4.75"/>
    <n v="1.19"/>
    <x v="0"/>
    <x v="2"/>
    <x v="0"/>
    <x v="2"/>
    <x v="28"/>
    <n v="122"/>
  </r>
  <r>
    <n v="588"/>
    <n v="43552"/>
    <x v="3"/>
    <n v="10"/>
    <x v="1"/>
    <n v="1"/>
    <n v="56"/>
    <n v="2"/>
    <n v="2.5499999999999998"/>
    <n v="1.9099999999999997"/>
    <x v="0"/>
    <x v="2"/>
    <x v="7"/>
    <x v="2"/>
    <x v="13"/>
    <n v="129"/>
  </r>
  <r>
    <n v="915"/>
    <n v="43552"/>
    <x v="3"/>
    <n v="6"/>
    <x v="0"/>
    <n v="1"/>
    <n v="20"/>
    <n v="1"/>
    <n v="7.6"/>
    <n v="1.5199999999999996"/>
    <x v="1"/>
    <x v="1"/>
    <x v="24"/>
    <x v="2"/>
    <x v="26"/>
    <n v="129"/>
  </r>
  <r>
    <n v="918"/>
    <n v="43552"/>
    <x v="5"/>
    <n v="33"/>
    <x v="0"/>
    <n v="1"/>
    <n v="24"/>
    <n v="1"/>
    <n v="3"/>
    <n v="2.4"/>
    <x v="0"/>
    <x v="2"/>
    <x v="13"/>
    <x v="2"/>
    <x v="0"/>
    <n v="124"/>
  </r>
  <r>
    <n v="1057"/>
    <n v="43556"/>
    <x v="6"/>
    <n v="38"/>
    <x v="0"/>
    <n v="1"/>
    <n v="63"/>
    <n v="2"/>
    <n v="0.8"/>
    <n v="0.76"/>
    <x v="4"/>
    <x v="1"/>
    <x v="30"/>
    <x v="3"/>
    <x v="11"/>
    <n v="114"/>
  </r>
  <r>
    <n v="1123"/>
    <n v="43556"/>
    <x v="0"/>
    <n v="29"/>
    <x v="0"/>
    <n v="1"/>
    <n v="36"/>
    <n v="2"/>
    <n v="3.75"/>
    <n v="3"/>
    <x v="0"/>
    <x v="2"/>
    <x v="27"/>
    <x v="3"/>
    <x v="19"/>
    <n v="122"/>
  </r>
  <r>
    <n v="1160"/>
    <n v="43557"/>
    <x v="2"/>
    <n v="13"/>
    <x v="1"/>
    <n v="1"/>
    <n v="49"/>
    <n v="2"/>
    <n v="3"/>
    <n v="2.25"/>
    <x v="0"/>
    <x v="0"/>
    <x v="36"/>
    <x v="3"/>
    <x v="3"/>
    <n v="129"/>
  </r>
  <r>
    <n v="593"/>
    <n v="43559"/>
    <x v="1"/>
    <n v="22"/>
    <x v="0"/>
    <n v="1"/>
    <n v="83"/>
    <n v="1"/>
    <n v="14"/>
    <n v="9.52"/>
    <x v="3"/>
    <x v="1"/>
    <x v="39"/>
    <x v="3"/>
    <x v="29"/>
    <n v="146"/>
  </r>
  <r>
    <n v="1185"/>
    <n v="43559"/>
    <x v="5"/>
    <n v="35"/>
    <x v="0"/>
    <n v="1"/>
    <n v="71"/>
    <n v="2"/>
    <n v="3.75"/>
    <n v="1.31"/>
    <x v="2"/>
    <x v="1"/>
    <x v="10"/>
    <x v="3"/>
    <x v="22"/>
    <n v="124"/>
  </r>
  <r>
    <n v="894"/>
    <n v="43559"/>
    <x v="0"/>
    <n v="30"/>
    <x v="1"/>
    <n v="1"/>
    <n v="42"/>
    <n v="2"/>
    <n v="2.5"/>
    <n v="1.87"/>
    <x v="0"/>
    <x v="2"/>
    <x v="0"/>
    <x v="3"/>
    <x v="8"/>
    <n v="122"/>
  </r>
  <r>
    <n v="1108"/>
    <n v="43560"/>
    <x v="6"/>
    <n v="40"/>
    <x v="1"/>
    <n v="1"/>
    <n v="19"/>
    <n v="1"/>
    <n v="6.4"/>
    <n v="1.2800000000000002"/>
    <x v="1"/>
    <x v="2"/>
    <x v="16"/>
    <x v="3"/>
    <x v="17"/>
    <n v="114"/>
  </r>
  <r>
    <n v="306"/>
    <n v="43560"/>
    <x v="6"/>
    <n v="36"/>
    <x v="0"/>
    <n v="1"/>
    <n v="61"/>
    <n v="2"/>
    <n v="4.75"/>
    <n v="1.19"/>
    <x v="0"/>
    <x v="1"/>
    <x v="21"/>
    <x v="3"/>
    <x v="28"/>
    <n v="114"/>
  </r>
  <r>
    <n v="1393"/>
    <n v="43560"/>
    <x v="5"/>
    <n v="31"/>
    <x v="0"/>
    <n v="1"/>
    <n v="40"/>
    <n v="2"/>
    <n v="3.75"/>
    <n v="3"/>
    <x v="0"/>
    <x v="0"/>
    <x v="15"/>
    <x v="3"/>
    <x v="15"/>
    <n v="124"/>
  </r>
  <r>
    <n v="790"/>
    <n v="43561"/>
    <x v="1"/>
    <n v="25"/>
    <x v="1"/>
    <n v="1"/>
    <n v="84"/>
    <n v="1"/>
    <n v="0.8"/>
    <n v="0.76"/>
    <x v="4"/>
    <x v="2"/>
    <x v="1"/>
    <x v="3"/>
    <x v="11"/>
    <n v="146"/>
  </r>
  <r>
    <n v="186"/>
    <n v="43561"/>
    <x v="3"/>
    <n v="6"/>
    <x v="0"/>
    <n v="1"/>
    <n v="43"/>
    <n v="2"/>
    <n v="3"/>
    <n v="2.25"/>
    <x v="0"/>
    <x v="1"/>
    <x v="24"/>
    <x v="3"/>
    <x v="8"/>
    <n v="129"/>
  </r>
  <r>
    <n v="127"/>
    <n v="43562"/>
    <x v="5"/>
    <n v="35"/>
    <x v="0"/>
    <n v="1"/>
    <n v="85"/>
    <n v="2"/>
    <n v="6"/>
    <n v="4.8"/>
    <x v="0"/>
    <x v="1"/>
    <x v="10"/>
    <x v="3"/>
    <x v="21"/>
    <n v="124"/>
  </r>
  <r>
    <n v="889"/>
    <n v="43562"/>
    <x v="5"/>
    <n v="33"/>
    <x v="0"/>
    <n v="1"/>
    <n v="52"/>
    <n v="1"/>
    <n v="2.5"/>
    <n v="1.87"/>
    <x v="0"/>
    <x v="2"/>
    <x v="13"/>
    <x v="3"/>
    <x v="13"/>
    <n v="124"/>
  </r>
  <r>
    <n v="208"/>
    <n v="43562"/>
    <x v="6"/>
    <n v="36"/>
    <x v="1"/>
    <n v="1"/>
    <n v="28"/>
    <n v="1"/>
    <n v="2"/>
    <n v="1.6"/>
    <x v="0"/>
    <x v="0"/>
    <x v="21"/>
    <x v="3"/>
    <x v="4"/>
    <n v="114"/>
  </r>
  <r>
    <n v="1213"/>
    <n v="43562"/>
    <x v="7"/>
    <n v="19"/>
    <x v="0"/>
    <n v="1"/>
    <n v="31"/>
    <n v="1"/>
    <n v="2.2000000000000002"/>
    <n v="1.7600000000000002"/>
    <x v="0"/>
    <x v="0"/>
    <x v="33"/>
    <x v="3"/>
    <x v="4"/>
    <n v="115"/>
  </r>
  <r>
    <n v="1218"/>
    <n v="43562"/>
    <x v="7"/>
    <n v="18"/>
    <x v="0"/>
    <n v="1"/>
    <n v="42"/>
    <n v="2"/>
    <n v="2.5"/>
    <n v="1.87"/>
    <x v="0"/>
    <x v="2"/>
    <x v="14"/>
    <x v="3"/>
    <x v="8"/>
    <n v="115"/>
  </r>
  <r>
    <n v="717"/>
    <n v="43562"/>
    <x v="2"/>
    <n v="11"/>
    <x v="1"/>
    <n v="1"/>
    <n v="17"/>
    <n v="2"/>
    <n v="9.5"/>
    <n v="1.9000000000000004"/>
    <x v="1"/>
    <x v="2"/>
    <x v="32"/>
    <x v="3"/>
    <x v="25"/>
    <n v="129"/>
  </r>
  <r>
    <n v="718"/>
    <n v="43562"/>
    <x v="4"/>
    <n v="44"/>
    <x v="0"/>
    <n v="1"/>
    <n v="76"/>
    <n v="2"/>
    <n v="3.5"/>
    <n v="1.2200000000000002"/>
    <x v="2"/>
    <x v="2"/>
    <x v="9"/>
    <x v="3"/>
    <x v="5"/>
    <n v="121"/>
  </r>
  <r>
    <n v="81"/>
    <n v="43563"/>
    <x v="2"/>
    <n v="11"/>
    <x v="1"/>
    <n v="1"/>
    <n v="78"/>
    <n v="2"/>
    <n v="4.5"/>
    <n v="1.5699999999999998"/>
    <x v="2"/>
    <x v="1"/>
    <x v="32"/>
    <x v="3"/>
    <x v="2"/>
    <n v="129"/>
  </r>
  <r>
    <n v="1710"/>
    <n v="43563"/>
    <x v="0"/>
    <n v="28"/>
    <x v="0"/>
    <n v="1"/>
    <n v="27"/>
    <n v="2"/>
    <n v="3.5"/>
    <n v="2.8"/>
    <x v="0"/>
    <x v="0"/>
    <x v="23"/>
    <x v="3"/>
    <x v="14"/>
    <n v="122"/>
  </r>
  <r>
    <n v="150"/>
    <n v="43564"/>
    <x v="7"/>
    <n v="19"/>
    <x v="1"/>
    <n v="1"/>
    <n v="36"/>
    <n v="1"/>
    <n v="3.75"/>
    <n v="3"/>
    <x v="0"/>
    <x v="2"/>
    <x v="33"/>
    <x v="3"/>
    <x v="19"/>
    <n v="115"/>
  </r>
  <r>
    <n v="1753"/>
    <n v="43564"/>
    <x v="3"/>
    <n v="10"/>
    <x v="1"/>
    <n v="1"/>
    <n v="14"/>
    <n v="2"/>
    <n v="8.9499999999999993"/>
    <n v="1.7899999999999991"/>
    <x v="1"/>
    <x v="0"/>
    <x v="7"/>
    <x v="3"/>
    <x v="6"/>
    <n v="129"/>
  </r>
  <r>
    <n v="26"/>
    <n v="43564"/>
    <x v="7"/>
    <n v="20"/>
    <x v="0"/>
    <n v="1"/>
    <n v="31"/>
    <n v="2"/>
    <n v="2.2000000000000002"/>
    <n v="1.7600000000000002"/>
    <x v="0"/>
    <x v="2"/>
    <x v="37"/>
    <x v="3"/>
    <x v="4"/>
    <n v="115"/>
  </r>
  <r>
    <n v="265"/>
    <n v="43564"/>
    <x v="2"/>
    <n v="14"/>
    <x v="1"/>
    <n v="1"/>
    <n v="76"/>
    <n v="2"/>
    <n v="3.5"/>
    <n v="1.2200000000000002"/>
    <x v="2"/>
    <x v="1"/>
    <x v="18"/>
    <x v="3"/>
    <x v="5"/>
    <n v="129"/>
  </r>
  <r>
    <n v="944"/>
    <n v="43565"/>
    <x v="0"/>
    <n v="28"/>
    <x v="1"/>
    <n v="1"/>
    <n v="31"/>
    <n v="1"/>
    <n v="2.2000000000000002"/>
    <n v="1.7600000000000002"/>
    <x v="0"/>
    <x v="1"/>
    <x v="23"/>
    <x v="3"/>
    <x v="4"/>
    <n v="122"/>
  </r>
  <r>
    <n v="1739"/>
    <n v="43565"/>
    <x v="0"/>
    <n v="26"/>
    <x v="0"/>
    <n v="1"/>
    <n v="63"/>
    <n v="2"/>
    <n v="0.8"/>
    <n v="0.76"/>
    <x v="4"/>
    <x v="2"/>
    <x v="3"/>
    <x v="3"/>
    <x v="11"/>
    <n v="122"/>
  </r>
  <r>
    <n v="42"/>
    <n v="43565"/>
    <x v="4"/>
    <n v="42"/>
    <x v="1"/>
    <n v="1"/>
    <n v="50"/>
    <n v="1"/>
    <n v="2.5"/>
    <n v="1.87"/>
    <x v="0"/>
    <x v="2"/>
    <x v="26"/>
    <x v="3"/>
    <x v="3"/>
    <n v="121"/>
  </r>
  <r>
    <n v="768"/>
    <n v="43565"/>
    <x v="6"/>
    <n v="37"/>
    <x v="0"/>
    <n v="1"/>
    <n v="23"/>
    <n v="2"/>
    <n v="2.5"/>
    <n v="2"/>
    <x v="0"/>
    <x v="1"/>
    <x v="34"/>
    <x v="3"/>
    <x v="0"/>
    <n v="114"/>
  </r>
  <r>
    <n v="4"/>
    <n v="43565"/>
    <x v="0"/>
    <n v="30"/>
    <x v="1"/>
    <n v="1"/>
    <n v="24"/>
    <n v="1"/>
    <n v="3"/>
    <n v="2.4"/>
    <x v="0"/>
    <x v="2"/>
    <x v="0"/>
    <x v="3"/>
    <x v="0"/>
    <n v="122"/>
  </r>
  <r>
    <n v="58"/>
    <n v="43565"/>
    <x v="4"/>
    <n v="42"/>
    <x v="0"/>
    <n v="1"/>
    <n v="22"/>
    <n v="2"/>
    <n v="2"/>
    <n v="1.6"/>
    <x v="0"/>
    <x v="1"/>
    <x v="26"/>
    <x v="3"/>
    <x v="0"/>
    <n v="121"/>
  </r>
  <r>
    <n v="213"/>
    <n v="43565"/>
    <x v="5"/>
    <n v="32"/>
    <x v="1"/>
    <n v="1"/>
    <n v="68"/>
    <n v="1"/>
    <n v="3.75"/>
    <n v="0.94"/>
    <x v="0"/>
    <x v="0"/>
    <x v="22"/>
    <x v="3"/>
    <x v="12"/>
    <n v="124"/>
  </r>
  <r>
    <n v="1603"/>
    <n v="43566"/>
    <x v="7"/>
    <n v="18"/>
    <x v="0"/>
    <n v="1"/>
    <n v="67"/>
    <n v="2"/>
    <n v="5.95"/>
    <n v="4.76"/>
    <x v="0"/>
    <x v="1"/>
    <x v="14"/>
    <x v="3"/>
    <x v="12"/>
    <n v="115"/>
  </r>
  <r>
    <n v="859"/>
    <n v="43567"/>
    <x v="5"/>
    <n v="33"/>
    <x v="1"/>
    <n v="1"/>
    <n v="28"/>
    <n v="2"/>
    <n v="2"/>
    <n v="1.6"/>
    <x v="0"/>
    <x v="0"/>
    <x v="13"/>
    <x v="3"/>
    <x v="4"/>
    <n v="124"/>
  </r>
  <r>
    <n v="901"/>
    <n v="43567"/>
    <x v="7"/>
    <n v="16"/>
    <x v="1"/>
    <n v="1"/>
    <n v="10"/>
    <n v="1"/>
    <n v="10"/>
    <n v="2"/>
    <x v="1"/>
    <x v="2"/>
    <x v="28"/>
    <x v="3"/>
    <x v="27"/>
    <n v="115"/>
  </r>
  <r>
    <n v="563"/>
    <n v="43567"/>
    <x v="2"/>
    <n v="15"/>
    <x v="1"/>
    <n v="1"/>
    <n v="88"/>
    <n v="2"/>
    <n v="2.65"/>
    <n v="0.92999999999999994"/>
    <x v="2"/>
    <x v="0"/>
    <x v="25"/>
    <x v="3"/>
    <x v="2"/>
    <n v="129"/>
  </r>
  <r>
    <n v="56"/>
    <n v="43568"/>
    <x v="7"/>
    <n v="18"/>
    <x v="0"/>
    <n v="1"/>
    <n v="18"/>
    <n v="2"/>
    <n v="10.95"/>
    <n v="2.1899999999999995"/>
    <x v="1"/>
    <x v="2"/>
    <x v="14"/>
    <x v="3"/>
    <x v="25"/>
    <n v="115"/>
  </r>
  <r>
    <n v="1032"/>
    <n v="43568"/>
    <x v="6"/>
    <n v="36"/>
    <x v="0"/>
    <n v="1"/>
    <n v="9"/>
    <n v="2"/>
    <n v="22.5"/>
    <n v="4.5"/>
    <x v="1"/>
    <x v="1"/>
    <x v="21"/>
    <x v="3"/>
    <x v="1"/>
    <n v="114"/>
  </r>
  <r>
    <n v="1065"/>
    <n v="43569"/>
    <x v="5"/>
    <n v="34"/>
    <x v="1"/>
    <n v="1"/>
    <n v="61"/>
    <n v="2"/>
    <n v="4.75"/>
    <n v="1.19"/>
    <x v="0"/>
    <x v="2"/>
    <x v="38"/>
    <x v="3"/>
    <x v="28"/>
    <n v="124"/>
  </r>
  <r>
    <n v="1490"/>
    <n v="43569"/>
    <x v="3"/>
    <n v="8"/>
    <x v="0"/>
    <n v="1"/>
    <n v="72"/>
    <n v="2"/>
    <n v="3.25"/>
    <n v="1.1400000000000001"/>
    <x v="2"/>
    <x v="2"/>
    <x v="17"/>
    <x v="3"/>
    <x v="2"/>
    <n v="129"/>
  </r>
  <r>
    <n v="514"/>
    <n v="43569"/>
    <x v="4"/>
    <n v="43"/>
    <x v="0"/>
    <n v="1"/>
    <n v="53"/>
    <n v="1"/>
    <n v="3"/>
    <n v="2.25"/>
    <x v="0"/>
    <x v="2"/>
    <x v="20"/>
    <x v="3"/>
    <x v="13"/>
    <n v="121"/>
  </r>
  <r>
    <n v="901"/>
    <n v="43570"/>
    <x v="2"/>
    <n v="11"/>
    <x v="1"/>
    <n v="1"/>
    <n v="11"/>
    <n v="1"/>
    <n v="8.9499999999999993"/>
    <n v="1.7899999999999991"/>
    <x v="1"/>
    <x v="0"/>
    <x v="32"/>
    <x v="3"/>
    <x v="18"/>
    <n v="129"/>
  </r>
  <r>
    <n v="892"/>
    <n v="43570"/>
    <x v="1"/>
    <n v="23"/>
    <x v="1"/>
    <n v="1"/>
    <n v="1"/>
    <n v="2"/>
    <n v="18"/>
    <n v="3.5999999999999996"/>
    <x v="1"/>
    <x v="2"/>
    <x v="29"/>
    <x v="3"/>
    <x v="1"/>
    <n v="146"/>
  </r>
  <r>
    <n v="46"/>
    <n v="43570"/>
    <x v="2"/>
    <n v="11"/>
    <x v="0"/>
    <n v="1"/>
    <n v="43"/>
    <n v="2"/>
    <n v="3"/>
    <n v="2.25"/>
    <x v="0"/>
    <x v="2"/>
    <x v="32"/>
    <x v="3"/>
    <x v="8"/>
    <n v="129"/>
  </r>
  <r>
    <n v="114"/>
    <n v="43572"/>
    <x v="2"/>
    <n v="14"/>
    <x v="0"/>
    <n v="1"/>
    <n v="9"/>
    <n v="1"/>
    <n v="22.5"/>
    <n v="4.5"/>
    <x v="1"/>
    <x v="2"/>
    <x v="18"/>
    <x v="3"/>
    <x v="1"/>
    <n v="129"/>
  </r>
  <r>
    <n v="1516"/>
    <n v="43573"/>
    <x v="4"/>
    <n v="44"/>
    <x v="1"/>
    <n v="1"/>
    <n v="14"/>
    <n v="1"/>
    <n v="8.9499999999999993"/>
    <n v="1.7899999999999991"/>
    <x v="1"/>
    <x v="2"/>
    <x v="9"/>
    <x v="3"/>
    <x v="6"/>
    <n v="121"/>
  </r>
  <r>
    <n v="1811"/>
    <n v="43573"/>
    <x v="2"/>
    <n v="14"/>
    <x v="0"/>
    <n v="1"/>
    <n v="22"/>
    <n v="1"/>
    <n v="2"/>
    <n v="1.6"/>
    <x v="0"/>
    <x v="0"/>
    <x v="18"/>
    <x v="3"/>
    <x v="0"/>
    <n v="129"/>
  </r>
  <r>
    <n v="404"/>
    <n v="43573"/>
    <x v="7"/>
    <n v="16"/>
    <x v="0"/>
    <n v="1"/>
    <n v="40"/>
    <n v="1"/>
    <n v="3.75"/>
    <n v="3"/>
    <x v="0"/>
    <x v="2"/>
    <x v="28"/>
    <x v="3"/>
    <x v="15"/>
    <n v="115"/>
  </r>
  <r>
    <n v="661"/>
    <n v="43573"/>
    <x v="4"/>
    <n v="42"/>
    <x v="1"/>
    <n v="1"/>
    <n v="25"/>
    <n v="1"/>
    <n v="2.2000000000000002"/>
    <n v="1.7600000000000002"/>
    <x v="0"/>
    <x v="2"/>
    <x v="26"/>
    <x v="3"/>
    <x v="14"/>
    <n v="121"/>
  </r>
  <r>
    <n v="1599"/>
    <n v="43574"/>
    <x v="2"/>
    <n v="12"/>
    <x v="1"/>
    <n v="1"/>
    <n v="54"/>
    <n v="2"/>
    <n v="2.5"/>
    <n v="1.87"/>
    <x v="0"/>
    <x v="0"/>
    <x v="6"/>
    <x v="3"/>
    <x v="13"/>
    <n v="129"/>
  </r>
  <r>
    <n v="686"/>
    <n v="43574"/>
    <x v="1"/>
    <n v="23"/>
    <x v="0"/>
    <n v="1"/>
    <n v="61"/>
    <n v="1"/>
    <n v="4.75"/>
    <n v="1.19"/>
    <x v="0"/>
    <x v="2"/>
    <x v="29"/>
    <x v="3"/>
    <x v="28"/>
    <n v="146"/>
  </r>
  <r>
    <n v="1177"/>
    <n v="43574"/>
    <x v="3"/>
    <n v="8"/>
    <x v="0"/>
    <n v="1"/>
    <n v="56"/>
    <n v="1"/>
    <n v="2.5499999999999998"/>
    <n v="1.9099999999999997"/>
    <x v="0"/>
    <x v="2"/>
    <x v="17"/>
    <x v="3"/>
    <x v="13"/>
    <n v="129"/>
  </r>
  <r>
    <n v="1181"/>
    <n v="43574"/>
    <x v="2"/>
    <n v="13"/>
    <x v="0"/>
    <n v="1"/>
    <n v="29"/>
    <n v="2"/>
    <n v="2.5"/>
    <n v="2"/>
    <x v="0"/>
    <x v="1"/>
    <x v="36"/>
    <x v="3"/>
    <x v="4"/>
    <n v="129"/>
  </r>
  <r>
    <n v="635"/>
    <n v="43574"/>
    <x v="5"/>
    <n v="31"/>
    <x v="0"/>
    <n v="1"/>
    <n v="69"/>
    <n v="2"/>
    <n v="3.25"/>
    <n v="1.1400000000000001"/>
    <x v="2"/>
    <x v="1"/>
    <x v="15"/>
    <x v="3"/>
    <x v="22"/>
    <n v="124"/>
  </r>
  <r>
    <n v="591"/>
    <n v="43575"/>
    <x v="5"/>
    <n v="34"/>
    <x v="0"/>
    <n v="1"/>
    <n v="62"/>
    <n v="2"/>
    <n v="3"/>
    <n v="0.75"/>
    <x v="0"/>
    <x v="0"/>
    <x v="38"/>
    <x v="3"/>
    <x v="28"/>
    <n v="124"/>
  </r>
  <r>
    <n v="21"/>
    <n v="43575"/>
    <x v="1"/>
    <n v="23"/>
    <x v="1"/>
    <n v="1"/>
    <n v="77"/>
    <n v="1"/>
    <n v="3"/>
    <n v="1.05"/>
    <x v="2"/>
    <x v="2"/>
    <x v="29"/>
    <x v="3"/>
    <x v="2"/>
    <n v="146"/>
  </r>
  <r>
    <n v="975"/>
    <n v="43575"/>
    <x v="6"/>
    <n v="36"/>
    <x v="1"/>
    <n v="1"/>
    <n v="31"/>
    <n v="1"/>
    <n v="2.2000000000000002"/>
    <n v="1.7600000000000002"/>
    <x v="0"/>
    <x v="1"/>
    <x v="21"/>
    <x v="3"/>
    <x v="4"/>
    <n v="114"/>
  </r>
  <r>
    <n v="385"/>
    <n v="43576"/>
    <x v="5"/>
    <n v="33"/>
    <x v="1"/>
    <n v="1"/>
    <n v="69"/>
    <n v="2"/>
    <n v="3.25"/>
    <n v="1.1400000000000001"/>
    <x v="2"/>
    <x v="2"/>
    <x v="13"/>
    <x v="3"/>
    <x v="22"/>
    <n v="124"/>
  </r>
  <r>
    <n v="737"/>
    <n v="43576"/>
    <x v="2"/>
    <n v="12"/>
    <x v="0"/>
    <n v="1"/>
    <n v="78"/>
    <n v="2"/>
    <n v="4.5"/>
    <n v="1.5699999999999998"/>
    <x v="2"/>
    <x v="2"/>
    <x v="6"/>
    <x v="3"/>
    <x v="2"/>
    <n v="129"/>
  </r>
  <r>
    <n v="1521"/>
    <n v="43576"/>
    <x v="2"/>
    <n v="13"/>
    <x v="0"/>
    <n v="1"/>
    <n v="85"/>
    <n v="2"/>
    <n v="6"/>
    <n v="4.8"/>
    <x v="0"/>
    <x v="0"/>
    <x v="36"/>
    <x v="3"/>
    <x v="21"/>
    <n v="129"/>
  </r>
  <r>
    <n v="200"/>
    <n v="43576"/>
    <x v="7"/>
    <n v="17"/>
    <x v="1"/>
    <n v="1"/>
    <n v="65"/>
    <n v="2"/>
    <n v="0.8"/>
    <n v="0.76"/>
    <x v="4"/>
    <x v="0"/>
    <x v="19"/>
    <x v="3"/>
    <x v="30"/>
    <n v="115"/>
  </r>
  <r>
    <n v="425"/>
    <n v="43576"/>
    <x v="7"/>
    <n v="16"/>
    <x v="1"/>
    <n v="1"/>
    <n v="45"/>
    <n v="1"/>
    <n v="3"/>
    <n v="2.25"/>
    <x v="0"/>
    <x v="1"/>
    <x v="28"/>
    <x v="3"/>
    <x v="8"/>
    <n v="115"/>
  </r>
  <r>
    <n v="1314"/>
    <n v="43576"/>
    <x v="0"/>
    <n v="26"/>
    <x v="0"/>
    <n v="1"/>
    <n v="39"/>
    <n v="1"/>
    <n v="4.25"/>
    <n v="3.4"/>
    <x v="0"/>
    <x v="2"/>
    <x v="3"/>
    <x v="3"/>
    <x v="15"/>
    <n v="122"/>
  </r>
  <r>
    <n v="523"/>
    <n v="43577"/>
    <x v="2"/>
    <n v="12"/>
    <x v="0"/>
    <n v="1"/>
    <n v="75"/>
    <n v="1"/>
    <n v="3.5"/>
    <n v="1.2200000000000002"/>
    <x v="2"/>
    <x v="1"/>
    <x v="6"/>
    <x v="3"/>
    <x v="5"/>
    <n v="129"/>
  </r>
  <r>
    <n v="793"/>
    <n v="43577"/>
    <x v="0"/>
    <n v="26"/>
    <x v="0"/>
    <n v="1"/>
    <n v="41"/>
    <n v="1"/>
    <n v="4.25"/>
    <n v="3.4"/>
    <x v="0"/>
    <x v="1"/>
    <x v="3"/>
    <x v="3"/>
    <x v="15"/>
    <n v="122"/>
  </r>
  <r>
    <n v="301"/>
    <n v="43577"/>
    <x v="5"/>
    <n v="32"/>
    <x v="0"/>
    <n v="1"/>
    <n v="13"/>
    <n v="2"/>
    <n v="8.9499999999999993"/>
    <n v="1.7899999999999991"/>
    <x v="1"/>
    <x v="0"/>
    <x v="22"/>
    <x v="3"/>
    <x v="6"/>
    <n v="124"/>
  </r>
  <r>
    <n v="787"/>
    <n v="43577"/>
    <x v="7"/>
    <n v="19"/>
    <x v="0"/>
    <n v="1"/>
    <n v="72"/>
    <n v="1"/>
    <n v="3.25"/>
    <n v="1.1400000000000001"/>
    <x v="2"/>
    <x v="1"/>
    <x v="33"/>
    <x v="3"/>
    <x v="2"/>
    <n v="115"/>
  </r>
  <r>
    <n v="91"/>
    <n v="43578"/>
    <x v="5"/>
    <n v="32"/>
    <x v="0"/>
    <n v="1"/>
    <n v="1"/>
    <n v="2"/>
    <n v="18"/>
    <n v="3.5999999999999996"/>
    <x v="1"/>
    <x v="2"/>
    <x v="22"/>
    <x v="3"/>
    <x v="1"/>
    <n v="124"/>
  </r>
  <r>
    <n v="151"/>
    <n v="43578"/>
    <x v="4"/>
    <n v="44"/>
    <x v="1"/>
    <n v="1"/>
    <n v="77"/>
    <n v="2"/>
    <n v="3"/>
    <n v="1.05"/>
    <x v="2"/>
    <x v="2"/>
    <x v="9"/>
    <x v="3"/>
    <x v="2"/>
    <n v="121"/>
  </r>
  <r>
    <n v="1271"/>
    <n v="43579"/>
    <x v="6"/>
    <n v="37"/>
    <x v="0"/>
    <n v="1"/>
    <n v="23"/>
    <n v="1"/>
    <n v="2.5"/>
    <n v="2"/>
    <x v="0"/>
    <x v="2"/>
    <x v="34"/>
    <x v="3"/>
    <x v="0"/>
    <n v="114"/>
  </r>
  <r>
    <n v="356"/>
    <n v="43579"/>
    <x v="2"/>
    <n v="13"/>
    <x v="1"/>
    <n v="1"/>
    <n v="36"/>
    <n v="2"/>
    <n v="3.75"/>
    <n v="3"/>
    <x v="0"/>
    <x v="2"/>
    <x v="36"/>
    <x v="3"/>
    <x v="19"/>
    <n v="129"/>
  </r>
  <r>
    <n v="558"/>
    <n v="43580"/>
    <x v="2"/>
    <n v="14"/>
    <x v="1"/>
    <n v="1"/>
    <n v="83"/>
    <n v="1"/>
    <n v="14"/>
    <n v="9.52"/>
    <x v="3"/>
    <x v="2"/>
    <x v="18"/>
    <x v="3"/>
    <x v="29"/>
    <n v="129"/>
  </r>
  <r>
    <n v="602"/>
    <n v="43580"/>
    <x v="4"/>
    <n v="45"/>
    <x v="0"/>
    <n v="1"/>
    <n v="83"/>
    <n v="1"/>
    <n v="14"/>
    <n v="9.52"/>
    <x v="3"/>
    <x v="1"/>
    <x v="35"/>
    <x v="3"/>
    <x v="29"/>
    <n v="121"/>
  </r>
  <r>
    <n v="160"/>
    <n v="43580"/>
    <x v="5"/>
    <n v="31"/>
    <x v="0"/>
    <n v="1"/>
    <n v="41"/>
    <n v="1"/>
    <n v="4.25"/>
    <n v="3.4"/>
    <x v="0"/>
    <x v="1"/>
    <x v="15"/>
    <x v="3"/>
    <x v="15"/>
    <n v="124"/>
  </r>
  <r>
    <n v="633"/>
    <n v="43580"/>
    <x v="0"/>
    <n v="26"/>
    <x v="1"/>
    <n v="1"/>
    <n v="83"/>
    <n v="1"/>
    <n v="14"/>
    <n v="9.52"/>
    <x v="3"/>
    <x v="1"/>
    <x v="3"/>
    <x v="3"/>
    <x v="29"/>
    <n v="122"/>
  </r>
  <r>
    <n v="528"/>
    <n v="43582"/>
    <x v="0"/>
    <n v="30"/>
    <x v="1"/>
    <n v="1"/>
    <n v="6"/>
    <n v="2"/>
    <n v="21"/>
    <n v="4.1999999999999993"/>
    <x v="1"/>
    <x v="2"/>
    <x v="0"/>
    <x v="3"/>
    <x v="20"/>
    <n v="122"/>
  </r>
  <r>
    <n v="1291"/>
    <n v="43582"/>
    <x v="6"/>
    <n v="39"/>
    <x v="0"/>
    <n v="1"/>
    <n v="57"/>
    <n v="2"/>
    <n v="3.1"/>
    <n v="2.3200000000000003"/>
    <x v="0"/>
    <x v="1"/>
    <x v="12"/>
    <x v="3"/>
    <x v="13"/>
    <n v="114"/>
  </r>
  <r>
    <n v="692"/>
    <n v="43582"/>
    <x v="0"/>
    <n v="26"/>
    <x v="1"/>
    <n v="1"/>
    <n v="12"/>
    <n v="2"/>
    <n v="8.9499999999999993"/>
    <n v="1.7899999999999991"/>
    <x v="1"/>
    <x v="0"/>
    <x v="3"/>
    <x v="3"/>
    <x v="18"/>
    <n v="122"/>
  </r>
  <r>
    <n v="107"/>
    <n v="43582"/>
    <x v="1"/>
    <n v="25"/>
    <x v="1"/>
    <n v="1"/>
    <n v="74"/>
    <n v="2"/>
    <n v="3.5"/>
    <n v="1.2200000000000002"/>
    <x v="2"/>
    <x v="2"/>
    <x v="1"/>
    <x v="3"/>
    <x v="5"/>
    <n v="146"/>
  </r>
  <r>
    <n v="577"/>
    <n v="43582"/>
    <x v="3"/>
    <n v="6"/>
    <x v="0"/>
    <n v="1"/>
    <n v="72"/>
    <n v="1"/>
    <n v="3.25"/>
    <n v="1.1400000000000001"/>
    <x v="2"/>
    <x v="2"/>
    <x v="24"/>
    <x v="3"/>
    <x v="2"/>
    <n v="129"/>
  </r>
  <r>
    <n v="409"/>
    <n v="43583"/>
    <x v="3"/>
    <n v="7"/>
    <x v="1"/>
    <n v="1"/>
    <n v="6"/>
    <n v="1"/>
    <n v="21"/>
    <n v="4.1999999999999993"/>
    <x v="1"/>
    <x v="0"/>
    <x v="11"/>
    <x v="3"/>
    <x v="20"/>
    <n v="129"/>
  </r>
  <r>
    <n v="707"/>
    <n v="43583"/>
    <x v="7"/>
    <n v="19"/>
    <x v="0"/>
    <n v="1"/>
    <n v="72"/>
    <n v="2"/>
    <n v="3.25"/>
    <n v="1.1400000000000001"/>
    <x v="2"/>
    <x v="1"/>
    <x v="33"/>
    <x v="3"/>
    <x v="2"/>
    <n v="115"/>
  </r>
  <r>
    <n v="1531"/>
    <n v="43583"/>
    <x v="5"/>
    <n v="32"/>
    <x v="1"/>
    <n v="1"/>
    <n v="43"/>
    <n v="2"/>
    <n v="3"/>
    <n v="2.25"/>
    <x v="0"/>
    <x v="1"/>
    <x v="22"/>
    <x v="3"/>
    <x v="8"/>
    <n v="124"/>
  </r>
  <r>
    <n v="1526"/>
    <n v="43586"/>
    <x v="5"/>
    <n v="35"/>
    <x v="1"/>
    <n v="1"/>
    <n v="81"/>
    <n v="2"/>
    <n v="28"/>
    <n v="19.04"/>
    <x v="3"/>
    <x v="1"/>
    <x v="10"/>
    <x v="4"/>
    <x v="9"/>
    <n v="124"/>
  </r>
  <r>
    <n v="1645"/>
    <n v="43587"/>
    <x v="0"/>
    <n v="30"/>
    <x v="0"/>
    <n v="1"/>
    <n v="17"/>
    <n v="2"/>
    <n v="9.5"/>
    <n v="1.9000000000000004"/>
    <x v="1"/>
    <x v="2"/>
    <x v="0"/>
    <x v="4"/>
    <x v="25"/>
    <n v="122"/>
  </r>
  <r>
    <n v="1080"/>
    <n v="43587"/>
    <x v="6"/>
    <n v="39"/>
    <x v="0"/>
    <n v="1"/>
    <n v="33"/>
    <n v="1"/>
    <n v="3.5"/>
    <n v="2.8"/>
    <x v="0"/>
    <x v="2"/>
    <x v="12"/>
    <x v="4"/>
    <x v="4"/>
    <n v="114"/>
  </r>
  <r>
    <n v="1825"/>
    <n v="43588"/>
    <x v="3"/>
    <n v="10"/>
    <x v="1"/>
    <n v="1"/>
    <n v="82"/>
    <n v="1"/>
    <n v="12"/>
    <n v="8.16"/>
    <x v="3"/>
    <x v="2"/>
    <x v="7"/>
    <x v="4"/>
    <x v="29"/>
    <n v="129"/>
  </r>
  <r>
    <n v="1086"/>
    <n v="43588"/>
    <x v="2"/>
    <n v="14"/>
    <x v="1"/>
    <n v="1"/>
    <n v="80"/>
    <n v="1"/>
    <n v="23"/>
    <n v="15.64"/>
    <x v="3"/>
    <x v="2"/>
    <x v="18"/>
    <x v="4"/>
    <x v="9"/>
    <n v="129"/>
  </r>
  <r>
    <n v="1296"/>
    <n v="43589"/>
    <x v="3"/>
    <n v="7"/>
    <x v="1"/>
    <n v="1"/>
    <n v="72"/>
    <n v="1"/>
    <n v="3.25"/>
    <n v="1.1400000000000001"/>
    <x v="2"/>
    <x v="2"/>
    <x v="11"/>
    <x v="4"/>
    <x v="2"/>
    <n v="129"/>
  </r>
  <r>
    <n v="1597"/>
    <n v="43589"/>
    <x v="6"/>
    <n v="37"/>
    <x v="0"/>
    <n v="1"/>
    <n v="50"/>
    <n v="1"/>
    <n v="2.5"/>
    <n v="1.87"/>
    <x v="0"/>
    <x v="0"/>
    <x v="34"/>
    <x v="4"/>
    <x v="3"/>
    <n v="114"/>
  </r>
  <r>
    <n v="1098"/>
    <n v="43590"/>
    <x v="1"/>
    <n v="24"/>
    <x v="1"/>
    <n v="1"/>
    <n v="55"/>
    <n v="1"/>
    <n v="4"/>
    <n v="3"/>
    <x v="0"/>
    <x v="2"/>
    <x v="5"/>
    <x v="4"/>
    <x v="13"/>
    <n v="146"/>
  </r>
  <r>
    <n v="1396"/>
    <n v="43590"/>
    <x v="2"/>
    <n v="15"/>
    <x v="0"/>
    <n v="1"/>
    <n v="18"/>
    <n v="1"/>
    <n v="10.95"/>
    <n v="2.1899999999999995"/>
    <x v="1"/>
    <x v="2"/>
    <x v="25"/>
    <x v="4"/>
    <x v="25"/>
    <n v="129"/>
  </r>
  <r>
    <n v="1604"/>
    <n v="43590"/>
    <x v="4"/>
    <n v="44"/>
    <x v="1"/>
    <n v="1"/>
    <n v="2"/>
    <n v="2"/>
    <n v="18"/>
    <n v="3.5999999999999996"/>
    <x v="1"/>
    <x v="2"/>
    <x v="9"/>
    <x v="4"/>
    <x v="7"/>
    <n v="121"/>
  </r>
  <r>
    <n v="1664"/>
    <n v="43590"/>
    <x v="4"/>
    <n v="45"/>
    <x v="0"/>
    <n v="1"/>
    <n v="41"/>
    <n v="2"/>
    <n v="4.25"/>
    <n v="3.4"/>
    <x v="0"/>
    <x v="2"/>
    <x v="35"/>
    <x v="4"/>
    <x v="15"/>
    <n v="121"/>
  </r>
  <r>
    <n v="5"/>
    <n v="43590"/>
    <x v="6"/>
    <n v="38"/>
    <x v="0"/>
    <n v="1"/>
    <n v="28"/>
    <n v="1"/>
    <n v="2"/>
    <n v="1.6"/>
    <x v="0"/>
    <x v="1"/>
    <x v="30"/>
    <x v="4"/>
    <x v="4"/>
    <n v="114"/>
  </r>
  <r>
    <n v="202"/>
    <n v="43591"/>
    <x v="0"/>
    <n v="29"/>
    <x v="0"/>
    <n v="1"/>
    <n v="55"/>
    <n v="2"/>
    <n v="4"/>
    <n v="3"/>
    <x v="0"/>
    <x v="2"/>
    <x v="27"/>
    <x v="4"/>
    <x v="13"/>
    <n v="122"/>
  </r>
  <r>
    <n v="1332"/>
    <n v="43592"/>
    <x v="4"/>
    <n v="45"/>
    <x v="1"/>
    <n v="1"/>
    <n v="1"/>
    <n v="2"/>
    <n v="18"/>
    <n v="3.5999999999999996"/>
    <x v="1"/>
    <x v="1"/>
    <x v="35"/>
    <x v="4"/>
    <x v="1"/>
    <n v="121"/>
  </r>
  <r>
    <n v="935"/>
    <n v="43592"/>
    <x v="0"/>
    <n v="30"/>
    <x v="0"/>
    <n v="1"/>
    <n v="60"/>
    <n v="1"/>
    <n v="3.75"/>
    <n v="0.94"/>
    <x v="0"/>
    <x v="1"/>
    <x v="0"/>
    <x v="4"/>
    <x v="28"/>
    <n v="122"/>
  </r>
  <r>
    <n v="1102"/>
    <n v="43592"/>
    <x v="0"/>
    <n v="28"/>
    <x v="0"/>
    <n v="1"/>
    <n v="3"/>
    <n v="2"/>
    <n v="14.75"/>
    <n v="2.9499999999999993"/>
    <x v="1"/>
    <x v="0"/>
    <x v="23"/>
    <x v="4"/>
    <x v="16"/>
    <n v="122"/>
  </r>
  <r>
    <n v="446"/>
    <n v="43593"/>
    <x v="1"/>
    <n v="25"/>
    <x v="1"/>
    <n v="1"/>
    <n v="21"/>
    <n v="2"/>
    <n v="13.33"/>
    <n v="2.67"/>
    <x v="1"/>
    <x v="0"/>
    <x v="1"/>
    <x v="4"/>
    <x v="17"/>
    <n v="146"/>
  </r>
  <r>
    <n v="964"/>
    <n v="43593"/>
    <x v="1"/>
    <n v="25"/>
    <x v="1"/>
    <n v="1"/>
    <n v="88"/>
    <n v="2"/>
    <n v="2.65"/>
    <n v="0.92999999999999994"/>
    <x v="2"/>
    <x v="1"/>
    <x v="1"/>
    <x v="4"/>
    <x v="2"/>
    <n v="146"/>
  </r>
  <r>
    <n v="1406"/>
    <n v="43593"/>
    <x v="0"/>
    <n v="29"/>
    <x v="1"/>
    <n v="1"/>
    <n v="33"/>
    <n v="1"/>
    <n v="3.5"/>
    <n v="2.8"/>
    <x v="0"/>
    <x v="2"/>
    <x v="27"/>
    <x v="4"/>
    <x v="4"/>
    <n v="122"/>
  </r>
  <r>
    <n v="1447"/>
    <n v="43593"/>
    <x v="4"/>
    <n v="42"/>
    <x v="0"/>
    <n v="1"/>
    <n v="83"/>
    <n v="2"/>
    <n v="14"/>
    <n v="9.52"/>
    <x v="3"/>
    <x v="2"/>
    <x v="26"/>
    <x v="4"/>
    <x v="29"/>
    <n v="121"/>
  </r>
  <r>
    <n v="454"/>
    <n v="43593"/>
    <x v="3"/>
    <n v="8"/>
    <x v="1"/>
    <n v="1"/>
    <n v="40"/>
    <n v="2"/>
    <n v="3.75"/>
    <n v="3"/>
    <x v="0"/>
    <x v="1"/>
    <x v="17"/>
    <x v="4"/>
    <x v="15"/>
    <n v="129"/>
  </r>
  <r>
    <n v="833"/>
    <n v="43593"/>
    <x v="5"/>
    <n v="32"/>
    <x v="0"/>
    <n v="1"/>
    <n v="69"/>
    <n v="1"/>
    <n v="3.25"/>
    <n v="1.1400000000000001"/>
    <x v="2"/>
    <x v="0"/>
    <x v="22"/>
    <x v="4"/>
    <x v="22"/>
    <n v="124"/>
  </r>
  <r>
    <n v="106"/>
    <n v="43593"/>
    <x v="1"/>
    <n v="24"/>
    <x v="1"/>
    <n v="1"/>
    <n v="20"/>
    <n v="1"/>
    <n v="7.6"/>
    <n v="1.5199999999999996"/>
    <x v="1"/>
    <x v="2"/>
    <x v="5"/>
    <x v="4"/>
    <x v="26"/>
    <n v="146"/>
  </r>
  <r>
    <n v="480"/>
    <n v="43594"/>
    <x v="3"/>
    <n v="10"/>
    <x v="0"/>
    <n v="1"/>
    <n v="66"/>
    <n v="2"/>
    <n v="4.95"/>
    <n v="3.96"/>
    <x v="0"/>
    <x v="1"/>
    <x v="7"/>
    <x v="4"/>
    <x v="12"/>
    <n v="129"/>
  </r>
  <r>
    <n v="928"/>
    <n v="43594"/>
    <x v="5"/>
    <n v="33"/>
    <x v="1"/>
    <n v="1"/>
    <n v="60"/>
    <n v="2"/>
    <n v="3.75"/>
    <n v="0.94"/>
    <x v="0"/>
    <x v="0"/>
    <x v="13"/>
    <x v="4"/>
    <x v="28"/>
    <n v="124"/>
  </r>
  <r>
    <n v="1614"/>
    <n v="43595"/>
    <x v="7"/>
    <n v="16"/>
    <x v="0"/>
    <n v="1"/>
    <n v="33"/>
    <n v="1"/>
    <n v="3.5"/>
    <n v="2.8"/>
    <x v="0"/>
    <x v="2"/>
    <x v="28"/>
    <x v="4"/>
    <x v="4"/>
    <n v="115"/>
  </r>
  <r>
    <n v="469"/>
    <n v="43595"/>
    <x v="3"/>
    <n v="8"/>
    <x v="0"/>
    <n v="1"/>
    <n v="41"/>
    <n v="2"/>
    <n v="4.25"/>
    <n v="3.4"/>
    <x v="0"/>
    <x v="2"/>
    <x v="17"/>
    <x v="4"/>
    <x v="15"/>
    <n v="129"/>
  </r>
  <r>
    <n v="333"/>
    <n v="43595"/>
    <x v="4"/>
    <n v="41"/>
    <x v="1"/>
    <n v="1"/>
    <n v="13"/>
    <n v="1"/>
    <n v="8.9499999999999993"/>
    <n v="1.7899999999999991"/>
    <x v="1"/>
    <x v="1"/>
    <x v="31"/>
    <x v="4"/>
    <x v="6"/>
    <n v="121"/>
  </r>
  <r>
    <n v="842"/>
    <n v="43596"/>
    <x v="5"/>
    <n v="31"/>
    <x v="1"/>
    <n v="1"/>
    <n v="45"/>
    <n v="2"/>
    <n v="3"/>
    <n v="2.25"/>
    <x v="0"/>
    <x v="1"/>
    <x v="15"/>
    <x v="4"/>
    <x v="8"/>
    <n v="124"/>
  </r>
  <r>
    <n v="494"/>
    <n v="43597"/>
    <x v="5"/>
    <n v="35"/>
    <x v="0"/>
    <n v="1"/>
    <n v="35"/>
    <n v="1"/>
    <n v="3.1"/>
    <n v="2.48"/>
    <x v="0"/>
    <x v="2"/>
    <x v="10"/>
    <x v="4"/>
    <x v="19"/>
    <n v="124"/>
  </r>
  <r>
    <n v="1626"/>
    <n v="43597"/>
    <x v="4"/>
    <n v="44"/>
    <x v="0"/>
    <n v="1"/>
    <n v="32"/>
    <n v="2"/>
    <n v="3"/>
    <n v="2.4"/>
    <x v="0"/>
    <x v="1"/>
    <x v="9"/>
    <x v="4"/>
    <x v="4"/>
    <n v="121"/>
  </r>
  <r>
    <n v="585"/>
    <n v="43599"/>
    <x v="0"/>
    <n v="28"/>
    <x v="0"/>
    <n v="1"/>
    <n v="31"/>
    <n v="2"/>
    <n v="2.2000000000000002"/>
    <n v="1.7600000000000002"/>
    <x v="0"/>
    <x v="0"/>
    <x v="23"/>
    <x v="4"/>
    <x v="4"/>
    <n v="122"/>
  </r>
  <r>
    <n v="969"/>
    <n v="43599"/>
    <x v="7"/>
    <n v="19"/>
    <x v="0"/>
    <n v="1"/>
    <n v="8"/>
    <n v="1"/>
    <n v="45"/>
    <n v="9"/>
    <x v="1"/>
    <x v="2"/>
    <x v="33"/>
    <x v="4"/>
    <x v="23"/>
    <n v="115"/>
  </r>
  <r>
    <n v="1182"/>
    <n v="43599"/>
    <x v="4"/>
    <n v="44"/>
    <x v="1"/>
    <n v="1"/>
    <n v="44"/>
    <n v="1"/>
    <n v="2.5"/>
    <n v="1.87"/>
    <x v="0"/>
    <x v="2"/>
    <x v="9"/>
    <x v="4"/>
    <x v="8"/>
    <n v="121"/>
  </r>
  <r>
    <n v="1083"/>
    <n v="43599"/>
    <x v="2"/>
    <n v="15"/>
    <x v="0"/>
    <n v="1"/>
    <n v="39"/>
    <n v="2"/>
    <n v="4.25"/>
    <n v="3.4"/>
    <x v="0"/>
    <x v="2"/>
    <x v="25"/>
    <x v="4"/>
    <x v="15"/>
    <n v="129"/>
  </r>
  <r>
    <n v="1571"/>
    <n v="43599"/>
    <x v="6"/>
    <n v="38"/>
    <x v="1"/>
    <n v="1"/>
    <n v="78"/>
    <n v="2"/>
    <n v="4.5"/>
    <n v="1.5699999999999998"/>
    <x v="2"/>
    <x v="2"/>
    <x v="30"/>
    <x v="4"/>
    <x v="2"/>
    <n v="114"/>
  </r>
  <r>
    <n v="501"/>
    <n v="43600"/>
    <x v="6"/>
    <n v="39"/>
    <x v="0"/>
    <n v="1"/>
    <n v="42"/>
    <n v="1"/>
    <n v="2.5"/>
    <n v="1.87"/>
    <x v="0"/>
    <x v="2"/>
    <x v="12"/>
    <x v="4"/>
    <x v="8"/>
    <n v="114"/>
  </r>
  <r>
    <n v="541"/>
    <n v="43600"/>
    <x v="2"/>
    <n v="15"/>
    <x v="1"/>
    <n v="1"/>
    <n v="54"/>
    <n v="2"/>
    <n v="2.5"/>
    <n v="1.87"/>
    <x v="0"/>
    <x v="2"/>
    <x v="25"/>
    <x v="4"/>
    <x v="13"/>
    <n v="129"/>
  </r>
  <r>
    <n v="1017"/>
    <n v="43600"/>
    <x v="4"/>
    <n v="41"/>
    <x v="1"/>
    <n v="1"/>
    <n v="11"/>
    <n v="1"/>
    <n v="8.9499999999999993"/>
    <n v="1.7899999999999991"/>
    <x v="1"/>
    <x v="2"/>
    <x v="31"/>
    <x v="4"/>
    <x v="18"/>
    <n v="121"/>
  </r>
  <r>
    <n v="1142"/>
    <n v="43600"/>
    <x v="2"/>
    <n v="13"/>
    <x v="0"/>
    <n v="1"/>
    <n v="26"/>
    <n v="2"/>
    <n v="3"/>
    <n v="2.4"/>
    <x v="0"/>
    <x v="1"/>
    <x v="36"/>
    <x v="4"/>
    <x v="14"/>
    <n v="129"/>
  </r>
  <r>
    <n v="1268"/>
    <n v="43600"/>
    <x v="5"/>
    <n v="34"/>
    <x v="0"/>
    <n v="1"/>
    <n v="7"/>
    <n v="1"/>
    <n v="19.75"/>
    <n v="3.9499999999999993"/>
    <x v="1"/>
    <x v="1"/>
    <x v="38"/>
    <x v="4"/>
    <x v="23"/>
    <n v="124"/>
  </r>
  <r>
    <n v="337"/>
    <n v="43601"/>
    <x v="0"/>
    <n v="27"/>
    <x v="1"/>
    <n v="1"/>
    <n v="34"/>
    <n v="2"/>
    <n v="2.4500000000000002"/>
    <n v="1.9600000000000002"/>
    <x v="0"/>
    <x v="1"/>
    <x v="2"/>
    <x v="4"/>
    <x v="19"/>
    <n v="122"/>
  </r>
  <r>
    <n v="405"/>
    <n v="43601"/>
    <x v="5"/>
    <n v="33"/>
    <x v="0"/>
    <n v="1"/>
    <n v="17"/>
    <n v="2"/>
    <n v="9.5"/>
    <n v="1.9000000000000004"/>
    <x v="1"/>
    <x v="2"/>
    <x v="13"/>
    <x v="4"/>
    <x v="25"/>
    <n v="124"/>
  </r>
  <r>
    <n v="433"/>
    <n v="43601"/>
    <x v="2"/>
    <n v="12"/>
    <x v="1"/>
    <n v="1"/>
    <n v="20"/>
    <n v="2"/>
    <n v="7.6"/>
    <n v="1.5199999999999996"/>
    <x v="1"/>
    <x v="1"/>
    <x v="6"/>
    <x v="4"/>
    <x v="26"/>
    <n v="129"/>
  </r>
  <r>
    <n v="112"/>
    <n v="43602"/>
    <x v="5"/>
    <n v="35"/>
    <x v="1"/>
    <n v="1"/>
    <n v="63"/>
    <n v="2"/>
    <n v="0.8"/>
    <n v="0.76"/>
    <x v="4"/>
    <x v="2"/>
    <x v="10"/>
    <x v="4"/>
    <x v="11"/>
    <n v="124"/>
  </r>
  <r>
    <n v="366"/>
    <n v="43602"/>
    <x v="6"/>
    <n v="40"/>
    <x v="0"/>
    <n v="1"/>
    <n v="74"/>
    <n v="1"/>
    <n v="3.5"/>
    <n v="1.2200000000000002"/>
    <x v="2"/>
    <x v="1"/>
    <x v="16"/>
    <x v="4"/>
    <x v="5"/>
    <n v="114"/>
  </r>
  <r>
    <n v="268"/>
    <n v="43603"/>
    <x v="0"/>
    <n v="27"/>
    <x v="0"/>
    <n v="1"/>
    <n v="85"/>
    <n v="2"/>
    <n v="6"/>
    <n v="4.8"/>
    <x v="0"/>
    <x v="2"/>
    <x v="2"/>
    <x v="4"/>
    <x v="21"/>
    <n v="122"/>
  </r>
  <r>
    <n v="778"/>
    <n v="43603"/>
    <x v="3"/>
    <n v="6"/>
    <x v="0"/>
    <n v="1"/>
    <n v="81"/>
    <n v="1"/>
    <n v="28"/>
    <n v="19.04"/>
    <x v="3"/>
    <x v="2"/>
    <x v="24"/>
    <x v="4"/>
    <x v="9"/>
    <n v="129"/>
  </r>
  <r>
    <n v="831"/>
    <n v="43603"/>
    <x v="6"/>
    <n v="38"/>
    <x v="0"/>
    <n v="1"/>
    <n v="84"/>
    <n v="2"/>
    <n v="0.8"/>
    <n v="0.76"/>
    <x v="4"/>
    <x v="2"/>
    <x v="30"/>
    <x v="4"/>
    <x v="11"/>
    <n v="114"/>
  </r>
  <r>
    <n v="919"/>
    <n v="43603"/>
    <x v="3"/>
    <n v="7"/>
    <x v="0"/>
    <n v="1"/>
    <n v="36"/>
    <n v="1"/>
    <n v="3.75"/>
    <n v="3"/>
    <x v="0"/>
    <x v="1"/>
    <x v="11"/>
    <x v="4"/>
    <x v="19"/>
    <n v="129"/>
  </r>
  <r>
    <n v="855"/>
    <n v="43604"/>
    <x v="5"/>
    <n v="34"/>
    <x v="0"/>
    <n v="1"/>
    <n v="60"/>
    <n v="1"/>
    <n v="3.75"/>
    <n v="0.94"/>
    <x v="0"/>
    <x v="1"/>
    <x v="38"/>
    <x v="4"/>
    <x v="28"/>
    <n v="124"/>
  </r>
  <r>
    <n v="944"/>
    <n v="43604"/>
    <x v="0"/>
    <n v="30"/>
    <x v="1"/>
    <n v="1"/>
    <n v="11"/>
    <n v="2"/>
    <n v="8.9499999999999993"/>
    <n v="1.7899999999999991"/>
    <x v="1"/>
    <x v="2"/>
    <x v="0"/>
    <x v="4"/>
    <x v="18"/>
    <n v="122"/>
  </r>
  <r>
    <n v="336"/>
    <n v="43604"/>
    <x v="2"/>
    <n v="14"/>
    <x v="1"/>
    <n v="1"/>
    <n v="42"/>
    <n v="1"/>
    <n v="2.5"/>
    <n v="1.87"/>
    <x v="0"/>
    <x v="2"/>
    <x v="18"/>
    <x v="4"/>
    <x v="8"/>
    <n v="129"/>
  </r>
  <r>
    <n v="1458"/>
    <n v="43604"/>
    <x v="4"/>
    <n v="44"/>
    <x v="0"/>
    <n v="1"/>
    <n v="14"/>
    <n v="2"/>
    <n v="8.9499999999999993"/>
    <n v="1.7899999999999991"/>
    <x v="1"/>
    <x v="2"/>
    <x v="9"/>
    <x v="4"/>
    <x v="6"/>
    <n v="121"/>
  </r>
  <r>
    <n v="1207"/>
    <n v="43605"/>
    <x v="3"/>
    <n v="8"/>
    <x v="0"/>
    <n v="1"/>
    <n v="7"/>
    <n v="1"/>
    <n v="19.75"/>
    <n v="3.9499999999999993"/>
    <x v="1"/>
    <x v="1"/>
    <x v="17"/>
    <x v="4"/>
    <x v="23"/>
    <n v="129"/>
  </r>
  <r>
    <n v="1570"/>
    <n v="43605"/>
    <x v="0"/>
    <n v="30"/>
    <x v="0"/>
    <n v="1"/>
    <n v="65"/>
    <n v="2"/>
    <n v="0.8"/>
    <n v="0.76"/>
    <x v="4"/>
    <x v="2"/>
    <x v="0"/>
    <x v="4"/>
    <x v="30"/>
    <n v="122"/>
  </r>
  <r>
    <n v="132"/>
    <n v="43605"/>
    <x v="6"/>
    <n v="38"/>
    <x v="1"/>
    <n v="1"/>
    <n v="6"/>
    <n v="1"/>
    <n v="21"/>
    <n v="4.1999999999999993"/>
    <x v="1"/>
    <x v="0"/>
    <x v="30"/>
    <x v="4"/>
    <x v="20"/>
    <n v="114"/>
  </r>
  <r>
    <n v="201"/>
    <n v="43605"/>
    <x v="1"/>
    <n v="22"/>
    <x v="0"/>
    <n v="1"/>
    <n v="6"/>
    <n v="2"/>
    <n v="21"/>
    <n v="4.1999999999999993"/>
    <x v="1"/>
    <x v="0"/>
    <x v="39"/>
    <x v="4"/>
    <x v="20"/>
    <n v="146"/>
  </r>
  <r>
    <n v="1670"/>
    <n v="43605"/>
    <x v="1"/>
    <n v="24"/>
    <x v="1"/>
    <n v="1"/>
    <n v="69"/>
    <n v="2"/>
    <n v="3.25"/>
    <n v="1.1400000000000001"/>
    <x v="2"/>
    <x v="2"/>
    <x v="5"/>
    <x v="4"/>
    <x v="22"/>
    <n v="146"/>
  </r>
  <r>
    <n v="174"/>
    <n v="43605"/>
    <x v="2"/>
    <n v="14"/>
    <x v="0"/>
    <n v="1"/>
    <n v="36"/>
    <n v="1"/>
    <n v="3.75"/>
    <n v="3"/>
    <x v="0"/>
    <x v="0"/>
    <x v="18"/>
    <x v="4"/>
    <x v="19"/>
    <n v="129"/>
  </r>
  <r>
    <n v="691"/>
    <n v="43606"/>
    <x v="1"/>
    <n v="24"/>
    <x v="0"/>
    <n v="1"/>
    <n v="11"/>
    <n v="1"/>
    <n v="8.9499999999999993"/>
    <n v="1.7899999999999991"/>
    <x v="1"/>
    <x v="1"/>
    <x v="5"/>
    <x v="4"/>
    <x v="18"/>
    <n v="146"/>
  </r>
  <r>
    <n v="1137"/>
    <n v="43606"/>
    <x v="5"/>
    <n v="31"/>
    <x v="0"/>
    <n v="1"/>
    <n v="31"/>
    <n v="2"/>
    <n v="2.2000000000000002"/>
    <n v="1.7600000000000002"/>
    <x v="0"/>
    <x v="2"/>
    <x v="15"/>
    <x v="4"/>
    <x v="4"/>
    <n v="124"/>
  </r>
  <r>
    <n v="1159"/>
    <n v="43606"/>
    <x v="2"/>
    <n v="15"/>
    <x v="1"/>
    <n v="1"/>
    <n v="58"/>
    <n v="1"/>
    <n v="3.5"/>
    <n v="0.87000000000000011"/>
    <x v="0"/>
    <x v="0"/>
    <x v="25"/>
    <x v="4"/>
    <x v="28"/>
    <n v="129"/>
  </r>
  <r>
    <n v="1212"/>
    <n v="43606"/>
    <x v="1"/>
    <n v="21"/>
    <x v="0"/>
    <n v="1"/>
    <n v="12"/>
    <n v="1"/>
    <n v="8.9499999999999993"/>
    <n v="1.7899999999999991"/>
    <x v="1"/>
    <x v="2"/>
    <x v="4"/>
    <x v="4"/>
    <x v="18"/>
    <n v="146"/>
  </r>
  <r>
    <n v="680"/>
    <n v="43607"/>
    <x v="6"/>
    <n v="38"/>
    <x v="1"/>
    <n v="1"/>
    <n v="28"/>
    <n v="1"/>
    <n v="2"/>
    <n v="1.6"/>
    <x v="0"/>
    <x v="1"/>
    <x v="30"/>
    <x v="4"/>
    <x v="4"/>
    <n v="114"/>
  </r>
  <r>
    <n v="1324"/>
    <n v="43607"/>
    <x v="0"/>
    <n v="29"/>
    <x v="1"/>
    <n v="1"/>
    <n v="80"/>
    <n v="2"/>
    <n v="23"/>
    <n v="15.64"/>
    <x v="3"/>
    <x v="2"/>
    <x v="27"/>
    <x v="4"/>
    <x v="9"/>
    <n v="122"/>
  </r>
  <r>
    <n v="898"/>
    <n v="43608"/>
    <x v="3"/>
    <n v="6"/>
    <x v="1"/>
    <n v="1"/>
    <n v="23"/>
    <n v="2"/>
    <n v="2.5"/>
    <n v="2"/>
    <x v="0"/>
    <x v="1"/>
    <x v="24"/>
    <x v="4"/>
    <x v="0"/>
    <n v="129"/>
  </r>
  <r>
    <n v="120"/>
    <n v="43609"/>
    <x v="5"/>
    <n v="33"/>
    <x v="0"/>
    <n v="1"/>
    <n v="46"/>
    <n v="2"/>
    <n v="2.5"/>
    <n v="1.87"/>
    <x v="0"/>
    <x v="2"/>
    <x v="13"/>
    <x v="4"/>
    <x v="10"/>
    <n v="124"/>
  </r>
  <r>
    <n v="530"/>
    <n v="43609"/>
    <x v="6"/>
    <n v="36"/>
    <x v="1"/>
    <n v="1"/>
    <n v="79"/>
    <n v="1"/>
    <n v="3.75"/>
    <n v="1.31"/>
    <x v="2"/>
    <x v="2"/>
    <x v="21"/>
    <x v="4"/>
    <x v="2"/>
    <n v="114"/>
  </r>
  <r>
    <n v="1267"/>
    <n v="43609"/>
    <x v="2"/>
    <n v="15"/>
    <x v="0"/>
    <n v="1"/>
    <n v="75"/>
    <n v="1"/>
    <n v="3.5"/>
    <n v="1.2200000000000002"/>
    <x v="2"/>
    <x v="1"/>
    <x v="25"/>
    <x v="4"/>
    <x v="5"/>
    <n v="129"/>
  </r>
  <r>
    <n v="1418"/>
    <n v="43609"/>
    <x v="0"/>
    <n v="30"/>
    <x v="1"/>
    <n v="1"/>
    <n v="84"/>
    <n v="2"/>
    <n v="0.8"/>
    <n v="0.76"/>
    <x v="4"/>
    <x v="1"/>
    <x v="0"/>
    <x v="4"/>
    <x v="11"/>
    <n v="122"/>
  </r>
  <r>
    <n v="1057"/>
    <n v="43610"/>
    <x v="0"/>
    <n v="28"/>
    <x v="0"/>
    <n v="1"/>
    <n v="84"/>
    <n v="1"/>
    <n v="0.8"/>
    <n v="0.76"/>
    <x v="4"/>
    <x v="1"/>
    <x v="23"/>
    <x v="4"/>
    <x v="11"/>
    <n v="122"/>
  </r>
  <r>
    <n v="1436"/>
    <n v="43610"/>
    <x v="5"/>
    <n v="34"/>
    <x v="1"/>
    <n v="1"/>
    <n v="77"/>
    <n v="2"/>
    <n v="3"/>
    <n v="1.05"/>
    <x v="2"/>
    <x v="0"/>
    <x v="38"/>
    <x v="4"/>
    <x v="2"/>
    <n v="124"/>
  </r>
  <r>
    <n v="1488"/>
    <n v="43610"/>
    <x v="7"/>
    <n v="18"/>
    <x v="0"/>
    <n v="1"/>
    <n v="19"/>
    <n v="2"/>
    <n v="6.4"/>
    <n v="1.2800000000000002"/>
    <x v="1"/>
    <x v="2"/>
    <x v="14"/>
    <x v="4"/>
    <x v="17"/>
    <n v="115"/>
  </r>
  <r>
    <n v="1598"/>
    <n v="43611"/>
    <x v="3"/>
    <n v="8"/>
    <x v="1"/>
    <n v="1"/>
    <n v="39"/>
    <n v="2"/>
    <n v="4.25"/>
    <n v="3.4"/>
    <x v="0"/>
    <x v="0"/>
    <x v="17"/>
    <x v="4"/>
    <x v="15"/>
    <n v="129"/>
  </r>
  <r>
    <n v="504"/>
    <n v="43611"/>
    <x v="1"/>
    <n v="22"/>
    <x v="0"/>
    <n v="1"/>
    <n v="20"/>
    <n v="1"/>
    <n v="7.6"/>
    <n v="1.5199999999999996"/>
    <x v="1"/>
    <x v="0"/>
    <x v="39"/>
    <x v="4"/>
    <x v="26"/>
    <n v="146"/>
  </r>
  <r>
    <n v="508"/>
    <n v="43611"/>
    <x v="1"/>
    <n v="23"/>
    <x v="0"/>
    <n v="1"/>
    <n v="47"/>
    <n v="1"/>
    <n v="3"/>
    <n v="2.25"/>
    <x v="0"/>
    <x v="2"/>
    <x v="29"/>
    <x v="4"/>
    <x v="10"/>
    <n v="146"/>
  </r>
  <r>
    <n v="1620"/>
    <n v="43611"/>
    <x v="3"/>
    <n v="9"/>
    <x v="0"/>
    <n v="1"/>
    <n v="50"/>
    <n v="1"/>
    <n v="2.5"/>
    <n v="1.87"/>
    <x v="0"/>
    <x v="2"/>
    <x v="8"/>
    <x v="4"/>
    <x v="3"/>
    <n v="129"/>
  </r>
  <r>
    <n v="577"/>
    <n v="43611"/>
    <x v="6"/>
    <n v="38"/>
    <x v="0"/>
    <n v="1"/>
    <n v="51"/>
    <n v="1"/>
    <n v="3"/>
    <n v="2.25"/>
    <x v="0"/>
    <x v="2"/>
    <x v="30"/>
    <x v="4"/>
    <x v="3"/>
    <n v="114"/>
  </r>
  <r>
    <n v="1325"/>
    <n v="43612"/>
    <x v="3"/>
    <n v="9"/>
    <x v="1"/>
    <n v="1"/>
    <n v="31"/>
    <n v="1"/>
    <n v="2.2000000000000002"/>
    <n v="1.7600000000000002"/>
    <x v="0"/>
    <x v="1"/>
    <x v="8"/>
    <x v="4"/>
    <x v="4"/>
    <n v="129"/>
  </r>
  <r>
    <n v="757"/>
    <n v="43612"/>
    <x v="5"/>
    <n v="31"/>
    <x v="0"/>
    <n v="1"/>
    <n v="29"/>
    <n v="2"/>
    <n v="2.5"/>
    <n v="2"/>
    <x v="0"/>
    <x v="0"/>
    <x v="15"/>
    <x v="4"/>
    <x v="4"/>
    <n v="124"/>
  </r>
  <r>
    <n v="511"/>
    <n v="43617"/>
    <x v="1"/>
    <n v="23"/>
    <x v="0"/>
    <n v="1"/>
    <n v="72"/>
    <n v="2"/>
    <n v="3.25"/>
    <n v="1.1400000000000001"/>
    <x v="2"/>
    <x v="0"/>
    <x v="29"/>
    <x v="5"/>
    <x v="2"/>
    <n v="146"/>
  </r>
  <r>
    <n v="1120"/>
    <n v="43617"/>
    <x v="1"/>
    <n v="25"/>
    <x v="0"/>
    <n v="1"/>
    <n v="45"/>
    <n v="1"/>
    <n v="3"/>
    <n v="2.25"/>
    <x v="0"/>
    <x v="1"/>
    <x v="1"/>
    <x v="5"/>
    <x v="8"/>
    <n v="146"/>
  </r>
  <r>
    <n v="1587"/>
    <n v="43617"/>
    <x v="5"/>
    <n v="31"/>
    <x v="1"/>
    <n v="1"/>
    <n v="78"/>
    <n v="1"/>
    <n v="4.5"/>
    <n v="1.5699999999999998"/>
    <x v="2"/>
    <x v="0"/>
    <x v="15"/>
    <x v="5"/>
    <x v="2"/>
    <n v="124"/>
  </r>
  <r>
    <n v="176"/>
    <n v="43617"/>
    <x v="7"/>
    <n v="17"/>
    <x v="0"/>
    <n v="1"/>
    <n v="55"/>
    <n v="1"/>
    <n v="4"/>
    <n v="3"/>
    <x v="0"/>
    <x v="2"/>
    <x v="19"/>
    <x v="5"/>
    <x v="13"/>
    <n v="115"/>
  </r>
  <r>
    <n v="938"/>
    <n v="43617"/>
    <x v="3"/>
    <n v="7"/>
    <x v="1"/>
    <n v="1"/>
    <n v="34"/>
    <n v="1"/>
    <n v="2.4500000000000002"/>
    <n v="1.9600000000000002"/>
    <x v="0"/>
    <x v="2"/>
    <x v="11"/>
    <x v="5"/>
    <x v="19"/>
    <n v="129"/>
  </r>
  <r>
    <n v="1317"/>
    <n v="43617"/>
    <x v="6"/>
    <n v="38"/>
    <x v="1"/>
    <n v="1"/>
    <n v="34"/>
    <n v="1"/>
    <n v="2.4500000000000002"/>
    <n v="1.9600000000000002"/>
    <x v="0"/>
    <x v="2"/>
    <x v="30"/>
    <x v="5"/>
    <x v="19"/>
    <n v="114"/>
  </r>
  <r>
    <n v="703"/>
    <n v="43618"/>
    <x v="2"/>
    <n v="11"/>
    <x v="0"/>
    <n v="1"/>
    <n v="63"/>
    <n v="2"/>
    <n v="0.8"/>
    <n v="0.76"/>
    <x v="4"/>
    <x v="1"/>
    <x v="32"/>
    <x v="5"/>
    <x v="11"/>
    <n v="129"/>
  </r>
  <r>
    <n v="507"/>
    <n v="43618"/>
    <x v="5"/>
    <n v="35"/>
    <x v="1"/>
    <n v="1"/>
    <n v="35"/>
    <n v="2"/>
    <n v="3.1"/>
    <n v="2.48"/>
    <x v="0"/>
    <x v="2"/>
    <x v="10"/>
    <x v="5"/>
    <x v="19"/>
    <n v="124"/>
  </r>
  <r>
    <n v="1237"/>
    <n v="43619"/>
    <x v="6"/>
    <n v="36"/>
    <x v="0"/>
    <n v="1"/>
    <n v="60"/>
    <n v="2"/>
    <n v="3.75"/>
    <n v="0.94"/>
    <x v="0"/>
    <x v="2"/>
    <x v="21"/>
    <x v="5"/>
    <x v="28"/>
    <n v="114"/>
  </r>
  <r>
    <n v="434"/>
    <n v="43620"/>
    <x v="6"/>
    <n v="37"/>
    <x v="0"/>
    <n v="1"/>
    <n v="28"/>
    <n v="2"/>
    <n v="2"/>
    <n v="1.6"/>
    <x v="0"/>
    <x v="0"/>
    <x v="34"/>
    <x v="5"/>
    <x v="4"/>
    <n v="114"/>
  </r>
  <r>
    <n v="693"/>
    <n v="43620"/>
    <x v="1"/>
    <n v="25"/>
    <x v="1"/>
    <n v="1"/>
    <n v="79"/>
    <n v="2"/>
    <n v="3.75"/>
    <n v="1.31"/>
    <x v="2"/>
    <x v="2"/>
    <x v="1"/>
    <x v="5"/>
    <x v="2"/>
    <n v="146"/>
  </r>
  <r>
    <n v="414"/>
    <n v="43620"/>
    <x v="6"/>
    <n v="36"/>
    <x v="0"/>
    <n v="1"/>
    <n v="46"/>
    <n v="2"/>
    <n v="2.5"/>
    <n v="1.87"/>
    <x v="0"/>
    <x v="1"/>
    <x v="21"/>
    <x v="5"/>
    <x v="10"/>
    <n v="114"/>
  </r>
  <r>
    <n v="798"/>
    <n v="43621"/>
    <x v="0"/>
    <n v="30"/>
    <x v="1"/>
    <n v="1"/>
    <n v="19"/>
    <n v="2"/>
    <n v="6.4"/>
    <n v="1.2800000000000002"/>
    <x v="1"/>
    <x v="2"/>
    <x v="0"/>
    <x v="5"/>
    <x v="17"/>
    <n v="122"/>
  </r>
  <r>
    <n v="1348"/>
    <n v="43621"/>
    <x v="4"/>
    <n v="45"/>
    <x v="0"/>
    <n v="1"/>
    <n v="67"/>
    <n v="2"/>
    <n v="5.95"/>
    <n v="4.76"/>
    <x v="0"/>
    <x v="1"/>
    <x v="35"/>
    <x v="5"/>
    <x v="12"/>
    <n v="121"/>
  </r>
  <r>
    <n v="355"/>
    <n v="43621"/>
    <x v="0"/>
    <n v="28"/>
    <x v="0"/>
    <n v="1"/>
    <n v="59"/>
    <n v="2"/>
    <n v="4.5"/>
    <n v="1.1200000000000001"/>
    <x v="0"/>
    <x v="1"/>
    <x v="23"/>
    <x v="5"/>
    <x v="28"/>
    <n v="122"/>
  </r>
  <r>
    <n v="101"/>
    <n v="43622"/>
    <x v="0"/>
    <n v="27"/>
    <x v="1"/>
    <n v="1"/>
    <n v="75"/>
    <n v="2"/>
    <n v="3.5"/>
    <n v="1.2200000000000002"/>
    <x v="2"/>
    <x v="2"/>
    <x v="2"/>
    <x v="5"/>
    <x v="5"/>
    <n v="122"/>
  </r>
  <r>
    <n v="1749"/>
    <n v="43622"/>
    <x v="6"/>
    <n v="37"/>
    <x v="0"/>
    <n v="1"/>
    <n v="11"/>
    <n v="1"/>
    <n v="8.9499999999999993"/>
    <n v="1.7899999999999991"/>
    <x v="1"/>
    <x v="0"/>
    <x v="34"/>
    <x v="5"/>
    <x v="18"/>
    <n v="114"/>
  </r>
  <r>
    <n v="1737"/>
    <n v="43623"/>
    <x v="1"/>
    <n v="25"/>
    <x v="0"/>
    <n v="1"/>
    <n v="29"/>
    <n v="1"/>
    <n v="2.5"/>
    <n v="2"/>
    <x v="0"/>
    <x v="2"/>
    <x v="1"/>
    <x v="5"/>
    <x v="4"/>
    <n v="146"/>
  </r>
  <r>
    <n v="80"/>
    <n v="43623"/>
    <x v="6"/>
    <n v="36"/>
    <x v="1"/>
    <n v="1"/>
    <n v="45"/>
    <n v="2"/>
    <n v="3"/>
    <n v="2.25"/>
    <x v="0"/>
    <x v="2"/>
    <x v="21"/>
    <x v="5"/>
    <x v="8"/>
    <n v="114"/>
  </r>
  <r>
    <n v="838"/>
    <n v="43623"/>
    <x v="4"/>
    <n v="44"/>
    <x v="0"/>
    <n v="1"/>
    <n v="29"/>
    <n v="1"/>
    <n v="2.5"/>
    <n v="2"/>
    <x v="0"/>
    <x v="0"/>
    <x v="9"/>
    <x v="5"/>
    <x v="4"/>
    <n v="121"/>
  </r>
  <r>
    <n v="570"/>
    <n v="43623"/>
    <x v="1"/>
    <n v="25"/>
    <x v="0"/>
    <n v="1"/>
    <n v="49"/>
    <n v="1"/>
    <n v="3"/>
    <n v="2.25"/>
    <x v="0"/>
    <x v="0"/>
    <x v="1"/>
    <x v="5"/>
    <x v="3"/>
    <n v="146"/>
  </r>
  <r>
    <n v="426"/>
    <n v="43624"/>
    <x v="1"/>
    <n v="22"/>
    <x v="0"/>
    <n v="1"/>
    <n v="51"/>
    <n v="2"/>
    <n v="3"/>
    <n v="2.25"/>
    <x v="0"/>
    <x v="0"/>
    <x v="39"/>
    <x v="5"/>
    <x v="3"/>
    <n v="146"/>
  </r>
  <r>
    <n v="766"/>
    <n v="43624"/>
    <x v="7"/>
    <n v="17"/>
    <x v="1"/>
    <n v="1"/>
    <n v="15"/>
    <n v="1"/>
    <n v="9.25"/>
    <n v="1.8499999999999996"/>
    <x v="1"/>
    <x v="0"/>
    <x v="19"/>
    <x v="5"/>
    <x v="24"/>
    <n v="115"/>
  </r>
  <r>
    <n v="309"/>
    <n v="43625"/>
    <x v="1"/>
    <n v="21"/>
    <x v="1"/>
    <n v="1"/>
    <n v="44"/>
    <n v="2"/>
    <n v="2.5"/>
    <n v="1.87"/>
    <x v="0"/>
    <x v="1"/>
    <x v="4"/>
    <x v="5"/>
    <x v="8"/>
    <n v="146"/>
  </r>
  <r>
    <n v="623"/>
    <n v="43625"/>
    <x v="0"/>
    <n v="30"/>
    <x v="1"/>
    <n v="1"/>
    <n v="40"/>
    <n v="2"/>
    <n v="3.75"/>
    <n v="3"/>
    <x v="0"/>
    <x v="0"/>
    <x v="0"/>
    <x v="5"/>
    <x v="15"/>
    <n v="122"/>
  </r>
  <r>
    <n v="357"/>
    <n v="43626"/>
    <x v="1"/>
    <n v="23"/>
    <x v="0"/>
    <n v="1"/>
    <n v="76"/>
    <n v="1"/>
    <n v="3.5"/>
    <n v="1.2200000000000002"/>
    <x v="2"/>
    <x v="0"/>
    <x v="29"/>
    <x v="5"/>
    <x v="5"/>
    <n v="146"/>
  </r>
  <r>
    <n v="924"/>
    <n v="43626"/>
    <x v="1"/>
    <n v="24"/>
    <x v="0"/>
    <n v="1"/>
    <n v="64"/>
    <n v="2"/>
    <n v="0.8"/>
    <n v="0.76"/>
    <x v="4"/>
    <x v="2"/>
    <x v="5"/>
    <x v="5"/>
    <x v="11"/>
    <n v="146"/>
  </r>
  <r>
    <n v="1524"/>
    <n v="43626"/>
    <x v="3"/>
    <n v="7"/>
    <x v="1"/>
    <n v="1"/>
    <n v="37"/>
    <n v="2"/>
    <n v="3"/>
    <n v="2.4"/>
    <x v="0"/>
    <x v="2"/>
    <x v="11"/>
    <x v="5"/>
    <x v="15"/>
    <n v="129"/>
  </r>
  <r>
    <n v="1702"/>
    <n v="43626"/>
    <x v="3"/>
    <n v="9"/>
    <x v="0"/>
    <n v="1"/>
    <n v="52"/>
    <n v="1"/>
    <n v="2.5"/>
    <n v="1.87"/>
    <x v="0"/>
    <x v="2"/>
    <x v="8"/>
    <x v="5"/>
    <x v="13"/>
    <n v="129"/>
  </r>
  <r>
    <n v="11"/>
    <n v="43627"/>
    <x v="2"/>
    <n v="14"/>
    <x v="0"/>
    <n v="1"/>
    <n v="59"/>
    <n v="2"/>
    <n v="4.5"/>
    <n v="1.1200000000000001"/>
    <x v="0"/>
    <x v="1"/>
    <x v="18"/>
    <x v="5"/>
    <x v="28"/>
    <n v="129"/>
  </r>
  <r>
    <n v="134"/>
    <n v="43627"/>
    <x v="0"/>
    <n v="30"/>
    <x v="1"/>
    <n v="1"/>
    <n v="85"/>
    <n v="2"/>
    <n v="6"/>
    <n v="4.8"/>
    <x v="0"/>
    <x v="2"/>
    <x v="0"/>
    <x v="5"/>
    <x v="21"/>
    <n v="122"/>
  </r>
  <r>
    <n v="711"/>
    <n v="43627"/>
    <x v="4"/>
    <n v="43"/>
    <x v="0"/>
    <n v="1"/>
    <n v="37"/>
    <n v="2"/>
    <n v="3"/>
    <n v="2.4"/>
    <x v="0"/>
    <x v="2"/>
    <x v="20"/>
    <x v="5"/>
    <x v="15"/>
    <n v="121"/>
  </r>
  <r>
    <n v="1247"/>
    <n v="43628"/>
    <x v="3"/>
    <n v="6"/>
    <x v="1"/>
    <n v="1"/>
    <n v="51"/>
    <n v="1"/>
    <n v="3"/>
    <n v="2.25"/>
    <x v="0"/>
    <x v="2"/>
    <x v="24"/>
    <x v="5"/>
    <x v="3"/>
    <n v="129"/>
  </r>
  <r>
    <n v="335"/>
    <n v="43628"/>
    <x v="4"/>
    <n v="44"/>
    <x v="0"/>
    <n v="1"/>
    <n v="9"/>
    <n v="2"/>
    <n v="22.5"/>
    <n v="4.5"/>
    <x v="1"/>
    <x v="0"/>
    <x v="9"/>
    <x v="5"/>
    <x v="1"/>
    <n v="121"/>
  </r>
  <r>
    <n v="13"/>
    <n v="43628"/>
    <x v="1"/>
    <n v="24"/>
    <x v="1"/>
    <n v="1"/>
    <n v="56"/>
    <n v="1"/>
    <n v="2.5499999999999998"/>
    <n v="1.9099999999999997"/>
    <x v="0"/>
    <x v="2"/>
    <x v="5"/>
    <x v="5"/>
    <x v="13"/>
    <n v="146"/>
  </r>
  <r>
    <n v="377"/>
    <n v="43628"/>
    <x v="3"/>
    <n v="8"/>
    <x v="1"/>
    <n v="1"/>
    <n v="46"/>
    <n v="1"/>
    <n v="2.5"/>
    <n v="1.87"/>
    <x v="0"/>
    <x v="1"/>
    <x v="17"/>
    <x v="5"/>
    <x v="10"/>
    <n v="129"/>
  </r>
  <r>
    <n v="128"/>
    <n v="43629"/>
    <x v="5"/>
    <n v="32"/>
    <x v="1"/>
    <n v="1"/>
    <n v="17"/>
    <n v="2"/>
    <n v="9.5"/>
    <n v="1.9000000000000004"/>
    <x v="1"/>
    <x v="2"/>
    <x v="22"/>
    <x v="5"/>
    <x v="25"/>
    <n v="124"/>
  </r>
  <r>
    <n v="136"/>
    <n v="43629"/>
    <x v="3"/>
    <n v="7"/>
    <x v="0"/>
    <n v="1"/>
    <n v="40"/>
    <n v="1"/>
    <n v="3.75"/>
    <n v="3"/>
    <x v="0"/>
    <x v="0"/>
    <x v="11"/>
    <x v="5"/>
    <x v="15"/>
    <n v="129"/>
  </r>
  <r>
    <n v="221"/>
    <n v="43629"/>
    <x v="1"/>
    <n v="21"/>
    <x v="0"/>
    <n v="1"/>
    <n v="80"/>
    <n v="1"/>
    <n v="23"/>
    <n v="15.64"/>
    <x v="3"/>
    <x v="1"/>
    <x v="4"/>
    <x v="5"/>
    <x v="9"/>
    <n v="146"/>
  </r>
  <r>
    <n v="575"/>
    <n v="43630"/>
    <x v="5"/>
    <n v="34"/>
    <x v="0"/>
    <n v="1"/>
    <n v="4"/>
    <n v="2"/>
    <n v="20.45"/>
    <n v="4.09"/>
    <x v="1"/>
    <x v="0"/>
    <x v="38"/>
    <x v="5"/>
    <x v="16"/>
    <n v="124"/>
  </r>
  <r>
    <n v="1095"/>
    <n v="43630"/>
    <x v="1"/>
    <n v="22"/>
    <x v="1"/>
    <n v="1"/>
    <n v="87"/>
    <n v="2"/>
    <n v="2.1"/>
    <n v="1.6800000000000002"/>
    <x v="0"/>
    <x v="1"/>
    <x v="39"/>
    <x v="5"/>
    <x v="15"/>
    <n v="146"/>
  </r>
  <r>
    <n v="532"/>
    <n v="43630"/>
    <x v="0"/>
    <n v="29"/>
    <x v="0"/>
    <n v="1"/>
    <n v="65"/>
    <n v="2"/>
    <n v="0.8"/>
    <n v="0.76"/>
    <x v="4"/>
    <x v="0"/>
    <x v="27"/>
    <x v="5"/>
    <x v="30"/>
    <n v="122"/>
  </r>
  <r>
    <n v="632"/>
    <n v="43631"/>
    <x v="7"/>
    <n v="19"/>
    <x v="0"/>
    <n v="1"/>
    <n v="31"/>
    <n v="1"/>
    <n v="2.2000000000000002"/>
    <n v="1.7600000000000002"/>
    <x v="0"/>
    <x v="0"/>
    <x v="33"/>
    <x v="5"/>
    <x v="4"/>
    <n v="115"/>
  </r>
  <r>
    <n v="958"/>
    <n v="43631"/>
    <x v="1"/>
    <n v="23"/>
    <x v="0"/>
    <n v="1"/>
    <n v="67"/>
    <n v="1"/>
    <n v="5.95"/>
    <n v="4.76"/>
    <x v="0"/>
    <x v="0"/>
    <x v="29"/>
    <x v="5"/>
    <x v="12"/>
    <n v="146"/>
  </r>
  <r>
    <n v="458"/>
    <n v="43631"/>
    <x v="1"/>
    <n v="22"/>
    <x v="0"/>
    <n v="1"/>
    <n v="84"/>
    <n v="1"/>
    <n v="0.8"/>
    <n v="0.76"/>
    <x v="4"/>
    <x v="0"/>
    <x v="39"/>
    <x v="5"/>
    <x v="11"/>
    <n v="146"/>
  </r>
  <r>
    <n v="1064"/>
    <n v="43632"/>
    <x v="7"/>
    <n v="18"/>
    <x v="1"/>
    <n v="1"/>
    <n v="3"/>
    <n v="2"/>
    <n v="14.75"/>
    <n v="2.9499999999999993"/>
    <x v="1"/>
    <x v="1"/>
    <x v="14"/>
    <x v="5"/>
    <x v="16"/>
    <n v="115"/>
  </r>
  <r>
    <n v="1297"/>
    <n v="43632"/>
    <x v="0"/>
    <n v="27"/>
    <x v="1"/>
    <n v="1"/>
    <n v="76"/>
    <n v="2"/>
    <n v="3.5"/>
    <n v="1.2200000000000002"/>
    <x v="2"/>
    <x v="2"/>
    <x v="2"/>
    <x v="5"/>
    <x v="5"/>
    <n v="122"/>
  </r>
  <r>
    <n v="1660"/>
    <n v="43632"/>
    <x v="3"/>
    <n v="8"/>
    <x v="0"/>
    <n v="1"/>
    <n v="8"/>
    <n v="2"/>
    <n v="45"/>
    <n v="9"/>
    <x v="1"/>
    <x v="0"/>
    <x v="17"/>
    <x v="5"/>
    <x v="23"/>
    <n v="129"/>
  </r>
  <r>
    <n v="106"/>
    <n v="43632"/>
    <x v="7"/>
    <n v="18"/>
    <x v="1"/>
    <n v="1"/>
    <n v="39"/>
    <n v="1"/>
    <n v="4.25"/>
    <n v="3.4"/>
    <x v="0"/>
    <x v="2"/>
    <x v="14"/>
    <x v="5"/>
    <x v="15"/>
    <n v="115"/>
  </r>
  <r>
    <n v="656"/>
    <n v="43632"/>
    <x v="2"/>
    <n v="12"/>
    <x v="1"/>
    <n v="1"/>
    <n v="66"/>
    <n v="2"/>
    <n v="4.95"/>
    <n v="3.96"/>
    <x v="0"/>
    <x v="2"/>
    <x v="6"/>
    <x v="5"/>
    <x v="12"/>
    <n v="129"/>
  </r>
  <r>
    <n v="311"/>
    <n v="43633"/>
    <x v="4"/>
    <n v="41"/>
    <x v="0"/>
    <n v="1"/>
    <n v="86"/>
    <n v="1"/>
    <n v="3"/>
    <n v="2.4"/>
    <x v="0"/>
    <x v="2"/>
    <x v="31"/>
    <x v="5"/>
    <x v="15"/>
    <n v="121"/>
  </r>
  <r>
    <n v="49"/>
    <n v="43634"/>
    <x v="4"/>
    <n v="44"/>
    <x v="0"/>
    <n v="1"/>
    <n v="6"/>
    <n v="2"/>
    <n v="21"/>
    <n v="4.1999999999999993"/>
    <x v="1"/>
    <x v="2"/>
    <x v="9"/>
    <x v="5"/>
    <x v="20"/>
    <n v="121"/>
  </r>
  <r>
    <n v="242"/>
    <n v="43634"/>
    <x v="3"/>
    <n v="10"/>
    <x v="1"/>
    <n v="1"/>
    <n v="82"/>
    <n v="2"/>
    <n v="12"/>
    <n v="8.16"/>
    <x v="3"/>
    <x v="2"/>
    <x v="7"/>
    <x v="5"/>
    <x v="29"/>
    <n v="129"/>
  </r>
  <r>
    <n v="22"/>
    <n v="43635"/>
    <x v="6"/>
    <n v="37"/>
    <x v="1"/>
    <n v="1"/>
    <n v="19"/>
    <n v="1"/>
    <n v="6.4"/>
    <n v="1.2800000000000002"/>
    <x v="1"/>
    <x v="2"/>
    <x v="34"/>
    <x v="5"/>
    <x v="17"/>
    <n v="114"/>
  </r>
  <r>
    <n v="1367"/>
    <n v="43636"/>
    <x v="4"/>
    <n v="42"/>
    <x v="0"/>
    <n v="1"/>
    <n v="27"/>
    <n v="2"/>
    <n v="3.5"/>
    <n v="2.8"/>
    <x v="0"/>
    <x v="2"/>
    <x v="26"/>
    <x v="5"/>
    <x v="14"/>
    <n v="121"/>
  </r>
  <r>
    <n v="104"/>
    <n v="43636"/>
    <x v="2"/>
    <n v="12"/>
    <x v="0"/>
    <n v="1"/>
    <n v="24"/>
    <n v="1"/>
    <n v="3"/>
    <n v="2.4"/>
    <x v="0"/>
    <x v="0"/>
    <x v="6"/>
    <x v="5"/>
    <x v="0"/>
    <n v="129"/>
  </r>
  <r>
    <n v="537"/>
    <n v="43637"/>
    <x v="7"/>
    <n v="20"/>
    <x v="1"/>
    <n v="1"/>
    <n v="76"/>
    <n v="1"/>
    <n v="3.5"/>
    <n v="1.2200000000000002"/>
    <x v="2"/>
    <x v="0"/>
    <x v="37"/>
    <x v="5"/>
    <x v="5"/>
    <n v="115"/>
  </r>
  <r>
    <n v="725"/>
    <n v="43637"/>
    <x v="1"/>
    <n v="21"/>
    <x v="0"/>
    <n v="1"/>
    <n v="31"/>
    <n v="1"/>
    <n v="2.2000000000000002"/>
    <n v="1.7600000000000002"/>
    <x v="0"/>
    <x v="2"/>
    <x v="4"/>
    <x v="5"/>
    <x v="4"/>
    <n v="146"/>
  </r>
  <r>
    <n v="923"/>
    <n v="43637"/>
    <x v="6"/>
    <n v="37"/>
    <x v="0"/>
    <n v="1"/>
    <n v="43"/>
    <n v="1"/>
    <n v="3"/>
    <n v="2.25"/>
    <x v="0"/>
    <x v="0"/>
    <x v="34"/>
    <x v="5"/>
    <x v="8"/>
    <n v="114"/>
  </r>
  <r>
    <n v="401"/>
    <n v="43637"/>
    <x v="1"/>
    <n v="21"/>
    <x v="0"/>
    <n v="1"/>
    <n v="24"/>
    <n v="2"/>
    <n v="3"/>
    <n v="2.4"/>
    <x v="0"/>
    <x v="1"/>
    <x v="4"/>
    <x v="5"/>
    <x v="0"/>
    <n v="146"/>
  </r>
  <r>
    <n v="699"/>
    <n v="43637"/>
    <x v="5"/>
    <n v="32"/>
    <x v="0"/>
    <n v="1"/>
    <n v="22"/>
    <n v="2"/>
    <n v="2"/>
    <n v="1.6"/>
    <x v="0"/>
    <x v="2"/>
    <x v="22"/>
    <x v="5"/>
    <x v="0"/>
    <n v="124"/>
  </r>
  <r>
    <n v="1338"/>
    <n v="43637"/>
    <x v="3"/>
    <n v="7"/>
    <x v="0"/>
    <n v="1"/>
    <n v="17"/>
    <n v="2"/>
    <n v="9.5"/>
    <n v="1.9000000000000004"/>
    <x v="1"/>
    <x v="2"/>
    <x v="11"/>
    <x v="5"/>
    <x v="25"/>
    <n v="129"/>
  </r>
  <r>
    <n v="1507"/>
    <n v="43637"/>
    <x v="4"/>
    <n v="43"/>
    <x v="0"/>
    <n v="1"/>
    <n v="49"/>
    <n v="2"/>
    <n v="3"/>
    <n v="2.25"/>
    <x v="0"/>
    <x v="1"/>
    <x v="20"/>
    <x v="5"/>
    <x v="3"/>
    <n v="121"/>
  </r>
  <r>
    <n v="728"/>
    <n v="43638"/>
    <x v="5"/>
    <n v="33"/>
    <x v="0"/>
    <n v="1"/>
    <n v="85"/>
    <n v="2"/>
    <n v="6"/>
    <n v="4.8"/>
    <x v="0"/>
    <x v="1"/>
    <x v="13"/>
    <x v="5"/>
    <x v="21"/>
    <n v="124"/>
  </r>
  <r>
    <n v="767"/>
    <n v="43638"/>
    <x v="0"/>
    <n v="27"/>
    <x v="1"/>
    <n v="1"/>
    <n v="9"/>
    <n v="2"/>
    <n v="22.5"/>
    <n v="4.5"/>
    <x v="1"/>
    <x v="2"/>
    <x v="2"/>
    <x v="5"/>
    <x v="1"/>
    <n v="122"/>
  </r>
  <r>
    <n v="953"/>
    <n v="43638"/>
    <x v="2"/>
    <n v="11"/>
    <x v="0"/>
    <n v="1"/>
    <n v="66"/>
    <n v="1"/>
    <n v="4.95"/>
    <n v="3.96"/>
    <x v="0"/>
    <x v="2"/>
    <x v="32"/>
    <x v="5"/>
    <x v="12"/>
    <n v="129"/>
  </r>
  <r>
    <n v="977"/>
    <n v="43638"/>
    <x v="4"/>
    <n v="43"/>
    <x v="0"/>
    <n v="1"/>
    <n v="83"/>
    <n v="2"/>
    <n v="14"/>
    <n v="9.52"/>
    <x v="3"/>
    <x v="2"/>
    <x v="20"/>
    <x v="5"/>
    <x v="29"/>
    <n v="121"/>
  </r>
  <r>
    <n v="1119"/>
    <n v="43638"/>
    <x v="2"/>
    <n v="11"/>
    <x v="0"/>
    <n v="1"/>
    <n v="6"/>
    <n v="2"/>
    <n v="21"/>
    <n v="4.1999999999999993"/>
    <x v="1"/>
    <x v="1"/>
    <x v="32"/>
    <x v="5"/>
    <x v="20"/>
    <n v="129"/>
  </r>
  <r>
    <n v="1648"/>
    <n v="43638"/>
    <x v="0"/>
    <n v="30"/>
    <x v="0"/>
    <n v="1"/>
    <n v="46"/>
    <n v="2"/>
    <n v="2.5"/>
    <n v="1.87"/>
    <x v="0"/>
    <x v="2"/>
    <x v="0"/>
    <x v="5"/>
    <x v="10"/>
    <n v="122"/>
  </r>
  <r>
    <n v="224"/>
    <n v="43639"/>
    <x v="3"/>
    <n v="10"/>
    <x v="0"/>
    <n v="1"/>
    <n v="54"/>
    <n v="2"/>
    <n v="2.5"/>
    <n v="1.87"/>
    <x v="0"/>
    <x v="0"/>
    <x v="7"/>
    <x v="5"/>
    <x v="13"/>
    <n v="129"/>
  </r>
  <r>
    <n v="562"/>
    <n v="43639"/>
    <x v="1"/>
    <n v="21"/>
    <x v="0"/>
    <n v="1"/>
    <n v="80"/>
    <n v="2"/>
    <n v="23"/>
    <n v="15.64"/>
    <x v="3"/>
    <x v="2"/>
    <x v="4"/>
    <x v="5"/>
    <x v="9"/>
    <n v="146"/>
  </r>
  <r>
    <n v="77"/>
    <n v="43639"/>
    <x v="4"/>
    <n v="43"/>
    <x v="1"/>
    <n v="1"/>
    <n v="6"/>
    <n v="2"/>
    <n v="21"/>
    <n v="4.1999999999999993"/>
    <x v="1"/>
    <x v="1"/>
    <x v="20"/>
    <x v="5"/>
    <x v="20"/>
    <n v="121"/>
  </r>
  <r>
    <n v="770"/>
    <n v="43640"/>
    <x v="5"/>
    <n v="31"/>
    <x v="0"/>
    <n v="1"/>
    <n v="51"/>
    <n v="2"/>
    <n v="3"/>
    <n v="2.25"/>
    <x v="0"/>
    <x v="1"/>
    <x v="15"/>
    <x v="5"/>
    <x v="3"/>
    <n v="124"/>
  </r>
  <r>
    <n v="861"/>
    <n v="43640"/>
    <x v="0"/>
    <n v="29"/>
    <x v="1"/>
    <n v="1"/>
    <n v="9"/>
    <n v="1"/>
    <n v="22.5"/>
    <n v="4.5"/>
    <x v="1"/>
    <x v="1"/>
    <x v="27"/>
    <x v="5"/>
    <x v="1"/>
    <n v="122"/>
  </r>
  <r>
    <n v="32"/>
    <n v="43641"/>
    <x v="5"/>
    <n v="31"/>
    <x v="0"/>
    <n v="1"/>
    <n v="70"/>
    <n v="2"/>
    <n v="3.25"/>
    <n v="1.1400000000000001"/>
    <x v="2"/>
    <x v="0"/>
    <x v="15"/>
    <x v="5"/>
    <x v="2"/>
    <n v="124"/>
  </r>
  <r>
    <n v="281"/>
    <n v="43641"/>
    <x v="1"/>
    <n v="25"/>
    <x v="0"/>
    <n v="1"/>
    <n v="23"/>
    <n v="2"/>
    <n v="2.5"/>
    <n v="2"/>
    <x v="0"/>
    <x v="1"/>
    <x v="1"/>
    <x v="5"/>
    <x v="0"/>
    <n v="146"/>
  </r>
  <r>
    <n v="534"/>
    <n v="43641"/>
    <x v="0"/>
    <n v="29"/>
    <x v="0"/>
    <n v="1"/>
    <n v="65"/>
    <n v="1"/>
    <n v="0.8"/>
    <n v="0.76"/>
    <x v="4"/>
    <x v="0"/>
    <x v="27"/>
    <x v="5"/>
    <x v="30"/>
    <n v="122"/>
  </r>
  <r>
    <n v="1117"/>
    <n v="43641"/>
    <x v="7"/>
    <n v="17"/>
    <x v="1"/>
    <n v="1"/>
    <n v="10"/>
    <n v="1"/>
    <n v="10"/>
    <n v="2"/>
    <x v="1"/>
    <x v="0"/>
    <x v="19"/>
    <x v="5"/>
    <x v="27"/>
    <n v="115"/>
  </r>
  <r>
    <n v="53"/>
    <n v="43643"/>
    <x v="1"/>
    <n v="21"/>
    <x v="0"/>
    <n v="1"/>
    <n v="87"/>
    <n v="1"/>
    <n v="2.1"/>
    <n v="1.6800000000000002"/>
    <x v="0"/>
    <x v="2"/>
    <x v="4"/>
    <x v="5"/>
    <x v="15"/>
    <n v="146"/>
  </r>
  <r>
    <n v="1658"/>
    <n v="43643"/>
    <x v="6"/>
    <n v="38"/>
    <x v="0"/>
    <n v="1"/>
    <n v="33"/>
    <n v="1"/>
    <n v="3.5"/>
    <n v="2.8"/>
    <x v="0"/>
    <x v="1"/>
    <x v="30"/>
    <x v="5"/>
    <x v="4"/>
    <n v="114"/>
  </r>
  <r>
    <n v="1680"/>
    <n v="43643"/>
    <x v="5"/>
    <n v="33"/>
    <x v="0"/>
    <n v="1"/>
    <n v="15"/>
    <n v="1"/>
    <n v="9.25"/>
    <n v="1.8499999999999996"/>
    <x v="1"/>
    <x v="2"/>
    <x v="13"/>
    <x v="5"/>
    <x v="24"/>
    <n v="124"/>
  </r>
  <r>
    <n v="1840"/>
    <n v="43643"/>
    <x v="3"/>
    <n v="9"/>
    <x v="1"/>
    <n v="1"/>
    <n v="86"/>
    <n v="2"/>
    <n v="3"/>
    <n v="2.4"/>
    <x v="0"/>
    <x v="2"/>
    <x v="8"/>
    <x v="5"/>
    <x v="15"/>
    <n v="129"/>
  </r>
  <r>
    <n v="299"/>
    <n v="43643"/>
    <x v="4"/>
    <n v="41"/>
    <x v="1"/>
    <n v="1"/>
    <n v="78"/>
    <n v="1"/>
    <n v="4.5"/>
    <n v="1.5699999999999998"/>
    <x v="2"/>
    <x v="2"/>
    <x v="31"/>
    <x v="5"/>
    <x v="2"/>
    <n v="121"/>
  </r>
  <r>
    <n v="1327"/>
    <n v="43643"/>
    <x v="3"/>
    <n v="7"/>
    <x v="1"/>
    <n v="1"/>
    <n v="21"/>
    <n v="1"/>
    <n v="13.33"/>
    <n v="2.67"/>
    <x v="1"/>
    <x v="2"/>
    <x v="11"/>
    <x v="5"/>
    <x v="17"/>
    <n v="129"/>
  </r>
  <r>
    <n v="1522"/>
    <n v="43643"/>
    <x v="3"/>
    <n v="7"/>
    <x v="0"/>
    <n v="1"/>
    <n v="49"/>
    <n v="1"/>
    <n v="3"/>
    <n v="2.25"/>
    <x v="0"/>
    <x v="0"/>
    <x v="11"/>
    <x v="5"/>
    <x v="3"/>
    <n v="129"/>
  </r>
  <r>
    <n v="553"/>
    <n v="43643"/>
    <x v="7"/>
    <n v="17"/>
    <x v="0"/>
    <n v="1"/>
    <n v="49"/>
    <n v="2"/>
    <n v="3"/>
    <n v="2.25"/>
    <x v="0"/>
    <x v="2"/>
    <x v="19"/>
    <x v="5"/>
    <x v="3"/>
    <n v="115"/>
  </r>
  <r>
    <n v="709"/>
    <n v="43644"/>
    <x v="6"/>
    <n v="36"/>
    <x v="0"/>
    <n v="1"/>
    <n v="17"/>
    <n v="2"/>
    <n v="9.5"/>
    <n v="1.9000000000000004"/>
    <x v="1"/>
    <x v="0"/>
    <x v="21"/>
    <x v="5"/>
    <x v="25"/>
    <n v="114"/>
  </r>
  <r>
    <n v="1549"/>
    <n v="43644"/>
    <x v="7"/>
    <n v="17"/>
    <x v="0"/>
    <n v="1"/>
    <n v="34"/>
    <n v="2"/>
    <n v="2.4500000000000002"/>
    <n v="1.9600000000000002"/>
    <x v="0"/>
    <x v="2"/>
    <x v="19"/>
    <x v="5"/>
    <x v="19"/>
    <n v="115"/>
  </r>
  <r>
    <n v="940"/>
    <n v="43647"/>
    <x v="3"/>
    <n v="8"/>
    <x v="0"/>
    <n v="1"/>
    <n v="42"/>
    <n v="2"/>
    <n v="2.5"/>
    <n v="1.87"/>
    <x v="0"/>
    <x v="2"/>
    <x v="17"/>
    <x v="6"/>
    <x v="8"/>
    <n v="129"/>
  </r>
  <r>
    <n v="187"/>
    <n v="43647"/>
    <x v="4"/>
    <n v="45"/>
    <x v="1"/>
    <n v="1"/>
    <n v="66"/>
    <n v="1"/>
    <n v="4.95"/>
    <n v="3.96"/>
    <x v="0"/>
    <x v="1"/>
    <x v="35"/>
    <x v="6"/>
    <x v="12"/>
    <n v="121"/>
  </r>
  <r>
    <n v="348"/>
    <n v="43647"/>
    <x v="0"/>
    <n v="28"/>
    <x v="0"/>
    <n v="1"/>
    <n v="59"/>
    <n v="2"/>
    <n v="4.5"/>
    <n v="1.1200000000000001"/>
    <x v="0"/>
    <x v="0"/>
    <x v="23"/>
    <x v="6"/>
    <x v="28"/>
    <n v="122"/>
  </r>
  <r>
    <n v="547"/>
    <n v="43647"/>
    <x v="7"/>
    <n v="17"/>
    <x v="1"/>
    <n v="1"/>
    <n v="51"/>
    <n v="2"/>
    <n v="3"/>
    <n v="2.25"/>
    <x v="0"/>
    <x v="0"/>
    <x v="19"/>
    <x v="6"/>
    <x v="3"/>
    <n v="115"/>
  </r>
  <r>
    <n v="212"/>
    <n v="43648"/>
    <x v="1"/>
    <n v="24"/>
    <x v="0"/>
    <n v="1"/>
    <n v="14"/>
    <n v="1"/>
    <n v="8.9499999999999993"/>
    <n v="1.7899999999999991"/>
    <x v="1"/>
    <x v="2"/>
    <x v="5"/>
    <x v="6"/>
    <x v="6"/>
    <n v="146"/>
  </r>
  <r>
    <n v="859"/>
    <n v="43648"/>
    <x v="2"/>
    <n v="11"/>
    <x v="1"/>
    <n v="1"/>
    <n v="42"/>
    <n v="1"/>
    <n v="2.5"/>
    <n v="1.87"/>
    <x v="0"/>
    <x v="0"/>
    <x v="32"/>
    <x v="6"/>
    <x v="8"/>
    <n v="129"/>
  </r>
  <r>
    <n v="1046"/>
    <n v="43648"/>
    <x v="7"/>
    <n v="20"/>
    <x v="0"/>
    <n v="1"/>
    <n v="63"/>
    <n v="1"/>
    <n v="0.8"/>
    <n v="0.76"/>
    <x v="4"/>
    <x v="0"/>
    <x v="37"/>
    <x v="6"/>
    <x v="11"/>
    <n v="115"/>
  </r>
  <r>
    <n v="1388"/>
    <n v="43648"/>
    <x v="1"/>
    <n v="21"/>
    <x v="0"/>
    <n v="1"/>
    <n v="80"/>
    <n v="1"/>
    <n v="23"/>
    <n v="15.64"/>
    <x v="3"/>
    <x v="2"/>
    <x v="4"/>
    <x v="6"/>
    <x v="9"/>
    <n v="146"/>
  </r>
  <r>
    <n v="170"/>
    <n v="43648"/>
    <x v="3"/>
    <n v="8"/>
    <x v="1"/>
    <n v="1"/>
    <n v="45"/>
    <n v="1"/>
    <n v="3"/>
    <n v="2.25"/>
    <x v="0"/>
    <x v="0"/>
    <x v="17"/>
    <x v="6"/>
    <x v="8"/>
    <n v="129"/>
  </r>
  <r>
    <n v="1150"/>
    <n v="43649"/>
    <x v="1"/>
    <n v="25"/>
    <x v="1"/>
    <n v="1"/>
    <n v="25"/>
    <n v="1"/>
    <n v="2.2000000000000002"/>
    <n v="1.7600000000000002"/>
    <x v="0"/>
    <x v="2"/>
    <x v="1"/>
    <x v="6"/>
    <x v="14"/>
    <n v="146"/>
  </r>
  <r>
    <n v="1196"/>
    <n v="43649"/>
    <x v="3"/>
    <n v="6"/>
    <x v="1"/>
    <n v="1"/>
    <n v="39"/>
    <n v="2"/>
    <n v="4.25"/>
    <n v="3.4"/>
    <x v="0"/>
    <x v="2"/>
    <x v="24"/>
    <x v="6"/>
    <x v="15"/>
    <n v="129"/>
  </r>
  <r>
    <n v="1375"/>
    <n v="43649"/>
    <x v="3"/>
    <n v="10"/>
    <x v="0"/>
    <n v="1"/>
    <n v="30"/>
    <n v="2"/>
    <n v="3"/>
    <n v="2.4"/>
    <x v="0"/>
    <x v="2"/>
    <x v="7"/>
    <x v="6"/>
    <x v="4"/>
    <n v="129"/>
  </r>
  <r>
    <n v="1830"/>
    <n v="43650"/>
    <x v="6"/>
    <n v="37"/>
    <x v="0"/>
    <n v="1"/>
    <n v="54"/>
    <n v="1"/>
    <n v="2.5"/>
    <n v="1.87"/>
    <x v="0"/>
    <x v="2"/>
    <x v="34"/>
    <x v="6"/>
    <x v="13"/>
    <n v="114"/>
  </r>
  <r>
    <n v="487"/>
    <n v="43650"/>
    <x v="4"/>
    <n v="45"/>
    <x v="1"/>
    <n v="1"/>
    <n v="77"/>
    <n v="2"/>
    <n v="3"/>
    <n v="1.05"/>
    <x v="2"/>
    <x v="0"/>
    <x v="35"/>
    <x v="6"/>
    <x v="2"/>
    <n v="121"/>
  </r>
  <r>
    <n v="1119"/>
    <n v="43650"/>
    <x v="1"/>
    <n v="25"/>
    <x v="0"/>
    <n v="1"/>
    <n v="39"/>
    <n v="1"/>
    <n v="4.25"/>
    <n v="3.4"/>
    <x v="0"/>
    <x v="2"/>
    <x v="1"/>
    <x v="6"/>
    <x v="15"/>
    <n v="146"/>
  </r>
  <r>
    <n v="221"/>
    <n v="43650"/>
    <x v="3"/>
    <n v="7"/>
    <x v="0"/>
    <n v="1"/>
    <n v="39"/>
    <n v="1"/>
    <n v="4.25"/>
    <n v="3.4"/>
    <x v="0"/>
    <x v="1"/>
    <x v="11"/>
    <x v="6"/>
    <x v="15"/>
    <n v="129"/>
  </r>
  <r>
    <n v="679"/>
    <n v="43650"/>
    <x v="0"/>
    <n v="26"/>
    <x v="0"/>
    <n v="1"/>
    <n v="14"/>
    <n v="1"/>
    <n v="8.9499999999999993"/>
    <n v="1.7899999999999991"/>
    <x v="1"/>
    <x v="2"/>
    <x v="3"/>
    <x v="6"/>
    <x v="6"/>
    <n v="122"/>
  </r>
  <r>
    <n v="262"/>
    <n v="43651"/>
    <x v="6"/>
    <n v="39"/>
    <x v="0"/>
    <n v="1"/>
    <n v="58"/>
    <n v="1"/>
    <n v="3.5"/>
    <n v="0.87000000000000011"/>
    <x v="0"/>
    <x v="2"/>
    <x v="12"/>
    <x v="6"/>
    <x v="28"/>
    <n v="114"/>
  </r>
  <r>
    <n v="600"/>
    <n v="43651"/>
    <x v="2"/>
    <n v="15"/>
    <x v="1"/>
    <n v="1"/>
    <n v="83"/>
    <n v="1"/>
    <n v="14"/>
    <n v="9.52"/>
    <x v="3"/>
    <x v="2"/>
    <x v="25"/>
    <x v="6"/>
    <x v="29"/>
    <n v="129"/>
  </r>
  <r>
    <n v="1346"/>
    <n v="43651"/>
    <x v="3"/>
    <n v="7"/>
    <x v="0"/>
    <n v="1"/>
    <n v="36"/>
    <n v="1"/>
    <n v="3.75"/>
    <n v="3"/>
    <x v="0"/>
    <x v="0"/>
    <x v="11"/>
    <x v="6"/>
    <x v="19"/>
    <n v="129"/>
  </r>
  <r>
    <n v="1355"/>
    <n v="43652"/>
    <x v="7"/>
    <n v="20"/>
    <x v="1"/>
    <n v="1"/>
    <n v="37"/>
    <n v="1"/>
    <n v="3"/>
    <n v="2.4"/>
    <x v="0"/>
    <x v="2"/>
    <x v="37"/>
    <x v="6"/>
    <x v="15"/>
    <n v="115"/>
  </r>
  <r>
    <n v="1386"/>
    <n v="43652"/>
    <x v="4"/>
    <n v="41"/>
    <x v="0"/>
    <n v="1"/>
    <n v="85"/>
    <n v="1"/>
    <n v="6"/>
    <n v="4.8"/>
    <x v="0"/>
    <x v="1"/>
    <x v="31"/>
    <x v="6"/>
    <x v="21"/>
    <n v="121"/>
  </r>
  <r>
    <n v="334"/>
    <n v="43653"/>
    <x v="0"/>
    <n v="30"/>
    <x v="0"/>
    <n v="1"/>
    <n v="42"/>
    <n v="2"/>
    <n v="2.5"/>
    <n v="1.87"/>
    <x v="0"/>
    <x v="2"/>
    <x v="0"/>
    <x v="6"/>
    <x v="8"/>
    <n v="122"/>
  </r>
  <r>
    <n v="555"/>
    <n v="43653"/>
    <x v="6"/>
    <n v="39"/>
    <x v="0"/>
    <n v="1"/>
    <n v="21"/>
    <n v="2"/>
    <n v="13.33"/>
    <n v="2.67"/>
    <x v="1"/>
    <x v="2"/>
    <x v="12"/>
    <x v="6"/>
    <x v="17"/>
    <n v="114"/>
  </r>
  <r>
    <n v="1071"/>
    <n v="43653"/>
    <x v="4"/>
    <n v="43"/>
    <x v="0"/>
    <n v="1"/>
    <n v="19"/>
    <n v="2"/>
    <n v="6.4"/>
    <n v="1.2800000000000002"/>
    <x v="1"/>
    <x v="1"/>
    <x v="20"/>
    <x v="6"/>
    <x v="17"/>
    <n v="121"/>
  </r>
  <r>
    <n v="1287"/>
    <n v="43653"/>
    <x v="0"/>
    <n v="27"/>
    <x v="1"/>
    <n v="1"/>
    <n v="75"/>
    <n v="1"/>
    <n v="3.5"/>
    <n v="1.2200000000000002"/>
    <x v="2"/>
    <x v="1"/>
    <x v="2"/>
    <x v="6"/>
    <x v="5"/>
    <n v="122"/>
  </r>
  <r>
    <n v="375"/>
    <n v="43653"/>
    <x v="0"/>
    <n v="26"/>
    <x v="1"/>
    <n v="1"/>
    <n v="41"/>
    <n v="2"/>
    <n v="4.25"/>
    <n v="3.4"/>
    <x v="0"/>
    <x v="0"/>
    <x v="3"/>
    <x v="6"/>
    <x v="15"/>
    <n v="122"/>
  </r>
  <r>
    <n v="39"/>
    <n v="43654"/>
    <x v="1"/>
    <n v="23"/>
    <x v="1"/>
    <n v="1"/>
    <n v="32"/>
    <n v="1"/>
    <n v="3"/>
    <n v="2.4"/>
    <x v="0"/>
    <x v="1"/>
    <x v="29"/>
    <x v="6"/>
    <x v="4"/>
    <n v="146"/>
  </r>
  <r>
    <n v="360"/>
    <n v="43654"/>
    <x v="5"/>
    <n v="33"/>
    <x v="1"/>
    <n v="1"/>
    <n v="59"/>
    <n v="2"/>
    <n v="4.5"/>
    <n v="1.1200000000000001"/>
    <x v="0"/>
    <x v="2"/>
    <x v="13"/>
    <x v="6"/>
    <x v="28"/>
    <n v="124"/>
  </r>
  <r>
    <n v="694"/>
    <n v="43654"/>
    <x v="4"/>
    <n v="45"/>
    <x v="1"/>
    <n v="1"/>
    <n v="3"/>
    <n v="1"/>
    <n v="14.75"/>
    <n v="2.9499999999999993"/>
    <x v="1"/>
    <x v="1"/>
    <x v="35"/>
    <x v="6"/>
    <x v="16"/>
    <n v="121"/>
  </r>
  <r>
    <n v="1301"/>
    <n v="43654"/>
    <x v="0"/>
    <n v="27"/>
    <x v="1"/>
    <n v="1"/>
    <n v="60"/>
    <n v="1"/>
    <n v="3.75"/>
    <n v="0.94"/>
    <x v="0"/>
    <x v="1"/>
    <x v="2"/>
    <x v="6"/>
    <x v="28"/>
    <n v="122"/>
  </r>
  <r>
    <n v="1737"/>
    <n v="43654"/>
    <x v="0"/>
    <n v="30"/>
    <x v="0"/>
    <n v="1"/>
    <n v="57"/>
    <n v="2"/>
    <n v="3.1"/>
    <n v="2.3200000000000003"/>
    <x v="0"/>
    <x v="2"/>
    <x v="0"/>
    <x v="6"/>
    <x v="13"/>
    <n v="122"/>
  </r>
  <r>
    <n v="258"/>
    <n v="43654"/>
    <x v="3"/>
    <n v="8"/>
    <x v="0"/>
    <n v="1"/>
    <n v="37"/>
    <n v="1"/>
    <n v="3"/>
    <n v="2.4"/>
    <x v="0"/>
    <x v="1"/>
    <x v="17"/>
    <x v="6"/>
    <x v="15"/>
    <n v="129"/>
  </r>
  <r>
    <n v="1312"/>
    <n v="43654"/>
    <x v="0"/>
    <n v="27"/>
    <x v="1"/>
    <n v="1"/>
    <n v="72"/>
    <n v="1"/>
    <n v="3.25"/>
    <n v="1.1400000000000001"/>
    <x v="2"/>
    <x v="2"/>
    <x v="2"/>
    <x v="6"/>
    <x v="2"/>
    <n v="122"/>
  </r>
  <r>
    <n v="179"/>
    <n v="43654"/>
    <x v="4"/>
    <n v="41"/>
    <x v="1"/>
    <n v="1"/>
    <n v="84"/>
    <n v="1"/>
    <n v="0.8"/>
    <n v="0.76"/>
    <x v="4"/>
    <x v="0"/>
    <x v="31"/>
    <x v="6"/>
    <x v="11"/>
    <n v="121"/>
  </r>
  <r>
    <n v="787"/>
    <n v="43655"/>
    <x v="1"/>
    <n v="23"/>
    <x v="0"/>
    <n v="1"/>
    <n v="79"/>
    <n v="1"/>
    <n v="3.75"/>
    <n v="1.31"/>
    <x v="2"/>
    <x v="2"/>
    <x v="29"/>
    <x v="6"/>
    <x v="2"/>
    <n v="146"/>
  </r>
  <r>
    <n v="941"/>
    <n v="43655"/>
    <x v="2"/>
    <n v="11"/>
    <x v="1"/>
    <n v="1"/>
    <n v="84"/>
    <n v="2"/>
    <n v="0.8"/>
    <n v="0.76"/>
    <x v="4"/>
    <x v="1"/>
    <x v="32"/>
    <x v="6"/>
    <x v="11"/>
    <n v="129"/>
  </r>
  <r>
    <n v="1035"/>
    <n v="43655"/>
    <x v="5"/>
    <n v="34"/>
    <x v="0"/>
    <n v="1"/>
    <n v="77"/>
    <n v="2"/>
    <n v="3"/>
    <n v="1.05"/>
    <x v="2"/>
    <x v="2"/>
    <x v="38"/>
    <x v="6"/>
    <x v="2"/>
    <n v="124"/>
  </r>
  <r>
    <n v="1184"/>
    <n v="43655"/>
    <x v="4"/>
    <n v="41"/>
    <x v="1"/>
    <n v="1"/>
    <n v="57"/>
    <n v="2"/>
    <n v="3.1"/>
    <n v="2.3200000000000003"/>
    <x v="0"/>
    <x v="0"/>
    <x v="31"/>
    <x v="6"/>
    <x v="13"/>
    <n v="121"/>
  </r>
  <r>
    <n v="526"/>
    <n v="43655"/>
    <x v="7"/>
    <n v="19"/>
    <x v="1"/>
    <n v="1"/>
    <n v="55"/>
    <n v="1"/>
    <n v="4"/>
    <n v="3"/>
    <x v="0"/>
    <x v="0"/>
    <x v="33"/>
    <x v="6"/>
    <x v="13"/>
    <n v="115"/>
  </r>
  <r>
    <n v="199"/>
    <n v="43656"/>
    <x v="7"/>
    <n v="17"/>
    <x v="1"/>
    <n v="1"/>
    <n v="47"/>
    <n v="1"/>
    <n v="3"/>
    <n v="2.25"/>
    <x v="0"/>
    <x v="2"/>
    <x v="19"/>
    <x v="6"/>
    <x v="10"/>
    <n v="115"/>
  </r>
  <r>
    <n v="1599"/>
    <n v="43656"/>
    <x v="6"/>
    <n v="37"/>
    <x v="1"/>
    <n v="1"/>
    <n v="52"/>
    <n v="1"/>
    <n v="2.5"/>
    <n v="1.87"/>
    <x v="0"/>
    <x v="2"/>
    <x v="34"/>
    <x v="6"/>
    <x v="13"/>
    <n v="114"/>
  </r>
  <r>
    <n v="1647"/>
    <n v="43656"/>
    <x v="3"/>
    <n v="8"/>
    <x v="1"/>
    <n v="1"/>
    <n v="45"/>
    <n v="1"/>
    <n v="3"/>
    <n v="2.25"/>
    <x v="0"/>
    <x v="1"/>
    <x v="17"/>
    <x v="6"/>
    <x v="8"/>
    <n v="129"/>
  </r>
  <r>
    <n v="927"/>
    <n v="43656"/>
    <x v="5"/>
    <n v="35"/>
    <x v="0"/>
    <n v="1"/>
    <n v="62"/>
    <n v="1"/>
    <n v="3"/>
    <n v="0.75"/>
    <x v="0"/>
    <x v="2"/>
    <x v="10"/>
    <x v="6"/>
    <x v="28"/>
    <n v="124"/>
  </r>
  <r>
    <n v="316"/>
    <n v="43656"/>
    <x v="4"/>
    <n v="42"/>
    <x v="1"/>
    <n v="1"/>
    <n v="22"/>
    <n v="2"/>
    <n v="2"/>
    <n v="1.6"/>
    <x v="0"/>
    <x v="2"/>
    <x v="26"/>
    <x v="6"/>
    <x v="0"/>
    <n v="121"/>
  </r>
  <r>
    <n v="574"/>
    <n v="43656"/>
    <x v="3"/>
    <n v="7"/>
    <x v="0"/>
    <n v="1"/>
    <n v="45"/>
    <n v="1"/>
    <n v="3"/>
    <n v="2.25"/>
    <x v="0"/>
    <x v="1"/>
    <x v="11"/>
    <x v="6"/>
    <x v="8"/>
    <n v="129"/>
  </r>
  <r>
    <n v="28"/>
    <n v="43657"/>
    <x v="0"/>
    <n v="28"/>
    <x v="0"/>
    <n v="1"/>
    <n v="63"/>
    <n v="2"/>
    <n v="0.8"/>
    <n v="0.76"/>
    <x v="4"/>
    <x v="0"/>
    <x v="23"/>
    <x v="6"/>
    <x v="11"/>
    <n v="122"/>
  </r>
  <r>
    <n v="115"/>
    <n v="43657"/>
    <x v="1"/>
    <n v="24"/>
    <x v="1"/>
    <n v="1"/>
    <n v="10"/>
    <n v="2"/>
    <n v="10"/>
    <n v="2"/>
    <x v="1"/>
    <x v="2"/>
    <x v="5"/>
    <x v="6"/>
    <x v="27"/>
    <n v="146"/>
  </r>
  <r>
    <n v="1610"/>
    <n v="43657"/>
    <x v="3"/>
    <n v="9"/>
    <x v="1"/>
    <n v="1"/>
    <n v="11"/>
    <n v="2"/>
    <n v="8.9499999999999993"/>
    <n v="1.7899999999999991"/>
    <x v="1"/>
    <x v="0"/>
    <x v="8"/>
    <x v="6"/>
    <x v="18"/>
    <n v="129"/>
  </r>
  <r>
    <n v="266"/>
    <n v="43657"/>
    <x v="1"/>
    <n v="22"/>
    <x v="1"/>
    <n v="1"/>
    <n v="43"/>
    <n v="2"/>
    <n v="3"/>
    <n v="2.25"/>
    <x v="0"/>
    <x v="1"/>
    <x v="39"/>
    <x v="6"/>
    <x v="8"/>
    <n v="146"/>
  </r>
  <r>
    <n v="654"/>
    <n v="43657"/>
    <x v="0"/>
    <n v="27"/>
    <x v="1"/>
    <n v="1"/>
    <n v="53"/>
    <n v="2"/>
    <n v="3"/>
    <n v="2.25"/>
    <x v="0"/>
    <x v="1"/>
    <x v="2"/>
    <x v="6"/>
    <x v="13"/>
    <n v="122"/>
  </r>
  <r>
    <n v="238"/>
    <n v="43658"/>
    <x v="5"/>
    <n v="34"/>
    <x v="1"/>
    <n v="1"/>
    <n v="48"/>
    <n v="1"/>
    <n v="2.5"/>
    <n v="1.87"/>
    <x v="0"/>
    <x v="2"/>
    <x v="38"/>
    <x v="6"/>
    <x v="3"/>
    <n v="124"/>
  </r>
  <r>
    <n v="419"/>
    <n v="43658"/>
    <x v="2"/>
    <n v="14"/>
    <x v="0"/>
    <n v="1"/>
    <n v="81"/>
    <n v="1"/>
    <n v="28"/>
    <n v="19.04"/>
    <x v="3"/>
    <x v="2"/>
    <x v="18"/>
    <x v="6"/>
    <x v="9"/>
    <n v="129"/>
  </r>
  <r>
    <n v="1351"/>
    <n v="43658"/>
    <x v="4"/>
    <n v="42"/>
    <x v="1"/>
    <n v="1"/>
    <n v="62"/>
    <n v="1"/>
    <n v="3"/>
    <n v="0.75"/>
    <x v="0"/>
    <x v="2"/>
    <x v="26"/>
    <x v="6"/>
    <x v="28"/>
    <n v="121"/>
  </r>
  <r>
    <n v="1634"/>
    <n v="43659"/>
    <x v="3"/>
    <n v="8"/>
    <x v="0"/>
    <n v="1"/>
    <n v="60"/>
    <n v="1"/>
    <n v="3.75"/>
    <n v="0.94"/>
    <x v="0"/>
    <x v="2"/>
    <x v="17"/>
    <x v="6"/>
    <x v="28"/>
    <n v="129"/>
  </r>
  <r>
    <n v="464"/>
    <n v="43659"/>
    <x v="4"/>
    <n v="44"/>
    <x v="1"/>
    <n v="1"/>
    <n v="33"/>
    <n v="2"/>
    <n v="3.5"/>
    <n v="2.8"/>
    <x v="0"/>
    <x v="1"/>
    <x v="9"/>
    <x v="6"/>
    <x v="4"/>
    <n v="121"/>
  </r>
  <r>
    <n v="665"/>
    <n v="43659"/>
    <x v="0"/>
    <n v="27"/>
    <x v="0"/>
    <n v="1"/>
    <n v="16"/>
    <n v="2"/>
    <n v="8.9499999999999993"/>
    <n v="1.7899999999999991"/>
    <x v="1"/>
    <x v="1"/>
    <x v="2"/>
    <x v="6"/>
    <x v="25"/>
    <n v="122"/>
  </r>
  <r>
    <n v="249"/>
    <n v="43660"/>
    <x v="5"/>
    <n v="31"/>
    <x v="1"/>
    <n v="1"/>
    <n v="17"/>
    <n v="1"/>
    <n v="9.5"/>
    <n v="1.9000000000000004"/>
    <x v="1"/>
    <x v="1"/>
    <x v="15"/>
    <x v="6"/>
    <x v="25"/>
    <n v="124"/>
  </r>
  <r>
    <n v="92"/>
    <n v="43660"/>
    <x v="5"/>
    <n v="31"/>
    <x v="0"/>
    <n v="1"/>
    <n v="14"/>
    <n v="1"/>
    <n v="8.9499999999999993"/>
    <n v="1.7899999999999991"/>
    <x v="1"/>
    <x v="0"/>
    <x v="15"/>
    <x v="6"/>
    <x v="6"/>
    <n v="124"/>
  </r>
  <r>
    <n v="872"/>
    <n v="43661"/>
    <x v="1"/>
    <n v="24"/>
    <x v="1"/>
    <n v="1"/>
    <n v="52"/>
    <n v="2"/>
    <n v="2.5"/>
    <n v="1.87"/>
    <x v="0"/>
    <x v="1"/>
    <x v="5"/>
    <x v="6"/>
    <x v="13"/>
    <n v="146"/>
  </r>
  <r>
    <n v="1709"/>
    <n v="43661"/>
    <x v="0"/>
    <n v="27"/>
    <x v="1"/>
    <n v="1"/>
    <n v="21"/>
    <n v="1"/>
    <n v="13.33"/>
    <n v="2.67"/>
    <x v="1"/>
    <x v="2"/>
    <x v="2"/>
    <x v="6"/>
    <x v="17"/>
    <n v="122"/>
  </r>
  <r>
    <n v="68"/>
    <n v="43661"/>
    <x v="4"/>
    <n v="44"/>
    <x v="1"/>
    <n v="1"/>
    <n v="37"/>
    <n v="2"/>
    <n v="3"/>
    <n v="2.4"/>
    <x v="0"/>
    <x v="2"/>
    <x v="9"/>
    <x v="6"/>
    <x v="15"/>
    <n v="121"/>
  </r>
  <r>
    <n v="241"/>
    <n v="43662"/>
    <x v="6"/>
    <n v="36"/>
    <x v="1"/>
    <n v="1"/>
    <n v="36"/>
    <n v="2"/>
    <n v="3.75"/>
    <n v="3"/>
    <x v="0"/>
    <x v="2"/>
    <x v="21"/>
    <x v="6"/>
    <x v="19"/>
    <n v="114"/>
  </r>
  <r>
    <n v="633"/>
    <n v="43662"/>
    <x v="2"/>
    <n v="14"/>
    <x v="1"/>
    <n v="1"/>
    <n v="78"/>
    <n v="1"/>
    <n v="4.5"/>
    <n v="1.5699999999999998"/>
    <x v="2"/>
    <x v="1"/>
    <x v="18"/>
    <x v="6"/>
    <x v="2"/>
    <n v="129"/>
  </r>
  <r>
    <n v="823"/>
    <n v="43663"/>
    <x v="0"/>
    <n v="30"/>
    <x v="1"/>
    <n v="1"/>
    <n v="73"/>
    <n v="1"/>
    <n v="3.75"/>
    <n v="1.31"/>
    <x v="2"/>
    <x v="2"/>
    <x v="0"/>
    <x v="6"/>
    <x v="22"/>
    <n v="122"/>
  </r>
  <r>
    <n v="1403"/>
    <n v="43663"/>
    <x v="4"/>
    <n v="43"/>
    <x v="1"/>
    <n v="1"/>
    <n v="77"/>
    <n v="1"/>
    <n v="3"/>
    <n v="1.05"/>
    <x v="2"/>
    <x v="0"/>
    <x v="20"/>
    <x v="6"/>
    <x v="2"/>
    <n v="121"/>
  </r>
  <r>
    <n v="1625"/>
    <n v="43664"/>
    <x v="1"/>
    <n v="25"/>
    <x v="1"/>
    <n v="1"/>
    <n v="33"/>
    <n v="1"/>
    <n v="3.5"/>
    <n v="2.8"/>
    <x v="0"/>
    <x v="1"/>
    <x v="1"/>
    <x v="6"/>
    <x v="4"/>
    <n v="146"/>
  </r>
  <r>
    <n v="945"/>
    <n v="43664"/>
    <x v="5"/>
    <n v="33"/>
    <x v="0"/>
    <n v="1"/>
    <n v="31"/>
    <n v="1"/>
    <n v="2.2000000000000002"/>
    <n v="1.7600000000000002"/>
    <x v="0"/>
    <x v="2"/>
    <x v="13"/>
    <x v="6"/>
    <x v="4"/>
    <n v="124"/>
  </r>
  <r>
    <n v="1562"/>
    <n v="43664"/>
    <x v="3"/>
    <n v="8"/>
    <x v="0"/>
    <n v="1"/>
    <n v="85"/>
    <n v="2"/>
    <n v="6"/>
    <n v="4.8"/>
    <x v="0"/>
    <x v="0"/>
    <x v="17"/>
    <x v="6"/>
    <x v="21"/>
    <n v="129"/>
  </r>
  <r>
    <n v="641"/>
    <n v="43665"/>
    <x v="1"/>
    <n v="22"/>
    <x v="1"/>
    <n v="1"/>
    <n v="47"/>
    <n v="1"/>
    <n v="3"/>
    <n v="2.25"/>
    <x v="0"/>
    <x v="0"/>
    <x v="39"/>
    <x v="6"/>
    <x v="10"/>
    <n v="146"/>
  </r>
  <r>
    <n v="1049"/>
    <n v="43665"/>
    <x v="1"/>
    <n v="21"/>
    <x v="0"/>
    <n v="1"/>
    <n v="4"/>
    <n v="2"/>
    <n v="20.45"/>
    <n v="4.09"/>
    <x v="1"/>
    <x v="0"/>
    <x v="4"/>
    <x v="6"/>
    <x v="16"/>
    <n v="146"/>
  </r>
  <r>
    <n v="1372"/>
    <n v="43665"/>
    <x v="7"/>
    <n v="20"/>
    <x v="0"/>
    <n v="1"/>
    <n v="24"/>
    <n v="1"/>
    <n v="3"/>
    <n v="2.4"/>
    <x v="0"/>
    <x v="0"/>
    <x v="37"/>
    <x v="6"/>
    <x v="0"/>
    <n v="115"/>
  </r>
  <r>
    <n v="1401"/>
    <n v="43665"/>
    <x v="7"/>
    <n v="19"/>
    <x v="0"/>
    <n v="1"/>
    <n v="47"/>
    <n v="1"/>
    <n v="3"/>
    <n v="2.25"/>
    <x v="0"/>
    <x v="1"/>
    <x v="33"/>
    <x v="6"/>
    <x v="10"/>
    <n v="115"/>
  </r>
  <r>
    <n v="1433"/>
    <n v="43665"/>
    <x v="0"/>
    <n v="26"/>
    <x v="0"/>
    <n v="1"/>
    <n v="48"/>
    <n v="2"/>
    <n v="2.5"/>
    <n v="1.87"/>
    <x v="0"/>
    <x v="1"/>
    <x v="3"/>
    <x v="6"/>
    <x v="3"/>
    <n v="122"/>
  </r>
  <r>
    <n v="108"/>
    <n v="43666"/>
    <x v="0"/>
    <n v="26"/>
    <x v="0"/>
    <n v="1"/>
    <n v="6"/>
    <n v="1"/>
    <n v="21"/>
    <n v="4.1999999999999993"/>
    <x v="1"/>
    <x v="1"/>
    <x v="3"/>
    <x v="6"/>
    <x v="20"/>
    <n v="122"/>
  </r>
  <r>
    <n v="1096"/>
    <n v="43666"/>
    <x v="5"/>
    <n v="34"/>
    <x v="0"/>
    <n v="1"/>
    <n v="51"/>
    <n v="1"/>
    <n v="3"/>
    <n v="2.25"/>
    <x v="0"/>
    <x v="2"/>
    <x v="38"/>
    <x v="6"/>
    <x v="3"/>
    <n v="124"/>
  </r>
  <r>
    <n v="133"/>
    <n v="43666"/>
    <x v="4"/>
    <n v="44"/>
    <x v="0"/>
    <n v="1"/>
    <n v="61"/>
    <n v="1"/>
    <n v="4.75"/>
    <n v="1.19"/>
    <x v="0"/>
    <x v="0"/>
    <x v="9"/>
    <x v="6"/>
    <x v="28"/>
    <n v="121"/>
  </r>
  <r>
    <n v="1011"/>
    <n v="43666"/>
    <x v="1"/>
    <n v="24"/>
    <x v="1"/>
    <n v="1"/>
    <n v="75"/>
    <n v="2"/>
    <n v="3.5"/>
    <n v="1.2200000000000002"/>
    <x v="2"/>
    <x v="2"/>
    <x v="5"/>
    <x v="6"/>
    <x v="5"/>
    <n v="146"/>
  </r>
  <r>
    <n v="503"/>
    <n v="43666"/>
    <x v="4"/>
    <n v="42"/>
    <x v="1"/>
    <n v="1"/>
    <n v="2"/>
    <n v="2"/>
    <n v="18"/>
    <n v="3.5999999999999996"/>
    <x v="1"/>
    <x v="2"/>
    <x v="26"/>
    <x v="6"/>
    <x v="7"/>
    <n v="121"/>
  </r>
  <r>
    <n v="483"/>
    <n v="43667"/>
    <x v="6"/>
    <n v="37"/>
    <x v="0"/>
    <n v="1"/>
    <n v="60"/>
    <n v="1"/>
    <n v="3.75"/>
    <n v="0.94"/>
    <x v="0"/>
    <x v="2"/>
    <x v="34"/>
    <x v="6"/>
    <x v="28"/>
    <n v="114"/>
  </r>
  <r>
    <n v="1042"/>
    <n v="43668"/>
    <x v="4"/>
    <n v="41"/>
    <x v="0"/>
    <n v="1"/>
    <n v="65"/>
    <n v="1"/>
    <n v="0.8"/>
    <n v="0.76"/>
    <x v="4"/>
    <x v="2"/>
    <x v="31"/>
    <x v="6"/>
    <x v="30"/>
    <n v="121"/>
  </r>
  <r>
    <n v="646"/>
    <n v="43669"/>
    <x v="2"/>
    <n v="15"/>
    <x v="1"/>
    <n v="1"/>
    <n v="48"/>
    <n v="2"/>
    <n v="2.5"/>
    <n v="1.87"/>
    <x v="0"/>
    <x v="2"/>
    <x v="25"/>
    <x v="6"/>
    <x v="3"/>
    <n v="129"/>
  </r>
  <r>
    <n v="791"/>
    <n v="43669"/>
    <x v="2"/>
    <n v="11"/>
    <x v="0"/>
    <n v="1"/>
    <n v="44"/>
    <n v="1"/>
    <n v="2.5"/>
    <n v="1.87"/>
    <x v="0"/>
    <x v="0"/>
    <x v="32"/>
    <x v="6"/>
    <x v="8"/>
    <n v="129"/>
  </r>
  <r>
    <n v="956"/>
    <n v="43669"/>
    <x v="7"/>
    <n v="16"/>
    <x v="1"/>
    <n v="1"/>
    <n v="20"/>
    <n v="1"/>
    <n v="7.6"/>
    <n v="1.5199999999999996"/>
    <x v="1"/>
    <x v="1"/>
    <x v="28"/>
    <x v="6"/>
    <x v="26"/>
    <n v="115"/>
  </r>
  <r>
    <n v="601"/>
    <n v="43670"/>
    <x v="5"/>
    <n v="34"/>
    <x v="0"/>
    <n v="1"/>
    <n v="42"/>
    <n v="1"/>
    <n v="2.5"/>
    <n v="1.87"/>
    <x v="0"/>
    <x v="2"/>
    <x v="38"/>
    <x v="6"/>
    <x v="8"/>
    <n v="124"/>
  </r>
  <r>
    <n v="1828"/>
    <n v="43670"/>
    <x v="3"/>
    <n v="10"/>
    <x v="1"/>
    <n v="1"/>
    <n v="25"/>
    <n v="1"/>
    <n v="2.2000000000000002"/>
    <n v="1.7600000000000002"/>
    <x v="0"/>
    <x v="2"/>
    <x v="7"/>
    <x v="6"/>
    <x v="14"/>
    <n v="129"/>
  </r>
  <r>
    <n v="215"/>
    <n v="43670"/>
    <x v="2"/>
    <n v="12"/>
    <x v="1"/>
    <n v="1"/>
    <n v="44"/>
    <n v="1"/>
    <n v="2.5"/>
    <n v="1.87"/>
    <x v="0"/>
    <x v="2"/>
    <x v="6"/>
    <x v="6"/>
    <x v="8"/>
    <n v="129"/>
  </r>
  <r>
    <n v="876"/>
    <n v="43671"/>
    <x v="4"/>
    <n v="42"/>
    <x v="1"/>
    <n v="1"/>
    <n v="39"/>
    <n v="1"/>
    <n v="4.25"/>
    <n v="3.4"/>
    <x v="0"/>
    <x v="0"/>
    <x v="26"/>
    <x v="6"/>
    <x v="15"/>
    <n v="121"/>
  </r>
  <r>
    <n v="1186"/>
    <n v="43671"/>
    <x v="7"/>
    <n v="16"/>
    <x v="1"/>
    <n v="1"/>
    <n v="49"/>
    <n v="2"/>
    <n v="3"/>
    <n v="2.25"/>
    <x v="0"/>
    <x v="2"/>
    <x v="28"/>
    <x v="6"/>
    <x v="3"/>
    <n v="115"/>
  </r>
  <r>
    <n v="1291"/>
    <n v="43672"/>
    <x v="3"/>
    <n v="10"/>
    <x v="0"/>
    <n v="1"/>
    <n v="75"/>
    <n v="1"/>
    <n v="3.5"/>
    <n v="1.2200000000000002"/>
    <x v="2"/>
    <x v="1"/>
    <x v="7"/>
    <x v="6"/>
    <x v="5"/>
    <n v="129"/>
  </r>
  <r>
    <n v="1375"/>
    <n v="43672"/>
    <x v="5"/>
    <n v="32"/>
    <x v="0"/>
    <n v="1"/>
    <n v="45"/>
    <n v="1"/>
    <n v="3"/>
    <n v="2.25"/>
    <x v="0"/>
    <x v="2"/>
    <x v="22"/>
    <x v="6"/>
    <x v="8"/>
    <n v="124"/>
  </r>
  <r>
    <n v="1604"/>
    <n v="43672"/>
    <x v="2"/>
    <n v="12"/>
    <x v="1"/>
    <n v="1"/>
    <n v="38"/>
    <n v="1"/>
    <n v="3.75"/>
    <n v="3"/>
    <x v="0"/>
    <x v="2"/>
    <x v="6"/>
    <x v="6"/>
    <x v="15"/>
    <n v="129"/>
  </r>
  <r>
    <n v="165"/>
    <n v="43673"/>
    <x v="6"/>
    <n v="37"/>
    <x v="1"/>
    <n v="1"/>
    <n v="61"/>
    <n v="2"/>
    <n v="4.75"/>
    <n v="1.19"/>
    <x v="0"/>
    <x v="1"/>
    <x v="34"/>
    <x v="6"/>
    <x v="28"/>
    <n v="114"/>
  </r>
  <r>
    <n v="235"/>
    <n v="43673"/>
    <x v="0"/>
    <n v="30"/>
    <x v="0"/>
    <n v="1"/>
    <n v="30"/>
    <n v="1"/>
    <n v="3"/>
    <n v="2.4"/>
    <x v="0"/>
    <x v="2"/>
    <x v="0"/>
    <x v="6"/>
    <x v="4"/>
    <n v="122"/>
  </r>
  <r>
    <n v="1207"/>
    <n v="43678"/>
    <x v="2"/>
    <n v="12"/>
    <x v="0"/>
    <n v="1"/>
    <n v="30"/>
    <n v="2"/>
    <n v="3"/>
    <n v="2.4"/>
    <x v="0"/>
    <x v="2"/>
    <x v="6"/>
    <x v="7"/>
    <x v="4"/>
    <n v="129"/>
  </r>
  <r>
    <n v="1498"/>
    <n v="43678"/>
    <x v="2"/>
    <n v="12"/>
    <x v="0"/>
    <n v="1"/>
    <n v="66"/>
    <n v="2"/>
    <n v="4.95"/>
    <n v="3.96"/>
    <x v="0"/>
    <x v="2"/>
    <x v="6"/>
    <x v="7"/>
    <x v="12"/>
    <n v="129"/>
  </r>
  <r>
    <n v="1445"/>
    <n v="43678"/>
    <x v="2"/>
    <n v="12"/>
    <x v="0"/>
    <n v="1"/>
    <n v="15"/>
    <n v="1"/>
    <n v="9.25"/>
    <n v="1.8499999999999996"/>
    <x v="1"/>
    <x v="2"/>
    <x v="6"/>
    <x v="7"/>
    <x v="24"/>
    <n v="129"/>
  </r>
  <r>
    <n v="250"/>
    <n v="43678"/>
    <x v="2"/>
    <n v="13"/>
    <x v="0"/>
    <n v="1"/>
    <n v="77"/>
    <n v="2"/>
    <n v="3"/>
    <n v="1.05"/>
    <x v="2"/>
    <x v="1"/>
    <x v="36"/>
    <x v="7"/>
    <x v="2"/>
    <n v="129"/>
  </r>
  <r>
    <n v="20"/>
    <n v="43679"/>
    <x v="0"/>
    <n v="29"/>
    <x v="0"/>
    <n v="1"/>
    <n v="53"/>
    <n v="2"/>
    <n v="3"/>
    <n v="2.25"/>
    <x v="0"/>
    <x v="0"/>
    <x v="27"/>
    <x v="7"/>
    <x v="13"/>
    <n v="122"/>
  </r>
  <r>
    <n v="972"/>
    <n v="43679"/>
    <x v="1"/>
    <n v="22"/>
    <x v="1"/>
    <n v="1"/>
    <n v="4"/>
    <n v="1"/>
    <n v="20.45"/>
    <n v="4.09"/>
    <x v="1"/>
    <x v="0"/>
    <x v="39"/>
    <x v="7"/>
    <x v="16"/>
    <n v="146"/>
  </r>
  <r>
    <n v="1069"/>
    <n v="43679"/>
    <x v="1"/>
    <n v="22"/>
    <x v="1"/>
    <n v="1"/>
    <n v="45"/>
    <n v="1"/>
    <n v="3"/>
    <n v="2.25"/>
    <x v="0"/>
    <x v="1"/>
    <x v="39"/>
    <x v="7"/>
    <x v="8"/>
    <n v="146"/>
  </r>
  <r>
    <n v="1445"/>
    <n v="43679"/>
    <x v="0"/>
    <n v="29"/>
    <x v="0"/>
    <n v="1"/>
    <n v="48"/>
    <n v="1"/>
    <n v="2.5"/>
    <n v="1.87"/>
    <x v="0"/>
    <x v="2"/>
    <x v="27"/>
    <x v="7"/>
    <x v="3"/>
    <n v="122"/>
  </r>
  <r>
    <n v="19"/>
    <n v="43680"/>
    <x v="4"/>
    <n v="41"/>
    <x v="1"/>
    <n v="1"/>
    <n v="41"/>
    <n v="2"/>
    <n v="4.25"/>
    <n v="3.4"/>
    <x v="0"/>
    <x v="2"/>
    <x v="31"/>
    <x v="7"/>
    <x v="15"/>
    <n v="121"/>
  </r>
  <r>
    <n v="566"/>
    <n v="43680"/>
    <x v="3"/>
    <n v="10"/>
    <x v="1"/>
    <n v="1"/>
    <n v="4"/>
    <n v="2"/>
    <n v="20.45"/>
    <n v="4.09"/>
    <x v="1"/>
    <x v="1"/>
    <x v="7"/>
    <x v="7"/>
    <x v="16"/>
    <n v="129"/>
  </r>
  <r>
    <n v="1707"/>
    <n v="43680"/>
    <x v="0"/>
    <n v="30"/>
    <x v="1"/>
    <n v="1"/>
    <n v="67"/>
    <n v="2"/>
    <n v="5.95"/>
    <n v="4.76"/>
    <x v="0"/>
    <x v="1"/>
    <x v="0"/>
    <x v="7"/>
    <x v="12"/>
    <n v="122"/>
  </r>
  <r>
    <n v="636"/>
    <n v="43680"/>
    <x v="5"/>
    <n v="33"/>
    <x v="1"/>
    <n v="1"/>
    <n v="60"/>
    <n v="1"/>
    <n v="3.75"/>
    <n v="0.94"/>
    <x v="0"/>
    <x v="2"/>
    <x v="13"/>
    <x v="7"/>
    <x v="28"/>
    <n v="124"/>
  </r>
  <r>
    <n v="1511"/>
    <n v="43681"/>
    <x v="2"/>
    <n v="12"/>
    <x v="1"/>
    <n v="1"/>
    <n v="38"/>
    <n v="2"/>
    <n v="3.75"/>
    <n v="3"/>
    <x v="0"/>
    <x v="0"/>
    <x v="6"/>
    <x v="7"/>
    <x v="15"/>
    <n v="129"/>
  </r>
  <r>
    <n v="27"/>
    <n v="43681"/>
    <x v="1"/>
    <n v="24"/>
    <x v="0"/>
    <n v="1"/>
    <n v="19"/>
    <n v="2"/>
    <n v="6.4"/>
    <n v="1.2800000000000002"/>
    <x v="1"/>
    <x v="0"/>
    <x v="5"/>
    <x v="7"/>
    <x v="17"/>
    <n v="146"/>
  </r>
  <r>
    <n v="1695"/>
    <n v="43682"/>
    <x v="7"/>
    <n v="19"/>
    <x v="0"/>
    <n v="1"/>
    <n v="68"/>
    <n v="2"/>
    <n v="3.75"/>
    <n v="0.94"/>
    <x v="0"/>
    <x v="2"/>
    <x v="33"/>
    <x v="7"/>
    <x v="12"/>
    <n v="115"/>
  </r>
  <r>
    <n v="1684"/>
    <n v="43682"/>
    <x v="4"/>
    <n v="41"/>
    <x v="1"/>
    <n v="1"/>
    <n v="78"/>
    <n v="1"/>
    <n v="4.5"/>
    <n v="1.5699999999999998"/>
    <x v="2"/>
    <x v="2"/>
    <x v="31"/>
    <x v="7"/>
    <x v="2"/>
    <n v="121"/>
  </r>
  <r>
    <n v="107"/>
    <n v="43682"/>
    <x v="6"/>
    <n v="36"/>
    <x v="1"/>
    <n v="1"/>
    <n v="75"/>
    <n v="1"/>
    <n v="3.5"/>
    <n v="1.2200000000000002"/>
    <x v="2"/>
    <x v="1"/>
    <x v="21"/>
    <x v="7"/>
    <x v="5"/>
    <n v="114"/>
  </r>
  <r>
    <n v="1397"/>
    <n v="43683"/>
    <x v="0"/>
    <n v="26"/>
    <x v="1"/>
    <n v="1"/>
    <n v="43"/>
    <n v="2"/>
    <n v="3"/>
    <n v="2.25"/>
    <x v="0"/>
    <x v="2"/>
    <x v="3"/>
    <x v="7"/>
    <x v="8"/>
    <n v="122"/>
  </r>
  <r>
    <n v="743"/>
    <n v="43684"/>
    <x v="6"/>
    <n v="38"/>
    <x v="0"/>
    <n v="1"/>
    <n v="57"/>
    <n v="1"/>
    <n v="3.1"/>
    <n v="2.3200000000000003"/>
    <x v="0"/>
    <x v="1"/>
    <x v="30"/>
    <x v="7"/>
    <x v="13"/>
    <n v="114"/>
  </r>
  <r>
    <n v="1056"/>
    <n v="43684"/>
    <x v="5"/>
    <n v="35"/>
    <x v="0"/>
    <n v="1"/>
    <n v="9"/>
    <n v="1"/>
    <n v="22.5"/>
    <n v="4.5"/>
    <x v="1"/>
    <x v="2"/>
    <x v="10"/>
    <x v="7"/>
    <x v="1"/>
    <n v="124"/>
  </r>
  <r>
    <n v="1631"/>
    <n v="43684"/>
    <x v="2"/>
    <n v="11"/>
    <x v="1"/>
    <n v="1"/>
    <n v="35"/>
    <n v="2"/>
    <n v="3.1"/>
    <n v="2.48"/>
    <x v="0"/>
    <x v="0"/>
    <x v="32"/>
    <x v="7"/>
    <x v="19"/>
    <n v="129"/>
  </r>
  <r>
    <n v="1169"/>
    <n v="43686"/>
    <x v="1"/>
    <n v="22"/>
    <x v="1"/>
    <n v="1"/>
    <n v="37"/>
    <n v="1"/>
    <n v="3"/>
    <n v="2.4"/>
    <x v="0"/>
    <x v="2"/>
    <x v="39"/>
    <x v="7"/>
    <x v="15"/>
    <n v="146"/>
  </r>
  <r>
    <n v="1389"/>
    <n v="43686"/>
    <x v="2"/>
    <n v="14"/>
    <x v="1"/>
    <n v="1"/>
    <n v="77"/>
    <n v="2"/>
    <n v="3"/>
    <n v="1.05"/>
    <x v="2"/>
    <x v="0"/>
    <x v="18"/>
    <x v="7"/>
    <x v="2"/>
    <n v="129"/>
  </r>
  <r>
    <n v="12"/>
    <n v="43686"/>
    <x v="1"/>
    <n v="24"/>
    <x v="1"/>
    <n v="1"/>
    <n v="32"/>
    <n v="2"/>
    <n v="3"/>
    <n v="2.4"/>
    <x v="0"/>
    <x v="2"/>
    <x v="5"/>
    <x v="7"/>
    <x v="4"/>
    <n v="146"/>
  </r>
  <r>
    <n v="601"/>
    <n v="43687"/>
    <x v="6"/>
    <n v="36"/>
    <x v="0"/>
    <n v="1"/>
    <n v="81"/>
    <n v="1"/>
    <n v="28"/>
    <n v="19.04"/>
    <x v="3"/>
    <x v="2"/>
    <x v="21"/>
    <x v="7"/>
    <x v="9"/>
    <n v="114"/>
  </r>
  <r>
    <n v="54"/>
    <n v="43687"/>
    <x v="2"/>
    <n v="11"/>
    <x v="1"/>
    <n v="1"/>
    <n v="21"/>
    <n v="1"/>
    <n v="13.33"/>
    <n v="2.67"/>
    <x v="1"/>
    <x v="1"/>
    <x v="32"/>
    <x v="7"/>
    <x v="17"/>
    <n v="129"/>
  </r>
  <r>
    <n v="421"/>
    <n v="43688"/>
    <x v="5"/>
    <n v="33"/>
    <x v="0"/>
    <n v="1"/>
    <n v="14"/>
    <n v="2"/>
    <n v="8.9499999999999993"/>
    <n v="1.7899999999999991"/>
    <x v="1"/>
    <x v="0"/>
    <x v="13"/>
    <x v="7"/>
    <x v="6"/>
    <n v="124"/>
  </r>
  <r>
    <n v="1807"/>
    <n v="43688"/>
    <x v="7"/>
    <n v="16"/>
    <x v="0"/>
    <n v="1"/>
    <n v="2"/>
    <n v="1"/>
    <n v="18"/>
    <n v="3.5999999999999996"/>
    <x v="1"/>
    <x v="2"/>
    <x v="28"/>
    <x v="7"/>
    <x v="7"/>
    <n v="115"/>
  </r>
  <r>
    <n v="86"/>
    <n v="43688"/>
    <x v="3"/>
    <n v="9"/>
    <x v="0"/>
    <n v="1"/>
    <n v="67"/>
    <n v="2"/>
    <n v="5.95"/>
    <n v="4.76"/>
    <x v="0"/>
    <x v="2"/>
    <x v="8"/>
    <x v="7"/>
    <x v="12"/>
    <n v="129"/>
  </r>
  <r>
    <n v="807"/>
    <n v="43689"/>
    <x v="4"/>
    <n v="45"/>
    <x v="0"/>
    <n v="1"/>
    <n v="78"/>
    <n v="2"/>
    <n v="4.5"/>
    <n v="1.5699999999999998"/>
    <x v="2"/>
    <x v="0"/>
    <x v="35"/>
    <x v="7"/>
    <x v="2"/>
    <n v="121"/>
  </r>
  <r>
    <n v="1696"/>
    <n v="43689"/>
    <x v="1"/>
    <n v="25"/>
    <x v="1"/>
    <n v="1"/>
    <n v="73"/>
    <n v="2"/>
    <n v="3.75"/>
    <n v="1.31"/>
    <x v="2"/>
    <x v="1"/>
    <x v="1"/>
    <x v="7"/>
    <x v="22"/>
    <n v="146"/>
  </r>
  <r>
    <n v="141"/>
    <n v="43690"/>
    <x v="5"/>
    <n v="34"/>
    <x v="1"/>
    <n v="1"/>
    <n v="17"/>
    <n v="1"/>
    <n v="9.5"/>
    <n v="1.9000000000000004"/>
    <x v="1"/>
    <x v="1"/>
    <x v="38"/>
    <x v="7"/>
    <x v="25"/>
    <n v="124"/>
  </r>
  <r>
    <n v="299"/>
    <n v="43690"/>
    <x v="0"/>
    <n v="29"/>
    <x v="1"/>
    <n v="1"/>
    <n v="83"/>
    <n v="2"/>
    <n v="14"/>
    <n v="9.52"/>
    <x v="3"/>
    <x v="1"/>
    <x v="27"/>
    <x v="7"/>
    <x v="29"/>
    <n v="122"/>
  </r>
  <r>
    <n v="1343"/>
    <n v="43691"/>
    <x v="5"/>
    <n v="34"/>
    <x v="1"/>
    <n v="1"/>
    <n v="87"/>
    <n v="1"/>
    <n v="2.1"/>
    <n v="1.6800000000000002"/>
    <x v="0"/>
    <x v="2"/>
    <x v="38"/>
    <x v="7"/>
    <x v="15"/>
    <n v="124"/>
  </r>
  <r>
    <n v="749"/>
    <n v="43691"/>
    <x v="2"/>
    <n v="15"/>
    <x v="1"/>
    <n v="1"/>
    <n v="9"/>
    <n v="2"/>
    <n v="22.5"/>
    <n v="4.5"/>
    <x v="1"/>
    <x v="1"/>
    <x v="25"/>
    <x v="7"/>
    <x v="1"/>
    <n v="129"/>
  </r>
  <r>
    <n v="1496"/>
    <n v="43692"/>
    <x v="5"/>
    <n v="32"/>
    <x v="0"/>
    <n v="1"/>
    <n v="11"/>
    <n v="1"/>
    <n v="8.9499999999999993"/>
    <n v="1.7899999999999991"/>
    <x v="1"/>
    <x v="1"/>
    <x v="22"/>
    <x v="7"/>
    <x v="18"/>
    <n v="124"/>
  </r>
  <r>
    <n v="463"/>
    <n v="43692"/>
    <x v="0"/>
    <n v="29"/>
    <x v="0"/>
    <n v="1"/>
    <n v="30"/>
    <n v="1"/>
    <n v="3"/>
    <n v="2.4"/>
    <x v="0"/>
    <x v="2"/>
    <x v="27"/>
    <x v="7"/>
    <x v="4"/>
    <n v="122"/>
  </r>
  <r>
    <n v="259"/>
    <n v="43693"/>
    <x v="4"/>
    <n v="43"/>
    <x v="0"/>
    <n v="1"/>
    <n v="73"/>
    <n v="1"/>
    <n v="3.75"/>
    <n v="1.31"/>
    <x v="2"/>
    <x v="2"/>
    <x v="20"/>
    <x v="7"/>
    <x v="22"/>
    <n v="121"/>
  </r>
  <r>
    <n v="325"/>
    <n v="43694"/>
    <x v="2"/>
    <n v="15"/>
    <x v="0"/>
    <n v="1"/>
    <n v="19"/>
    <n v="2"/>
    <n v="6.4"/>
    <n v="1.2800000000000002"/>
    <x v="1"/>
    <x v="2"/>
    <x v="25"/>
    <x v="7"/>
    <x v="17"/>
    <n v="129"/>
  </r>
  <r>
    <n v="332"/>
    <n v="43694"/>
    <x v="3"/>
    <n v="6"/>
    <x v="0"/>
    <n v="1"/>
    <n v="21"/>
    <n v="2"/>
    <n v="13.33"/>
    <n v="2.67"/>
    <x v="1"/>
    <x v="2"/>
    <x v="24"/>
    <x v="7"/>
    <x v="17"/>
    <n v="129"/>
  </r>
  <r>
    <n v="1683"/>
    <n v="43695"/>
    <x v="4"/>
    <n v="45"/>
    <x v="0"/>
    <n v="1"/>
    <n v="38"/>
    <n v="1"/>
    <n v="3.75"/>
    <n v="3"/>
    <x v="0"/>
    <x v="0"/>
    <x v="35"/>
    <x v="7"/>
    <x v="15"/>
    <n v="121"/>
  </r>
  <r>
    <n v="650"/>
    <n v="43695"/>
    <x v="1"/>
    <n v="25"/>
    <x v="1"/>
    <n v="1"/>
    <n v="81"/>
    <n v="1"/>
    <n v="28"/>
    <n v="19.04"/>
    <x v="3"/>
    <x v="2"/>
    <x v="1"/>
    <x v="7"/>
    <x v="9"/>
    <n v="146"/>
  </r>
  <r>
    <n v="320"/>
    <n v="43695"/>
    <x v="6"/>
    <n v="36"/>
    <x v="1"/>
    <n v="1"/>
    <n v="54"/>
    <n v="1"/>
    <n v="2.5"/>
    <n v="1.87"/>
    <x v="0"/>
    <x v="0"/>
    <x v="21"/>
    <x v="7"/>
    <x v="13"/>
    <n v="114"/>
  </r>
  <r>
    <n v="1257"/>
    <n v="43696"/>
    <x v="7"/>
    <n v="18"/>
    <x v="0"/>
    <n v="1"/>
    <n v="74"/>
    <n v="2"/>
    <n v="3.5"/>
    <n v="1.2200000000000002"/>
    <x v="2"/>
    <x v="0"/>
    <x v="14"/>
    <x v="7"/>
    <x v="5"/>
    <n v="115"/>
  </r>
  <r>
    <n v="159"/>
    <n v="43696"/>
    <x v="7"/>
    <n v="16"/>
    <x v="1"/>
    <n v="1"/>
    <n v="33"/>
    <n v="1"/>
    <n v="3.5"/>
    <n v="2.8"/>
    <x v="0"/>
    <x v="1"/>
    <x v="28"/>
    <x v="7"/>
    <x v="4"/>
    <n v="115"/>
  </r>
  <r>
    <n v="424"/>
    <n v="43696"/>
    <x v="5"/>
    <n v="34"/>
    <x v="0"/>
    <n v="1"/>
    <n v="37"/>
    <n v="1"/>
    <n v="3"/>
    <n v="2.4"/>
    <x v="0"/>
    <x v="0"/>
    <x v="38"/>
    <x v="7"/>
    <x v="15"/>
    <n v="124"/>
  </r>
  <r>
    <n v="1359"/>
    <n v="43697"/>
    <x v="7"/>
    <n v="16"/>
    <x v="0"/>
    <n v="1"/>
    <n v="42"/>
    <n v="2"/>
    <n v="2.5"/>
    <n v="1.87"/>
    <x v="0"/>
    <x v="0"/>
    <x v="28"/>
    <x v="7"/>
    <x v="8"/>
    <n v="115"/>
  </r>
  <r>
    <n v="253"/>
    <n v="43697"/>
    <x v="7"/>
    <n v="17"/>
    <x v="0"/>
    <n v="1"/>
    <n v="34"/>
    <n v="2"/>
    <n v="2.4500000000000002"/>
    <n v="1.9600000000000002"/>
    <x v="0"/>
    <x v="2"/>
    <x v="19"/>
    <x v="7"/>
    <x v="19"/>
    <n v="115"/>
  </r>
  <r>
    <n v="1590"/>
    <n v="43697"/>
    <x v="4"/>
    <n v="42"/>
    <x v="0"/>
    <n v="1"/>
    <n v="76"/>
    <n v="1"/>
    <n v="3.5"/>
    <n v="1.2200000000000002"/>
    <x v="2"/>
    <x v="1"/>
    <x v="26"/>
    <x v="7"/>
    <x v="5"/>
    <n v="121"/>
  </r>
  <r>
    <n v="1670"/>
    <n v="43697"/>
    <x v="5"/>
    <n v="32"/>
    <x v="1"/>
    <n v="1"/>
    <n v="30"/>
    <n v="1"/>
    <n v="3"/>
    <n v="2.4"/>
    <x v="0"/>
    <x v="2"/>
    <x v="22"/>
    <x v="7"/>
    <x v="4"/>
    <n v="124"/>
  </r>
  <r>
    <n v="779"/>
    <n v="43698"/>
    <x v="6"/>
    <n v="37"/>
    <x v="1"/>
    <n v="1"/>
    <n v="2"/>
    <n v="1"/>
    <n v="18"/>
    <n v="3.5999999999999996"/>
    <x v="1"/>
    <x v="0"/>
    <x v="34"/>
    <x v="7"/>
    <x v="7"/>
    <n v="114"/>
  </r>
  <r>
    <n v="2"/>
    <n v="43698"/>
    <x v="1"/>
    <n v="25"/>
    <x v="1"/>
    <n v="1"/>
    <n v="72"/>
    <n v="2"/>
    <n v="3.25"/>
    <n v="1.1400000000000001"/>
    <x v="2"/>
    <x v="2"/>
    <x v="1"/>
    <x v="7"/>
    <x v="2"/>
    <n v="146"/>
  </r>
  <r>
    <n v="135"/>
    <n v="43699"/>
    <x v="6"/>
    <n v="36"/>
    <x v="1"/>
    <n v="1"/>
    <n v="34"/>
    <n v="1"/>
    <n v="2.4500000000000002"/>
    <n v="1.9600000000000002"/>
    <x v="0"/>
    <x v="2"/>
    <x v="21"/>
    <x v="7"/>
    <x v="19"/>
    <n v="114"/>
  </r>
  <r>
    <n v="1790"/>
    <n v="43699"/>
    <x v="2"/>
    <n v="12"/>
    <x v="0"/>
    <n v="1"/>
    <n v="86"/>
    <n v="1"/>
    <n v="3"/>
    <n v="2.4"/>
    <x v="0"/>
    <x v="2"/>
    <x v="6"/>
    <x v="7"/>
    <x v="15"/>
    <n v="129"/>
  </r>
  <r>
    <n v="177"/>
    <n v="43699"/>
    <x v="2"/>
    <n v="15"/>
    <x v="1"/>
    <n v="1"/>
    <n v="19"/>
    <n v="1"/>
    <n v="6.4"/>
    <n v="1.2800000000000002"/>
    <x v="1"/>
    <x v="0"/>
    <x v="25"/>
    <x v="7"/>
    <x v="17"/>
    <n v="129"/>
  </r>
  <r>
    <n v="951"/>
    <n v="43699"/>
    <x v="7"/>
    <n v="19"/>
    <x v="0"/>
    <n v="1"/>
    <n v="85"/>
    <n v="2"/>
    <n v="6"/>
    <n v="4.8"/>
    <x v="0"/>
    <x v="2"/>
    <x v="33"/>
    <x v="7"/>
    <x v="21"/>
    <n v="115"/>
  </r>
  <r>
    <n v="393"/>
    <n v="43699"/>
    <x v="6"/>
    <n v="38"/>
    <x v="0"/>
    <n v="1"/>
    <n v="88"/>
    <n v="2"/>
    <n v="2.65"/>
    <n v="0.92999999999999994"/>
    <x v="2"/>
    <x v="1"/>
    <x v="30"/>
    <x v="7"/>
    <x v="2"/>
    <n v="114"/>
  </r>
  <r>
    <n v="953"/>
    <n v="43700"/>
    <x v="5"/>
    <n v="35"/>
    <x v="0"/>
    <n v="1"/>
    <n v="23"/>
    <n v="1"/>
    <n v="2.5"/>
    <n v="2"/>
    <x v="0"/>
    <x v="0"/>
    <x v="10"/>
    <x v="7"/>
    <x v="0"/>
    <n v="124"/>
  </r>
  <r>
    <n v="395"/>
    <n v="43701"/>
    <x v="1"/>
    <n v="21"/>
    <x v="1"/>
    <n v="1"/>
    <n v="26"/>
    <n v="1"/>
    <n v="3"/>
    <n v="2.4"/>
    <x v="0"/>
    <x v="0"/>
    <x v="4"/>
    <x v="7"/>
    <x v="14"/>
    <n v="146"/>
  </r>
  <r>
    <n v="1786"/>
    <n v="43702"/>
    <x v="1"/>
    <n v="23"/>
    <x v="0"/>
    <n v="1"/>
    <n v="45"/>
    <n v="2"/>
    <n v="3"/>
    <n v="2.25"/>
    <x v="0"/>
    <x v="1"/>
    <x v="29"/>
    <x v="7"/>
    <x v="8"/>
    <n v="146"/>
  </r>
  <r>
    <n v="891"/>
    <n v="43703"/>
    <x v="0"/>
    <n v="26"/>
    <x v="1"/>
    <n v="1"/>
    <n v="74"/>
    <n v="2"/>
    <n v="3.5"/>
    <n v="1.2200000000000002"/>
    <x v="2"/>
    <x v="1"/>
    <x v="3"/>
    <x v="7"/>
    <x v="5"/>
    <n v="122"/>
  </r>
  <r>
    <n v="97"/>
    <n v="43703"/>
    <x v="5"/>
    <n v="31"/>
    <x v="1"/>
    <n v="1"/>
    <n v="4"/>
    <n v="2"/>
    <n v="20.45"/>
    <n v="4.09"/>
    <x v="1"/>
    <x v="2"/>
    <x v="15"/>
    <x v="7"/>
    <x v="16"/>
    <n v="124"/>
  </r>
  <r>
    <n v="551"/>
    <n v="43703"/>
    <x v="6"/>
    <n v="36"/>
    <x v="1"/>
    <n v="1"/>
    <n v="48"/>
    <n v="2"/>
    <n v="2.5"/>
    <n v="1.87"/>
    <x v="0"/>
    <x v="0"/>
    <x v="21"/>
    <x v="7"/>
    <x v="3"/>
    <n v="114"/>
  </r>
  <r>
    <n v="993"/>
    <n v="43704"/>
    <x v="7"/>
    <n v="17"/>
    <x v="0"/>
    <n v="1"/>
    <n v="19"/>
    <n v="1"/>
    <n v="6.4"/>
    <n v="1.2800000000000002"/>
    <x v="1"/>
    <x v="1"/>
    <x v="19"/>
    <x v="7"/>
    <x v="17"/>
    <n v="115"/>
  </r>
  <r>
    <n v="1235"/>
    <n v="43704"/>
    <x v="5"/>
    <n v="35"/>
    <x v="0"/>
    <n v="1"/>
    <n v="83"/>
    <n v="1"/>
    <n v="14"/>
    <n v="9.52"/>
    <x v="3"/>
    <x v="2"/>
    <x v="10"/>
    <x v="7"/>
    <x v="29"/>
    <n v="124"/>
  </r>
  <r>
    <n v="1416"/>
    <n v="43705"/>
    <x v="3"/>
    <n v="7"/>
    <x v="0"/>
    <n v="1"/>
    <n v="61"/>
    <n v="2"/>
    <n v="4.75"/>
    <n v="1.19"/>
    <x v="0"/>
    <x v="1"/>
    <x v="11"/>
    <x v="7"/>
    <x v="28"/>
    <n v="129"/>
  </r>
  <r>
    <n v="222"/>
    <n v="43705"/>
    <x v="5"/>
    <n v="31"/>
    <x v="0"/>
    <n v="1"/>
    <n v="43"/>
    <n v="2"/>
    <n v="3"/>
    <n v="2.25"/>
    <x v="0"/>
    <x v="2"/>
    <x v="15"/>
    <x v="7"/>
    <x v="8"/>
    <n v="124"/>
  </r>
  <r>
    <n v="423"/>
    <n v="43705"/>
    <x v="3"/>
    <n v="8"/>
    <x v="1"/>
    <n v="1"/>
    <n v="65"/>
    <n v="1"/>
    <n v="0.8"/>
    <n v="0.76"/>
    <x v="4"/>
    <x v="0"/>
    <x v="17"/>
    <x v="7"/>
    <x v="30"/>
    <n v="129"/>
  </r>
  <r>
    <n v="342"/>
    <n v="43705"/>
    <x v="7"/>
    <n v="16"/>
    <x v="1"/>
    <n v="1"/>
    <n v="61"/>
    <n v="1"/>
    <n v="4.75"/>
    <n v="1.19"/>
    <x v="0"/>
    <x v="2"/>
    <x v="28"/>
    <x v="7"/>
    <x v="28"/>
    <n v="115"/>
  </r>
  <r>
    <n v="474"/>
    <n v="43709"/>
    <x v="2"/>
    <n v="11"/>
    <x v="1"/>
    <n v="1"/>
    <n v="6"/>
    <n v="1"/>
    <n v="21"/>
    <n v="4.1999999999999993"/>
    <x v="1"/>
    <x v="2"/>
    <x v="32"/>
    <x v="8"/>
    <x v="20"/>
    <n v="129"/>
  </r>
  <r>
    <n v="921"/>
    <n v="43709"/>
    <x v="3"/>
    <n v="9"/>
    <x v="0"/>
    <n v="1"/>
    <n v="18"/>
    <n v="1"/>
    <n v="10.95"/>
    <n v="2.1899999999999995"/>
    <x v="1"/>
    <x v="2"/>
    <x v="8"/>
    <x v="8"/>
    <x v="25"/>
    <n v="129"/>
  </r>
  <r>
    <n v="396"/>
    <n v="43710"/>
    <x v="3"/>
    <n v="6"/>
    <x v="1"/>
    <n v="1"/>
    <n v="21"/>
    <n v="1"/>
    <n v="13.33"/>
    <n v="2.67"/>
    <x v="1"/>
    <x v="0"/>
    <x v="24"/>
    <x v="8"/>
    <x v="17"/>
    <n v="129"/>
  </r>
  <r>
    <n v="625"/>
    <n v="43710"/>
    <x v="7"/>
    <n v="18"/>
    <x v="1"/>
    <n v="1"/>
    <n v="6"/>
    <n v="1"/>
    <n v="21"/>
    <n v="4.1999999999999993"/>
    <x v="1"/>
    <x v="2"/>
    <x v="14"/>
    <x v="8"/>
    <x v="20"/>
    <n v="115"/>
  </r>
  <r>
    <n v="1614"/>
    <n v="43710"/>
    <x v="6"/>
    <n v="36"/>
    <x v="0"/>
    <n v="1"/>
    <n v="32"/>
    <n v="1"/>
    <n v="3"/>
    <n v="2.4"/>
    <x v="0"/>
    <x v="1"/>
    <x v="21"/>
    <x v="8"/>
    <x v="4"/>
    <n v="114"/>
  </r>
  <r>
    <n v="1706"/>
    <n v="43710"/>
    <x v="5"/>
    <n v="34"/>
    <x v="1"/>
    <n v="1"/>
    <n v="88"/>
    <n v="2"/>
    <n v="2.65"/>
    <n v="0.92999999999999994"/>
    <x v="2"/>
    <x v="2"/>
    <x v="38"/>
    <x v="8"/>
    <x v="2"/>
    <n v="124"/>
  </r>
  <r>
    <n v="308"/>
    <n v="43710"/>
    <x v="6"/>
    <n v="38"/>
    <x v="0"/>
    <n v="1"/>
    <n v="4"/>
    <n v="1"/>
    <n v="20.45"/>
    <n v="4.09"/>
    <x v="1"/>
    <x v="0"/>
    <x v="30"/>
    <x v="8"/>
    <x v="16"/>
    <n v="114"/>
  </r>
  <r>
    <n v="219"/>
    <n v="43711"/>
    <x v="1"/>
    <n v="24"/>
    <x v="1"/>
    <n v="1"/>
    <n v="19"/>
    <n v="1"/>
    <n v="6.4"/>
    <n v="1.2800000000000002"/>
    <x v="1"/>
    <x v="2"/>
    <x v="5"/>
    <x v="8"/>
    <x v="17"/>
    <n v="146"/>
  </r>
  <r>
    <n v="1247"/>
    <n v="43711"/>
    <x v="2"/>
    <n v="13"/>
    <x v="1"/>
    <n v="1"/>
    <n v="71"/>
    <n v="1"/>
    <n v="3.75"/>
    <n v="1.31"/>
    <x v="2"/>
    <x v="2"/>
    <x v="36"/>
    <x v="8"/>
    <x v="22"/>
    <n v="129"/>
  </r>
  <r>
    <n v="259"/>
    <n v="43711"/>
    <x v="4"/>
    <n v="41"/>
    <x v="0"/>
    <n v="1"/>
    <n v="46"/>
    <n v="2"/>
    <n v="2.5"/>
    <n v="1.87"/>
    <x v="0"/>
    <x v="2"/>
    <x v="31"/>
    <x v="8"/>
    <x v="10"/>
    <n v="121"/>
  </r>
  <r>
    <n v="368"/>
    <n v="43711"/>
    <x v="3"/>
    <n v="9"/>
    <x v="1"/>
    <n v="1"/>
    <n v="59"/>
    <n v="1"/>
    <n v="4.5"/>
    <n v="1.1200000000000001"/>
    <x v="0"/>
    <x v="0"/>
    <x v="8"/>
    <x v="8"/>
    <x v="28"/>
    <n v="129"/>
  </r>
  <r>
    <n v="373"/>
    <n v="43711"/>
    <x v="1"/>
    <n v="22"/>
    <x v="1"/>
    <n v="1"/>
    <n v="45"/>
    <n v="1"/>
    <n v="3"/>
    <n v="2.25"/>
    <x v="0"/>
    <x v="2"/>
    <x v="39"/>
    <x v="8"/>
    <x v="8"/>
    <n v="146"/>
  </r>
  <r>
    <n v="550"/>
    <n v="43712"/>
    <x v="3"/>
    <n v="10"/>
    <x v="1"/>
    <n v="1"/>
    <n v="2"/>
    <n v="2"/>
    <n v="18"/>
    <n v="3.5999999999999996"/>
    <x v="1"/>
    <x v="2"/>
    <x v="7"/>
    <x v="8"/>
    <x v="7"/>
    <n v="129"/>
  </r>
  <r>
    <n v="1823"/>
    <n v="43712"/>
    <x v="2"/>
    <n v="11"/>
    <x v="0"/>
    <n v="1"/>
    <n v="29"/>
    <n v="2"/>
    <n v="2.5"/>
    <n v="2"/>
    <x v="0"/>
    <x v="2"/>
    <x v="32"/>
    <x v="8"/>
    <x v="4"/>
    <n v="129"/>
  </r>
  <r>
    <n v="42"/>
    <n v="43712"/>
    <x v="4"/>
    <n v="43"/>
    <x v="1"/>
    <n v="1"/>
    <n v="69"/>
    <n v="1"/>
    <n v="3.25"/>
    <n v="1.1400000000000001"/>
    <x v="2"/>
    <x v="0"/>
    <x v="20"/>
    <x v="8"/>
    <x v="22"/>
    <n v="121"/>
  </r>
  <r>
    <n v="428"/>
    <n v="43712"/>
    <x v="7"/>
    <n v="17"/>
    <x v="0"/>
    <n v="1"/>
    <n v="54"/>
    <n v="1"/>
    <n v="2.5"/>
    <n v="1.87"/>
    <x v="0"/>
    <x v="0"/>
    <x v="19"/>
    <x v="8"/>
    <x v="13"/>
    <n v="115"/>
  </r>
  <r>
    <n v="1145"/>
    <n v="43713"/>
    <x v="7"/>
    <n v="20"/>
    <x v="0"/>
    <n v="1"/>
    <n v="13"/>
    <n v="1"/>
    <n v="8.9499999999999993"/>
    <n v="1.7899999999999991"/>
    <x v="1"/>
    <x v="0"/>
    <x v="37"/>
    <x v="8"/>
    <x v="6"/>
    <n v="115"/>
  </r>
  <r>
    <n v="1261"/>
    <n v="43713"/>
    <x v="7"/>
    <n v="20"/>
    <x v="1"/>
    <n v="1"/>
    <n v="32"/>
    <n v="1"/>
    <n v="3"/>
    <n v="2.4"/>
    <x v="0"/>
    <x v="1"/>
    <x v="37"/>
    <x v="8"/>
    <x v="4"/>
    <n v="115"/>
  </r>
  <r>
    <n v="1680"/>
    <n v="43713"/>
    <x v="0"/>
    <n v="28"/>
    <x v="0"/>
    <n v="1"/>
    <n v="12"/>
    <n v="1"/>
    <n v="8.9499999999999993"/>
    <n v="1.7899999999999991"/>
    <x v="1"/>
    <x v="0"/>
    <x v="23"/>
    <x v="8"/>
    <x v="18"/>
    <n v="122"/>
  </r>
  <r>
    <n v="1771"/>
    <n v="43713"/>
    <x v="7"/>
    <n v="19"/>
    <x v="0"/>
    <n v="1"/>
    <n v="78"/>
    <n v="2"/>
    <n v="4.5"/>
    <n v="1.5699999999999998"/>
    <x v="2"/>
    <x v="0"/>
    <x v="33"/>
    <x v="8"/>
    <x v="2"/>
    <n v="115"/>
  </r>
  <r>
    <n v="223"/>
    <n v="43713"/>
    <x v="7"/>
    <n v="17"/>
    <x v="0"/>
    <n v="1"/>
    <n v="42"/>
    <n v="2"/>
    <n v="2.5"/>
    <n v="1.87"/>
    <x v="0"/>
    <x v="2"/>
    <x v="19"/>
    <x v="8"/>
    <x v="8"/>
    <n v="115"/>
  </r>
  <r>
    <n v="1482"/>
    <n v="43713"/>
    <x v="3"/>
    <n v="7"/>
    <x v="0"/>
    <n v="1"/>
    <n v="61"/>
    <n v="2"/>
    <n v="4.75"/>
    <n v="1.19"/>
    <x v="0"/>
    <x v="2"/>
    <x v="11"/>
    <x v="8"/>
    <x v="28"/>
    <n v="129"/>
  </r>
  <r>
    <n v="460"/>
    <n v="43713"/>
    <x v="6"/>
    <n v="38"/>
    <x v="1"/>
    <n v="1"/>
    <n v="12"/>
    <n v="1"/>
    <n v="8.9499999999999993"/>
    <n v="1.7899999999999991"/>
    <x v="1"/>
    <x v="1"/>
    <x v="30"/>
    <x v="8"/>
    <x v="18"/>
    <n v="114"/>
  </r>
  <r>
    <n v="700"/>
    <n v="43714"/>
    <x v="0"/>
    <n v="29"/>
    <x v="1"/>
    <n v="1"/>
    <n v="82"/>
    <n v="2"/>
    <n v="12"/>
    <n v="8.16"/>
    <x v="3"/>
    <x v="2"/>
    <x v="27"/>
    <x v="8"/>
    <x v="29"/>
    <n v="122"/>
  </r>
  <r>
    <n v="1627"/>
    <n v="43714"/>
    <x v="3"/>
    <n v="6"/>
    <x v="0"/>
    <n v="1"/>
    <n v="88"/>
    <n v="1"/>
    <n v="2.65"/>
    <n v="0.92999999999999994"/>
    <x v="2"/>
    <x v="1"/>
    <x v="24"/>
    <x v="8"/>
    <x v="2"/>
    <n v="129"/>
  </r>
  <r>
    <n v="193"/>
    <n v="43714"/>
    <x v="0"/>
    <n v="30"/>
    <x v="0"/>
    <n v="1"/>
    <n v="68"/>
    <n v="1"/>
    <n v="3.75"/>
    <n v="0.94"/>
    <x v="0"/>
    <x v="2"/>
    <x v="0"/>
    <x v="8"/>
    <x v="12"/>
    <n v="122"/>
  </r>
  <r>
    <n v="607"/>
    <n v="43714"/>
    <x v="3"/>
    <n v="7"/>
    <x v="1"/>
    <n v="1"/>
    <n v="54"/>
    <n v="1"/>
    <n v="2.5"/>
    <n v="1.87"/>
    <x v="0"/>
    <x v="0"/>
    <x v="11"/>
    <x v="8"/>
    <x v="13"/>
    <n v="129"/>
  </r>
  <r>
    <n v="363"/>
    <n v="43715"/>
    <x v="7"/>
    <n v="18"/>
    <x v="1"/>
    <n v="1"/>
    <n v="12"/>
    <n v="1"/>
    <n v="8.9499999999999993"/>
    <n v="1.7899999999999991"/>
    <x v="1"/>
    <x v="2"/>
    <x v="14"/>
    <x v="8"/>
    <x v="18"/>
    <n v="115"/>
  </r>
  <r>
    <n v="1666"/>
    <n v="43716"/>
    <x v="4"/>
    <n v="43"/>
    <x v="0"/>
    <n v="1"/>
    <n v="68"/>
    <n v="1"/>
    <n v="3.75"/>
    <n v="0.94"/>
    <x v="0"/>
    <x v="1"/>
    <x v="20"/>
    <x v="8"/>
    <x v="12"/>
    <n v="121"/>
  </r>
  <r>
    <n v="1768"/>
    <n v="43716"/>
    <x v="0"/>
    <n v="27"/>
    <x v="0"/>
    <n v="1"/>
    <n v="63"/>
    <n v="1"/>
    <n v="0.8"/>
    <n v="0.76"/>
    <x v="4"/>
    <x v="0"/>
    <x v="2"/>
    <x v="8"/>
    <x v="11"/>
    <n v="122"/>
  </r>
  <r>
    <n v="256"/>
    <n v="43716"/>
    <x v="1"/>
    <n v="21"/>
    <x v="0"/>
    <n v="1"/>
    <n v="58"/>
    <n v="1"/>
    <n v="3.5"/>
    <n v="0.87000000000000011"/>
    <x v="0"/>
    <x v="1"/>
    <x v="4"/>
    <x v="8"/>
    <x v="28"/>
    <n v="146"/>
  </r>
  <r>
    <n v="456"/>
    <n v="43716"/>
    <x v="5"/>
    <n v="33"/>
    <x v="1"/>
    <n v="1"/>
    <n v="21"/>
    <n v="2"/>
    <n v="13.33"/>
    <n v="2.67"/>
    <x v="1"/>
    <x v="2"/>
    <x v="13"/>
    <x v="8"/>
    <x v="17"/>
    <n v="124"/>
  </r>
  <r>
    <n v="1609"/>
    <n v="43716"/>
    <x v="4"/>
    <n v="44"/>
    <x v="1"/>
    <n v="1"/>
    <n v="1"/>
    <n v="1"/>
    <n v="18"/>
    <n v="3.5999999999999996"/>
    <x v="1"/>
    <x v="2"/>
    <x v="9"/>
    <x v="8"/>
    <x v="1"/>
    <n v="121"/>
  </r>
  <r>
    <n v="276"/>
    <n v="43717"/>
    <x v="3"/>
    <n v="6"/>
    <x v="0"/>
    <n v="1"/>
    <n v="39"/>
    <n v="2"/>
    <n v="4.25"/>
    <n v="3.4"/>
    <x v="0"/>
    <x v="2"/>
    <x v="24"/>
    <x v="8"/>
    <x v="15"/>
    <n v="129"/>
  </r>
  <r>
    <n v="451"/>
    <n v="43717"/>
    <x v="4"/>
    <n v="41"/>
    <x v="1"/>
    <n v="1"/>
    <n v="49"/>
    <n v="1"/>
    <n v="3"/>
    <n v="2.25"/>
    <x v="0"/>
    <x v="2"/>
    <x v="31"/>
    <x v="8"/>
    <x v="3"/>
    <n v="121"/>
  </r>
  <r>
    <n v="590"/>
    <n v="43717"/>
    <x v="4"/>
    <n v="42"/>
    <x v="1"/>
    <n v="1"/>
    <n v="22"/>
    <n v="1"/>
    <n v="2"/>
    <n v="1.6"/>
    <x v="0"/>
    <x v="2"/>
    <x v="26"/>
    <x v="8"/>
    <x v="0"/>
    <n v="121"/>
  </r>
  <r>
    <n v="1333"/>
    <n v="43717"/>
    <x v="4"/>
    <n v="45"/>
    <x v="1"/>
    <n v="1"/>
    <n v="74"/>
    <n v="1"/>
    <n v="3.5"/>
    <n v="1.2200000000000002"/>
    <x v="2"/>
    <x v="1"/>
    <x v="35"/>
    <x v="8"/>
    <x v="5"/>
    <n v="121"/>
  </r>
  <r>
    <n v="1219"/>
    <n v="43717"/>
    <x v="5"/>
    <n v="32"/>
    <x v="1"/>
    <n v="1"/>
    <n v="19"/>
    <n v="1"/>
    <n v="6.4"/>
    <n v="1.2800000000000002"/>
    <x v="1"/>
    <x v="2"/>
    <x v="22"/>
    <x v="8"/>
    <x v="17"/>
    <n v="124"/>
  </r>
  <r>
    <n v="391"/>
    <n v="43718"/>
    <x v="6"/>
    <n v="37"/>
    <x v="0"/>
    <n v="1"/>
    <n v="35"/>
    <n v="2"/>
    <n v="3.1"/>
    <n v="2.48"/>
    <x v="0"/>
    <x v="2"/>
    <x v="34"/>
    <x v="8"/>
    <x v="19"/>
    <n v="114"/>
  </r>
  <r>
    <n v="1023"/>
    <n v="43718"/>
    <x v="6"/>
    <n v="37"/>
    <x v="1"/>
    <n v="1"/>
    <n v="56"/>
    <n v="2"/>
    <n v="2.5499999999999998"/>
    <n v="1.9099999999999997"/>
    <x v="0"/>
    <x v="2"/>
    <x v="34"/>
    <x v="8"/>
    <x v="13"/>
    <n v="114"/>
  </r>
  <r>
    <n v="945"/>
    <n v="43718"/>
    <x v="3"/>
    <n v="6"/>
    <x v="0"/>
    <n v="1"/>
    <n v="2"/>
    <n v="2"/>
    <n v="18"/>
    <n v="3.5999999999999996"/>
    <x v="1"/>
    <x v="2"/>
    <x v="24"/>
    <x v="8"/>
    <x v="7"/>
    <n v="129"/>
  </r>
  <r>
    <n v="27"/>
    <n v="43718"/>
    <x v="2"/>
    <n v="13"/>
    <x v="0"/>
    <n v="1"/>
    <n v="81"/>
    <n v="1"/>
    <n v="28"/>
    <n v="19.04"/>
    <x v="3"/>
    <x v="2"/>
    <x v="36"/>
    <x v="8"/>
    <x v="9"/>
    <n v="129"/>
  </r>
  <r>
    <n v="884"/>
    <n v="43719"/>
    <x v="3"/>
    <n v="6"/>
    <x v="1"/>
    <n v="1"/>
    <n v="7"/>
    <n v="2"/>
    <n v="19.75"/>
    <n v="3.9499999999999993"/>
    <x v="1"/>
    <x v="2"/>
    <x v="24"/>
    <x v="8"/>
    <x v="23"/>
    <n v="129"/>
  </r>
  <r>
    <n v="1185"/>
    <n v="43720"/>
    <x v="6"/>
    <n v="37"/>
    <x v="0"/>
    <n v="1"/>
    <n v="54"/>
    <n v="1"/>
    <n v="2.5"/>
    <n v="1.87"/>
    <x v="0"/>
    <x v="2"/>
    <x v="34"/>
    <x v="8"/>
    <x v="13"/>
    <n v="114"/>
  </r>
  <r>
    <n v="552"/>
    <n v="43720"/>
    <x v="6"/>
    <n v="37"/>
    <x v="1"/>
    <n v="1"/>
    <n v="72"/>
    <n v="1"/>
    <n v="3.25"/>
    <n v="1.1400000000000001"/>
    <x v="2"/>
    <x v="2"/>
    <x v="34"/>
    <x v="8"/>
    <x v="2"/>
    <n v="114"/>
  </r>
  <r>
    <n v="652"/>
    <n v="43720"/>
    <x v="6"/>
    <n v="36"/>
    <x v="1"/>
    <n v="1"/>
    <n v="16"/>
    <n v="1"/>
    <n v="8.9499999999999993"/>
    <n v="1.7899999999999991"/>
    <x v="1"/>
    <x v="2"/>
    <x v="21"/>
    <x v="8"/>
    <x v="25"/>
    <n v="114"/>
  </r>
  <r>
    <n v="992"/>
    <n v="43720"/>
    <x v="2"/>
    <n v="13"/>
    <x v="1"/>
    <n v="1"/>
    <n v="73"/>
    <n v="2"/>
    <n v="3.75"/>
    <n v="1.31"/>
    <x v="2"/>
    <x v="0"/>
    <x v="36"/>
    <x v="8"/>
    <x v="22"/>
    <n v="129"/>
  </r>
  <r>
    <n v="1358"/>
    <n v="43720"/>
    <x v="7"/>
    <n v="17"/>
    <x v="1"/>
    <n v="1"/>
    <n v="84"/>
    <n v="1"/>
    <n v="0.8"/>
    <n v="0.76"/>
    <x v="4"/>
    <x v="0"/>
    <x v="19"/>
    <x v="8"/>
    <x v="11"/>
    <n v="115"/>
  </r>
  <r>
    <n v="1478"/>
    <n v="43721"/>
    <x v="7"/>
    <n v="18"/>
    <x v="1"/>
    <n v="1"/>
    <n v="22"/>
    <n v="2"/>
    <n v="2"/>
    <n v="1.6"/>
    <x v="0"/>
    <x v="2"/>
    <x v="14"/>
    <x v="8"/>
    <x v="0"/>
    <n v="115"/>
  </r>
  <r>
    <n v="105"/>
    <n v="43721"/>
    <x v="4"/>
    <n v="44"/>
    <x v="0"/>
    <n v="1"/>
    <n v="58"/>
    <n v="1"/>
    <n v="3.5"/>
    <n v="0.87000000000000011"/>
    <x v="0"/>
    <x v="2"/>
    <x v="9"/>
    <x v="8"/>
    <x v="28"/>
    <n v="121"/>
  </r>
  <r>
    <n v="418"/>
    <n v="43721"/>
    <x v="6"/>
    <n v="36"/>
    <x v="0"/>
    <n v="1"/>
    <n v="40"/>
    <n v="1"/>
    <n v="3.75"/>
    <n v="3"/>
    <x v="0"/>
    <x v="1"/>
    <x v="21"/>
    <x v="8"/>
    <x v="15"/>
    <n v="114"/>
  </r>
  <r>
    <n v="1400"/>
    <n v="43721"/>
    <x v="0"/>
    <n v="26"/>
    <x v="1"/>
    <n v="1"/>
    <n v="85"/>
    <n v="1"/>
    <n v="6"/>
    <n v="4.8"/>
    <x v="0"/>
    <x v="2"/>
    <x v="3"/>
    <x v="8"/>
    <x v="21"/>
    <n v="122"/>
  </r>
  <r>
    <n v="676"/>
    <n v="43722"/>
    <x v="6"/>
    <n v="39"/>
    <x v="0"/>
    <n v="1"/>
    <n v="14"/>
    <n v="1"/>
    <n v="8.9499999999999993"/>
    <n v="1.7899999999999991"/>
    <x v="1"/>
    <x v="2"/>
    <x v="12"/>
    <x v="8"/>
    <x v="6"/>
    <n v="114"/>
  </r>
  <r>
    <n v="1577"/>
    <n v="43722"/>
    <x v="2"/>
    <n v="15"/>
    <x v="1"/>
    <n v="1"/>
    <n v="86"/>
    <n v="2"/>
    <n v="3"/>
    <n v="2.4"/>
    <x v="0"/>
    <x v="1"/>
    <x v="25"/>
    <x v="8"/>
    <x v="15"/>
    <n v="129"/>
  </r>
  <r>
    <n v="362"/>
    <n v="43722"/>
    <x v="5"/>
    <n v="32"/>
    <x v="1"/>
    <n v="1"/>
    <n v="7"/>
    <n v="1"/>
    <n v="19.75"/>
    <n v="3.9499999999999993"/>
    <x v="1"/>
    <x v="0"/>
    <x v="22"/>
    <x v="8"/>
    <x v="23"/>
    <n v="124"/>
  </r>
  <r>
    <n v="838"/>
    <n v="43723"/>
    <x v="7"/>
    <n v="17"/>
    <x v="0"/>
    <n v="1"/>
    <n v="37"/>
    <n v="1"/>
    <n v="3"/>
    <n v="2.4"/>
    <x v="0"/>
    <x v="0"/>
    <x v="19"/>
    <x v="8"/>
    <x v="15"/>
    <n v="115"/>
  </r>
  <r>
    <n v="508"/>
    <n v="43724"/>
    <x v="7"/>
    <n v="20"/>
    <x v="0"/>
    <n v="1"/>
    <n v="25"/>
    <n v="2"/>
    <n v="2.2000000000000002"/>
    <n v="1.7600000000000002"/>
    <x v="0"/>
    <x v="2"/>
    <x v="37"/>
    <x v="8"/>
    <x v="14"/>
    <n v="115"/>
  </r>
  <r>
    <n v="587"/>
    <n v="43725"/>
    <x v="4"/>
    <n v="44"/>
    <x v="0"/>
    <n v="1"/>
    <n v="32"/>
    <n v="1"/>
    <n v="3"/>
    <n v="2.4"/>
    <x v="0"/>
    <x v="2"/>
    <x v="9"/>
    <x v="8"/>
    <x v="4"/>
    <n v="121"/>
  </r>
  <r>
    <n v="1613"/>
    <n v="43725"/>
    <x v="6"/>
    <n v="36"/>
    <x v="1"/>
    <n v="1"/>
    <n v="42"/>
    <n v="2"/>
    <n v="2.5"/>
    <n v="1.87"/>
    <x v="0"/>
    <x v="2"/>
    <x v="21"/>
    <x v="8"/>
    <x v="8"/>
    <n v="114"/>
  </r>
  <r>
    <n v="33"/>
    <n v="43726"/>
    <x v="2"/>
    <n v="15"/>
    <x v="1"/>
    <n v="1"/>
    <n v="39"/>
    <n v="1"/>
    <n v="4.25"/>
    <n v="3.4"/>
    <x v="0"/>
    <x v="0"/>
    <x v="25"/>
    <x v="8"/>
    <x v="15"/>
    <n v="129"/>
  </r>
  <r>
    <n v="1288"/>
    <n v="43726"/>
    <x v="7"/>
    <n v="20"/>
    <x v="1"/>
    <n v="1"/>
    <n v="65"/>
    <n v="1"/>
    <n v="0.8"/>
    <n v="0.76"/>
    <x v="4"/>
    <x v="1"/>
    <x v="37"/>
    <x v="8"/>
    <x v="30"/>
    <n v="115"/>
  </r>
  <r>
    <n v="477"/>
    <n v="43726"/>
    <x v="0"/>
    <n v="28"/>
    <x v="0"/>
    <n v="1"/>
    <n v="55"/>
    <n v="2"/>
    <n v="4"/>
    <n v="3"/>
    <x v="0"/>
    <x v="1"/>
    <x v="23"/>
    <x v="8"/>
    <x v="13"/>
    <n v="122"/>
  </r>
  <r>
    <n v="174"/>
    <n v="43726"/>
    <x v="5"/>
    <n v="31"/>
    <x v="0"/>
    <n v="1"/>
    <n v="9"/>
    <n v="1"/>
    <n v="22.5"/>
    <n v="4.5"/>
    <x v="1"/>
    <x v="2"/>
    <x v="15"/>
    <x v="8"/>
    <x v="1"/>
    <n v="124"/>
  </r>
  <r>
    <n v="538"/>
    <n v="43726"/>
    <x v="4"/>
    <n v="42"/>
    <x v="1"/>
    <n v="1"/>
    <n v="49"/>
    <n v="1"/>
    <n v="3"/>
    <n v="2.25"/>
    <x v="0"/>
    <x v="1"/>
    <x v="26"/>
    <x v="8"/>
    <x v="3"/>
    <n v="121"/>
  </r>
  <r>
    <n v="298"/>
    <n v="43727"/>
    <x v="0"/>
    <n v="29"/>
    <x v="0"/>
    <n v="1"/>
    <n v="21"/>
    <n v="2"/>
    <n v="13.33"/>
    <n v="2.67"/>
    <x v="1"/>
    <x v="2"/>
    <x v="27"/>
    <x v="8"/>
    <x v="17"/>
    <n v="122"/>
  </r>
  <r>
    <n v="516"/>
    <n v="43727"/>
    <x v="6"/>
    <n v="37"/>
    <x v="1"/>
    <n v="1"/>
    <n v="68"/>
    <n v="2"/>
    <n v="3.75"/>
    <n v="0.94"/>
    <x v="0"/>
    <x v="0"/>
    <x v="34"/>
    <x v="8"/>
    <x v="12"/>
    <n v="114"/>
  </r>
  <r>
    <n v="873"/>
    <n v="43727"/>
    <x v="1"/>
    <n v="22"/>
    <x v="1"/>
    <n v="1"/>
    <n v="3"/>
    <n v="1"/>
    <n v="14.75"/>
    <n v="2.9499999999999993"/>
    <x v="1"/>
    <x v="2"/>
    <x v="39"/>
    <x v="8"/>
    <x v="16"/>
    <n v="146"/>
  </r>
  <r>
    <n v="946"/>
    <n v="43727"/>
    <x v="4"/>
    <n v="43"/>
    <x v="0"/>
    <n v="1"/>
    <n v="50"/>
    <n v="2"/>
    <n v="2.5"/>
    <n v="1.87"/>
    <x v="0"/>
    <x v="2"/>
    <x v="20"/>
    <x v="8"/>
    <x v="3"/>
    <n v="121"/>
  </r>
  <r>
    <n v="69"/>
    <n v="43727"/>
    <x v="6"/>
    <n v="39"/>
    <x v="1"/>
    <n v="1"/>
    <n v="13"/>
    <n v="1"/>
    <n v="8.9499999999999993"/>
    <n v="1.7899999999999991"/>
    <x v="1"/>
    <x v="2"/>
    <x v="12"/>
    <x v="8"/>
    <x v="6"/>
    <n v="114"/>
  </r>
  <r>
    <n v="154"/>
    <n v="43727"/>
    <x v="4"/>
    <n v="42"/>
    <x v="0"/>
    <n v="1"/>
    <n v="70"/>
    <n v="1"/>
    <n v="3.25"/>
    <n v="1.1400000000000001"/>
    <x v="2"/>
    <x v="1"/>
    <x v="26"/>
    <x v="8"/>
    <x v="2"/>
    <n v="121"/>
  </r>
  <r>
    <n v="168"/>
    <n v="43727"/>
    <x v="5"/>
    <n v="32"/>
    <x v="1"/>
    <n v="1"/>
    <n v="45"/>
    <n v="1"/>
    <n v="3"/>
    <n v="2.25"/>
    <x v="0"/>
    <x v="2"/>
    <x v="22"/>
    <x v="8"/>
    <x v="8"/>
    <n v="124"/>
  </r>
  <r>
    <n v="1286"/>
    <n v="43728"/>
    <x v="3"/>
    <n v="10"/>
    <x v="0"/>
    <n v="1"/>
    <n v="38"/>
    <n v="2"/>
    <n v="3.75"/>
    <n v="3"/>
    <x v="0"/>
    <x v="1"/>
    <x v="7"/>
    <x v="8"/>
    <x v="15"/>
    <n v="129"/>
  </r>
  <r>
    <n v="1724"/>
    <n v="43728"/>
    <x v="0"/>
    <n v="29"/>
    <x v="1"/>
    <n v="1"/>
    <n v="85"/>
    <n v="2"/>
    <n v="6"/>
    <n v="4.8"/>
    <x v="0"/>
    <x v="1"/>
    <x v="27"/>
    <x v="8"/>
    <x v="21"/>
    <n v="122"/>
  </r>
  <r>
    <n v="177"/>
    <n v="43728"/>
    <x v="5"/>
    <n v="31"/>
    <x v="1"/>
    <n v="1"/>
    <n v="15"/>
    <n v="1"/>
    <n v="9.25"/>
    <n v="1.8499999999999996"/>
    <x v="1"/>
    <x v="2"/>
    <x v="15"/>
    <x v="8"/>
    <x v="24"/>
    <n v="124"/>
  </r>
  <r>
    <n v="671"/>
    <n v="43728"/>
    <x v="4"/>
    <n v="41"/>
    <x v="1"/>
    <n v="1"/>
    <n v="86"/>
    <n v="1"/>
    <n v="3"/>
    <n v="2.4"/>
    <x v="0"/>
    <x v="2"/>
    <x v="31"/>
    <x v="8"/>
    <x v="15"/>
    <n v="121"/>
  </r>
  <r>
    <n v="1773"/>
    <n v="43729"/>
    <x v="2"/>
    <n v="14"/>
    <x v="0"/>
    <n v="1"/>
    <n v="87"/>
    <n v="2"/>
    <n v="2.1"/>
    <n v="1.6800000000000002"/>
    <x v="0"/>
    <x v="2"/>
    <x v="18"/>
    <x v="8"/>
    <x v="15"/>
    <n v="129"/>
  </r>
  <r>
    <n v="162"/>
    <n v="43730"/>
    <x v="3"/>
    <n v="7"/>
    <x v="0"/>
    <n v="1"/>
    <n v="40"/>
    <n v="1"/>
    <n v="3.75"/>
    <n v="3"/>
    <x v="0"/>
    <x v="2"/>
    <x v="11"/>
    <x v="8"/>
    <x v="15"/>
    <n v="129"/>
  </r>
  <r>
    <n v="490"/>
    <n v="43730"/>
    <x v="3"/>
    <n v="7"/>
    <x v="1"/>
    <n v="1"/>
    <n v="88"/>
    <n v="1"/>
    <n v="2.65"/>
    <n v="0.92999999999999994"/>
    <x v="2"/>
    <x v="2"/>
    <x v="11"/>
    <x v="8"/>
    <x v="2"/>
    <n v="129"/>
  </r>
  <r>
    <n v="1000"/>
    <n v="43730"/>
    <x v="2"/>
    <n v="12"/>
    <x v="0"/>
    <n v="1"/>
    <n v="73"/>
    <n v="2"/>
    <n v="3.75"/>
    <n v="1.31"/>
    <x v="2"/>
    <x v="1"/>
    <x v="6"/>
    <x v="8"/>
    <x v="22"/>
    <n v="129"/>
  </r>
  <r>
    <n v="1386"/>
    <n v="43730"/>
    <x v="5"/>
    <n v="32"/>
    <x v="0"/>
    <n v="1"/>
    <n v="13"/>
    <n v="1"/>
    <n v="8.9499999999999993"/>
    <n v="1.7899999999999991"/>
    <x v="1"/>
    <x v="0"/>
    <x v="22"/>
    <x v="8"/>
    <x v="6"/>
    <n v="124"/>
  </r>
  <r>
    <n v="1752"/>
    <n v="43730"/>
    <x v="1"/>
    <n v="22"/>
    <x v="1"/>
    <n v="1"/>
    <n v="88"/>
    <n v="2"/>
    <n v="2.65"/>
    <n v="0.92999999999999994"/>
    <x v="2"/>
    <x v="2"/>
    <x v="39"/>
    <x v="8"/>
    <x v="2"/>
    <n v="146"/>
  </r>
  <r>
    <n v="75"/>
    <n v="43730"/>
    <x v="2"/>
    <n v="15"/>
    <x v="1"/>
    <n v="1"/>
    <n v="60"/>
    <n v="1"/>
    <n v="3.75"/>
    <n v="0.94"/>
    <x v="0"/>
    <x v="2"/>
    <x v="25"/>
    <x v="8"/>
    <x v="28"/>
    <n v="129"/>
  </r>
  <r>
    <n v="1699"/>
    <n v="43730"/>
    <x v="6"/>
    <n v="38"/>
    <x v="0"/>
    <n v="1"/>
    <n v="10"/>
    <n v="1"/>
    <n v="10"/>
    <n v="2"/>
    <x v="1"/>
    <x v="0"/>
    <x v="30"/>
    <x v="8"/>
    <x v="27"/>
    <n v="114"/>
  </r>
  <r>
    <n v="440"/>
    <n v="43730"/>
    <x v="1"/>
    <n v="24"/>
    <x v="0"/>
    <n v="1"/>
    <n v="63"/>
    <n v="1"/>
    <n v="0.8"/>
    <n v="0.76"/>
    <x v="4"/>
    <x v="2"/>
    <x v="5"/>
    <x v="8"/>
    <x v="11"/>
    <n v="146"/>
  </r>
  <r>
    <n v="629"/>
    <n v="43730"/>
    <x v="3"/>
    <n v="6"/>
    <x v="0"/>
    <n v="1"/>
    <n v="9"/>
    <n v="1"/>
    <n v="22.5"/>
    <n v="4.5"/>
    <x v="1"/>
    <x v="0"/>
    <x v="24"/>
    <x v="8"/>
    <x v="1"/>
    <n v="129"/>
  </r>
  <r>
    <n v="575"/>
    <n v="43731"/>
    <x v="7"/>
    <n v="18"/>
    <x v="0"/>
    <n v="1"/>
    <n v="5"/>
    <n v="1"/>
    <n v="15"/>
    <n v="3"/>
    <x v="1"/>
    <x v="2"/>
    <x v="14"/>
    <x v="8"/>
    <x v="20"/>
    <n v="115"/>
  </r>
  <r>
    <n v="513"/>
    <n v="43732"/>
    <x v="6"/>
    <n v="40"/>
    <x v="1"/>
    <n v="1"/>
    <n v="6"/>
    <n v="1"/>
    <n v="21"/>
    <n v="4.1999999999999993"/>
    <x v="1"/>
    <x v="0"/>
    <x v="16"/>
    <x v="8"/>
    <x v="20"/>
    <n v="114"/>
  </r>
  <r>
    <n v="869"/>
    <n v="43732"/>
    <x v="1"/>
    <n v="23"/>
    <x v="1"/>
    <n v="1"/>
    <n v="22"/>
    <n v="2"/>
    <n v="2"/>
    <n v="1.6"/>
    <x v="0"/>
    <x v="1"/>
    <x v="29"/>
    <x v="8"/>
    <x v="0"/>
    <n v="146"/>
  </r>
  <r>
    <n v="1464"/>
    <n v="43732"/>
    <x v="5"/>
    <n v="35"/>
    <x v="1"/>
    <n v="1"/>
    <n v="12"/>
    <n v="2"/>
    <n v="8.9499999999999993"/>
    <n v="1.7899999999999991"/>
    <x v="1"/>
    <x v="2"/>
    <x v="10"/>
    <x v="8"/>
    <x v="18"/>
    <n v="124"/>
  </r>
  <r>
    <n v="96"/>
    <n v="43732"/>
    <x v="6"/>
    <n v="38"/>
    <x v="0"/>
    <n v="1"/>
    <n v="71"/>
    <n v="1"/>
    <n v="3.75"/>
    <n v="1.31"/>
    <x v="2"/>
    <x v="0"/>
    <x v="30"/>
    <x v="8"/>
    <x v="22"/>
    <n v="114"/>
  </r>
  <r>
    <n v="271"/>
    <n v="43732"/>
    <x v="1"/>
    <n v="23"/>
    <x v="1"/>
    <n v="1"/>
    <n v="59"/>
    <n v="1"/>
    <n v="4.5"/>
    <n v="1.1200000000000001"/>
    <x v="0"/>
    <x v="2"/>
    <x v="29"/>
    <x v="8"/>
    <x v="28"/>
    <n v="146"/>
  </r>
  <r>
    <n v="1271"/>
    <n v="43733"/>
    <x v="3"/>
    <n v="10"/>
    <x v="0"/>
    <n v="1"/>
    <n v="32"/>
    <n v="1"/>
    <n v="3"/>
    <n v="2.4"/>
    <x v="0"/>
    <x v="2"/>
    <x v="7"/>
    <x v="8"/>
    <x v="4"/>
    <n v="129"/>
  </r>
  <r>
    <n v="938"/>
    <n v="43733"/>
    <x v="6"/>
    <n v="37"/>
    <x v="1"/>
    <n v="1"/>
    <n v="66"/>
    <n v="1"/>
    <n v="4.95"/>
    <n v="3.96"/>
    <x v="0"/>
    <x v="2"/>
    <x v="34"/>
    <x v="8"/>
    <x v="12"/>
    <n v="114"/>
  </r>
  <r>
    <n v="955"/>
    <n v="43733"/>
    <x v="4"/>
    <n v="43"/>
    <x v="1"/>
    <n v="1"/>
    <n v="79"/>
    <n v="1"/>
    <n v="3.75"/>
    <n v="1.31"/>
    <x v="2"/>
    <x v="2"/>
    <x v="20"/>
    <x v="8"/>
    <x v="2"/>
    <n v="121"/>
  </r>
  <r>
    <n v="57"/>
    <n v="43734"/>
    <x v="6"/>
    <n v="38"/>
    <x v="0"/>
    <n v="1"/>
    <n v="37"/>
    <n v="1"/>
    <n v="3"/>
    <n v="2.4"/>
    <x v="0"/>
    <x v="2"/>
    <x v="30"/>
    <x v="8"/>
    <x v="15"/>
    <n v="114"/>
  </r>
  <r>
    <n v="102"/>
    <n v="43734"/>
    <x v="2"/>
    <n v="13"/>
    <x v="0"/>
    <n v="1"/>
    <n v="35"/>
    <n v="1"/>
    <n v="3.1"/>
    <n v="2.48"/>
    <x v="0"/>
    <x v="0"/>
    <x v="36"/>
    <x v="8"/>
    <x v="19"/>
    <n v="129"/>
  </r>
  <r>
    <n v="1348"/>
    <n v="43734"/>
    <x v="1"/>
    <n v="24"/>
    <x v="0"/>
    <n v="1"/>
    <n v="20"/>
    <n v="1"/>
    <n v="7.6"/>
    <n v="1.5199999999999996"/>
    <x v="1"/>
    <x v="0"/>
    <x v="5"/>
    <x v="8"/>
    <x v="26"/>
    <n v="146"/>
  </r>
  <r>
    <n v="490"/>
    <n v="43735"/>
    <x v="7"/>
    <n v="17"/>
    <x v="1"/>
    <n v="1"/>
    <n v="5"/>
    <n v="2"/>
    <n v="15"/>
    <n v="3"/>
    <x v="1"/>
    <x v="0"/>
    <x v="19"/>
    <x v="8"/>
    <x v="20"/>
    <n v="115"/>
  </r>
  <r>
    <n v="78"/>
    <n v="43735"/>
    <x v="1"/>
    <n v="23"/>
    <x v="0"/>
    <n v="1"/>
    <n v="79"/>
    <n v="1"/>
    <n v="3.75"/>
    <n v="1.31"/>
    <x v="2"/>
    <x v="2"/>
    <x v="29"/>
    <x v="8"/>
    <x v="2"/>
    <n v="146"/>
  </r>
  <r>
    <n v="690"/>
    <n v="43735"/>
    <x v="6"/>
    <n v="38"/>
    <x v="1"/>
    <n v="1"/>
    <n v="28"/>
    <n v="2"/>
    <n v="2"/>
    <n v="1.6"/>
    <x v="0"/>
    <x v="2"/>
    <x v="30"/>
    <x v="8"/>
    <x v="4"/>
    <n v="114"/>
  </r>
  <r>
    <n v="1464"/>
    <n v="43735"/>
    <x v="6"/>
    <n v="38"/>
    <x v="1"/>
    <n v="1"/>
    <n v="45"/>
    <n v="1"/>
    <n v="3"/>
    <n v="2.25"/>
    <x v="0"/>
    <x v="0"/>
    <x v="30"/>
    <x v="8"/>
    <x v="8"/>
    <n v="114"/>
  </r>
  <r>
    <n v="292"/>
    <n v="43735"/>
    <x v="1"/>
    <n v="25"/>
    <x v="0"/>
    <n v="1"/>
    <n v="87"/>
    <n v="1"/>
    <n v="2.1"/>
    <n v="1.6800000000000002"/>
    <x v="0"/>
    <x v="1"/>
    <x v="1"/>
    <x v="8"/>
    <x v="15"/>
    <n v="146"/>
  </r>
  <r>
    <n v="199"/>
    <n v="43736"/>
    <x v="0"/>
    <n v="28"/>
    <x v="1"/>
    <n v="1"/>
    <n v="62"/>
    <n v="2"/>
    <n v="3"/>
    <n v="0.75"/>
    <x v="0"/>
    <x v="2"/>
    <x v="23"/>
    <x v="8"/>
    <x v="28"/>
    <n v="122"/>
  </r>
  <r>
    <n v="1519"/>
    <n v="43736"/>
    <x v="3"/>
    <n v="6"/>
    <x v="0"/>
    <n v="1"/>
    <n v="26"/>
    <n v="2"/>
    <n v="3"/>
    <n v="2.4"/>
    <x v="0"/>
    <x v="2"/>
    <x v="24"/>
    <x v="8"/>
    <x v="14"/>
    <n v="129"/>
  </r>
  <r>
    <n v="1504"/>
    <n v="43736"/>
    <x v="4"/>
    <n v="44"/>
    <x v="0"/>
    <n v="1"/>
    <n v="86"/>
    <n v="1"/>
    <n v="3"/>
    <n v="2.4"/>
    <x v="0"/>
    <x v="2"/>
    <x v="9"/>
    <x v="8"/>
    <x v="15"/>
    <n v="121"/>
  </r>
  <r>
    <n v="206"/>
    <n v="43739"/>
    <x v="6"/>
    <n v="38"/>
    <x v="1"/>
    <n v="1"/>
    <n v="86"/>
    <n v="1"/>
    <n v="3"/>
    <n v="2.4"/>
    <x v="0"/>
    <x v="2"/>
    <x v="30"/>
    <x v="9"/>
    <x v="15"/>
    <n v="114"/>
  </r>
  <r>
    <n v="143"/>
    <n v="43740"/>
    <x v="2"/>
    <n v="15"/>
    <x v="1"/>
    <n v="1"/>
    <n v="27"/>
    <n v="2"/>
    <n v="3.5"/>
    <n v="2.8"/>
    <x v="0"/>
    <x v="2"/>
    <x v="25"/>
    <x v="9"/>
    <x v="14"/>
    <n v="129"/>
  </r>
  <r>
    <n v="661"/>
    <n v="43740"/>
    <x v="2"/>
    <n v="11"/>
    <x v="1"/>
    <n v="1"/>
    <n v="46"/>
    <n v="2"/>
    <n v="2.5"/>
    <n v="1.87"/>
    <x v="0"/>
    <x v="0"/>
    <x v="32"/>
    <x v="9"/>
    <x v="10"/>
    <n v="129"/>
  </r>
  <r>
    <n v="1569"/>
    <n v="43740"/>
    <x v="1"/>
    <n v="24"/>
    <x v="0"/>
    <n v="1"/>
    <n v="75"/>
    <n v="2"/>
    <n v="3.5"/>
    <n v="1.2200000000000002"/>
    <x v="2"/>
    <x v="0"/>
    <x v="5"/>
    <x v="9"/>
    <x v="5"/>
    <n v="146"/>
  </r>
  <r>
    <n v="658"/>
    <n v="43741"/>
    <x v="1"/>
    <n v="21"/>
    <x v="1"/>
    <n v="1"/>
    <n v="48"/>
    <n v="1"/>
    <n v="2.5"/>
    <n v="1.87"/>
    <x v="0"/>
    <x v="0"/>
    <x v="4"/>
    <x v="9"/>
    <x v="3"/>
    <n v="146"/>
  </r>
  <r>
    <n v="1164"/>
    <n v="43741"/>
    <x v="1"/>
    <n v="25"/>
    <x v="1"/>
    <n v="1"/>
    <n v="52"/>
    <n v="1"/>
    <n v="2.5"/>
    <n v="1.87"/>
    <x v="0"/>
    <x v="2"/>
    <x v="1"/>
    <x v="9"/>
    <x v="13"/>
    <n v="146"/>
  </r>
  <r>
    <n v="560"/>
    <n v="43741"/>
    <x v="4"/>
    <n v="45"/>
    <x v="1"/>
    <n v="1"/>
    <n v="79"/>
    <n v="1"/>
    <n v="3.75"/>
    <n v="1.31"/>
    <x v="2"/>
    <x v="2"/>
    <x v="35"/>
    <x v="9"/>
    <x v="2"/>
    <n v="121"/>
  </r>
  <r>
    <n v="1712"/>
    <n v="43742"/>
    <x v="2"/>
    <n v="12"/>
    <x v="0"/>
    <n v="1"/>
    <n v="43"/>
    <n v="1"/>
    <n v="3"/>
    <n v="2.25"/>
    <x v="0"/>
    <x v="1"/>
    <x v="6"/>
    <x v="9"/>
    <x v="8"/>
    <n v="129"/>
  </r>
  <r>
    <n v="910"/>
    <n v="43742"/>
    <x v="5"/>
    <n v="33"/>
    <x v="1"/>
    <n v="1"/>
    <n v="73"/>
    <n v="2"/>
    <n v="3.75"/>
    <n v="1.31"/>
    <x v="2"/>
    <x v="2"/>
    <x v="13"/>
    <x v="9"/>
    <x v="22"/>
    <n v="124"/>
  </r>
  <r>
    <n v="933"/>
    <n v="43742"/>
    <x v="6"/>
    <n v="37"/>
    <x v="1"/>
    <n v="1"/>
    <n v="68"/>
    <n v="1"/>
    <n v="3.75"/>
    <n v="0.94"/>
    <x v="0"/>
    <x v="0"/>
    <x v="34"/>
    <x v="9"/>
    <x v="12"/>
    <n v="114"/>
  </r>
  <r>
    <n v="1232"/>
    <n v="43742"/>
    <x v="7"/>
    <n v="19"/>
    <x v="1"/>
    <n v="1"/>
    <n v="30"/>
    <n v="2"/>
    <n v="3"/>
    <n v="2.4"/>
    <x v="0"/>
    <x v="0"/>
    <x v="33"/>
    <x v="9"/>
    <x v="4"/>
    <n v="115"/>
  </r>
  <r>
    <n v="1248"/>
    <n v="43742"/>
    <x v="1"/>
    <n v="24"/>
    <x v="1"/>
    <n v="1"/>
    <n v="68"/>
    <n v="1"/>
    <n v="3.75"/>
    <n v="0.94"/>
    <x v="0"/>
    <x v="2"/>
    <x v="5"/>
    <x v="9"/>
    <x v="12"/>
    <n v="146"/>
  </r>
  <r>
    <n v="675"/>
    <n v="43743"/>
    <x v="4"/>
    <n v="43"/>
    <x v="1"/>
    <n v="1"/>
    <n v="1"/>
    <n v="1"/>
    <n v="18"/>
    <n v="3.5999999999999996"/>
    <x v="1"/>
    <x v="2"/>
    <x v="20"/>
    <x v="9"/>
    <x v="1"/>
    <n v="121"/>
  </r>
  <r>
    <n v="677"/>
    <n v="43743"/>
    <x v="2"/>
    <n v="14"/>
    <x v="1"/>
    <n v="1"/>
    <n v="2"/>
    <n v="2"/>
    <n v="18"/>
    <n v="3.5999999999999996"/>
    <x v="1"/>
    <x v="0"/>
    <x v="18"/>
    <x v="9"/>
    <x v="7"/>
    <n v="129"/>
  </r>
  <r>
    <n v="828"/>
    <n v="43743"/>
    <x v="1"/>
    <n v="25"/>
    <x v="1"/>
    <n v="1"/>
    <n v="38"/>
    <n v="1"/>
    <n v="3.75"/>
    <n v="3"/>
    <x v="0"/>
    <x v="2"/>
    <x v="1"/>
    <x v="9"/>
    <x v="15"/>
    <n v="146"/>
  </r>
  <r>
    <n v="1018"/>
    <n v="43743"/>
    <x v="4"/>
    <n v="43"/>
    <x v="1"/>
    <n v="1"/>
    <n v="79"/>
    <n v="2"/>
    <n v="3.75"/>
    <n v="1.31"/>
    <x v="2"/>
    <x v="0"/>
    <x v="20"/>
    <x v="9"/>
    <x v="2"/>
    <n v="121"/>
  </r>
  <r>
    <n v="488"/>
    <n v="43743"/>
    <x v="1"/>
    <n v="24"/>
    <x v="1"/>
    <n v="1"/>
    <n v="86"/>
    <n v="1"/>
    <n v="3"/>
    <n v="2.4"/>
    <x v="0"/>
    <x v="1"/>
    <x v="5"/>
    <x v="9"/>
    <x v="15"/>
    <n v="146"/>
  </r>
  <r>
    <n v="887"/>
    <n v="43743"/>
    <x v="0"/>
    <n v="27"/>
    <x v="0"/>
    <n v="1"/>
    <n v="19"/>
    <n v="1"/>
    <n v="6.4"/>
    <n v="1.2800000000000002"/>
    <x v="1"/>
    <x v="0"/>
    <x v="2"/>
    <x v="9"/>
    <x v="17"/>
    <n v="122"/>
  </r>
  <r>
    <n v="897"/>
    <n v="43743"/>
    <x v="1"/>
    <n v="23"/>
    <x v="0"/>
    <n v="1"/>
    <n v="24"/>
    <n v="1"/>
    <n v="3"/>
    <n v="2.4"/>
    <x v="0"/>
    <x v="0"/>
    <x v="29"/>
    <x v="9"/>
    <x v="0"/>
    <n v="146"/>
  </r>
  <r>
    <n v="951"/>
    <n v="43743"/>
    <x v="7"/>
    <n v="20"/>
    <x v="0"/>
    <n v="1"/>
    <n v="14"/>
    <n v="1"/>
    <n v="8.9499999999999993"/>
    <n v="1.7899999999999991"/>
    <x v="1"/>
    <x v="2"/>
    <x v="37"/>
    <x v="9"/>
    <x v="6"/>
    <n v="115"/>
  </r>
  <r>
    <n v="1479"/>
    <n v="43743"/>
    <x v="2"/>
    <n v="12"/>
    <x v="0"/>
    <n v="1"/>
    <n v="88"/>
    <n v="2"/>
    <n v="2.65"/>
    <n v="0.92999999999999994"/>
    <x v="2"/>
    <x v="1"/>
    <x v="6"/>
    <x v="9"/>
    <x v="2"/>
    <n v="129"/>
  </r>
  <r>
    <n v="571"/>
    <n v="43743"/>
    <x v="0"/>
    <n v="27"/>
    <x v="1"/>
    <n v="1"/>
    <n v="31"/>
    <n v="1"/>
    <n v="2.2000000000000002"/>
    <n v="1.7600000000000002"/>
    <x v="0"/>
    <x v="2"/>
    <x v="2"/>
    <x v="9"/>
    <x v="4"/>
    <n v="122"/>
  </r>
  <r>
    <n v="660"/>
    <n v="43744"/>
    <x v="2"/>
    <n v="11"/>
    <x v="1"/>
    <n v="1"/>
    <n v="14"/>
    <n v="1"/>
    <n v="8.9499999999999993"/>
    <n v="1.7899999999999991"/>
    <x v="1"/>
    <x v="1"/>
    <x v="32"/>
    <x v="9"/>
    <x v="6"/>
    <n v="129"/>
  </r>
  <r>
    <n v="1402"/>
    <n v="43744"/>
    <x v="0"/>
    <n v="26"/>
    <x v="1"/>
    <n v="1"/>
    <n v="2"/>
    <n v="1"/>
    <n v="18"/>
    <n v="3.5999999999999996"/>
    <x v="1"/>
    <x v="2"/>
    <x v="3"/>
    <x v="9"/>
    <x v="7"/>
    <n v="122"/>
  </r>
  <r>
    <n v="1463"/>
    <n v="43744"/>
    <x v="6"/>
    <n v="40"/>
    <x v="1"/>
    <n v="1"/>
    <n v="4"/>
    <n v="2"/>
    <n v="20.45"/>
    <n v="4.09"/>
    <x v="1"/>
    <x v="2"/>
    <x v="16"/>
    <x v="9"/>
    <x v="16"/>
    <n v="114"/>
  </r>
  <r>
    <n v="1632"/>
    <n v="43744"/>
    <x v="4"/>
    <n v="41"/>
    <x v="1"/>
    <n v="1"/>
    <n v="60"/>
    <n v="1"/>
    <n v="3.75"/>
    <n v="0.94"/>
    <x v="0"/>
    <x v="1"/>
    <x v="31"/>
    <x v="9"/>
    <x v="28"/>
    <n v="121"/>
  </r>
  <r>
    <n v="1105"/>
    <n v="43745"/>
    <x v="5"/>
    <n v="33"/>
    <x v="0"/>
    <n v="1"/>
    <n v="21"/>
    <n v="1"/>
    <n v="13.33"/>
    <n v="2.67"/>
    <x v="1"/>
    <x v="0"/>
    <x v="13"/>
    <x v="9"/>
    <x v="17"/>
    <n v="124"/>
  </r>
  <r>
    <n v="453"/>
    <n v="43745"/>
    <x v="1"/>
    <n v="22"/>
    <x v="1"/>
    <n v="1"/>
    <n v="12"/>
    <n v="2"/>
    <n v="8.9499999999999993"/>
    <n v="1.7899999999999991"/>
    <x v="1"/>
    <x v="2"/>
    <x v="39"/>
    <x v="9"/>
    <x v="18"/>
    <n v="146"/>
  </r>
  <r>
    <n v="1467"/>
    <n v="43746"/>
    <x v="4"/>
    <n v="43"/>
    <x v="1"/>
    <n v="1"/>
    <n v="49"/>
    <n v="1"/>
    <n v="3"/>
    <n v="2.25"/>
    <x v="0"/>
    <x v="0"/>
    <x v="20"/>
    <x v="9"/>
    <x v="3"/>
    <n v="121"/>
  </r>
  <r>
    <n v="286"/>
    <n v="43747"/>
    <x v="7"/>
    <n v="20"/>
    <x v="0"/>
    <n v="1"/>
    <n v="43"/>
    <n v="2"/>
    <n v="3"/>
    <n v="2.25"/>
    <x v="0"/>
    <x v="2"/>
    <x v="37"/>
    <x v="9"/>
    <x v="8"/>
    <n v="115"/>
  </r>
  <r>
    <n v="1401"/>
    <n v="43748"/>
    <x v="3"/>
    <n v="9"/>
    <x v="0"/>
    <n v="1"/>
    <n v="10"/>
    <n v="2"/>
    <n v="10"/>
    <n v="2"/>
    <x v="1"/>
    <x v="0"/>
    <x v="8"/>
    <x v="9"/>
    <x v="27"/>
    <n v="129"/>
  </r>
  <r>
    <n v="1537"/>
    <n v="43748"/>
    <x v="1"/>
    <n v="24"/>
    <x v="0"/>
    <n v="1"/>
    <n v="35"/>
    <n v="2"/>
    <n v="3.1"/>
    <n v="2.48"/>
    <x v="0"/>
    <x v="0"/>
    <x v="5"/>
    <x v="9"/>
    <x v="19"/>
    <n v="146"/>
  </r>
  <r>
    <n v="183"/>
    <n v="43748"/>
    <x v="1"/>
    <n v="24"/>
    <x v="1"/>
    <n v="1"/>
    <n v="68"/>
    <n v="1"/>
    <n v="3.75"/>
    <n v="0.94"/>
    <x v="0"/>
    <x v="1"/>
    <x v="5"/>
    <x v="9"/>
    <x v="12"/>
    <n v="146"/>
  </r>
  <r>
    <n v="564"/>
    <n v="43748"/>
    <x v="5"/>
    <n v="35"/>
    <x v="1"/>
    <n v="1"/>
    <n v="32"/>
    <n v="2"/>
    <n v="3"/>
    <n v="2.4"/>
    <x v="0"/>
    <x v="1"/>
    <x v="10"/>
    <x v="9"/>
    <x v="4"/>
    <n v="124"/>
  </r>
  <r>
    <n v="357"/>
    <n v="43749"/>
    <x v="5"/>
    <n v="32"/>
    <x v="0"/>
    <n v="1"/>
    <n v="21"/>
    <n v="2"/>
    <n v="13.33"/>
    <n v="2.67"/>
    <x v="1"/>
    <x v="2"/>
    <x v="22"/>
    <x v="9"/>
    <x v="17"/>
    <n v="124"/>
  </r>
  <r>
    <n v="543"/>
    <n v="43749"/>
    <x v="4"/>
    <n v="44"/>
    <x v="1"/>
    <n v="1"/>
    <n v="17"/>
    <n v="1"/>
    <n v="9.5"/>
    <n v="1.9000000000000004"/>
    <x v="1"/>
    <x v="2"/>
    <x v="9"/>
    <x v="9"/>
    <x v="25"/>
    <n v="121"/>
  </r>
  <r>
    <n v="1086"/>
    <n v="43749"/>
    <x v="6"/>
    <n v="36"/>
    <x v="1"/>
    <n v="1"/>
    <n v="45"/>
    <n v="1"/>
    <n v="3"/>
    <n v="2.25"/>
    <x v="0"/>
    <x v="2"/>
    <x v="21"/>
    <x v="9"/>
    <x v="8"/>
    <n v="114"/>
  </r>
  <r>
    <n v="1125"/>
    <n v="43750"/>
    <x v="4"/>
    <n v="44"/>
    <x v="1"/>
    <n v="1"/>
    <n v="9"/>
    <n v="2"/>
    <n v="22.5"/>
    <n v="4.5"/>
    <x v="1"/>
    <x v="0"/>
    <x v="9"/>
    <x v="9"/>
    <x v="1"/>
    <n v="121"/>
  </r>
  <r>
    <n v="1696"/>
    <n v="43750"/>
    <x v="7"/>
    <n v="18"/>
    <x v="1"/>
    <n v="1"/>
    <n v="35"/>
    <n v="1"/>
    <n v="3.1"/>
    <n v="2.48"/>
    <x v="0"/>
    <x v="2"/>
    <x v="14"/>
    <x v="9"/>
    <x v="19"/>
    <n v="115"/>
  </r>
  <r>
    <n v="317"/>
    <n v="43751"/>
    <x v="6"/>
    <n v="36"/>
    <x v="0"/>
    <n v="1"/>
    <n v="81"/>
    <n v="1"/>
    <n v="28"/>
    <n v="19.04"/>
    <x v="3"/>
    <x v="1"/>
    <x v="21"/>
    <x v="9"/>
    <x v="9"/>
    <n v="114"/>
  </r>
  <r>
    <n v="497"/>
    <n v="43752"/>
    <x v="0"/>
    <n v="27"/>
    <x v="1"/>
    <n v="1"/>
    <n v="50"/>
    <n v="1"/>
    <n v="2.5"/>
    <n v="1.87"/>
    <x v="0"/>
    <x v="2"/>
    <x v="2"/>
    <x v="9"/>
    <x v="3"/>
    <n v="122"/>
  </r>
  <r>
    <n v="510"/>
    <n v="43752"/>
    <x v="4"/>
    <n v="41"/>
    <x v="1"/>
    <n v="1"/>
    <n v="30"/>
    <n v="1"/>
    <n v="3"/>
    <n v="2.4"/>
    <x v="0"/>
    <x v="2"/>
    <x v="31"/>
    <x v="9"/>
    <x v="4"/>
    <n v="121"/>
  </r>
  <r>
    <n v="863"/>
    <n v="43752"/>
    <x v="3"/>
    <n v="9"/>
    <x v="1"/>
    <n v="1"/>
    <n v="16"/>
    <n v="2"/>
    <n v="8.9499999999999993"/>
    <n v="1.7899999999999991"/>
    <x v="1"/>
    <x v="0"/>
    <x v="8"/>
    <x v="9"/>
    <x v="25"/>
    <n v="129"/>
  </r>
  <r>
    <n v="407"/>
    <n v="43752"/>
    <x v="1"/>
    <n v="25"/>
    <x v="1"/>
    <n v="1"/>
    <n v="34"/>
    <n v="1"/>
    <n v="2.4500000000000002"/>
    <n v="1.9600000000000002"/>
    <x v="0"/>
    <x v="0"/>
    <x v="1"/>
    <x v="9"/>
    <x v="19"/>
    <n v="146"/>
  </r>
  <r>
    <n v="1264"/>
    <n v="43753"/>
    <x v="1"/>
    <n v="21"/>
    <x v="1"/>
    <n v="1"/>
    <n v="21"/>
    <n v="2"/>
    <n v="13.33"/>
    <n v="2.67"/>
    <x v="1"/>
    <x v="2"/>
    <x v="4"/>
    <x v="9"/>
    <x v="17"/>
    <n v="146"/>
  </r>
  <r>
    <n v="1417"/>
    <n v="43753"/>
    <x v="3"/>
    <n v="10"/>
    <x v="0"/>
    <n v="1"/>
    <n v="36"/>
    <n v="2"/>
    <n v="3.75"/>
    <n v="3"/>
    <x v="0"/>
    <x v="1"/>
    <x v="7"/>
    <x v="9"/>
    <x v="19"/>
    <n v="129"/>
  </r>
  <r>
    <n v="647"/>
    <n v="43753"/>
    <x v="0"/>
    <n v="28"/>
    <x v="0"/>
    <n v="1"/>
    <n v="69"/>
    <n v="1"/>
    <n v="3.25"/>
    <n v="1.1400000000000001"/>
    <x v="2"/>
    <x v="2"/>
    <x v="23"/>
    <x v="9"/>
    <x v="22"/>
    <n v="122"/>
  </r>
  <r>
    <n v="1387"/>
    <n v="43753"/>
    <x v="3"/>
    <n v="9"/>
    <x v="1"/>
    <n v="1"/>
    <n v="65"/>
    <n v="2"/>
    <n v="0.8"/>
    <n v="0.76"/>
    <x v="4"/>
    <x v="1"/>
    <x v="8"/>
    <x v="9"/>
    <x v="30"/>
    <n v="129"/>
  </r>
  <r>
    <n v="98"/>
    <n v="43754"/>
    <x v="0"/>
    <n v="27"/>
    <x v="0"/>
    <n v="1"/>
    <n v="88"/>
    <n v="1"/>
    <n v="2.65"/>
    <n v="0.92999999999999994"/>
    <x v="2"/>
    <x v="2"/>
    <x v="2"/>
    <x v="9"/>
    <x v="2"/>
    <n v="122"/>
  </r>
  <r>
    <n v="234"/>
    <n v="43754"/>
    <x v="3"/>
    <n v="6"/>
    <x v="0"/>
    <n v="1"/>
    <n v="73"/>
    <n v="2"/>
    <n v="3.75"/>
    <n v="1.31"/>
    <x v="2"/>
    <x v="2"/>
    <x v="24"/>
    <x v="9"/>
    <x v="22"/>
    <n v="129"/>
  </r>
  <r>
    <n v="292"/>
    <n v="43755"/>
    <x v="4"/>
    <n v="41"/>
    <x v="0"/>
    <n v="1"/>
    <n v="33"/>
    <n v="2"/>
    <n v="3.5"/>
    <n v="2.8"/>
    <x v="0"/>
    <x v="0"/>
    <x v="31"/>
    <x v="9"/>
    <x v="4"/>
    <n v="121"/>
  </r>
  <r>
    <n v="554"/>
    <n v="43756"/>
    <x v="1"/>
    <n v="25"/>
    <x v="0"/>
    <n v="1"/>
    <n v="26"/>
    <n v="1"/>
    <n v="3"/>
    <n v="2.4"/>
    <x v="0"/>
    <x v="0"/>
    <x v="1"/>
    <x v="9"/>
    <x v="14"/>
    <n v="146"/>
  </r>
  <r>
    <n v="615"/>
    <n v="43756"/>
    <x v="1"/>
    <n v="22"/>
    <x v="0"/>
    <n v="1"/>
    <n v="71"/>
    <n v="1"/>
    <n v="3.75"/>
    <n v="1.31"/>
    <x v="2"/>
    <x v="0"/>
    <x v="39"/>
    <x v="9"/>
    <x v="22"/>
    <n v="146"/>
  </r>
  <r>
    <n v="672"/>
    <n v="43757"/>
    <x v="7"/>
    <n v="19"/>
    <x v="1"/>
    <n v="1"/>
    <n v="48"/>
    <n v="2"/>
    <n v="2.5"/>
    <n v="1.87"/>
    <x v="0"/>
    <x v="2"/>
    <x v="33"/>
    <x v="9"/>
    <x v="3"/>
    <n v="115"/>
  </r>
  <r>
    <n v="751"/>
    <n v="43757"/>
    <x v="4"/>
    <n v="41"/>
    <x v="0"/>
    <n v="1"/>
    <n v="75"/>
    <n v="1"/>
    <n v="3.5"/>
    <n v="1.2200000000000002"/>
    <x v="2"/>
    <x v="2"/>
    <x v="31"/>
    <x v="9"/>
    <x v="5"/>
    <n v="121"/>
  </r>
  <r>
    <n v="206"/>
    <n v="43757"/>
    <x v="2"/>
    <n v="12"/>
    <x v="1"/>
    <n v="1"/>
    <n v="42"/>
    <n v="1"/>
    <n v="2.5"/>
    <n v="1.87"/>
    <x v="0"/>
    <x v="1"/>
    <x v="6"/>
    <x v="9"/>
    <x v="8"/>
    <n v="129"/>
  </r>
  <r>
    <n v="1362"/>
    <n v="43758"/>
    <x v="5"/>
    <n v="32"/>
    <x v="0"/>
    <n v="1"/>
    <n v="28"/>
    <n v="1"/>
    <n v="2"/>
    <n v="1.6"/>
    <x v="0"/>
    <x v="0"/>
    <x v="22"/>
    <x v="9"/>
    <x v="4"/>
    <n v="124"/>
  </r>
  <r>
    <n v="1496"/>
    <n v="43758"/>
    <x v="1"/>
    <n v="24"/>
    <x v="0"/>
    <n v="1"/>
    <n v="29"/>
    <n v="1"/>
    <n v="2.5"/>
    <n v="2"/>
    <x v="0"/>
    <x v="2"/>
    <x v="5"/>
    <x v="9"/>
    <x v="4"/>
    <n v="146"/>
  </r>
  <r>
    <n v="1513"/>
    <n v="43758"/>
    <x v="6"/>
    <n v="36"/>
    <x v="1"/>
    <n v="1"/>
    <n v="58"/>
    <n v="1"/>
    <n v="3.5"/>
    <n v="0.87000000000000011"/>
    <x v="0"/>
    <x v="2"/>
    <x v="21"/>
    <x v="9"/>
    <x v="28"/>
    <n v="114"/>
  </r>
  <r>
    <n v="1747"/>
    <n v="43758"/>
    <x v="2"/>
    <n v="11"/>
    <x v="1"/>
    <n v="1"/>
    <n v="2"/>
    <n v="2"/>
    <n v="18"/>
    <n v="3.5999999999999996"/>
    <x v="1"/>
    <x v="2"/>
    <x v="32"/>
    <x v="9"/>
    <x v="7"/>
    <n v="129"/>
  </r>
  <r>
    <n v="251"/>
    <n v="43759"/>
    <x v="4"/>
    <n v="44"/>
    <x v="0"/>
    <n v="1"/>
    <n v="7"/>
    <n v="2"/>
    <n v="19.75"/>
    <n v="3.9499999999999993"/>
    <x v="1"/>
    <x v="1"/>
    <x v="9"/>
    <x v="9"/>
    <x v="23"/>
    <n v="121"/>
  </r>
  <r>
    <n v="1484"/>
    <n v="43759"/>
    <x v="5"/>
    <n v="33"/>
    <x v="1"/>
    <n v="1"/>
    <n v="66"/>
    <n v="1"/>
    <n v="4.95"/>
    <n v="3.96"/>
    <x v="0"/>
    <x v="2"/>
    <x v="13"/>
    <x v="9"/>
    <x v="12"/>
    <n v="124"/>
  </r>
  <r>
    <n v="158"/>
    <n v="43759"/>
    <x v="6"/>
    <n v="40"/>
    <x v="1"/>
    <n v="1"/>
    <n v="71"/>
    <n v="2"/>
    <n v="3.75"/>
    <n v="1.31"/>
    <x v="2"/>
    <x v="1"/>
    <x v="16"/>
    <x v="9"/>
    <x v="22"/>
    <n v="114"/>
  </r>
  <r>
    <n v="161"/>
    <n v="43759"/>
    <x v="5"/>
    <n v="33"/>
    <x v="0"/>
    <n v="1"/>
    <n v="7"/>
    <n v="2"/>
    <n v="19.75"/>
    <n v="3.9499999999999993"/>
    <x v="1"/>
    <x v="1"/>
    <x v="13"/>
    <x v="9"/>
    <x v="23"/>
    <n v="124"/>
  </r>
  <r>
    <n v="667"/>
    <n v="43759"/>
    <x v="5"/>
    <n v="33"/>
    <x v="0"/>
    <n v="1"/>
    <n v="63"/>
    <n v="1"/>
    <n v="0.8"/>
    <n v="0.76"/>
    <x v="4"/>
    <x v="2"/>
    <x v="13"/>
    <x v="9"/>
    <x v="11"/>
    <n v="124"/>
  </r>
  <r>
    <n v="1768"/>
    <n v="43760"/>
    <x v="3"/>
    <n v="7"/>
    <x v="0"/>
    <n v="1"/>
    <n v="77"/>
    <n v="2"/>
    <n v="3"/>
    <n v="1.05"/>
    <x v="2"/>
    <x v="0"/>
    <x v="11"/>
    <x v="9"/>
    <x v="2"/>
    <n v="129"/>
  </r>
  <r>
    <n v="394"/>
    <n v="43760"/>
    <x v="1"/>
    <n v="22"/>
    <x v="0"/>
    <n v="1"/>
    <n v="88"/>
    <n v="2"/>
    <n v="2.65"/>
    <n v="0.92999999999999994"/>
    <x v="2"/>
    <x v="2"/>
    <x v="39"/>
    <x v="9"/>
    <x v="2"/>
    <n v="146"/>
  </r>
  <r>
    <n v="1538"/>
    <n v="43760"/>
    <x v="6"/>
    <n v="39"/>
    <x v="1"/>
    <n v="1"/>
    <n v="32"/>
    <n v="1"/>
    <n v="3"/>
    <n v="2.4"/>
    <x v="0"/>
    <x v="2"/>
    <x v="12"/>
    <x v="9"/>
    <x v="4"/>
    <n v="114"/>
  </r>
  <r>
    <n v="701"/>
    <n v="43760"/>
    <x v="3"/>
    <n v="9"/>
    <x v="1"/>
    <n v="1"/>
    <n v="7"/>
    <n v="2"/>
    <n v="19.75"/>
    <n v="3.9499999999999993"/>
    <x v="1"/>
    <x v="1"/>
    <x v="8"/>
    <x v="9"/>
    <x v="23"/>
    <n v="129"/>
  </r>
  <r>
    <n v="984"/>
    <n v="43761"/>
    <x v="5"/>
    <n v="31"/>
    <x v="0"/>
    <n v="1"/>
    <n v="74"/>
    <n v="1"/>
    <n v="3.5"/>
    <n v="1.2200000000000002"/>
    <x v="2"/>
    <x v="2"/>
    <x v="15"/>
    <x v="9"/>
    <x v="5"/>
    <n v="124"/>
  </r>
  <r>
    <n v="181"/>
    <n v="43761"/>
    <x v="2"/>
    <n v="14"/>
    <x v="1"/>
    <n v="1"/>
    <n v="29"/>
    <n v="1"/>
    <n v="2.5"/>
    <n v="2"/>
    <x v="0"/>
    <x v="1"/>
    <x v="18"/>
    <x v="9"/>
    <x v="4"/>
    <n v="129"/>
  </r>
  <r>
    <n v="546"/>
    <n v="43762"/>
    <x v="5"/>
    <n v="32"/>
    <x v="0"/>
    <n v="1"/>
    <n v="24"/>
    <n v="1"/>
    <n v="3"/>
    <n v="2.4"/>
    <x v="0"/>
    <x v="0"/>
    <x v="22"/>
    <x v="9"/>
    <x v="0"/>
    <n v="124"/>
  </r>
  <r>
    <n v="1419"/>
    <n v="43762"/>
    <x v="1"/>
    <n v="21"/>
    <x v="1"/>
    <n v="1"/>
    <n v="54"/>
    <n v="1"/>
    <n v="2.5"/>
    <n v="1.87"/>
    <x v="0"/>
    <x v="0"/>
    <x v="4"/>
    <x v="9"/>
    <x v="13"/>
    <n v="146"/>
  </r>
  <r>
    <n v="1817"/>
    <n v="43762"/>
    <x v="1"/>
    <n v="21"/>
    <x v="1"/>
    <n v="1"/>
    <n v="26"/>
    <n v="2"/>
    <n v="3"/>
    <n v="2.4"/>
    <x v="0"/>
    <x v="2"/>
    <x v="4"/>
    <x v="9"/>
    <x v="14"/>
    <n v="146"/>
  </r>
  <r>
    <n v="1052"/>
    <n v="43763"/>
    <x v="2"/>
    <n v="12"/>
    <x v="0"/>
    <n v="1"/>
    <n v="86"/>
    <n v="1"/>
    <n v="3"/>
    <n v="2.4"/>
    <x v="0"/>
    <x v="2"/>
    <x v="6"/>
    <x v="9"/>
    <x v="15"/>
    <n v="129"/>
  </r>
  <r>
    <n v="1538"/>
    <n v="43763"/>
    <x v="2"/>
    <n v="11"/>
    <x v="1"/>
    <n v="1"/>
    <n v="80"/>
    <n v="2"/>
    <n v="23"/>
    <n v="15.64"/>
    <x v="3"/>
    <x v="2"/>
    <x v="32"/>
    <x v="9"/>
    <x v="9"/>
    <n v="129"/>
  </r>
  <r>
    <n v="1210"/>
    <n v="43764"/>
    <x v="6"/>
    <n v="40"/>
    <x v="0"/>
    <n v="1"/>
    <n v="42"/>
    <n v="1"/>
    <n v="2.5"/>
    <n v="1.87"/>
    <x v="0"/>
    <x v="2"/>
    <x v="16"/>
    <x v="9"/>
    <x v="8"/>
    <n v="114"/>
  </r>
  <r>
    <n v="258"/>
    <n v="43764"/>
    <x v="4"/>
    <n v="42"/>
    <x v="0"/>
    <n v="1"/>
    <n v="70"/>
    <n v="1"/>
    <n v="3.25"/>
    <n v="1.1400000000000001"/>
    <x v="2"/>
    <x v="2"/>
    <x v="26"/>
    <x v="9"/>
    <x v="2"/>
    <n v="121"/>
  </r>
  <r>
    <n v="76"/>
    <n v="43764"/>
    <x v="4"/>
    <n v="43"/>
    <x v="0"/>
    <n v="1"/>
    <n v="48"/>
    <n v="1"/>
    <n v="2.5"/>
    <n v="1.87"/>
    <x v="0"/>
    <x v="2"/>
    <x v="20"/>
    <x v="9"/>
    <x v="3"/>
    <n v="121"/>
  </r>
  <r>
    <n v="607"/>
    <n v="43764"/>
    <x v="3"/>
    <n v="7"/>
    <x v="1"/>
    <n v="1"/>
    <n v="35"/>
    <n v="2"/>
    <n v="3.1"/>
    <n v="2.48"/>
    <x v="0"/>
    <x v="0"/>
    <x v="11"/>
    <x v="9"/>
    <x v="19"/>
    <n v="129"/>
  </r>
  <r>
    <n v="610"/>
    <n v="43765"/>
    <x v="7"/>
    <n v="19"/>
    <x v="1"/>
    <n v="1"/>
    <n v="37"/>
    <n v="1"/>
    <n v="3"/>
    <n v="2.4"/>
    <x v="0"/>
    <x v="1"/>
    <x v="33"/>
    <x v="9"/>
    <x v="15"/>
    <n v="115"/>
  </r>
  <r>
    <n v="782"/>
    <n v="43765"/>
    <x v="0"/>
    <n v="28"/>
    <x v="1"/>
    <n v="1"/>
    <n v="84"/>
    <n v="1"/>
    <n v="0.8"/>
    <n v="0.76"/>
    <x v="4"/>
    <x v="2"/>
    <x v="23"/>
    <x v="9"/>
    <x v="11"/>
    <n v="122"/>
  </r>
  <r>
    <n v="960"/>
    <n v="43765"/>
    <x v="3"/>
    <n v="6"/>
    <x v="1"/>
    <n v="1"/>
    <n v="15"/>
    <n v="1"/>
    <n v="9.25"/>
    <n v="1.8499999999999996"/>
    <x v="1"/>
    <x v="0"/>
    <x v="24"/>
    <x v="9"/>
    <x v="24"/>
    <n v="129"/>
  </r>
  <r>
    <n v="217"/>
    <n v="43765"/>
    <x v="1"/>
    <n v="22"/>
    <x v="0"/>
    <n v="1"/>
    <n v="63"/>
    <n v="1"/>
    <n v="0.8"/>
    <n v="0.76"/>
    <x v="4"/>
    <x v="2"/>
    <x v="39"/>
    <x v="9"/>
    <x v="11"/>
    <n v="146"/>
  </r>
  <r>
    <n v="1076"/>
    <n v="43765"/>
    <x v="6"/>
    <n v="37"/>
    <x v="0"/>
    <n v="1"/>
    <n v="67"/>
    <n v="2"/>
    <n v="5.95"/>
    <n v="4.76"/>
    <x v="0"/>
    <x v="1"/>
    <x v="34"/>
    <x v="9"/>
    <x v="12"/>
    <n v="114"/>
  </r>
  <r>
    <n v="333"/>
    <n v="43765"/>
    <x v="0"/>
    <n v="30"/>
    <x v="1"/>
    <n v="1"/>
    <n v="74"/>
    <n v="1"/>
    <n v="3.5"/>
    <n v="1.2200000000000002"/>
    <x v="2"/>
    <x v="0"/>
    <x v="0"/>
    <x v="9"/>
    <x v="5"/>
    <n v="122"/>
  </r>
  <r>
    <n v="873"/>
    <n v="43770"/>
    <x v="1"/>
    <n v="24"/>
    <x v="1"/>
    <n v="1"/>
    <n v="26"/>
    <n v="1"/>
    <n v="3"/>
    <n v="2.4"/>
    <x v="0"/>
    <x v="0"/>
    <x v="5"/>
    <x v="10"/>
    <x v="14"/>
    <n v="146"/>
  </r>
  <r>
    <n v="471"/>
    <n v="43770"/>
    <x v="1"/>
    <n v="22"/>
    <x v="0"/>
    <n v="1"/>
    <n v="8"/>
    <n v="2"/>
    <n v="45"/>
    <n v="9"/>
    <x v="1"/>
    <x v="2"/>
    <x v="39"/>
    <x v="10"/>
    <x v="23"/>
    <n v="146"/>
  </r>
  <r>
    <n v="352"/>
    <n v="43770"/>
    <x v="4"/>
    <n v="44"/>
    <x v="1"/>
    <n v="1"/>
    <n v="19"/>
    <n v="2"/>
    <n v="6.4"/>
    <n v="1.2800000000000002"/>
    <x v="1"/>
    <x v="1"/>
    <x v="9"/>
    <x v="10"/>
    <x v="17"/>
    <n v="121"/>
  </r>
  <r>
    <n v="354"/>
    <n v="43770"/>
    <x v="5"/>
    <n v="33"/>
    <x v="0"/>
    <n v="1"/>
    <n v="59"/>
    <n v="2"/>
    <n v="4.5"/>
    <n v="1.1200000000000001"/>
    <x v="0"/>
    <x v="0"/>
    <x v="13"/>
    <x v="10"/>
    <x v="28"/>
    <n v="124"/>
  </r>
  <r>
    <n v="691"/>
    <n v="43771"/>
    <x v="1"/>
    <n v="23"/>
    <x v="0"/>
    <n v="1"/>
    <n v="53"/>
    <n v="1"/>
    <n v="3"/>
    <n v="2.25"/>
    <x v="0"/>
    <x v="2"/>
    <x v="29"/>
    <x v="10"/>
    <x v="13"/>
    <n v="146"/>
  </r>
  <r>
    <n v="1711"/>
    <n v="43771"/>
    <x v="4"/>
    <n v="41"/>
    <x v="1"/>
    <n v="1"/>
    <n v="8"/>
    <n v="1"/>
    <n v="45"/>
    <n v="9"/>
    <x v="1"/>
    <x v="2"/>
    <x v="31"/>
    <x v="10"/>
    <x v="23"/>
    <n v="121"/>
  </r>
  <r>
    <n v="1717"/>
    <n v="43771"/>
    <x v="6"/>
    <n v="36"/>
    <x v="1"/>
    <n v="1"/>
    <n v="48"/>
    <n v="1"/>
    <n v="2.5"/>
    <n v="1.87"/>
    <x v="0"/>
    <x v="0"/>
    <x v="21"/>
    <x v="10"/>
    <x v="3"/>
    <n v="114"/>
  </r>
  <r>
    <n v="1066"/>
    <n v="43771"/>
    <x v="1"/>
    <n v="23"/>
    <x v="1"/>
    <n v="1"/>
    <n v="30"/>
    <n v="2"/>
    <n v="3"/>
    <n v="2.4"/>
    <x v="0"/>
    <x v="2"/>
    <x v="29"/>
    <x v="10"/>
    <x v="4"/>
    <n v="146"/>
  </r>
  <r>
    <n v="509"/>
    <n v="43771"/>
    <x v="3"/>
    <n v="10"/>
    <x v="1"/>
    <n v="1"/>
    <n v="38"/>
    <n v="2"/>
    <n v="3.75"/>
    <n v="3"/>
    <x v="0"/>
    <x v="2"/>
    <x v="7"/>
    <x v="10"/>
    <x v="15"/>
    <n v="129"/>
  </r>
  <r>
    <n v="117"/>
    <n v="43772"/>
    <x v="6"/>
    <n v="37"/>
    <x v="1"/>
    <n v="1"/>
    <n v="49"/>
    <n v="1"/>
    <n v="3"/>
    <n v="2.25"/>
    <x v="0"/>
    <x v="2"/>
    <x v="34"/>
    <x v="10"/>
    <x v="3"/>
    <n v="114"/>
  </r>
  <r>
    <n v="180"/>
    <n v="43772"/>
    <x v="2"/>
    <n v="13"/>
    <x v="1"/>
    <n v="1"/>
    <n v="66"/>
    <n v="2"/>
    <n v="4.95"/>
    <n v="3.96"/>
    <x v="0"/>
    <x v="0"/>
    <x v="36"/>
    <x v="10"/>
    <x v="12"/>
    <n v="129"/>
  </r>
  <r>
    <n v="1662"/>
    <n v="43772"/>
    <x v="7"/>
    <n v="18"/>
    <x v="1"/>
    <n v="1"/>
    <n v="19"/>
    <n v="1"/>
    <n v="6.4"/>
    <n v="1.2800000000000002"/>
    <x v="1"/>
    <x v="0"/>
    <x v="14"/>
    <x v="10"/>
    <x v="17"/>
    <n v="115"/>
  </r>
  <r>
    <n v="145"/>
    <n v="43772"/>
    <x v="7"/>
    <n v="20"/>
    <x v="1"/>
    <n v="1"/>
    <n v="32"/>
    <n v="2"/>
    <n v="3"/>
    <n v="2.4"/>
    <x v="0"/>
    <x v="1"/>
    <x v="37"/>
    <x v="10"/>
    <x v="4"/>
    <n v="115"/>
  </r>
  <r>
    <n v="825"/>
    <n v="43773"/>
    <x v="0"/>
    <n v="29"/>
    <x v="0"/>
    <n v="1"/>
    <n v="24"/>
    <n v="1"/>
    <n v="3"/>
    <n v="2.4"/>
    <x v="0"/>
    <x v="0"/>
    <x v="27"/>
    <x v="10"/>
    <x v="0"/>
    <n v="122"/>
  </r>
  <r>
    <n v="932"/>
    <n v="43774"/>
    <x v="1"/>
    <n v="23"/>
    <x v="0"/>
    <n v="1"/>
    <n v="24"/>
    <n v="2"/>
    <n v="3"/>
    <n v="2.4"/>
    <x v="0"/>
    <x v="2"/>
    <x v="29"/>
    <x v="10"/>
    <x v="0"/>
    <n v="146"/>
  </r>
  <r>
    <n v="881"/>
    <n v="43774"/>
    <x v="2"/>
    <n v="11"/>
    <x v="1"/>
    <n v="1"/>
    <n v="6"/>
    <n v="2"/>
    <n v="21"/>
    <n v="4.1999999999999993"/>
    <x v="1"/>
    <x v="2"/>
    <x v="32"/>
    <x v="10"/>
    <x v="20"/>
    <n v="129"/>
  </r>
  <r>
    <n v="282"/>
    <n v="43774"/>
    <x v="3"/>
    <n v="10"/>
    <x v="0"/>
    <n v="1"/>
    <n v="52"/>
    <n v="1"/>
    <n v="2.5"/>
    <n v="1.87"/>
    <x v="0"/>
    <x v="2"/>
    <x v="7"/>
    <x v="10"/>
    <x v="13"/>
    <n v="129"/>
  </r>
  <r>
    <n v="771"/>
    <n v="43775"/>
    <x v="3"/>
    <n v="8"/>
    <x v="1"/>
    <n v="1"/>
    <n v="47"/>
    <n v="1"/>
    <n v="3"/>
    <n v="2.25"/>
    <x v="0"/>
    <x v="0"/>
    <x v="17"/>
    <x v="10"/>
    <x v="10"/>
    <n v="129"/>
  </r>
  <r>
    <n v="263"/>
    <n v="43775"/>
    <x v="1"/>
    <n v="25"/>
    <x v="1"/>
    <n v="1"/>
    <n v="25"/>
    <n v="2"/>
    <n v="2.2000000000000002"/>
    <n v="1.7600000000000002"/>
    <x v="0"/>
    <x v="2"/>
    <x v="1"/>
    <x v="10"/>
    <x v="14"/>
    <n v="146"/>
  </r>
  <r>
    <n v="413"/>
    <n v="43776"/>
    <x v="2"/>
    <n v="14"/>
    <x v="0"/>
    <n v="1"/>
    <n v="4"/>
    <n v="1"/>
    <n v="20.45"/>
    <n v="4.09"/>
    <x v="1"/>
    <x v="1"/>
    <x v="18"/>
    <x v="10"/>
    <x v="16"/>
    <n v="129"/>
  </r>
  <r>
    <n v="724"/>
    <n v="43776"/>
    <x v="5"/>
    <n v="33"/>
    <x v="1"/>
    <n v="1"/>
    <n v="24"/>
    <n v="1"/>
    <n v="3"/>
    <n v="2.4"/>
    <x v="0"/>
    <x v="1"/>
    <x v="13"/>
    <x v="10"/>
    <x v="0"/>
    <n v="124"/>
  </r>
  <r>
    <n v="1167"/>
    <n v="43776"/>
    <x v="5"/>
    <n v="31"/>
    <x v="0"/>
    <n v="1"/>
    <n v="48"/>
    <n v="1"/>
    <n v="2.5"/>
    <n v="1.87"/>
    <x v="0"/>
    <x v="2"/>
    <x v="15"/>
    <x v="10"/>
    <x v="3"/>
    <n v="124"/>
  </r>
  <r>
    <n v="777"/>
    <n v="43777"/>
    <x v="3"/>
    <n v="9"/>
    <x v="0"/>
    <n v="1"/>
    <n v="49"/>
    <n v="1"/>
    <n v="3"/>
    <n v="2.25"/>
    <x v="0"/>
    <x v="2"/>
    <x v="8"/>
    <x v="10"/>
    <x v="3"/>
    <n v="129"/>
  </r>
  <r>
    <n v="239"/>
    <n v="43777"/>
    <x v="4"/>
    <n v="41"/>
    <x v="1"/>
    <n v="1"/>
    <n v="75"/>
    <n v="2"/>
    <n v="3.5"/>
    <n v="1.2200000000000002"/>
    <x v="2"/>
    <x v="2"/>
    <x v="31"/>
    <x v="10"/>
    <x v="5"/>
    <n v="121"/>
  </r>
  <r>
    <n v="675"/>
    <n v="43778"/>
    <x v="6"/>
    <n v="38"/>
    <x v="1"/>
    <n v="1"/>
    <n v="1"/>
    <n v="1"/>
    <n v="18"/>
    <n v="3.5999999999999996"/>
    <x v="1"/>
    <x v="2"/>
    <x v="30"/>
    <x v="10"/>
    <x v="1"/>
    <n v="114"/>
  </r>
  <r>
    <n v="1238"/>
    <n v="43778"/>
    <x v="2"/>
    <n v="12"/>
    <x v="1"/>
    <n v="1"/>
    <n v="33"/>
    <n v="1"/>
    <n v="3.5"/>
    <n v="2.8"/>
    <x v="0"/>
    <x v="1"/>
    <x v="6"/>
    <x v="10"/>
    <x v="4"/>
    <n v="129"/>
  </r>
  <r>
    <n v="1364"/>
    <n v="43778"/>
    <x v="5"/>
    <n v="34"/>
    <x v="0"/>
    <n v="1"/>
    <n v="22"/>
    <n v="1"/>
    <n v="2"/>
    <n v="1.6"/>
    <x v="0"/>
    <x v="0"/>
    <x v="38"/>
    <x v="10"/>
    <x v="0"/>
    <n v="124"/>
  </r>
  <r>
    <n v="404"/>
    <n v="43778"/>
    <x v="1"/>
    <n v="22"/>
    <x v="0"/>
    <n v="1"/>
    <n v="63"/>
    <n v="2"/>
    <n v="0.8"/>
    <n v="0.76"/>
    <x v="4"/>
    <x v="2"/>
    <x v="39"/>
    <x v="10"/>
    <x v="11"/>
    <n v="146"/>
  </r>
  <r>
    <n v="449"/>
    <n v="43778"/>
    <x v="2"/>
    <n v="12"/>
    <x v="1"/>
    <n v="1"/>
    <n v="67"/>
    <n v="1"/>
    <n v="5.95"/>
    <n v="4.76"/>
    <x v="0"/>
    <x v="2"/>
    <x v="6"/>
    <x v="10"/>
    <x v="12"/>
    <n v="129"/>
  </r>
  <r>
    <n v="1355"/>
    <n v="43779"/>
    <x v="3"/>
    <n v="9"/>
    <x v="1"/>
    <n v="1"/>
    <n v="44"/>
    <n v="1"/>
    <n v="2.5"/>
    <n v="1.87"/>
    <x v="0"/>
    <x v="1"/>
    <x v="8"/>
    <x v="10"/>
    <x v="8"/>
    <n v="129"/>
  </r>
  <r>
    <n v="1685"/>
    <n v="43779"/>
    <x v="0"/>
    <n v="27"/>
    <x v="1"/>
    <n v="1"/>
    <n v="33"/>
    <n v="1"/>
    <n v="3.5"/>
    <n v="2.8"/>
    <x v="0"/>
    <x v="1"/>
    <x v="2"/>
    <x v="10"/>
    <x v="4"/>
    <n v="122"/>
  </r>
  <r>
    <n v="230"/>
    <n v="43779"/>
    <x v="5"/>
    <n v="31"/>
    <x v="1"/>
    <n v="1"/>
    <n v="50"/>
    <n v="2"/>
    <n v="2.5"/>
    <n v="1.87"/>
    <x v="0"/>
    <x v="2"/>
    <x v="15"/>
    <x v="10"/>
    <x v="3"/>
    <n v="124"/>
  </r>
  <r>
    <n v="300"/>
    <n v="43779"/>
    <x v="2"/>
    <n v="14"/>
    <x v="0"/>
    <n v="1"/>
    <n v="9"/>
    <n v="1"/>
    <n v="22.5"/>
    <n v="4.5"/>
    <x v="1"/>
    <x v="2"/>
    <x v="18"/>
    <x v="10"/>
    <x v="1"/>
    <n v="129"/>
  </r>
  <r>
    <n v="741"/>
    <n v="43780"/>
    <x v="2"/>
    <n v="11"/>
    <x v="0"/>
    <n v="1"/>
    <n v="21"/>
    <n v="2"/>
    <n v="13.33"/>
    <n v="2.67"/>
    <x v="1"/>
    <x v="0"/>
    <x v="32"/>
    <x v="10"/>
    <x v="17"/>
    <n v="129"/>
  </r>
  <r>
    <n v="834"/>
    <n v="43780"/>
    <x v="7"/>
    <n v="20"/>
    <x v="1"/>
    <n v="1"/>
    <n v="29"/>
    <n v="2"/>
    <n v="2.5"/>
    <n v="2"/>
    <x v="0"/>
    <x v="2"/>
    <x v="37"/>
    <x v="10"/>
    <x v="4"/>
    <n v="115"/>
  </r>
  <r>
    <n v="1430"/>
    <n v="43781"/>
    <x v="4"/>
    <n v="44"/>
    <x v="1"/>
    <n v="1"/>
    <n v="72"/>
    <n v="1"/>
    <n v="3.25"/>
    <n v="1.1400000000000001"/>
    <x v="2"/>
    <x v="0"/>
    <x v="9"/>
    <x v="10"/>
    <x v="2"/>
    <n v="121"/>
  </r>
  <r>
    <n v="1658"/>
    <n v="43781"/>
    <x v="7"/>
    <n v="19"/>
    <x v="0"/>
    <n v="1"/>
    <n v="25"/>
    <n v="1"/>
    <n v="2.2000000000000002"/>
    <n v="1.7600000000000002"/>
    <x v="0"/>
    <x v="2"/>
    <x v="33"/>
    <x v="10"/>
    <x v="14"/>
    <n v="115"/>
  </r>
  <r>
    <n v="1742"/>
    <n v="43781"/>
    <x v="2"/>
    <n v="12"/>
    <x v="0"/>
    <n v="1"/>
    <n v="47"/>
    <n v="1"/>
    <n v="3"/>
    <n v="2.25"/>
    <x v="0"/>
    <x v="2"/>
    <x v="6"/>
    <x v="10"/>
    <x v="10"/>
    <n v="129"/>
  </r>
  <r>
    <n v="156"/>
    <n v="43782"/>
    <x v="3"/>
    <n v="8"/>
    <x v="0"/>
    <n v="1"/>
    <n v="88"/>
    <n v="1"/>
    <n v="2.65"/>
    <n v="0.92999999999999994"/>
    <x v="2"/>
    <x v="2"/>
    <x v="17"/>
    <x v="10"/>
    <x v="2"/>
    <n v="129"/>
  </r>
  <r>
    <n v="1301"/>
    <n v="43782"/>
    <x v="2"/>
    <n v="13"/>
    <x v="1"/>
    <n v="1"/>
    <n v="7"/>
    <n v="1"/>
    <n v="19.75"/>
    <n v="3.9499999999999993"/>
    <x v="1"/>
    <x v="2"/>
    <x v="36"/>
    <x v="10"/>
    <x v="23"/>
    <n v="129"/>
  </r>
  <r>
    <n v="1527"/>
    <n v="43782"/>
    <x v="2"/>
    <n v="14"/>
    <x v="1"/>
    <n v="1"/>
    <n v="45"/>
    <n v="1"/>
    <n v="3"/>
    <n v="2.25"/>
    <x v="0"/>
    <x v="0"/>
    <x v="18"/>
    <x v="10"/>
    <x v="8"/>
    <n v="129"/>
  </r>
  <r>
    <n v="79"/>
    <n v="43782"/>
    <x v="1"/>
    <n v="25"/>
    <x v="0"/>
    <n v="1"/>
    <n v="10"/>
    <n v="1"/>
    <n v="10"/>
    <n v="2"/>
    <x v="1"/>
    <x v="2"/>
    <x v="1"/>
    <x v="10"/>
    <x v="27"/>
    <n v="146"/>
  </r>
  <r>
    <n v="1010"/>
    <n v="43783"/>
    <x v="2"/>
    <n v="12"/>
    <x v="0"/>
    <n v="1"/>
    <n v="12"/>
    <n v="2"/>
    <n v="8.9499999999999993"/>
    <n v="1.7899999999999991"/>
    <x v="1"/>
    <x v="0"/>
    <x v="6"/>
    <x v="10"/>
    <x v="18"/>
    <n v="129"/>
  </r>
  <r>
    <n v="496"/>
    <n v="43783"/>
    <x v="7"/>
    <n v="16"/>
    <x v="1"/>
    <n v="1"/>
    <n v="61"/>
    <n v="1"/>
    <n v="4.75"/>
    <n v="1.19"/>
    <x v="0"/>
    <x v="0"/>
    <x v="28"/>
    <x v="10"/>
    <x v="28"/>
    <n v="115"/>
  </r>
  <r>
    <n v="1254"/>
    <n v="43783"/>
    <x v="1"/>
    <n v="21"/>
    <x v="1"/>
    <n v="1"/>
    <n v="68"/>
    <n v="1"/>
    <n v="3.75"/>
    <n v="0.94"/>
    <x v="0"/>
    <x v="2"/>
    <x v="4"/>
    <x v="10"/>
    <x v="12"/>
    <n v="146"/>
  </r>
  <r>
    <n v="1475"/>
    <n v="43784"/>
    <x v="2"/>
    <n v="12"/>
    <x v="1"/>
    <n v="1"/>
    <n v="68"/>
    <n v="1"/>
    <n v="3.75"/>
    <n v="0.94"/>
    <x v="0"/>
    <x v="2"/>
    <x v="6"/>
    <x v="10"/>
    <x v="12"/>
    <n v="129"/>
  </r>
  <r>
    <n v="1497"/>
    <n v="43784"/>
    <x v="4"/>
    <n v="43"/>
    <x v="0"/>
    <n v="1"/>
    <n v="60"/>
    <n v="2"/>
    <n v="3.75"/>
    <n v="0.94"/>
    <x v="0"/>
    <x v="0"/>
    <x v="20"/>
    <x v="10"/>
    <x v="28"/>
    <n v="121"/>
  </r>
  <r>
    <n v="1209"/>
    <n v="43785"/>
    <x v="1"/>
    <n v="21"/>
    <x v="1"/>
    <n v="1"/>
    <n v="52"/>
    <n v="1"/>
    <n v="2.5"/>
    <n v="1.87"/>
    <x v="0"/>
    <x v="0"/>
    <x v="4"/>
    <x v="10"/>
    <x v="13"/>
    <n v="146"/>
  </r>
  <r>
    <n v="1285"/>
    <n v="43785"/>
    <x v="7"/>
    <n v="19"/>
    <x v="0"/>
    <n v="1"/>
    <n v="77"/>
    <n v="2"/>
    <n v="3"/>
    <n v="1.05"/>
    <x v="2"/>
    <x v="1"/>
    <x v="33"/>
    <x v="10"/>
    <x v="2"/>
    <n v="115"/>
  </r>
  <r>
    <n v="801"/>
    <n v="43785"/>
    <x v="5"/>
    <n v="34"/>
    <x v="0"/>
    <n v="1"/>
    <n v="24"/>
    <n v="2"/>
    <n v="3"/>
    <n v="2.4"/>
    <x v="0"/>
    <x v="0"/>
    <x v="38"/>
    <x v="10"/>
    <x v="0"/>
    <n v="124"/>
  </r>
  <r>
    <n v="442"/>
    <n v="43785"/>
    <x v="7"/>
    <n v="18"/>
    <x v="0"/>
    <n v="1"/>
    <n v="77"/>
    <n v="1"/>
    <n v="3"/>
    <n v="1.05"/>
    <x v="2"/>
    <x v="2"/>
    <x v="14"/>
    <x v="10"/>
    <x v="2"/>
    <n v="115"/>
  </r>
  <r>
    <n v="789"/>
    <n v="43787"/>
    <x v="6"/>
    <n v="39"/>
    <x v="0"/>
    <n v="1"/>
    <n v="83"/>
    <n v="2"/>
    <n v="14"/>
    <n v="9.52"/>
    <x v="3"/>
    <x v="1"/>
    <x v="12"/>
    <x v="10"/>
    <x v="29"/>
    <n v="114"/>
  </r>
  <r>
    <n v="1383"/>
    <n v="43787"/>
    <x v="0"/>
    <n v="27"/>
    <x v="1"/>
    <n v="1"/>
    <n v="59"/>
    <n v="2"/>
    <n v="4.5"/>
    <n v="1.1200000000000001"/>
    <x v="0"/>
    <x v="2"/>
    <x v="2"/>
    <x v="10"/>
    <x v="28"/>
    <n v="122"/>
  </r>
  <r>
    <n v="668"/>
    <n v="43787"/>
    <x v="4"/>
    <n v="41"/>
    <x v="0"/>
    <n v="1"/>
    <n v="61"/>
    <n v="1"/>
    <n v="4.75"/>
    <n v="1.19"/>
    <x v="0"/>
    <x v="1"/>
    <x v="31"/>
    <x v="10"/>
    <x v="28"/>
    <n v="121"/>
  </r>
  <r>
    <n v="856"/>
    <n v="43787"/>
    <x v="5"/>
    <n v="35"/>
    <x v="1"/>
    <n v="1"/>
    <n v="65"/>
    <n v="1"/>
    <n v="0.8"/>
    <n v="0.76"/>
    <x v="4"/>
    <x v="0"/>
    <x v="10"/>
    <x v="10"/>
    <x v="30"/>
    <n v="124"/>
  </r>
  <r>
    <n v="1494"/>
    <n v="43787"/>
    <x v="1"/>
    <n v="22"/>
    <x v="0"/>
    <n v="1"/>
    <n v="8"/>
    <n v="2"/>
    <n v="45"/>
    <n v="9"/>
    <x v="1"/>
    <x v="2"/>
    <x v="39"/>
    <x v="10"/>
    <x v="23"/>
    <n v="146"/>
  </r>
  <r>
    <n v="139"/>
    <n v="43787"/>
    <x v="4"/>
    <n v="41"/>
    <x v="0"/>
    <n v="1"/>
    <n v="34"/>
    <n v="1"/>
    <n v="2.4500000000000002"/>
    <n v="1.9600000000000002"/>
    <x v="0"/>
    <x v="2"/>
    <x v="31"/>
    <x v="10"/>
    <x v="19"/>
    <n v="121"/>
  </r>
  <r>
    <n v="341"/>
    <n v="43787"/>
    <x v="4"/>
    <n v="41"/>
    <x v="1"/>
    <n v="1"/>
    <n v="34"/>
    <n v="1"/>
    <n v="2.4500000000000002"/>
    <n v="1.9600000000000002"/>
    <x v="0"/>
    <x v="0"/>
    <x v="31"/>
    <x v="10"/>
    <x v="19"/>
    <n v="121"/>
  </r>
  <r>
    <n v="365"/>
    <n v="43787"/>
    <x v="1"/>
    <n v="21"/>
    <x v="1"/>
    <n v="1"/>
    <n v="49"/>
    <n v="1"/>
    <n v="3"/>
    <n v="2.25"/>
    <x v="0"/>
    <x v="0"/>
    <x v="4"/>
    <x v="10"/>
    <x v="3"/>
    <n v="146"/>
  </r>
  <r>
    <n v="226"/>
    <n v="43788"/>
    <x v="1"/>
    <n v="25"/>
    <x v="1"/>
    <n v="1"/>
    <n v="85"/>
    <n v="1"/>
    <n v="6"/>
    <n v="4.8"/>
    <x v="0"/>
    <x v="2"/>
    <x v="1"/>
    <x v="10"/>
    <x v="21"/>
    <n v="146"/>
  </r>
  <r>
    <n v="1146"/>
    <n v="43788"/>
    <x v="2"/>
    <n v="14"/>
    <x v="0"/>
    <n v="1"/>
    <n v="57"/>
    <n v="1"/>
    <n v="3.1"/>
    <n v="2.3200000000000003"/>
    <x v="0"/>
    <x v="0"/>
    <x v="18"/>
    <x v="10"/>
    <x v="13"/>
    <n v="129"/>
  </r>
  <r>
    <n v="43"/>
    <n v="43788"/>
    <x v="7"/>
    <n v="16"/>
    <x v="1"/>
    <n v="1"/>
    <n v="31"/>
    <n v="2"/>
    <n v="2.2000000000000002"/>
    <n v="1.7600000000000002"/>
    <x v="0"/>
    <x v="2"/>
    <x v="28"/>
    <x v="10"/>
    <x v="4"/>
    <n v="115"/>
  </r>
  <r>
    <n v="261"/>
    <n v="43788"/>
    <x v="4"/>
    <n v="44"/>
    <x v="1"/>
    <n v="1"/>
    <n v="71"/>
    <n v="1"/>
    <n v="3.75"/>
    <n v="1.31"/>
    <x v="2"/>
    <x v="1"/>
    <x v="9"/>
    <x v="10"/>
    <x v="22"/>
    <n v="121"/>
  </r>
  <r>
    <n v="616"/>
    <n v="43789"/>
    <x v="5"/>
    <n v="32"/>
    <x v="0"/>
    <n v="1"/>
    <n v="70"/>
    <n v="2"/>
    <n v="3.25"/>
    <n v="1.1400000000000001"/>
    <x v="2"/>
    <x v="2"/>
    <x v="22"/>
    <x v="10"/>
    <x v="2"/>
    <n v="124"/>
  </r>
  <r>
    <n v="515"/>
    <n v="43789"/>
    <x v="2"/>
    <n v="14"/>
    <x v="0"/>
    <n v="1"/>
    <n v="46"/>
    <n v="1"/>
    <n v="2.5"/>
    <n v="1.87"/>
    <x v="0"/>
    <x v="1"/>
    <x v="18"/>
    <x v="10"/>
    <x v="10"/>
    <n v="129"/>
  </r>
  <r>
    <n v="918"/>
    <n v="43789"/>
    <x v="5"/>
    <n v="32"/>
    <x v="0"/>
    <n v="1"/>
    <n v="55"/>
    <n v="1"/>
    <n v="4"/>
    <n v="3"/>
    <x v="0"/>
    <x v="0"/>
    <x v="22"/>
    <x v="10"/>
    <x v="13"/>
    <n v="124"/>
  </r>
  <r>
    <n v="909"/>
    <n v="43790"/>
    <x v="7"/>
    <n v="19"/>
    <x v="0"/>
    <n v="1"/>
    <n v="76"/>
    <n v="1"/>
    <n v="3.5"/>
    <n v="1.2200000000000002"/>
    <x v="2"/>
    <x v="0"/>
    <x v="33"/>
    <x v="10"/>
    <x v="5"/>
    <n v="115"/>
  </r>
  <r>
    <n v="1311"/>
    <n v="43790"/>
    <x v="7"/>
    <n v="17"/>
    <x v="0"/>
    <n v="1"/>
    <n v="2"/>
    <n v="1"/>
    <n v="18"/>
    <n v="3.5999999999999996"/>
    <x v="1"/>
    <x v="1"/>
    <x v="19"/>
    <x v="10"/>
    <x v="7"/>
    <n v="115"/>
  </r>
  <r>
    <n v="994"/>
    <n v="43791"/>
    <x v="5"/>
    <n v="35"/>
    <x v="0"/>
    <n v="1"/>
    <n v="49"/>
    <n v="1"/>
    <n v="3"/>
    <n v="2.25"/>
    <x v="0"/>
    <x v="1"/>
    <x v="10"/>
    <x v="10"/>
    <x v="3"/>
    <n v="124"/>
  </r>
  <r>
    <n v="457"/>
    <n v="43792"/>
    <x v="5"/>
    <n v="35"/>
    <x v="0"/>
    <n v="1"/>
    <n v="88"/>
    <n v="2"/>
    <n v="2.65"/>
    <n v="0.92999999999999994"/>
    <x v="2"/>
    <x v="1"/>
    <x v="10"/>
    <x v="10"/>
    <x v="2"/>
    <n v="124"/>
  </r>
  <r>
    <n v="1195"/>
    <n v="43792"/>
    <x v="5"/>
    <n v="35"/>
    <x v="1"/>
    <n v="1"/>
    <n v="27"/>
    <n v="2"/>
    <n v="3.5"/>
    <n v="2.8"/>
    <x v="0"/>
    <x v="1"/>
    <x v="10"/>
    <x v="10"/>
    <x v="14"/>
    <n v="124"/>
  </r>
  <r>
    <n v="848"/>
    <n v="43792"/>
    <x v="5"/>
    <n v="32"/>
    <x v="1"/>
    <n v="1"/>
    <n v="87"/>
    <n v="1"/>
    <n v="2.1"/>
    <n v="1.6800000000000002"/>
    <x v="0"/>
    <x v="1"/>
    <x v="22"/>
    <x v="10"/>
    <x v="15"/>
    <n v="124"/>
  </r>
  <r>
    <n v="203"/>
    <n v="43792"/>
    <x v="5"/>
    <n v="33"/>
    <x v="1"/>
    <n v="1"/>
    <n v="24"/>
    <n v="2"/>
    <n v="3"/>
    <n v="2.4"/>
    <x v="0"/>
    <x v="2"/>
    <x v="13"/>
    <x v="10"/>
    <x v="0"/>
    <n v="124"/>
  </r>
  <r>
    <n v="416"/>
    <n v="43793"/>
    <x v="4"/>
    <n v="42"/>
    <x v="0"/>
    <n v="1"/>
    <n v="58"/>
    <n v="2"/>
    <n v="3.5"/>
    <n v="0.87000000000000011"/>
    <x v="0"/>
    <x v="2"/>
    <x v="26"/>
    <x v="10"/>
    <x v="28"/>
    <n v="121"/>
  </r>
  <r>
    <n v="826"/>
    <n v="43793"/>
    <x v="4"/>
    <n v="44"/>
    <x v="0"/>
    <n v="1"/>
    <n v="65"/>
    <n v="1"/>
    <n v="0.8"/>
    <n v="0.76"/>
    <x v="4"/>
    <x v="0"/>
    <x v="9"/>
    <x v="10"/>
    <x v="30"/>
    <n v="121"/>
  </r>
  <r>
    <n v="316"/>
    <n v="43793"/>
    <x v="1"/>
    <n v="25"/>
    <x v="1"/>
    <n v="1"/>
    <n v="10"/>
    <n v="1"/>
    <n v="10"/>
    <n v="2"/>
    <x v="1"/>
    <x v="0"/>
    <x v="1"/>
    <x v="10"/>
    <x v="27"/>
    <n v="146"/>
  </r>
  <r>
    <n v="1539"/>
    <n v="43794"/>
    <x v="7"/>
    <n v="17"/>
    <x v="0"/>
    <n v="1"/>
    <n v="57"/>
    <n v="1"/>
    <n v="3.1"/>
    <n v="2.3200000000000003"/>
    <x v="0"/>
    <x v="0"/>
    <x v="19"/>
    <x v="10"/>
    <x v="13"/>
    <n v="115"/>
  </r>
  <r>
    <n v="753"/>
    <n v="43794"/>
    <x v="1"/>
    <n v="25"/>
    <x v="0"/>
    <n v="1"/>
    <n v="38"/>
    <n v="1"/>
    <n v="3.75"/>
    <n v="3"/>
    <x v="0"/>
    <x v="2"/>
    <x v="1"/>
    <x v="10"/>
    <x v="15"/>
    <n v="146"/>
  </r>
  <r>
    <n v="339"/>
    <n v="43795"/>
    <x v="6"/>
    <n v="36"/>
    <x v="1"/>
    <n v="1"/>
    <n v="88"/>
    <n v="1"/>
    <n v="2.65"/>
    <n v="0.92999999999999994"/>
    <x v="2"/>
    <x v="1"/>
    <x v="21"/>
    <x v="10"/>
    <x v="2"/>
    <n v="114"/>
  </r>
  <r>
    <n v="463"/>
    <n v="43795"/>
    <x v="0"/>
    <n v="26"/>
    <x v="0"/>
    <n v="1"/>
    <n v="74"/>
    <n v="2"/>
    <n v="3.5"/>
    <n v="1.2200000000000002"/>
    <x v="2"/>
    <x v="0"/>
    <x v="3"/>
    <x v="10"/>
    <x v="5"/>
    <n v="122"/>
  </r>
  <r>
    <n v="52"/>
    <n v="43795"/>
    <x v="1"/>
    <n v="25"/>
    <x v="1"/>
    <n v="1"/>
    <n v="67"/>
    <n v="2"/>
    <n v="5.95"/>
    <n v="4.76"/>
    <x v="0"/>
    <x v="1"/>
    <x v="1"/>
    <x v="10"/>
    <x v="12"/>
    <n v="146"/>
  </r>
  <r>
    <n v="267"/>
    <n v="43796"/>
    <x v="5"/>
    <n v="33"/>
    <x v="1"/>
    <n v="1"/>
    <n v="22"/>
    <n v="2"/>
    <n v="2"/>
    <n v="1.6"/>
    <x v="0"/>
    <x v="0"/>
    <x v="13"/>
    <x v="10"/>
    <x v="0"/>
    <n v="124"/>
  </r>
  <r>
    <n v="800"/>
    <n v="43797"/>
    <x v="1"/>
    <n v="21"/>
    <x v="1"/>
    <n v="1"/>
    <n v="66"/>
    <n v="2"/>
    <n v="4.95"/>
    <n v="3.96"/>
    <x v="0"/>
    <x v="1"/>
    <x v="4"/>
    <x v="10"/>
    <x v="12"/>
    <n v="146"/>
  </r>
  <r>
    <n v="1213"/>
    <n v="43797"/>
    <x v="5"/>
    <n v="33"/>
    <x v="0"/>
    <n v="1"/>
    <n v="58"/>
    <n v="1"/>
    <n v="3.5"/>
    <n v="0.87000000000000011"/>
    <x v="0"/>
    <x v="0"/>
    <x v="13"/>
    <x v="10"/>
    <x v="28"/>
    <n v="124"/>
  </r>
  <r>
    <n v="598"/>
    <n v="43800"/>
    <x v="1"/>
    <n v="22"/>
    <x v="1"/>
    <n v="1"/>
    <n v="40"/>
    <n v="2"/>
    <n v="3.75"/>
    <n v="3"/>
    <x v="0"/>
    <x v="2"/>
    <x v="39"/>
    <x v="11"/>
    <x v="15"/>
    <n v="146"/>
  </r>
  <r>
    <n v="582"/>
    <n v="43801"/>
    <x v="6"/>
    <n v="39"/>
    <x v="1"/>
    <n v="1"/>
    <n v="49"/>
    <n v="2"/>
    <n v="3"/>
    <n v="2.25"/>
    <x v="0"/>
    <x v="1"/>
    <x v="12"/>
    <x v="11"/>
    <x v="3"/>
    <n v="114"/>
  </r>
  <r>
    <n v="699"/>
    <n v="43802"/>
    <x v="0"/>
    <n v="28"/>
    <x v="0"/>
    <n v="1"/>
    <n v="38"/>
    <n v="1"/>
    <n v="3.75"/>
    <n v="3"/>
    <x v="0"/>
    <x v="1"/>
    <x v="23"/>
    <x v="11"/>
    <x v="15"/>
    <n v="122"/>
  </r>
  <r>
    <n v="482"/>
    <n v="43802"/>
    <x v="5"/>
    <n v="33"/>
    <x v="1"/>
    <n v="1"/>
    <n v="13"/>
    <n v="1"/>
    <n v="8.9499999999999993"/>
    <n v="1.7899999999999991"/>
    <x v="1"/>
    <x v="0"/>
    <x v="13"/>
    <x v="11"/>
    <x v="6"/>
    <n v="124"/>
  </r>
  <r>
    <n v="988"/>
    <n v="43803"/>
    <x v="7"/>
    <n v="17"/>
    <x v="1"/>
    <n v="1"/>
    <n v="9"/>
    <n v="1"/>
    <n v="22.5"/>
    <n v="4.5"/>
    <x v="1"/>
    <x v="2"/>
    <x v="19"/>
    <x v="11"/>
    <x v="1"/>
    <n v="115"/>
  </r>
  <r>
    <n v="1495"/>
    <n v="43803"/>
    <x v="2"/>
    <n v="14"/>
    <x v="0"/>
    <n v="1"/>
    <n v="55"/>
    <n v="1"/>
    <n v="4"/>
    <n v="3"/>
    <x v="0"/>
    <x v="2"/>
    <x v="18"/>
    <x v="11"/>
    <x v="13"/>
    <n v="129"/>
  </r>
  <r>
    <n v="389"/>
    <n v="43804"/>
    <x v="2"/>
    <n v="15"/>
    <x v="1"/>
    <n v="1"/>
    <n v="25"/>
    <n v="1"/>
    <n v="2.2000000000000002"/>
    <n v="1.7600000000000002"/>
    <x v="0"/>
    <x v="2"/>
    <x v="25"/>
    <x v="11"/>
    <x v="14"/>
    <n v="129"/>
  </r>
  <r>
    <n v="198"/>
    <n v="43804"/>
    <x v="3"/>
    <n v="8"/>
    <x v="1"/>
    <n v="1"/>
    <n v="22"/>
    <n v="2"/>
    <n v="2"/>
    <n v="1.6"/>
    <x v="0"/>
    <x v="2"/>
    <x v="17"/>
    <x v="11"/>
    <x v="0"/>
    <n v="129"/>
  </r>
  <r>
    <n v="536"/>
    <n v="43805"/>
    <x v="2"/>
    <n v="14"/>
    <x v="0"/>
    <n v="1"/>
    <n v="40"/>
    <n v="1"/>
    <n v="3.75"/>
    <n v="3"/>
    <x v="0"/>
    <x v="2"/>
    <x v="18"/>
    <x v="11"/>
    <x v="15"/>
    <n v="129"/>
  </r>
  <r>
    <n v="696"/>
    <n v="43805"/>
    <x v="6"/>
    <n v="40"/>
    <x v="0"/>
    <n v="1"/>
    <n v="75"/>
    <n v="2"/>
    <n v="3.5"/>
    <n v="1.2200000000000002"/>
    <x v="2"/>
    <x v="0"/>
    <x v="16"/>
    <x v="11"/>
    <x v="5"/>
    <n v="114"/>
  </r>
  <r>
    <n v="917"/>
    <n v="43806"/>
    <x v="1"/>
    <n v="22"/>
    <x v="1"/>
    <n v="1"/>
    <n v="68"/>
    <n v="2"/>
    <n v="3.75"/>
    <n v="0.94"/>
    <x v="0"/>
    <x v="2"/>
    <x v="39"/>
    <x v="11"/>
    <x v="12"/>
    <n v="146"/>
  </r>
  <r>
    <n v="1719"/>
    <n v="43806"/>
    <x v="6"/>
    <n v="40"/>
    <x v="0"/>
    <n v="1"/>
    <n v="65"/>
    <n v="1"/>
    <n v="0.8"/>
    <n v="0.76"/>
    <x v="4"/>
    <x v="2"/>
    <x v="16"/>
    <x v="11"/>
    <x v="30"/>
    <n v="114"/>
  </r>
  <r>
    <n v="296"/>
    <n v="43807"/>
    <x v="3"/>
    <n v="7"/>
    <x v="1"/>
    <n v="1"/>
    <n v="82"/>
    <n v="1"/>
    <n v="12"/>
    <n v="8.16"/>
    <x v="3"/>
    <x v="0"/>
    <x v="11"/>
    <x v="11"/>
    <x v="29"/>
    <n v="129"/>
  </r>
  <r>
    <n v="684"/>
    <n v="43807"/>
    <x v="1"/>
    <n v="21"/>
    <x v="1"/>
    <n v="1"/>
    <n v="39"/>
    <n v="2"/>
    <n v="4.25"/>
    <n v="3.4"/>
    <x v="0"/>
    <x v="1"/>
    <x v="4"/>
    <x v="11"/>
    <x v="15"/>
    <n v="146"/>
  </r>
  <r>
    <n v="1051"/>
    <n v="43807"/>
    <x v="5"/>
    <n v="31"/>
    <x v="1"/>
    <n v="1"/>
    <n v="28"/>
    <n v="2"/>
    <n v="2"/>
    <n v="1.6"/>
    <x v="0"/>
    <x v="0"/>
    <x v="15"/>
    <x v="11"/>
    <x v="4"/>
    <n v="124"/>
  </r>
  <r>
    <n v="115"/>
    <n v="43807"/>
    <x v="7"/>
    <n v="16"/>
    <x v="1"/>
    <n v="1"/>
    <n v="4"/>
    <n v="1"/>
    <n v="20.45"/>
    <n v="4.09"/>
    <x v="1"/>
    <x v="0"/>
    <x v="28"/>
    <x v="11"/>
    <x v="16"/>
    <n v="115"/>
  </r>
  <r>
    <n v="630"/>
    <n v="43807"/>
    <x v="1"/>
    <n v="21"/>
    <x v="0"/>
    <n v="1"/>
    <n v="45"/>
    <n v="1"/>
    <n v="3"/>
    <n v="2.25"/>
    <x v="0"/>
    <x v="1"/>
    <x v="4"/>
    <x v="11"/>
    <x v="8"/>
    <n v="146"/>
  </r>
  <r>
    <n v="643"/>
    <n v="43807"/>
    <x v="0"/>
    <n v="27"/>
    <x v="0"/>
    <n v="1"/>
    <n v="5"/>
    <n v="2"/>
    <n v="15"/>
    <n v="3"/>
    <x v="1"/>
    <x v="2"/>
    <x v="2"/>
    <x v="11"/>
    <x v="20"/>
    <n v="122"/>
  </r>
  <r>
    <n v="103"/>
    <n v="43808"/>
    <x v="6"/>
    <n v="38"/>
    <x v="1"/>
    <n v="1"/>
    <n v="74"/>
    <n v="2"/>
    <n v="3.5"/>
    <n v="1.2200000000000002"/>
    <x v="2"/>
    <x v="1"/>
    <x v="30"/>
    <x v="11"/>
    <x v="5"/>
    <n v="114"/>
  </r>
  <r>
    <n v="1673"/>
    <n v="43808"/>
    <x v="5"/>
    <n v="31"/>
    <x v="0"/>
    <n v="1"/>
    <n v="19"/>
    <n v="1"/>
    <n v="6.4"/>
    <n v="1.2800000000000002"/>
    <x v="1"/>
    <x v="2"/>
    <x v="15"/>
    <x v="11"/>
    <x v="17"/>
    <n v="124"/>
  </r>
  <r>
    <n v="722"/>
    <n v="43808"/>
    <x v="4"/>
    <n v="42"/>
    <x v="0"/>
    <n v="1"/>
    <n v="25"/>
    <n v="1"/>
    <n v="2.2000000000000002"/>
    <n v="1.7600000000000002"/>
    <x v="0"/>
    <x v="1"/>
    <x v="26"/>
    <x v="11"/>
    <x v="14"/>
    <n v="121"/>
  </r>
  <r>
    <n v="436"/>
    <n v="43809"/>
    <x v="0"/>
    <n v="28"/>
    <x v="1"/>
    <n v="1"/>
    <n v="45"/>
    <n v="1"/>
    <n v="3"/>
    <n v="2.25"/>
    <x v="0"/>
    <x v="0"/>
    <x v="23"/>
    <x v="11"/>
    <x v="8"/>
    <n v="122"/>
  </r>
  <r>
    <n v="1524"/>
    <n v="43810"/>
    <x v="7"/>
    <n v="20"/>
    <x v="1"/>
    <n v="1"/>
    <n v="47"/>
    <n v="1"/>
    <n v="3"/>
    <n v="2.25"/>
    <x v="0"/>
    <x v="2"/>
    <x v="37"/>
    <x v="11"/>
    <x v="10"/>
    <n v="115"/>
  </r>
  <r>
    <n v="1616"/>
    <n v="43810"/>
    <x v="2"/>
    <n v="12"/>
    <x v="1"/>
    <n v="1"/>
    <n v="6"/>
    <n v="2"/>
    <n v="21"/>
    <n v="4.1999999999999993"/>
    <x v="1"/>
    <x v="2"/>
    <x v="6"/>
    <x v="11"/>
    <x v="20"/>
    <n v="129"/>
  </r>
  <r>
    <n v="156"/>
    <n v="43811"/>
    <x v="3"/>
    <n v="10"/>
    <x v="0"/>
    <n v="1"/>
    <n v="22"/>
    <n v="1"/>
    <n v="2"/>
    <n v="1.6"/>
    <x v="0"/>
    <x v="2"/>
    <x v="7"/>
    <x v="11"/>
    <x v="0"/>
    <n v="129"/>
  </r>
  <r>
    <n v="1598"/>
    <n v="43811"/>
    <x v="3"/>
    <n v="10"/>
    <x v="1"/>
    <n v="1"/>
    <n v="4"/>
    <n v="1"/>
    <n v="20.45"/>
    <n v="4.09"/>
    <x v="1"/>
    <x v="2"/>
    <x v="7"/>
    <x v="11"/>
    <x v="16"/>
    <n v="129"/>
  </r>
  <r>
    <n v="264"/>
    <n v="43811"/>
    <x v="6"/>
    <n v="40"/>
    <x v="0"/>
    <n v="1"/>
    <n v="42"/>
    <n v="1"/>
    <n v="2.5"/>
    <n v="1.87"/>
    <x v="0"/>
    <x v="2"/>
    <x v="16"/>
    <x v="11"/>
    <x v="8"/>
    <n v="114"/>
  </r>
  <r>
    <n v="390"/>
    <n v="43812"/>
    <x v="2"/>
    <n v="11"/>
    <x v="1"/>
    <n v="1"/>
    <n v="88"/>
    <n v="1"/>
    <n v="2.65"/>
    <n v="0.92999999999999994"/>
    <x v="2"/>
    <x v="2"/>
    <x v="32"/>
    <x v="11"/>
    <x v="2"/>
    <n v="129"/>
  </r>
  <r>
    <n v="425"/>
    <n v="43812"/>
    <x v="4"/>
    <n v="45"/>
    <x v="1"/>
    <n v="1"/>
    <n v="74"/>
    <n v="1"/>
    <n v="3.5"/>
    <n v="1.2200000000000002"/>
    <x v="2"/>
    <x v="0"/>
    <x v="35"/>
    <x v="11"/>
    <x v="5"/>
    <n v="121"/>
  </r>
  <r>
    <n v="438"/>
    <n v="43812"/>
    <x v="7"/>
    <n v="16"/>
    <x v="1"/>
    <n v="1"/>
    <n v="87"/>
    <n v="2"/>
    <n v="2.1"/>
    <n v="1.6800000000000002"/>
    <x v="0"/>
    <x v="1"/>
    <x v="28"/>
    <x v="11"/>
    <x v="15"/>
    <n v="115"/>
  </r>
  <r>
    <n v="653"/>
    <n v="43812"/>
    <x v="0"/>
    <n v="30"/>
    <x v="1"/>
    <n v="1"/>
    <n v="28"/>
    <n v="2"/>
    <n v="2"/>
    <n v="1.6"/>
    <x v="0"/>
    <x v="0"/>
    <x v="0"/>
    <x v="11"/>
    <x v="4"/>
    <n v="122"/>
  </r>
  <r>
    <n v="412"/>
    <n v="43813"/>
    <x v="1"/>
    <n v="24"/>
    <x v="1"/>
    <n v="1"/>
    <n v="26"/>
    <n v="2"/>
    <n v="3"/>
    <n v="2.4"/>
    <x v="0"/>
    <x v="2"/>
    <x v="5"/>
    <x v="11"/>
    <x v="14"/>
    <n v="146"/>
  </r>
  <r>
    <n v="516"/>
    <n v="43814"/>
    <x v="4"/>
    <n v="45"/>
    <x v="1"/>
    <n v="1"/>
    <n v="19"/>
    <n v="1"/>
    <n v="6.4"/>
    <n v="1.2800000000000002"/>
    <x v="1"/>
    <x v="0"/>
    <x v="35"/>
    <x v="11"/>
    <x v="17"/>
    <n v="121"/>
  </r>
  <r>
    <n v="673"/>
    <n v="43814"/>
    <x v="1"/>
    <n v="25"/>
    <x v="1"/>
    <n v="1"/>
    <n v="25"/>
    <n v="1"/>
    <n v="2.2000000000000002"/>
    <n v="1.7600000000000002"/>
    <x v="0"/>
    <x v="2"/>
    <x v="1"/>
    <x v="11"/>
    <x v="14"/>
    <n v="146"/>
  </r>
  <r>
    <n v="1320"/>
    <n v="43815"/>
    <x v="3"/>
    <n v="9"/>
    <x v="1"/>
    <n v="1"/>
    <n v="37"/>
    <n v="2"/>
    <n v="3"/>
    <n v="2.4"/>
    <x v="0"/>
    <x v="2"/>
    <x v="8"/>
    <x v="11"/>
    <x v="15"/>
    <n v="129"/>
  </r>
  <r>
    <n v="1694"/>
    <n v="43815"/>
    <x v="4"/>
    <n v="43"/>
    <x v="0"/>
    <n v="1"/>
    <n v="80"/>
    <n v="2"/>
    <n v="23"/>
    <n v="15.64"/>
    <x v="3"/>
    <x v="2"/>
    <x v="20"/>
    <x v="11"/>
    <x v="9"/>
    <n v="121"/>
  </r>
  <r>
    <n v="751"/>
    <n v="43815"/>
    <x v="4"/>
    <n v="45"/>
    <x v="0"/>
    <n v="1"/>
    <n v="23"/>
    <n v="1"/>
    <n v="2.5"/>
    <n v="2"/>
    <x v="0"/>
    <x v="0"/>
    <x v="35"/>
    <x v="11"/>
    <x v="0"/>
    <n v="121"/>
  </r>
  <r>
    <n v="786"/>
    <n v="43815"/>
    <x v="7"/>
    <n v="18"/>
    <x v="0"/>
    <n v="1"/>
    <n v="49"/>
    <n v="1"/>
    <n v="3"/>
    <n v="2.25"/>
    <x v="0"/>
    <x v="1"/>
    <x v="14"/>
    <x v="11"/>
    <x v="3"/>
    <n v="115"/>
  </r>
  <r>
    <n v="1338"/>
    <n v="43815"/>
    <x v="0"/>
    <n v="29"/>
    <x v="0"/>
    <n v="1"/>
    <n v="70"/>
    <n v="1"/>
    <n v="3.25"/>
    <n v="1.1400000000000001"/>
    <x v="2"/>
    <x v="1"/>
    <x v="27"/>
    <x v="11"/>
    <x v="2"/>
    <n v="122"/>
  </r>
  <r>
    <n v="92"/>
    <n v="43816"/>
    <x v="5"/>
    <n v="35"/>
    <x v="0"/>
    <n v="1"/>
    <n v="86"/>
    <n v="1"/>
    <n v="3"/>
    <n v="2.4"/>
    <x v="0"/>
    <x v="2"/>
    <x v="10"/>
    <x v="11"/>
    <x v="15"/>
    <n v="124"/>
  </r>
  <r>
    <n v="827"/>
    <n v="43816"/>
    <x v="6"/>
    <n v="36"/>
    <x v="0"/>
    <n v="1"/>
    <n v="58"/>
    <n v="1"/>
    <n v="3.5"/>
    <n v="0.87000000000000011"/>
    <x v="0"/>
    <x v="1"/>
    <x v="21"/>
    <x v="11"/>
    <x v="28"/>
    <n v="114"/>
  </r>
  <r>
    <n v="1002"/>
    <n v="43816"/>
    <x v="0"/>
    <n v="30"/>
    <x v="0"/>
    <n v="1"/>
    <n v="64"/>
    <n v="1"/>
    <n v="0.8"/>
    <n v="0.76"/>
    <x v="4"/>
    <x v="2"/>
    <x v="0"/>
    <x v="11"/>
    <x v="11"/>
    <n v="122"/>
  </r>
  <r>
    <n v="1011"/>
    <n v="43816"/>
    <x v="3"/>
    <n v="10"/>
    <x v="1"/>
    <n v="1"/>
    <n v="59"/>
    <n v="1"/>
    <n v="4.5"/>
    <n v="1.1200000000000001"/>
    <x v="0"/>
    <x v="2"/>
    <x v="7"/>
    <x v="11"/>
    <x v="28"/>
    <n v="129"/>
  </r>
  <r>
    <n v="193"/>
    <n v="43816"/>
    <x v="4"/>
    <n v="42"/>
    <x v="0"/>
    <n v="1"/>
    <n v="43"/>
    <n v="1"/>
    <n v="3"/>
    <n v="2.25"/>
    <x v="0"/>
    <x v="2"/>
    <x v="26"/>
    <x v="11"/>
    <x v="8"/>
    <n v="121"/>
  </r>
  <r>
    <n v="1209"/>
    <n v="43817"/>
    <x v="2"/>
    <n v="12"/>
    <x v="1"/>
    <n v="1"/>
    <n v="60"/>
    <n v="1"/>
    <n v="3.75"/>
    <n v="0.94"/>
    <x v="0"/>
    <x v="2"/>
    <x v="6"/>
    <x v="11"/>
    <x v="28"/>
    <n v="129"/>
  </r>
  <r>
    <n v="779"/>
    <n v="43817"/>
    <x v="2"/>
    <n v="14"/>
    <x v="1"/>
    <n v="1"/>
    <n v="25"/>
    <n v="1"/>
    <n v="2.2000000000000002"/>
    <n v="1.7600000000000002"/>
    <x v="0"/>
    <x v="1"/>
    <x v="18"/>
    <x v="11"/>
    <x v="14"/>
    <n v="129"/>
  </r>
  <r>
    <n v="1050"/>
    <n v="43817"/>
    <x v="0"/>
    <n v="30"/>
    <x v="0"/>
    <n v="1"/>
    <n v="45"/>
    <n v="2"/>
    <n v="3"/>
    <n v="2.25"/>
    <x v="0"/>
    <x v="1"/>
    <x v="0"/>
    <x v="11"/>
    <x v="8"/>
    <n v="122"/>
  </r>
  <r>
    <n v="365"/>
    <n v="43817"/>
    <x v="5"/>
    <n v="35"/>
    <x v="1"/>
    <n v="1"/>
    <n v="10"/>
    <n v="1"/>
    <n v="10"/>
    <n v="2"/>
    <x v="1"/>
    <x v="0"/>
    <x v="10"/>
    <x v="11"/>
    <x v="27"/>
    <n v="124"/>
  </r>
  <r>
    <n v="640"/>
    <n v="43817"/>
    <x v="1"/>
    <n v="22"/>
    <x v="0"/>
    <n v="1"/>
    <n v="56"/>
    <n v="2"/>
    <n v="2.5499999999999998"/>
    <n v="1.9099999999999997"/>
    <x v="0"/>
    <x v="0"/>
    <x v="39"/>
    <x v="11"/>
    <x v="13"/>
    <n v="146"/>
  </r>
  <r>
    <n v="233"/>
    <n v="43818"/>
    <x v="7"/>
    <n v="16"/>
    <x v="0"/>
    <n v="1"/>
    <n v="40"/>
    <n v="1"/>
    <n v="3.75"/>
    <n v="3"/>
    <x v="0"/>
    <x v="0"/>
    <x v="28"/>
    <x v="11"/>
    <x v="15"/>
    <n v="115"/>
  </r>
  <r>
    <n v="1198"/>
    <n v="43819"/>
    <x v="7"/>
    <n v="16"/>
    <x v="1"/>
    <n v="1"/>
    <n v="24"/>
    <n v="2"/>
    <n v="3"/>
    <n v="2.4"/>
    <x v="0"/>
    <x v="2"/>
    <x v="28"/>
    <x v="11"/>
    <x v="0"/>
    <n v="115"/>
  </r>
  <r>
    <n v="1380"/>
    <n v="43819"/>
    <x v="4"/>
    <n v="44"/>
    <x v="1"/>
    <n v="1"/>
    <n v="86"/>
    <n v="2"/>
    <n v="3"/>
    <n v="2.4"/>
    <x v="0"/>
    <x v="2"/>
    <x v="9"/>
    <x v="11"/>
    <x v="15"/>
    <n v="121"/>
  </r>
  <r>
    <n v="90"/>
    <n v="43820"/>
    <x v="3"/>
    <n v="9"/>
    <x v="0"/>
    <n v="1"/>
    <n v="81"/>
    <n v="1"/>
    <n v="28"/>
    <n v="19.04"/>
    <x v="3"/>
    <x v="2"/>
    <x v="8"/>
    <x v="11"/>
    <x v="9"/>
    <n v="129"/>
  </r>
  <r>
    <n v="260"/>
    <n v="43820"/>
    <x v="2"/>
    <n v="15"/>
    <x v="1"/>
    <n v="1"/>
    <n v="35"/>
    <n v="2"/>
    <n v="3.1"/>
    <n v="2.48"/>
    <x v="0"/>
    <x v="0"/>
    <x v="25"/>
    <x v="11"/>
    <x v="19"/>
    <n v="129"/>
  </r>
  <r>
    <n v="599"/>
    <n v="43820"/>
    <x v="7"/>
    <n v="16"/>
    <x v="0"/>
    <n v="1"/>
    <n v="56"/>
    <n v="1"/>
    <n v="2.5499999999999998"/>
    <n v="1.9099999999999997"/>
    <x v="0"/>
    <x v="0"/>
    <x v="28"/>
    <x v="11"/>
    <x v="13"/>
    <n v="115"/>
  </r>
  <r>
    <n v="129"/>
    <n v="43820"/>
    <x v="1"/>
    <n v="23"/>
    <x v="0"/>
    <n v="1"/>
    <n v="58"/>
    <n v="1"/>
    <n v="3.5"/>
    <n v="0.87000000000000011"/>
    <x v="0"/>
    <x v="2"/>
    <x v="29"/>
    <x v="11"/>
    <x v="28"/>
    <n v="146"/>
  </r>
  <r>
    <n v="975"/>
    <n v="43820"/>
    <x v="2"/>
    <n v="15"/>
    <x v="1"/>
    <n v="1"/>
    <n v="41"/>
    <n v="1"/>
    <n v="4.25"/>
    <n v="3.4"/>
    <x v="0"/>
    <x v="1"/>
    <x v="25"/>
    <x v="11"/>
    <x v="15"/>
    <n v="129"/>
  </r>
  <r>
    <n v="1003"/>
    <n v="43820"/>
    <x v="0"/>
    <n v="30"/>
    <x v="0"/>
    <n v="1"/>
    <n v="64"/>
    <n v="2"/>
    <n v="0.8"/>
    <n v="0.76"/>
    <x v="4"/>
    <x v="2"/>
    <x v="0"/>
    <x v="11"/>
    <x v="11"/>
    <n v="122"/>
  </r>
  <r>
    <n v="183"/>
    <n v="43820"/>
    <x v="2"/>
    <n v="15"/>
    <x v="1"/>
    <n v="1"/>
    <n v="12"/>
    <n v="1"/>
    <n v="8.9499999999999993"/>
    <n v="1.7899999999999991"/>
    <x v="1"/>
    <x v="0"/>
    <x v="25"/>
    <x v="11"/>
    <x v="18"/>
    <n v="129"/>
  </r>
  <r>
    <n v="330"/>
    <n v="43820"/>
    <x v="1"/>
    <n v="25"/>
    <x v="1"/>
    <n v="1"/>
    <n v="41"/>
    <n v="2"/>
    <n v="4.25"/>
    <n v="3.4"/>
    <x v="0"/>
    <x v="0"/>
    <x v="1"/>
    <x v="11"/>
    <x v="15"/>
    <n v="146"/>
  </r>
  <r>
    <n v="1280"/>
    <n v="43821"/>
    <x v="1"/>
    <n v="24"/>
    <x v="0"/>
    <n v="1"/>
    <n v="47"/>
    <n v="1"/>
    <n v="3"/>
    <n v="2.25"/>
    <x v="0"/>
    <x v="0"/>
    <x v="5"/>
    <x v="11"/>
    <x v="10"/>
    <n v="146"/>
  </r>
  <r>
    <n v="1400"/>
    <n v="43821"/>
    <x v="1"/>
    <n v="25"/>
    <x v="1"/>
    <n v="1"/>
    <n v="65"/>
    <n v="2"/>
    <n v="0.8"/>
    <n v="0.76"/>
    <x v="4"/>
    <x v="2"/>
    <x v="1"/>
    <x v="11"/>
    <x v="30"/>
    <n v="146"/>
  </r>
  <r>
    <n v="1621"/>
    <n v="43821"/>
    <x v="2"/>
    <n v="11"/>
    <x v="0"/>
    <n v="1"/>
    <n v="23"/>
    <n v="1"/>
    <n v="2.5"/>
    <n v="2"/>
    <x v="0"/>
    <x v="2"/>
    <x v="32"/>
    <x v="11"/>
    <x v="0"/>
    <n v="129"/>
  </r>
  <r>
    <n v="849"/>
    <n v="43822"/>
    <x v="6"/>
    <n v="36"/>
    <x v="0"/>
    <n v="1"/>
    <n v="71"/>
    <n v="1"/>
    <n v="3.75"/>
    <n v="1.31"/>
    <x v="2"/>
    <x v="2"/>
    <x v="21"/>
    <x v="11"/>
    <x v="22"/>
    <n v="114"/>
  </r>
  <r>
    <n v="1532"/>
    <n v="43823"/>
    <x v="3"/>
    <n v="9"/>
    <x v="1"/>
    <n v="1"/>
    <n v="58"/>
    <n v="1"/>
    <n v="3.5"/>
    <n v="0.87000000000000011"/>
    <x v="0"/>
    <x v="2"/>
    <x v="8"/>
    <x v="11"/>
    <x v="28"/>
    <n v="129"/>
  </r>
  <r>
    <n v="1642"/>
    <n v="43823"/>
    <x v="6"/>
    <n v="37"/>
    <x v="0"/>
    <n v="1"/>
    <n v="22"/>
    <n v="2"/>
    <n v="2"/>
    <n v="1.6"/>
    <x v="0"/>
    <x v="0"/>
    <x v="34"/>
    <x v="11"/>
    <x v="0"/>
    <n v="114"/>
  </r>
  <r>
    <n v="1279"/>
    <n v="43824"/>
    <x v="7"/>
    <n v="16"/>
    <x v="0"/>
    <n v="1"/>
    <n v="38"/>
    <n v="1"/>
    <n v="3.75"/>
    <n v="3"/>
    <x v="0"/>
    <x v="1"/>
    <x v="28"/>
    <x v="11"/>
    <x v="15"/>
    <n v="115"/>
  </r>
  <r>
    <n v="399"/>
    <n v="43824"/>
    <x v="5"/>
    <n v="33"/>
    <x v="0"/>
    <n v="1"/>
    <n v="12"/>
    <n v="1"/>
    <n v="8.9499999999999993"/>
    <n v="1.7899999999999991"/>
    <x v="1"/>
    <x v="1"/>
    <x v="13"/>
    <x v="11"/>
    <x v="18"/>
    <n v="124"/>
  </r>
  <r>
    <n v="1638"/>
    <n v="43825"/>
    <x v="0"/>
    <n v="26"/>
    <x v="0"/>
    <n v="1"/>
    <n v="51"/>
    <n v="1"/>
    <n v="3"/>
    <n v="2.25"/>
    <x v="0"/>
    <x v="0"/>
    <x v="3"/>
    <x v="11"/>
    <x v="3"/>
    <n v="122"/>
  </r>
  <r>
    <n v="1745"/>
    <n v="43825"/>
    <x v="1"/>
    <n v="22"/>
    <x v="1"/>
    <n v="1"/>
    <n v="75"/>
    <n v="1"/>
    <n v="3.5"/>
    <n v="1.2200000000000002"/>
    <x v="2"/>
    <x v="2"/>
    <x v="39"/>
    <x v="11"/>
    <x v="5"/>
    <n v="146"/>
  </r>
  <r>
    <n v="1303"/>
    <n v="43825"/>
    <x v="3"/>
    <n v="10"/>
    <x v="1"/>
    <n v="1"/>
    <n v="74"/>
    <n v="2"/>
    <n v="3.5"/>
    <n v="1.2200000000000002"/>
    <x v="2"/>
    <x v="2"/>
    <x v="7"/>
    <x v="11"/>
    <x v="5"/>
    <n v="129"/>
  </r>
  <r>
    <n v="1311"/>
    <n v="43825"/>
    <x v="3"/>
    <n v="10"/>
    <x v="0"/>
    <n v="1"/>
    <n v="74"/>
    <n v="1"/>
    <n v="3.5"/>
    <n v="1.2200000000000002"/>
    <x v="2"/>
    <x v="1"/>
    <x v="7"/>
    <x v="11"/>
    <x v="5"/>
    <n v="129"/>
  </r>
  <r>
    <n v="755"/>
    <n v="43826"/>
    <x v="0"/>
    <n v="27"/>
    <x v="1"/>
    <n v="1"/>
    <n v="63"/>
    <n v="1"/>
    <n v="0.8"/>
    <n v="0.76"/>
    <x v="4"/>
    <x v="1"/>
    <x v="2"/>
    <x v="11"/>
    <x v="11"/>
    <n v="122"/>
  </r>
  <r>
    <n v="1334"/>
    <n v="43826"/>
    <x v="0"/>
    <n v="28"/>
    <x v="0"/>
    <n v="1"/>
    <n v="42"/>
    <n v="2"/>
    <n v="2.5"/>
    <n v="1.87"/>
    <x v="0"/>
    <x v="0"/>
    <x v="23"/>
    <x v="11"/>
    <x v="8"/>
    <n v="122"/>
  </r>
  <r>
    <n v="1567"/>
    <n v="43826"/>
    <x v="1"/>
    <n v="25"/>
    <x v="0"/>
    <n v="1"/>
    <n v="16"/>
    <n v="2"/>
    <n v="8.9499999999999993"/>
    <n v="1.7899999999999991"/>
    <x v="1"/>
    <x v="1"/>
    <x v="1"/>
    <x v="11"/>
    <x v="25"/>
    <n v="146"/>
  </r>
  <r>
    <n v="1725"/>
    <n v="43826"/>
    <x v="5"/>
    <n v="32"/>
    <x v="0"/>
    <n v="1"/>
    <n v="20"/>
    <n v="1"/>
    <n v="7.6"/>
    <n v="1.5199999999999996"/>
    <x v="1"/>
    <x v="0"/>
    <x v="22"/>
    <x v="11"/>
    <x v="26"/>
    <n v="124"/>
  </r>
  <r>
    <n v="1384"/>
    <n v="43827"/>
    <x v="7"/>
    <n v="18"/>
    <x v="1"/>
    <n v="1"/>
    <n v="65"/>
    <n v="2"/>
    <n v="0.8"/>
    <n v="0.76"/>
    <x v="4"/>
    <x v="2"/>
    <x v="14"/>
    <x v="11"/>
    <x v="30"/>
    <n v="115"/>
  </r>
  <r>
    <n v="133"/>
    <n v="43827"/>
    <x v="2"/>
    <n v="14"/>
    <x v="0"/>
    <n v="1"/>
    <n v="66"/>
    <n v="2"/>
    <n v="4.95"/>
    <n v="3.96"/>
    <x v="0"/>
    <x v="0"/>
    <x v="18"/>
    <x v="11"/>
    <x v="12"/>
    <n v="129"/>
  </r>
  <r>
    <n v="331"/>
    <n v="43827"/>
    <x v="7"/>
    <n v="16"/>
    <x v="1"/>
    <n v="1"/>
    <n v="79"/>
    <n v="2"/>
    <n v="3.75"/>
    <n v="1.31"/>
    <x v="2"/>
    <x v="1"/>
    <x v="28"/>
    <x v="11"/>
    <x v="2"/>
    <n v="115"/>
  </r>
  <r>
    <n v="871"/>
    <n v="43827"/>
    <x v="0"/>
    <n v="26"/>
    <x v="0"/>
    <n v="1"/>
    <n v="86"/>
    <n v="1"/>
    <n v="3"/>
    <n v="2.4"/>
    <x v="0"/>
    <x v="0"/>
    <x v="3"/>
    <x v="11"/>
    <x v="15"/>
    <n v="122"/>
  </r>
  <r>
    <n v="1317"/>
    <n v="43827"/>
    <x v="7"/>
    <n v="19"/>
    <x v="1"/>
    <n v="1"/>
    <n v="25"/>
    <n v="2"/>
    <n v="2.2000000000000002"/>
    <n v="1.7600000000000002"/>
    <x v="0"/>
    <x v="3"/>
    <x v="33"/>
    <x v="11"/>
    <x v="14"/>
    <n v="1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4">
  <r>
    <n v="3"/>
    <n v="43496"/>
    <x v="0"/>
    <n v="12"/>
    <n v="4.7899999999999991"/>
    <x v="0"/>
  </r>
  <r>
    <n v="3"/>
    <n v="43496"/>
    <x v="1"/>
    <n v="16"/>
    <n v="24.04"/>
    <x v="0"/>
  </r>
  <r>
    <n v="3"/>
    <n v="43496"/>
    <x v="2"/>
    <n v="8"/>
    <n v="1.1400000000000001"/>
    <x v="0"/>
  </r>
  <r>
    <n v="3"/>
    <n v="43496"/>
    <x v="3"/>
    <n v="16"/>
    <n v="19.04"/>
    <x v="0"/>
  </r>
  <r>
    <n v="4"/>
    <n v="43496"/>
    <x v="0"/>
    <n v="4"/>
    <n v="2.9499999999999993"/>
    <x v="0"/>
  </r>
  <r>
    <n v="4"/>
    <n v="43496"/>
    <x v="1"/>
    <n v="17"/>
    <n v="6.69"/>
    <x v="0"/>
  </r>
  <r>
    <n v="4"/>
    <n v="43496"/>
    <x v="2"/>
    <n v="18"/>
    <n v="2.5300000000000002"/>
    <x v="0"/>
  </r>
  <r>
    <n v="4"/>
    <n v="43496"/>
    <x v="3"/>
    <n v="1"/>
    <n v="15.64"/>
    <x v="0"/>
  </r>
  <r>
    <n v="5"/>
    <n v="43496"/>
    <x v="0"/>
    <n v="14"/>
    <n v="4.5199999999999996"/>
    <x v="0"/>
  </r>
  <r>
    <n v="5"/>
    <n v="43496"/>
    <x v="1"/>
    <n v="2"/>
    <n v="6.21"/>
    <x v="0"/>
  </r>
  <r>
    <n v="5"/>
    <n v="43496"/>
    <x v="2"/>
    <n v="2"/>
    <n v="3.6700000000000004"/>
    <x v="0"/>
  </r>
  <r>
    <n v="5"/>
    <n v="43496"/>
    <x v="3"/>
    <n v="12"/>
    <n v="28.56"/>
    <x v="0"/>
  </r>
  <r>
    <n v="6"/>
    <n v="43496"/>
    <x v="0"/>
    <n v="11"/>
    <n v="10.249999999999998"/>
    <x v="0"/>
  </r>
  <r>
    <n v="6"/>
    <n v="43496"/>
    <x v="1"/>
    <n v="8"/>
    <n v="7.4499999999999993"/>
    <x v="0"/>
  </r>
  <r>
    <n v="6"/>
    <n v="43496"/>
    <x v="2"/>
    <n v="12"/>
    <n v="2.5300000000000002"/>
    <x v="0"/>
  </r>
  <r>
    <n v="6"/>
    <n v="43496"/>
    <x v="3"/>
    <n v="20"/>
    <n v="0"/>
    <x v="0"/>
  </r>
  <r>
    <n v="7"/>
    <n v="43496"/>
    <x v="0"/>
    <n v="6"/>
    <n v="4.1899999999999995"/>
    <x v="0"/>
  </r>
  <r>
    <n v="7"/>
    <n v="43496"/>
    <x v="1"/>
    <n v="8"/>
    <n v="16.34"/>
    <x v="0"/>
  </r>
  <r>
    <n v="7"/>
    <n v="43496"/>
    <x v="2"/>
    <n v="5"/>
    <n v="1.1400000000000001"/>
    <x v="0"/>
  </r>
  <r>
    <n v="7"/>
    <n v="43496"/>
    <x v="3"/>
    <n v="4"/>
    <n v="0"/>
    <x v="0"/>
  </r>
  <r>
    <n v="8"/>
    <n v="43496"/>
    <x v="0"/>
    <n v="20"/>
    <n v="0"/>
    <x v="0"/>
  </r>
  <r>
    <n v="8"/>
    <n v="43496"/>
    <x v="1"/>
    <n v="3"/>
    <n v="13.84"/>
    <x v="0"/>
  </r>
  <r>
    <n v="8"/>
    <n v="43496"/>
    <x v="2"/>
    <n v="1"/>
    <n v="1.31"/>
    <x v="0"/>
  </r>
  <r>
    <n v="8"/>
    <n v="43496"/>
    <x v="3"/>
    <n v="8"/>
    <n v="0"/>
    <x v="0"/>
  </r>
  <r>
    <n v="9"/>
    <n v="43496"/>
    <x v="0"/>
    <n v="18"/>
    <n v="7.259999999999998"/>
    <x v="0"/>
  </r>
  <r>
    <n v="9"/>
    <n v="43496"/>
    <x v="1"/>
    <n v="14"/>
    <n v="9.33"/>
    <x v="0"/>
  </r>
  <r>
    <n v="9"/>
    <n v="43496"/>
    <x v="2"/>
    <n v="3"/>
    <n v="0"/>
    <x v="0"/>
  </r>
  <r>
    <n v="9"/>
    <n v="43496"/>
    <x v="3"/>
    <n v="2"/>
    <n v="0"/>
    <x v="0"/>
  </r>
  <r>
    <n v="10"/>
    <n v="43496"/>
    <x v="0"/>
    <n v="5"/>
    <n v="20.75"/>
    <x v="0"/>
  </r>
  <r>
    <n v="10"/>
    <n v="43496"/>
    <x v="1"/>
    <n v="13"/>
    <n v="9.5599999999999987"/>
    <x v="0"/>
  </r>
  <r>
    <n v="10"/>
    <n v="43496"/>
    <x v="2"/>
    <n v="11"/>
    <n v="1.1400000000000001"/>
    <x v="0"/>
  </r>
  <r>
    <n v="10"/>
    <n v="43496"/>
    <x v="3"/>
    <n v="9"/>
    <n v="0"/>
    <x v="0"/>
  </r>
  <r>
    <n v="3"/>
    <n v="43524"/>
    <x v="0"/>
    <n v="16"/>
    <n v="3.5799999999999983"/>
    <x v="0"/>
  </r>
  <r>
    <n v="3"/>
    <n v="43524"/>
    <x v="1"/>
    <n v="9"/>
    <n v="25.4"/>
    <x v="0"/>
  </r>
  <r>
    <n v="3"/>
    <n v="43524"/>
    <x v="2"/>
    <n v="16"/>
    <n v="1.1400000000000001"/>
    <x v="0"/>
  </r>
  <r>
    <n v="3"/>
    <n v="43524"/>
    <x v="3"/>
    <n v="20"/>
    <n v="25.16"/>
    <x v="0"/>
  </r>
  <r>
    <n v="4"/>
    <n v="43524"/>
    <x v="0"/>
    <n v="5"/>
    <n v="4.9499999999999993"/>
    <x v="0"/>
  </r>
  <r>
    <n v="4"/>
    <n v="43524"/>
    <x v="1"/>
    <n v="15"/>
    <n v="10.52"/>
    <x v="0"/>
  </r>
  <r>
    <n v="4"/>
    <n v="43524"/>
    <x v="2"/>
    <n v="5"/>
    <n v="2.4400000000000004"/>
    <x v="0"/>
  </r>
  <r>
    <n v="4"/>
    <n v="43524"/>
    <x v="3"/>
    <n v="2"/>
    <n v="15.64"/>
    <x v="0"/>
  </r>
  <r>
    <n v="5"/>
    <n v="43524"/>
    <x v="0"/>
    <n v="12"/>
    <n v="3.9499999999999993"/>
    <x v="0"/>
  </r>
  <r>
    <n v="5"/>
    <n v="43524"/>
    <x v="1"/>
    <n v="12"/>
    <n v="18.78"/>
    <x v="0"/>
  </r>
  <r>
    <n v="5"/>
    <n v="43524"/>
    <x v="2"/>
    <n v="9"/>
    <n v="0"/>
    <x v="0"/>
  </r>
  <r>
    <n v="5"/>
    <n v="43524"/>
    <x v="3"/>
    <n v="9"/>
    <n v="8.16"/>
    <x v="0"/>
  </r>
  <r>
    <n v="6"/>
    <n v="43524"/>
    <x v="0"/>
    <n v="9"/>
    <n v="3.5999999999999996"/>
    <x v="0"/>
  </r>
  <r>
    <n v="6"/>
    <n v="43524"/>
    <x v="1"/>
    <n v="13"/>
    <n v="10.02"/>
    <x v="0"/>
  </r>
  <r>
    <n v="6"/>
    <n v="43524"/>
    <x v="2"/>
    <n v="15"/>
    <n v="1.1400000000000001"/>
    <x v="0"/>
  </r>
  <r>
    <n v="6"/>
    <n v="43524"/>
    <x v="3"/>
    <n v="19"/>
    <n v="0"/>
    <x v="0"/>
  </r>
  <r>
    <n v="7"/>
    <n v="43524"/>
    <x v="0"/>
    <n v="20"/>
    <n v="10.67"/>
    <x v="0"/>
  </r>
  <r>
    <n v="7"/>
    <n v="43524"/>
    <x v="1"/>
    <n v="16"/>
    <n v="18.64"/>
    <x v="0"/>
  </r>
  <r>
    <n v="7"/>
    <n v="43524"/>
    <x v="2"/>
    <n v="20"/>
    <n v="0"/>
    <x v="0"/>
  </r>
  <r>
    <n v="7"/>
    <n v="43524"/>
    <x v="3"/>
    <n v="18"/>
    <n v="0"/>
    <x v="0"/>
  </r>
  <r>
    <n v="8"/>
    <n v="43524"/>
    <x v="0"/>
    <n v="1"/>
    <n v="1.7899999999999991"/>
    <x v="0"/>
  </r>
  <r>
    <n v="8"/>
    <n v="43524"/>
    <x v="1"/>
    <n v="12"/>
    <n v="8.99"/>
    <x v="0"/>
  </r>
  <r>
    <n v="8"/>
    <n v="43524"/>
    <x v="2"/>
    <n v="2"/>
    <n v="1.31"/>
    <x v="0"/>
  </r>
  <r>
    <n v="8"/>
    <n v="43524"/>
    <x v="3"/>
    <n v="19"/>
    <n v="0"/>
    <x v="0"/>
  </r>
  <r>
    <n v="9"/>
    <n v="43524"/>
    <x v="0"/>
    <n v="2"/>
    <n v="1.7899999999999991"/>
    <x v="0"/>
  </r>
  <r>
    <n v="9"/>
    <n v="43524"/>
    <x v="1"/>
    <n v="4"/>
    <n v="13.810000000000002"/>
    <x v="0"/>
  </r>
  <r>
    <n v="9"/>
    <n v="43524"/>
    <x v="2"/>
    <n v="7"/>
    <n v="5.24"/>
    <x v="0"/>
  </r>
  <r>
    <n v="9"/>
    <n v="43524"/>
    <x v="3"/>
    <n v="17"/>
    <n v="15.64"/>
    <x v="0"/>
  </r>
  <r>
    <n v="10"/>
    <n v="43524"/>
    <x v="0"/>
    <n v="12"/>
    <n v="10.219999999999999"/>
    <x v="0"/>
  </r>
  <r>
    <n v="10"/>
    <n v="43524"/>
    <x v="1"/>
    <n v="6"/>
    <n v="20.47"/>
    <x v="0"/>
  </r>
  <r>
    <n v="10"/>
    <n v="43524"/>
    <x v="2"/>
    <n v="12"/>
    <n v="3.6700000000000004"/>
    <x v="0"/>
  </r>
  <r>
    <n v="10"/>
    <n v="43524"/>
    <x v="3"/>
    <n v="19"/>
    <n v="0"/>
    <x v="0"/>
  </r>
  <r>
    <n v="3"/>
    <n v="43555"/>
    <x v="0"/>
    <n v="13"/>
    <n v="1.5199999999999996"/>
    <x v="0"/>
  </r>
  <r>
    <n v="3"/>
    <n v="43555"/>
    <x v="1"/>
    <n v="14"/>
    <n v="17.579999999999998"/>
    <x v="0"/>
  </r>
  <r>
    <n v="3"/>
    <n v="43555"/>
    <x v="2"/>
    <n v="12"/>
    <n v="0"/>
    <x v="0"/>
  </r>
  <r>
    <n v="3"/>
    <n v="43555"/>
    <x v="3"/>
    <n v="7"/>
    <n v="8.16"/>
    <x v="0"/>
  </r>
  <r>
    <n v="4"/>
    <n v="43555"/>
    <x v="0"/>
    <n v="20"/>
    <n v="15.939999999999998"/>
    <x v="0"/>
  </r>
  <r>
    <n v="4"/>
    <n v="43555"/>
    <x v="1"/>
    <n v="5"/>
    <n v="15.46"/>
    <x v="0"/>
  </r>
  <r>
    <n v="4"/>
    <n v="43555"/>
    <x v="2"/>
    <n v="5"/>
    <n v="1.2200000000000002"/>
    <x v="0"/>
  </r>
  <r>
    <n v="4"/>
    <n v="43555"/>
    <x v="3"/>
    <n v="3"/>
    <n v="0"/>
    <x v="0"/>
  </r>
  <r>
    <n v="5"/>
    <n v="43555"/>
    <x v="0"/>
    <n v="6"/>
    <n v="9.259999999999998"/>
    <x v="0"/>
  </r>
  <r>
    <n v="5"/>
    <n v="43555"/>
    <x v="1"/>
    <n v="7"/>
    <n v="10.32"/>
    <x v="0"/>
  </r>
  <r>
    <n v="5"/>
    <n v="43555"/>
    <x v="2"/>
    <n v="8"/>
    <n v="1.1400000000000001"/>
    <x v="0"/>
  </r>
  <r>
    <n v="5"/>
    <n v="43555"/>
    <x v="3"/>
    <n v="9"/>
    <n v="0"/>
    <x v="0"/>
  </r>
  <r>
    <n v="6"/>
    <n v="43555"/>
    <x v="0"/>
    <n v="13"/>
    <n v="8.34"/>
    <x v="0"/>
  </r>
  <r>
    <n v="6"/>
    <n v="43555"/>
    <x v="1"/>
    <n v="12"/>
    <n v="13.770000000000001"/>
    <x v="0"/>
  </r>
  <r>
    <n v="6"/>
    <n v="43555"/>
    <x v="2"/>
    <n v="3"/>
    <n v="1.2200000000000002"/>
    <x v="0"/>
  </r>
  <r>
    <n v="6"/>
    <n v="43555"/>
    <x v="3"/>
    <n v="19"/>
    <n v="16.32"/>
    <x v="0"/>
  </r>
  <r>
    <n v="7"/>
    <n v="43555"/>
    <x v="0"/>
    <n v="16"/>
    <n v="4.1999999999999993"/>
    <x v="0"/>
  </r>
  <r>
    <n v="7"/>
    <n v="43555"/>
    <x v="1"/>
    <n v="14"/>
    <n v="13.049999999999999"/>
    <x v="0"/>
  </r>
  <r>
    <n v="7"/>
    <n v="43555"/>
    <x v="2"/>
    <n v="17"/>
    <n v="0"/>
    <x v="0"/>
  </r>
  <r>
    <n v="7"/>
    <n v="43555"/>
    <x v="3"/>
    <n v="1"/>
    <n v="17.68"/>
    <x v="0"/>
  </r>
  <r>
    <n v="8"/>
    <n v="43555"/>
    <x v="0"/>
    <n v="17"/>
    <n v="0"/>
    <x v="0"/>
  </r>
  <r>
    <n v="8"/>
    <n v="43555"/>
    <x v="1"/>
    <n v="3"/>
    <n v="13.86"/>
    <x v="0"/>
  </r>
  <r>
    <n v="8"/>
    <n v="43555"/>
    <x v="2"/>
    <n v="16"/>
    <n v="1.31"/>
    <x v="0"/>
  </r>
  <r>
    <n v="8"/>
    <n v="43555"/>
    <x v="3"/>
    <n v="18"/>
    <n v="0"/>
    <x v="0"/>
  </r>
  <r>
    <n v="9"/>
    <n v="43555"/>
    <x v="0"/>
    <n v="4"/>
    <n v="8.9899999999999984"/>
    <x v="0"/>
  </r>
  <r>
    <n v="9"/>
    <n v="43555"/>
    <x v="1"/>
    <n v="3"/>
    <n v="0"/>
    <x v="0"/>
  </r>
  <r>
    <n v="9"/>
    <n v="43555"/>
    <x v="2"/>
    <n v="4"/>
    <n v="0"/>
    <x v="0"/>
  </r>
  <r>
    <n v="9"/>
    <n v="43555"/>
    <x v="3"/>
    <n v="4"/>
    <n v="23.8"/>
    <x v="0"/>
  </r>
  <r>
    <n v="10"/>
    <n v="43555"/>
    <x v="0"/>
    <n v="11"/>
    <n v="0"/>
    <x v="0"/>
  </r>
  <r>
    <n v="10"/>
    <n v="43555"/>
    <x v="1"/>
    <n v="8"/>
    <n v="0.75"/>
    <x v="0"/>
  </r>
  <r>
    <n v="10"/>
    <n v="43555"/>
    <x v="2"/>
    <n v="3"/>
    <n v="1.5699999999999998"/>
    <x v="0"/>
  </r>
  <r>
    <n v="10"/>
    <n v="43555"/>
    <x v="3"/>
    <n v="5"/>
    <n v="8.16"/>
    <x v="0"/>
  </r>
  <r>
    <n v="3"/>
    <n v="43585"/>
    <x v="0"/>
    <n v="14"/>
    <n v="5.9899999999999984"/>
    <x v="1"/>
  </r>
  <r>
    <n v="3"/>
    <n v="43585"/>
    <x v="1"/>
    <n v="5"/>
    <n v="4.16"/>
    <x v="1"/>
  </r>
  <r>
    <n v="3"/>
    <n v="43585"/>
    <x v="2"/>
    <n v="8"/>
    <n v="2.2800000000000002"/>
    <x v="1"/>
  </r>
  <r>
    <n v="3"/>
    <n v="43585"/>
    <x v="3"/>
    <n v="14"/>
    <n v="0"/>
    <x v="1"/>
  </r>
  <r>
    <n v="4"/>
    <n v="43585"/>
    <x v="0"/>
    <n v="5"/>
    <n v="8.19"/>
    <x v="1"/>
  </r>
  <r>
    <n v="4"/>
    <n v="43585"/>
    <x v="1"/>
    <n v="15"/>
    <n v="17.77"/>
    <x v="1"/>
  </r>
  <r>
    <n v="4"/>
    <n v="43585"/>
    <x v="2"/>
    <n v="9"/>
    <n v="6.51"/>
    <x v="1"/>
  </r>
  <r>
    <n v="4"/>
    <n v="43585"/>
    <x v="3"/>
    <n v="2"/>
    <n v="9.52"/>
    <x v="1"/>
  </r>
  <r>
    <n v="5"/>
    <n v="43585"/>
    <x v="0"/>
    <n v="16"/>
    <n v="4.1899999999999995"/>
    <x v="1"/>
  </r>
  <r>
    <n v="5"/>
    <n v="43585"/>
    <x v="1"/>
    <n v="20"/>
    <n v="18.399999999999999"/>
    <x v="1"/>
  </r>
  <r>
    <n v="5"/>
    <n v="43585"/>
    <x v="2"/>
    <n v="14"/>
    <n v="2.2800000000000002"/>
    <x v="1"/>
  </r>
  <r>
    <n v="5"/>
    <n v="43585"/>
    <x v="3"/>
    <n v="14"/>
    <n v="0"/>
    <x v="1"/>
  </r>
  <r>
    <n v="6"/>
    <n v="43585"/>
    <x v="0"/>
    <n v="10"/>
    <n v="3.5999999999999996"/>
    <x v="1"/>
  </r>
  <r>
    <n v="6"/>
    <n v="43585"/>
    <x v="1"/>
    <n v="14"/>
    <n v="1.19"/>
    <x v="1"/>
  </r>
  <r>
    <n v="6"/>
    <n v="43585"/>
    <x v="2"/>
    <n v="5"/>
    <n v="2.2700000000000005"/>
    <x v="1"/>
  </r>
  <r>
    <n v="6"/>
    <n v="43585"/>
    <x v="3"/>
    <n v="5"/>
    <n v="9.52"/>
    <x v="1"/>
  </r>
  <r>
    <n v="7"/>
    <n v="43585"/>
    <x v="0"/>
    <n v="11"/>
    <n v="5.9899999999999984"/>
    <x v="1"/>
  </r>
  <r>
    <n v="7"/>
    <n v="43585"/>
    <x v="1"/>
    <n v="13"/>
    <n v="18.63"/>
    <x v="1"/>
  </r>
  <r>
    <n v="7"/>
    <n v="43585"/>
    <x v="2"/>
    <n v="2"/>
    <n v="0"/>
    <x v="1"/>
  </r>
  <r>
    <n v="7"/>
    <n v="43585"/>
    <x v="3"/>
    <n v="10"/>
    <n v="9.52"/>
    <x v="1"/>
  </r>
  <r>
    <n v="8"/>
    <n v="43585"/>
    <x v="0"/>
    <n v="7"/>
    <n v="5.3899999999999988"/>
    <x v="1"/>
  </r>
  <r>
    <n v="8"/>
    <n v="43585"/>
    <x v="1"/>
    <n v="20"/>
    <n v="19.799999999999997"/>
    <x v="1"/>
  </r>
  <r>
    <n v="8"/>
    <n v="43585"/>
    <x v="2"/>
    <n v="20"/>
    <n v="3.5900000000000003"/>
    <x v="1"/>
  </r>
  <r>
    <n v="8"/>
    <n v="43585"/>
    <x v="3"/>
    <n v="15"/>
    <n v="0"/>
    <x v="1"/>
  </r>
  <r>
    <n v="9"/>
    <n v="43585"/>
    <x v="0"/>
    <n v="3"/>
    <n v="5.78"/>
    <x v="1"/>
  </r>
  <r>
    <n v="9"/>
    <n v="43585"/>
    <x v="1"/>
    <n v="16"/>
    <n v="10.870000000000001"/>
    <x v="1"/>
  </r>
  <r>
    <n v="9"/>
    <n v="43585"/>
    <x v="2"/>
    <n v="4"/>
    <n v="0"/>
    <x v="1"/>
  </r>
  <r>
    <n v="9"/>
    <n v="43585"/>
    <x v="3"/>
    <n v="14"/>
    <n v="0"/>
    <x v="1"/>
  </r>
  <r>
    <n v="10"/>
    <n v="43585"/>
    <x v="0"/>
    <n v="12"/>
    <n v="1.7899999999999991"/>
    <x v="1"/>
  </r>
  <r>
    <n v="10"/>
    <n v="43585"/>
    <x v="1"/>
    <n v="10"/>
    <n v="7.48"/>
    <x v="1"/>
  </r>
  <r>
    <n v="10"/>
    <n v="43585"/>
    <x v="2"/>
    <n v="9"/>
    <n v="2.2700000000000005"/>
    <x v="1"/>
  </r>
  <r>
    <n v="10"/>
    <n v="43585"/>
    <x v="3"/>
    <n v="7"/>
    <n v="9.52"/>
    <x v="1"/>
  </r>
  <r>
    <n v="3"/>
    <n v="43616"/>
    <x v="0"/>
    <n v="7"/>
    <n v="3.9499999999999993"/>
    <x v="1"/>
  </r>
  <r>
    <n v="3"/>
    <n v="43616"/>
    <x v="1"/>
    <n v="18"/>
    <n v="22.39"/>
    <x v="1"/>
  </r>
  <r>
    <n v="3"/>
    <n v="43616"/>
    <x v="2"/>
    <n v="1"/>
    <n v="1.1400000000000001"/>
    <x v="1"/>
  </r>
  <r>
    <n v="3"/>
    <n v="43616"/>
    <x v="3"/>
    <n v="8"/>
    <n v="27.2"/>
    <x v="1"/>
  </r>
  <r>
    <n v="4"/>
    <n v="43616"/>
    <x v="0"/>
    <n v="9"/>
    <n v="3.7099999999999991"/>
    <x v="1"/>
  </r>
  <r>
    <n v="4"/>
    <n v="43616"/>
    <x v="1"/>
    <n v="11"/>
    <n v="13.41"/>
    <x v="1"/>
  </r>
  <r>
    <n v="4"/>
    <n v="43616"/>
    <x v="2"/>
    <n v="6"/>
    <n v="1.2200000000000002"/>
    <x v="1"/>
  </r>
  <r>
    <n v="4"/>
    <n v="43616"/>
    <x v="3"/>
    <n v="17"/>
    <n v="15.64"/>
    <x v="1"/>
  </r>
  <r>
    <n v="5"/>
    <n v="43616"/>
    <x v="0"/>
    <n v="12"/>
    <n v="10.280000000000001"/>
    <x v="1"/>
  </r>
  <r>
    <n v="5"/>
    <n v="43616"/>
    <x v="1"/>
    <n v="12"/>
    <n v="2.8"/>
    <x v="1"/>
  </r>
  <r>
    <n v="5"/>
    <n v="43616"/>
    <x v="2"/>
    <n v="20"/>
    <n v="0"/>
    <x v="1"/>
  </r>
  <r>
    <n v="5"/>
    <n v="43616"/>
    <x v="3"/>
    <n v="6"/>
    <n v="0"/>
    <x v="1"/>
  </r>
  <r>
    <n v="6"/>
    <n v="43616"/>
    <x v="0"/>
    <n v="6"/>
    <n v="13.489999999999997"/>
    <x v="1"/>
  </r>
  <r>
    <n v="6"/>
    <n v="43616"/>
    <x v="1"/>
    <n v="8"/>
    <n v="5.25"/>
    <x v="1"/>
  </r>
  <r>
    <n v="6"/>
    <n v="43616"/>
    <x v="2"/>
    <n v="7"/>
    <n v="2.0700000000000003"/>
    <x v="1"/>
  </r>
  <r>
    <n v="6"/>
    <n v="43616"/>
    <x v="3"/>
    <n v="6"/>
    <n v="0"/>
    <x v="1"/>
  </r>
  <r>
    <n v="7"/>
    <n v="43616"/>
    <x v="0"/>
    <n v="2"/>
    <n v="6.6399999999999988"/>
    <x v="1"/>
  </r>
  <r>
    <n v="7"/>
    <n v="43616"/>
    <x v="1"/>
    <n v="5"/>
    <n v="15.260000000000002"/>
    <x v="1"/>
  </r>
  <r>
    <n v="7"/>
    <n v="43616"/>
    <x v="2"/>
    <n v="2"/>
    <n v="0"/>
    <x v="1"/>
  </r>
  <r>
    <n v="7"/>
    <n v="43616"/>
    <x v="3"/>
    <n v="4"/>
    <n v="15.64"/>
    <x v="1"/>
  </r>
  <r>
    <n v="8"/>
    <n v="43616"/>
    <x v="0"/>
    <n v="7"/>
    <n v="5.85"/>
    <x v="1"/>
  </r>
  <r>
    <n v="8"/>
    <n v="43616"/>
    <x v="1"/>
    <n v="19"/>
    <n v="12.239999999999998"/>
    <x v="1"/>
  </r>
  <r>
    <n v="8"/>
    <n v="43616"/>
    <x v="2"/>
    <n v="2"/>
    <n v="2.1900000000000004"/>
    <x v="1"/>
  </r>
  <r>
    <n v="8"/>
    <n v="43616"/>
    <x v="3"/>
    <n v="10"/>
    <n v="19.04"/>
    <x v="1"/>
  </r>
  <r>
    <n v="9"/>
    <n v="43616"/>
    <x v="0"/>
    <n v="13"/>
    <n v="4.1999999999999993"/>
    <x v="1"/>
  </r>
  <r>
    <n v="9"/>
    <n v="43616"/>
    <x v="1"/>
    <n v="15"/>
    <n v="11.99"/>
    <x v="1"/>
  </r>
  <r>
    <n v="9"/>
    <n v="43616"/>
    <x v="2"/>
    <n v="9"/>
    <n v="4.0999999999999996"/>
    <x v="1"/>
  </r>
  <r>
    <n v="9"/>
    <n v="43616"/>
    <x v="3"/>
    <n v="16"/>
    <n v="0"/>
    <x v="1"/>
  </r>
  <r>
    <n v="10"/>
    <n v="43616"/>
    <x v="0"/>
    <n v="14"/>
    <n v="12.569999999999997"/>
    <x v="1"/>
  </r>
  <r>
    <n v="10"/>
    <n v="43616"/>
    <x v="1"/>
    <n v="19"/>
    <n v="7.67"/>
    <x v="1"/>
  </r>
  <r>
    <n v="10"/>
    <n v="43616"/>
    <x v="2"/>
    <n v="20"/>
    <n v="0"/>
    <x v="1"/>
  </r>
  <r>
    <n v="10"/>
    <n v="43616"/>
    <x v="3"/>
    <n v="19"/>
    <n v="9.52"/>
    <x v="1"/>
  </r>
  <r>
    <n v="3"/>
    <n v="43646"/>
    <x v="0"/>
    <n v="10"/>
    <n v="13.57"/>
    <x v="1"/>
  </r>
  <r>
    <n v="3"/>
    <n v="43646"/>
    <x v="1"/>
    <n v="12"/>
    <n v="19.87"/>
    <x v="1"/>
  </r>
  <r>
    <n v="3"/>
    <n v="43646"/>
    <x v="2"/>
    <n v="11"/>
    <n v="0"/>
    <x v="1"/>
  </r>
  <r>
    <n v="3"/>
    <n v="43646"/>
    <x v="3"/>
    <n v="20"/>
    <n v="8.16"/>
    <x v="1"/>
  </r>
  <r>
    <n v="4"/>
    <n v="43646"/>
    <x v="0"/>
    <n v="12"/>
    <n v="4.1999999999999993"/>
    <x v="1"/>
  </r>
  <r>
    <n v="4"/>
    <n v="43646"/>
    <x v="1"/>
    <n v="5"/>
    <n v="11.440000000000001"/>
    <x v="1"/>
  </r>
  <r>
    <n v="4"/>
    <n v="43646"/>
    <x v="2"/>
    <n v="11"/>
    <n v="0"/>
    <x v="1"/>
  </r>
  <r>
    <n v="4"/>
    <n v="43646"/>
    <x v="3"/>
    <n v="9"/>
    <n v="0"/>
    <x v="1"/>
  </r>
  <r>
    <n v="5"/>
    <n v="43646"/>
    <x v="0"/>
    <n v="13"/>
    <n v="6.7999999999999989"/>
    <x v="1"/>
  </r>
  <r>
    <n v="5"/>
    <n v="43646"/>
    <x v="1"/>
    <n v="8"/>
    <n v="12.370000000000001"/>
    <x v="1"/>
  </r>
  <r>
    <n v="5"/>
    <n v="43646"/>
    <x v="2"/>
    <n v="3"/>
    <n v="1.2200000000000002"/>
    <x v="1"/>
  </r>
  <r>
    <n v="5"/>
    <n v="43646"/>
    <x v="3"/>
    <n v="14"/>
    <n v="0"/>
    <x v="1"/>
  </r>
  <r>
    <n v="6"/>
    <n v="43646"/>
    <x v="0"/>
    <n v="13"/>
    <n v="0"/>
    <x v="1"/>
  </r>
  <r>
    <n v="6"/>
    <n v="43646"/>
    <x v="1"/>
    <n v="8"/>
    <n v="26.81"/>
    <x v="1"/>
  </r>
  <r>
    <n v="6"/>
    <n v="43646"/>
    <x v="2"/>
    <n v="3"/>
    <n v="3.6700000000000004"/>
    <x v="1"/>
  </r>
  <r>
    <n v="6"/>
    <n v="43646"/>
    <x v="3"/>
    <n v="4"/>
    <n v="31.28"/>
    <x v="1"/>
  </r>
  <r>
    <n v="7"/>
    <n v="43646"/>
    <x v="0"/>
    <n v="19"/>
    <n v="10.280000000000001"/>
    <x v="1"/>
  </r>
  <r>
    <n v="7"/>
    <n v="43646"/>
    <x v="1"/>
    <n v="1"/>
    <n v="10.79"/>
    <x v="1"/>
  </r>
  <r>
    <n v="7"/>
    <n v="43646"/>
    <x v="2"/>
    <n v="4"/>
    <n v="2.4400000000000004"/>
    <x v="1"/>
  </r>
  <r>
    <n v="7"/>
    <n v="43646"/>
    <x v="3"/>
    <n v="2"/>
    <n v="0"/>
    <x v="1"/>
  </r>
  <r>
    <n v="8"/>
    <n v="43646"/>
    <x v="0"/>
    <n v="19"/>
    <n v="7.84"/>
    <x v="1"/>
  </r>
  <r>
    <n v="8"/>
    <n v="43646"/>
    <x v="1"/>
    <n v="9"/>
    <n v="11.129999999999999"/>
    <x v="1"/>
  </r>
  <r>
    <n v="8"/>
    <n v="43646"/>
    <x v="2"/>
    <n v="13"/>
    <n v="2.71"/>
    <x v="1"/>
  </r>
  <r>
    <n v="8"/>
    <n v="43646"/>
    <x v="3"/>
    <n v="17"/>
    <n v="0"/>
    <x v="1"/>
  </r>
  <r>
    <n v="9"/>
    <n v="43646"/>
    <x v="0"/>
    <n v="4"/>
    <n v="4.97"/>
    <x v="1"/>
  </r>
  <r>
    <n v="9"/>
    <n v="43646"/>
    <x v="1"/>
    <n v="3"/>
    <n v="13.670000000000002"/>
    <x v="1"/>
  </r>
  <r>
    <n v="9"/>
    <n v="43646"/>
    <x v="2"/>
    <n v="3"/>
    <n v="0"/>
    <x v="1"/>
  </r>
  <r>
    <n v="9"/>
    <n v="43646"/>
    <x v="3"/>
    <n v="19"/>
    <n v="0"/>
    <x v="1"/>
  </r>
  <r>
    <n v="10"/>
    <n v="43646"/>
    <x v="0"/>
    <n v="19"/>
    <n v="12.899999999999999"/>
    <x v="1"/>
  </r>
  <r>
    <n v="10"/>
    <n v="43646"/>
    <x v="1"/>
    <n v="1"/>
    <n v="16.61"/>
    <x v="1"/>
  </r>
  <r>
    <n v="10"/>
    <n v="43646"/>
    <x v="2"/>
    <n v="18"/>
    <n v="1.5699999999999998"/>
    <x v="1"/>
  </r>
  <r>
    <n v="10"/>
    <n v="43646"/>
    <x v="3"/>
    <n v="15"/>
    <n v="9.52"/>
    <x v="1"/>
  </r>
  <r>
    <n v="3"/>
    <n v="43677"/>
    <x v="0"/>
    <n v="10"/>
    <n v="1.7899999999999991"/>
    <x v="2"/>
  </r>
  <r>
    <n v="3"/>
    <n v="43677"/>
    <x v="1"/>
    <n v="11"/>
    <n v="30.720000000000002"/>
    <x v="2"/>
  </r>
  <r>
    <n v="3"/>
    <n v="43677"/>
    <x v="2"/>
    <n v="16"/>
    <n v="1.2200000000000002"/>
    <x v="2"/>
  </r>
  <r>
    <n v="3"/>
    <n v="43677"/>
    <x v="3"/>
    <n v="10"/>
    <n v="0"/>
    <x v="2"/>
  </r>
  <r>
    <n v="4"/>
    <n v="43677"/>
    <x v="0"/>
    <n v="19"/>
    <n v="0"/>
    <x v="2"/>
  </r>
  <r>
    <n v="4"/>
    <n v="43677"/>
    <x v="1"/>
    <n v="18"/>
    <n v="10.48"/>
    <x v="2"/>
  </r>
  <r>
    <n v="4"/>
    <n v="43677"/>
    <x v="2"/>
    <n v="15"/>
    <n v="1.5699999999999998"/>
    <x v="2"/>
  </r>
  <r>
    <n v="4"/>
    <n v="43677"/>
    <x v="3"/>
    <n v="1"/>
    <n v="28.56"/>
    <x v="2"/>
  </r>
  <r>
    <n v="5"/>
    <n v="43677"/>
    <x v="0"/>
    <n v="20"/>
    <n v="1.5199999999999996"/>
    <x v="2"/>
  </r>
  <r>
    <n v="5"/>
    <n v="43677"/>
    <x v="1"/>
    <n v="14"/>
    <n v="16.8"/>
    <x v="2"/>
  </r>
  <r>
    <n v="5"/>
    <n v="43677"/>
    <x v="2"/>
    <n v="7"/>
    <n v="0"/>
    <x v="2"/>
  </r>
  <r>
    <n v="5"/>
    <n v="43677"/>
    <x v="3"/>
    <n v="18"/>
    <n v="0"/>
    <x v="2"/>
  </r>
  <r>
    <n v="6"/>
    <n v="43677"/>
    <x v="0"/>
    <n v="9"/>
    <n v="7.879999999999999"/>
    <x v="2"/>
  </r>
  <r>
    <n v="6"/>
    <n v="43677"/>
    <x v="1"/>
    <n v="15"/>
    <n v="16.73"/>
    <x v="2"/>
  </r>
  <r>
    <n v="6"/>
    <n v="43677"/>
    <x v="2"/>
    <n v="6"/>
    <n v="2.5300000000000002"/>
    <x v="2"/>
  </r>
  <r>
    <n v="6"/>
    <n v="43677"/>
    <x v="3"/>
    <n v="3"/>
    <n v="15.64"/>
    <x v="2"/>
  </r>
  <r>
    <n v="7"/>
    <n v="43677"/>
    <x v="0"/>
    <n v="10"/>
    <n v="10.449999999999998"/>
    <x v="2"/>
  </r>
  <r>
    <n v="7"/>
    <n v="43677"/>
    <x v="1"/>
    <n v="6"/>
    <n v="16.169999999999998"/>
    <x v="2"/>
  </r>
  <r>
    <n v="7"/>
    <n v="43677"/>
    <x v="2"/>
    <n v="1"/>
    <n v="3.6700000000000004"/>
    <x v="2"/>
  </r>
  <r>
    <n v="7"/>
    <n v="43677"/>
    <x v="3"/>
    <n v="17"/>
    <n v="0"/>
    <x v="2"/>
  </r>
  <r>
    <n v="8"/>
    <n v="43677"/>
    <x v="0"/>
    <n v="16"/>
    <n v="3.6899999999999995"/>
    <x v="2"/>
  </r>
  <r>
    <n v="8"/>
    <n v="43677"/>
    <x v="1"/>
    <n v="10"/>
    <n v="11.870000000000001"/>
    <x v="2"/>
  </r>
  <r>
    <n v="8"/>
    <n v="43677"/>
    <x v="2"/>
    <n v="9"/>
    <n v="1.05"/>
    <x v="2"/>
  </r>
  <r>
    <n v="8"/>
    <n v="43677"/>
    <x v="3"/>
    <n v="15"/>
    <n v="0"/>
    <x v="2"/>
  </r>
  <r>
    <n v="9"/>
    <n v="43677"/>
    <x v="0"/>
    <n v="1"/>
    <n v="2.67"/>
    <x v="2"/>
  </r>
  <r>
    <n v="9"/>
    <n v="43677"/>
    <x v="1"/>
    <n v="15"/>
    <n v="9.74"/>
    <x v="2"/>
  </r>
  <r>
    <n v="9"/>
    <n v="43677"/>
    <x v="2"/>
    <n v="10"/>
    <n v="0"/>
    <x v="2"/>
  </r>
  <r>
    <n v="9"/>
    <n v="43677"/>
    <x v="3"/>
    <n v="5"/>
    <n v="0"/>
    <x v="2"/>
  </r>
  <r>
    <n v="10"/>
    <n v="43677"/>
    <x v="0"/>
    <n v="1"/>
    <n v="7.8299999999999992"/>
    <x v="2"/>
  </r>
  <r>
    <n v="10"/>
    <n v="43677"/>
    <x v="1"/>
    <n v="1"/>
    <n v="23.22"/>
    <x v="2"/>
  </r>
  <r>
    <n v="10"/>
    <n v="43677"/>
    <x v="2"/>
    <n v="5"/>
    <n v="2.1"/>
    <x v="2"/>
  </r>
  <r>
    <n v="10"/>
    <n v="43677"/>
    <x v="3"/>
    <n v="6"/>
    <n v="0"/>
    <x v="2"/>
  </r>
  <r>
    <n v="3"/>
    <n v="43708"/>
    <x v="0"/>
    <n v="10"/>
    <n v="6.76"/>
    <x v="2"/>
  </r>
  <r>
    <n v="3"/>
    <n v="43708"/>
    <x v="1"/>
    <n v="18"/>
    <n v="5.9499999999999993"/>
    <x v="2"/>
  </r>
  <r>
    <n v="3"/>
    <n v="43708"/>
    <x v="2"/>
    <n v="19"/>
    <n v="0"/>
    <x v="2"/>
  </r>
  <r>
    <n v="3"/>
    <n v="43708"/>
    <x v="3"/>
    <n v="16"/>
    <n v="0"/>
    <x v="2"/>
  </r>
  <r>
    <n v="4"/>
    <n v="43708"/>
    <x v="0"/>
    <n v="17"/>
    <n v="11.580000000000002"/>
    <x v="2"/>
  </r>
  <r>
    <n v="4"/>
    <n v="43708"/>
    <x v="1"/>
    <n v="19"/>
    <n v="14.24"/>
    <x v="2"/>
  </r>
  <r>
    <n v="4"/>
    <n v="43708"/>
    <x v="2"/>
    <n v="18"/>
    <n v="2.1"/>
    <x v="2"/>
  </r>
  <r>
    <n v="4"/>
    <n v="43708"/>
    <x v="3"/>
    <n v="4"/>
    <n v="0"/>
    <x v="2"/>
  </r>
  <r>
    <n v="5"/>
    <n v="43708"/>
    <x v="0"/>
    <n v="15"/>
    <n v="4.88"/>
    <x v="2"/>
  </r>
  <r>
    <n v="5"/>
    <n v="43708"/>
    <x v="1"/>
    <n v="16"/>
    <n v="13.559999999999999"/>
    <x v="2"/>
  </r>
  <r>
    <n v="5"/>
    <n v="43708"/>
    <x v="2"/>
    <n v="10"/>
    <n v="1.2200000000000002"/>
    <x v="2"/>
  </r>
  <r>
    <n v="5"/>
    <n v="43708"/>
    <x v="3"/>
    <n v="3"/>
    <n v="0"/>
    <x v="2"/>
  </r>
  <r>
    <n v="6"/>
    <n v="43708"/>
    <x v="0"/>
    <n v="3"/>
    <n v="5.37"/>
    <x v="2"/>
  </r>
  <r>
    <n v="6"/>
    <n v="43708"/>
    <x v="1"/>
    <n v="14"/>
    <n v="11.700000000000001"/>
    <x v="2"/>
  </r>
  <r>
    <n v="6"/>
    <n v="43708"/>
    <x v="2"/>
    <n v="11"/>
    <n v="2.4500000000000002"/>
    <x v="2"/>
  </r>
  <r>
    <n v="6"/>
    <n v="43708"/>
    <x v="3"/>
    <n v="4"/>
    <n v="19.04"/>
    <x v="2"/>
  </r>
  <r>
    <n v="7"/>
    <n v="43708"/>
    <x v="0"/>
    <n v="1"/>
    <n v="0"/>
    <x v="2"/>
  </r>
  <r>
    <n v="7"/>
    <n v="43708"/>
    <x v="1"/>
    <n v="6"/>
    <n v="13.53"/>
    <x v="2"/>
  </r>
  <r>
    <n v="7"/>
    <n v="43708"/>
    <x v="2"/>
    <n v="13"/>
    <n v="1.2200000000000002"/>
    <x v="2"/>
  </r>
  <r>
    <n v="7"/>
    <n v="43708"/>
    <x v="3"/>
    <n v="20"/>
    <n v="9.52"/>
    <x v="2"/>
  </r>
  <r>
    <n v="8"/>
    <n v="43708"/>
    <x v="0"/>
    <n v="6"/>
    <n v="14.069999999999999"/>
    <x v="2"/>
  </r>
  <r>
    <n v="8"/>
    <n v="43708"/>
    <x v="1"/>
    <n v="3"/>
    <n v="11.67"/>
    <x v="2"/>
  </r>
  <r>
    <n v="8"/>
    <n v="43708"/>
    <x v="2"/>
    <n v="1"/>
    <n v="0"/>
    <x v="2"/>
  </r>
  <r>
    <n v="8"/>
    <n v="43708"/>
    <x v="3"/>
    <n v="14"/>
    <n v="9.52"/>
    <x v="2"/>
  </r>
  <r>
    <n v="9"/>
    <n v="43708"/>
    <x v="0"/>
    <n v="7"/>
    <n v="3.5999999999999996"/>
    <x v="2"/>
  </r>
  <r>
    <n v="9"/>
    <n v="43708"/>
    <x v="1"/>
    <n v="15"/>
    <n v="8.02"/>
    <x v="2"/>
  </r>
  <r>
    <n v="9"/>
    <n v="43708"/>
    <x v="2"/>
    <n v="16"/>
    <n v="2.1500000000000004"/>
    <x v="2"/>
  </r>
  <r>
    <n v="9"/>
    <n v="43708"/>
    <x v="3"/>
    <n v="19"/>
    <n v="19.04"/>
    <x v="2"/>
  </r>
  <r>
    <n v="10"/>
    <n v="43708"/>
    <x v="0"/>
    <n v="4"/>
    <n v="0"/>
    <x v="2"/>
  </r>
  <r>
    <n v="10"/>
    <n v="43708"/>
    <x v="1"/>
    <n v="1"/>
    <n v="6.4"/>
    <x v="2"/>
  </r>
  <r>
    <n v="10"/>
    <n v="43708"/>
    <x v="2"/>
    <n v="20"/>
    <n v="5.67"/>
    <x v="2"/>
  </r>
  <r>
    <n v="10"/>
    <n v="43708"/>
    <x v="3"/>
    <n v="8"/>
    <n v="0"/>
    <x v="2"/>
  </r>
  <r>
    <n v="3"/>
    <n v="43738"/>
    <x v="0"/>
    <n v="5"/>
    <n v="20.509999999999998"/>
    <x v="2"/>
  </r>
  <r>
    <n v="3"/>
    <n v="43738"/>
    <x v="1"/>
    <n v="13"/>
    <n v="18.38"/>
    <x v="2"/>
  </r>
  <r>
    <n v="3"/>
    <n v="43738"/>
    <x v="2"/>
    <n v="1"/>
    <n v="1.8599999999999999"/>
    <x v="2"/>
  </r>
  <r>
    <n v="3"/>
    <n v="43738"/>
    <x v="3"/>
    <n v="14"/>
    <n v="0"/>
    <x v="2"/>
  </r>
  <r>
    <n v="4"/>
    <n v="43738"/>
    <x v="0"/>
    <n v="12"/>
    <n v="4.1999999999999993"/>
    <x v="2"/>
  </r>
  <r>
    <n v="4"/>
    <n v="43738"/>
    <x v="1"/>
    <n v="14"/>
    <n v="12.9"/>
    <x v="2"/>
  </r>
  <r>
    <n v="4"/>
    <n v="43738"/>
    <x v="2"/>
    <n v="6"/>
    <n v="3.93"/>
    <x v="2"/>
  </r>
  <r>
    <n v="4"/>
    <n v="43738"/>
    <x v="3"/>
    <n v="16"/>
    <n v="19.04"/>
    <x v="2"/>
  </r>
  <r>
    <n v="5"/>
    <n v="43738"/>
    <x v="0"/>
    <n v="17"/>
    <n v="13.779999999999998"/>
    <x v="2"/>
  </r>
  <r>
    <n v="5"/>
    <n v="43738"/>
    <x v="1"/>
    <n v="9"/>
    <n v="11.9"/>
    <x v="2"/>
  </r>
  <r>
    <n v="5"/>
    <n v="43738"/>
    <x v="2"/>
    <n v="20"/>
    <n v="1.5699999999999998"/>
    <x v="2"/>
  </r>
  <r>
    <n v="5"/>
    <n v="43738"/>
    <x v="3"/>
    <n v="5"/>
    <n v="0"/>
    <x v="2"/>
  </r>
  <r>
    <n v="6"/>
    <n v="43738"/>
    <x v="0"/>
    <n v="2"/>
    <n v="5.7499999999999991"/>
    <x v="2"/>
  </r>
  <r>
    <n v="6"/>
    <n v="43738"/>
    <x v="1"/>
    <n v="9"/>
    <n v="7.5200000000000014"/>
    <x v="2"/>
  </r>
  <r>
    <n v="6"/>
    <n v="43738"/>
    <x v="2"/>
    <n v="13"/>
    <n v="2.2400000000000002"/>
    <x v="2"/>
  </r>
  <r>
    <n v="6"/>
    <n v="43738"/>
    <x v="3"/>
    <n v="8"/>
    <n v="0"/>
    <x v="2"/>
  </r>
  <r>
    <n v="7"/>
    <n v="43738"/>
    <x v="0"/>
    <n v="14"/>
    <n v="4.4599999999999991"/>
    <x v="2"/>
  </r>
  <r>
    <n v="7"/>
    <n v="43738"/>
    <x v="1"/>
    <n v="20"/>
    <n v="14.29"/>
    <x v="2"/>
  </r>
  <r>
    <n v="7"/>
    <n v="43738"/>
    <x v="2"/>
    <n v="11"/>
    <n v="0"/>
    <x v="2"/>
  </r>
  <r>
    <n v="7"/>
    <n v="43738"/>
    <x v="3"/>
    <n v="7"/>
    <n v="8.16"/>
    <x v="2"/>
  </r>
  <r>
    <n v="8"/>
    <n v="43738"/>
    <x v="0"/>
    <n v="1"/>
    <n v="17.829999999999998"/>
    <x v="2"/>
  </r>
  <r>
    <n v="8"/>
    <n v="43738"/>
    <x v="1"/>
    <n v="9"/>
    <n v="2.25"/>
    <x v="2"/>
  </r>
  <r>
    <n v="8"/>
    <n v="43738"/>
    <x v="2"/>
    <n v="19"/>
    <n v="0.92999999999999994"/>
    <x v="2"/>
  </r>
  <r>
    <n v="8"/>
    <n v="43738"/>
    <x v="3"/>
    <n v="2"/>
    <n v="0"/>
    <x v="2"/>
  </r>
  <r>
    <n v="9"/>
    <n v="43738"/>
    <x v="0"/>
    <n v="7"/>
    <n v="17.449999999999996"/>
    <x v="2"/>
  </r>
  <r>
    <n v="9"/>
    <n v="43738"/>
    <x v="1"/>
    <n v="18"/>
    <n v="24.68"/>
    <x v="2"/>
  </r>
  <r>
    <n v="9"/>
    <n v="43738"/>
    <x v="2"/>
    <n v="1"/>
    <n v="2.4500000000000002"/>
    <x v="2"/>
  </r>
  <r>
    <n v="9"/>
    <n v="43738"/>
    <x v="3"/>
    <n v="11"/>
    <n v="0"/>
    <x v="2"/>
  </r>
  <r>
    <n v="10"/>
    <n v="43738"/>
    <x v="0"/>
    <n v="7"/>
    <n v="3.5999999999999996"/>
    <x v="2"/>
  </r>
  <r>
    <n v="10"/>
    <n v="43738"/>
    <x v="1"/>
    <n v="18"/>
    <n v="18.849999999999998"/>
    <x v="2"/>
  </r>
  <r>
    <n v="10"/>
    <n v="43738"/>
    <x v="2"/>
    <n v="11"/>
    <n v="4.8100000000000005"/>
    <x v="2"/>
  </r>
  <r>
    <n v="10"/>
    <n v="43738"/>
    <x v="3"/>
    <n v="13"/>
    <n v="0"/>
    <x v="2"/>
  </r>
  <r>
    <n v="3"/>
    <n v="43769"/>
    <x v="0"/>
    <n v="11"/>
    <n v="9.5899999999999981"/>
    <x v="3"/>
  </r>
  <r>
    <n v="3"/>
    <n v="43769"/>
    <x v="1"/>
    <n v="17"/>
    <n v="5.48"/>
    <x v="3"/>
  </r>
  <r>
    <n v="3"/>
    <n v="43769"/>
    <x v="2"/>
    <n v="4"/>
    <n v="2.3600000000000003"/>
    <x v="3"/>
  </r>
  <r>
    <n v="3"/>
    <n v="43769"/>
    <x v="3"/>
    <n v="15"/>
    <n v="0"/>
    <x v="3"/>
  </r>
  <r>
    <n v="4"/>
    <n v="43769"/>
    <x v="0"/>
    <n v="17"/>
    <n v="8.9899999999999984"/>
    <x v="3"/>
  </r>
  <r>
    <n v="4"/>
    <n v="43769"/>
    <x v="1"/>
    <n v="16"/>
    <n v="13.19"/>
    <x v="3"/>
  </r>
  <r>
    <n v="4"/>
    <n v="43769"/>
    <x v="2"/>
    <n v="15"/>
    <n v="0.92999999999999994"/>
    <x v="3"/>
  </r>
  <r>
    <n v="4"/>
    <n v="43769"/>
    <x v="3"/>
    <n v="9"/>
    <n v="15.64"/>
    <x v="3"/>
  </r>
  <r>
    <n v="5"/>
    <n v="43769"/>
    <x v="0"/>
    <n v="13"/>
    <n v="1.7899999999999991"/>
    <x v="3"/>
  </r>
  <r>
    <n v="5"/>
    <n v="43769"/>
    <x v="1"/>
    <n v="14"/>
    <n v="11.4"/>
    <x v="3"/>
  </r>
  <r>
    <n v="5"/>
    <n v="43769"/>
    <x v="2"/>
    <n v="10"/>
    <n v="0"/>
    <x v="3"/>
  </r>
  <r>
    <n v="5"/>
    <n v="43769"/>
    <x v="3"/>
    <n v="11"/>
    <n v="0"/>
    <x v="3"/>
  </r>
  <r>
    <n v="6"/>
    <n v="43769"/>
    <x v="0"/>
    <n v="16"/>
    <n v="4.4599999999999991"/>
    <x v="3"/>
  </r>
  <r>
    <n v="6"/>
    <n v="43769"/>
    <x v="1"/>
    <n v="1"/>
    <n v="26.529999999999998"/>
    <x v="3"/>
  </r>
  <r>
    <n v="6"/>
    <n v="43769"/>
    <x v="2"/>
    <n v="2"/>
    <n v="3.46"/>
    <x v="3"/>
  </r>
  <r>
    <n v="6"/>
    <n v="43769"/>
    <x v="3"/>
    <n v="6"/>
    <n v="0"/>
    <x v="3"/>
  </r>
  <r>
    <n v="7"/>
    <n v="43769"/>
    <x v="0"/>
    <n v="17"/>
    <n v="4.88"/>
    <x v="3"/>
  </r>
  <r>
    <n v="7"/>
    <n v="43769"/>
    <x v="1"/>
    <n v="6"/>
    <n v="3.6300000000000003"/>
    <x v="3"/>
  </r>
  <r>
    <n v="7"/>
    <n v="43769"/>
    <x v="2"/>
    <n v="10"/>
    <n v="3.2900000000000005"/>
    <x v="3"/>
  </r>
  <r>
    <n v="7"/>
    <n v="43769"/>
    <x v="3"/>
    <n v="18"/>
    <n v="0"/>
    <x v="3"/>
  </r>
  <r>
    <n v="8"/>
    <n v="43769"/>
    <x v="0"/>
    <n v="16"/>
    <n v="9.2899999999999991"/>
    <x v="3"/>
  </r>
  <r>
    <n v="8"/>
    <n v="43769"/>
    <x v="1"/>
    <n v="11"/>
    <n v="10.36"/>
    <x v="3"/>
  </r>
  <r>
    <n v="8"/>
    <n v="43769"/>
    <x v="2"/>
    <n v="15"/>
    <n v="2.5300000000000002"/>
    <x v="3"/>
  </r>
  <r>
    <n v="8"/>
    <n v="43769"/>
    <x v="3"/>
    <n v="6"/>
    <n v="0"/>
    <x v="3"/>
  </r>
  <r>
    <n v="9"/>
    <n v="43769"/>
    <x v="0"/>
    <n v="11"/>
    <n v="4.09"/>
    <x v="3"/>
  </r>
  <r>
    <n v="9"/>
    <n v="43769"/>
    <x v="1"/>
    <n v="4"/>
    <n v="15.49"/>
    <x v="3"/>
  </r>
  <r>
    <n v="9"/>
    <n v="43769"/>
    <x v="2"/>
    <n v="13"/>
    <n v="1.31"/>
    <x v="3"/>
  </r>
  <r>
    <n v="9"/>
    <n v="43769"/>
    <x v="3"/>
    <n v="6"/>
    <n v="19.04"/>
    <x v="3"/>
  </r>
  <r>
    <n v="10"/>
    <n v="43769"/>
    <x v="0"/>
    <n v="8"/>
    <n v="13.95"/>
    <x v="3"/>
  </r>
  <r>
    <n v="10"/>
    <n v="43769"/>
    <x v="1"/>
    <n v="18"/>
    <n v="10.260000000000002"/>
    <x v="3"/>
  </r>
  <r>
    <n v="10"/>
    <n v="43769"/>
    <x v="2"/>
    <n v="5"/>
    <n v="4.9800000000000004"/>
    <x v="3"/>
  </r>
  <r>
    <n v="10"/>
    <n v="43769"/>
    <x v="3"/>
    <n v="16"/>
    <n v="0"/>
    <x v="3"/>
  </r>
  <r>
    <n v="3"/>
    <n v="43799"/>
    <x v="0"/>
    <n v="4"/>
    <n v="0"/>
    <x v="3"/>
  </r>
  <r>
    <n v="3"/>
    <n v="43799"/>
    <x v="1"/>
    <n v="1"/>
    <n v="11.240000000000002"/>
    <x v="3"/>
  </r>
  <r>
    <n v="3"/>
    <n v="43799"/>
    <x v="2"/>
    <n v="4"/>
    <n v="0.92999999999999994"/>
    <x v="3"/>
  </r>
  <r>
    <n v="3"/>
    <n v="43799"/>
    <x v="3"/>
    <n v="14"/>
    <n v="0"/>
    <x v="3"/>
  </r>
  <r>
    <n v="4"/>
    <n v="43799"/>
    <x v="0"/>
    <n v="11"/>
    <n v="21.199999999999996"/>
    <x v="3"/>
  </r>
  <r>
    <n v="4"/>
    <n v="43799"/>
    <x v="1"/>
    <n v="16"/>
    <n v="21.150000000000002"/>
    <x v="3"/>
  </r>
  <r>
    <n v="4"/>
    <n v="43799"/>
    <x v="2"/>
    <n v="18"/>
    <n v="0"/>
    <x v="3"/>
  </r>
  <r>
    <n v="4"/>
    <n v="43799"/>
    <x v="3"/>
    <n v="16"/>
    <n v="0"/>
    <x v="3"/>
  </r>
  <r>
    <n v="5"/>
    <n v="43799"/>
    <x v="0"/>
    <n v="17"/>
    <n v="4.88"/>
    <x v="3"/>
  </r>
  <r>
    <n v="5"/>
    <n v="43799"/>
    <x v="1"/>
    <n v="18"/>
    <n v="11.43"/>
    <x v="3"/>
  </r>
  <r>
    <n v="5"/>
    <n v="43799"/>
    <x v="2"/>
    <n v="1"/>
    <n v="3.3200000000000003"/>
    <x v="3"/>
  </r>
  <r>
    <n v="5"/>
    <n v="43799"/>
    <x v="3"/>
    <n v="11"/>
    <n v="0"/>
    <x v="3"/>
  </r>
  <r>
    <n v="6"/>
    <n v="43799"/>
    <x v="0"/>
    <n v="1"/>
    <n v="22"/>
    <x v="3"/>
  </r>
  <r>
    <n v="6"/>
    <n v="43799"/>
    <x v="1"/>
    <n v="5"/>
    <n v="32.79"/>
    <x v="3"/>
  </r>
  <r>
    <n v="6"/>
    <n v="43799"/>
    <x v="2"/>
    <n v="17"/>
    <n v="0"/>
    <x v="3"/>
  </r>
  <r>
    <n v="6"/>
    <n v="43799"/>
    <x v="3"/>
    <n v="17"/>
    <n v="0"/>
    <x v="3"/>
  </r>
  <r>
    <n v="7"/>
    <n v="43799"/>
    <x v="0"/>
    <n v="3"/>
    <n v="0"/>
    <x v="3"/>
  </r>
  <r>
    <n v="7"/>
    <n v="43799"/>
    <x v="1"/>
    <n v="15"/>
    <n v="6.3199999999999994"/>
    <x v="3"/>
  </r>
  <r>
    <n v="7"/>
    <n v="43799"/>
    <x v="2"/>
    <n v="6"/>
    <n v="1.2200000000000002"/>
    <x v="3"/>
  </r>
  <r>
    <n v="7"/>
    <n v="43799"/>
    <x v="3"/>
    <n v="2"/>
    <n v="0"/>
    <x v="3"/>
  </r>
  <r>
    <n v="8"/>
    <n v="43799"/>
    <x v="0"/>
    <n v="9"/>
    <n v="0"/>
    <x v="3"/>
  </r>
  <r>
    <n v="8"/>
    <n v="43799"/>
    <x v="1"/>
    <n v="11"/>
    <n v="25.86"/>
    <x v="3"/>
  </r>
  <r>
    <n v="8"/>
    <n v="43799"/>
    <x v="2"/>
    <n v="16"/>
    <n v="2.0700000000000003"/>
    <x v="3"/>
  </r>
  <r>
    <n v="8"/>
    <n v="43799"/>
    <x v="3"/>
    <n v="4"/>
    <n v="0"/>
    <x v="3"/>
  </r>
  <r>
    <n v="9"/>
    <n v="43799"/>
    <x v="0"/>
    <n v="5"/>
    <n v="3.5999999999999996"/>
    <x v="3"/>
  </r>
  <r>
    <n v="9"/>
    <n v="43799"/>
    <x v="1"/>
    <n v="9"/>
    <n v="4.12"/>
    <x v="3"/>
  </r>
  <r>
    <n v="9"/>
    <n v="43799"/>
    <x v="2"/>
    <n v="10"/>
    <n v="0.92999999999999994"/>
    <x v="3"/>
  </r>
  <r>
    <n v="9"/>
    <n v="43799"/>
    <x v="3"/>
    <n v="19"/>
    <n v="9.52"/>
    <x v="3"/>
  </r>
  <r>
    <n v="10"/>
    <n v="43799"/>
    <x v="0"/>
    <n v="1"/>
    <n v="10.280000000000001"/>
    <x v="3"/>
  </r>
  <r>
    <n v="10"/>
    <n v="43799"/>
    <x v="1"/>
    <n v="4"/>
    <n v="6.92"/>
    <x v="3"/>
  </r>
  <r>
    <n v="10"/>
    <n v="43799"/>
    <x v="2"/>
    <n v="18"/>
    <n v="3.6700000000000004"/>
    <x v="3"/>
  </r>
  <r>
    <n v="10"/>
    <n v="43799"/>
    <x v="3"/>
    <n v="19"/>
    <n v="0"/>
    <x v="3"/>
  </r>
  <r>
    <n v="3"/>
    <n v="43830"/>
    <x v="0"/>
    <n v="1"/>
    <n v="4.09"/>
    <x v="3"/>
  </r>
  <r>
    <n v="3"/>
    <n v="43830"/>
    <x v="1"/>
    <n v="14"/>
    <n v="7.59"/>
    <x v="3"/>
  </r>
  <r>
    <n v="3"/>
    <n v="43830"/>
    <x v="2"/>
    <n v="8"/>
    <n v="2.4400000000000004"/>
    <x v="3"/>
  </r>
  <r>
    <n v="3"/>
    <n v="43830"/>
    <x v="3"/>
    <n v="2"/>
    <n v="27.2"/>
    <x v="3"/>
  </r>
  <r>
    <n v="4"/>
    <n v="43830"/>
    <x v="0"/>
    <n v="20"/>
    <n v="5.9899999999999984"/>
    <x v="3"/>
  </r>
  <r>
    <n v="4"/>
    <n v="43830"/>
    <x v="1"/>
    <n v="16"/>
    <n v="22.3"/>
    <x v="3"/>
  </r>
  <r>
    <n v="4"/>
    <n v="43830"/>
    <x v="2"/>
    <n v="16"/>
    <n v="0.92999999999999994"/>
    <x v="3"/>
  </r>
  <r>
    <n v="4"/>
    <n v="43830"/>
    <x v="3"/>
    <n v="17"/>
    <n v="0"/>
    <x v="3"/>
  </r>
  <r>
    <n v="5"/>
    <n v="43830"/>
    <x v="0"/>
    <n v="16"/>
    <n v="8.59"/>
    <x v="3"/>
  </r>
  <r>
    <n v="5"/>
    <n v="43830"/>
    <x v="1"/>
    <n v="2"/>
    <n v="18.250000000000004"/>
    <x v="3"/>
  </r>
  <r>
    <n v="5"/>
    <n v="43830"/>
    <x v="2"/>
    <n v="5"/>
    <n v="1.31"/>
    <x v="3"/>
  </r>
  <r>
    <n v="5"/>
    <n v="43830"/>
    <x v="3"/>
    <n v="13"/>
    <n v="0"/>
    <x v="3"/>
  </r>
  <r>
    <n v="6"/>
    <n v="43830"/>
    <x v="0"/>
    <n v="2"/>
    <n v="1.7899999999999991"/>
    <x v="3"/>
  </r>
  <r>
    <n v="6"/>
    <n v="43830"/>
    <x v="1"/>
    <n v="17"/>
    <n v="22.18"/>
    <x v="3"/>
  </r>
  <r>
    <n v="6"/>
    <n v="43830"/>
    <x v="2"/>
    <n v="6"/>
    <n v="1.2200000000000002"/>
    <x v="3"/>
  </r>
  <r>
    <n v="6"/>
    <n v="43830"/>
    <x v="3"/>
    <n v="19"/>
    <n v="0"/>
    <x v="3"/>
  </r>
  <r>
    <n v="7"/>
    <n v="43830"/>
    <x v="0"/>
    <n v="14"/>
    <n v="3"/>
    <x v="3"/>
  </r>
  <r>
    <n v="7"/>
    <n v="43830"/>
    <x v="1"/>
    <n v="3"/>
    <n v="15.62"/>
    <x v="3"/>
  </r>
  <r>
    <n v="7"/>
    <n v="43830"/>
    <x v="2"/>
    <n v="11"/>
    <n v="1.1400000000000001"/>
    <x v="3"/>
  </r>
  <r>
    <n v="7"/>
    <n v="43830"/>
    <x v="3"/>
    <n v="18"/>
    <n v="0"/>
    <x v="3"/>
  </r>
  <r>
    <n v="8"/>
    <n v="43830"/>
    <x v="0"/>
    <n v="15"/>
    <n v="8.379999999999999"/>
    <x v="3"/>
  </r>
  <r>
    <n v="8"/>
    <n v="43830"/>
    <x v="1"/>
    <n v="7"/>
    <n v="4"/>
    <x v="3"/>
  </r>
  <r>
    <n v="8"/>
    <n v="43830"/>
    <x v="2"/>
    <n v="2"/>
    <n v="0"/>
    <x v="3"/>
  </r>
  <r>
    <n v="8"/>
    <n v="43830"/>
    <x v="3"/>
    <n v="1"/>
    <n v="0"/>
    <x v="3"/>
  </r>
  <r>
    <n v="9"/>
    <n v="43830"/>
    <x v="0"/>
    <n v="2"/>
    <n v="0"/>
    <x v="3"/>
  </r>
  <r>
    <n v="9"/>
    <n v="43830"/>
    <x v="1"/>
    <n v="9"/>
    <n v="6.59"/>
    <x v="3"/>
  </r>
  <r>
    <n v="9"/>
    <n v="43830"/>
    <x v="2"/>
    <n v="14"/>
    <n v="3.7500000000000004"/>
    <x v="3"/>
  </r>
  <r>
    <n v="9"/>
    <n v="43830"/>
    <x v="3"/>
    <n v="13"/>
    <n v="0"/>
    <x v="3"/>
  </r>
  <r>
    <n v="10"/>
    <n v="43830"/>
    <x v="0"/>
    <n v="12"/>
    <n v="1.2800000000000002"/>
    <x v="3"/>
  </r>
  <r>
    <n v="10"/>
    <n v="43830"/>
    <x v="1"/>
    <n v="17"/>
    <n v="8.41"/>
    <x v="3"/>
  </r>
  <r>
    <n v="10"/>
    <n v="43830"/>
    <x v="2"/>
    <n v="13"/>
    <n v="1.2200000000000002"/>
    <x v="3"/>
  </r>
  <r>
    <n v="10"/>
    <n v="43830"/>
    <x v="3"/>
    <n v="8"/>
    <n v="15.6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EDCD9E-FE96-4305-A172-F780E86FA3C6}" name="TargetActual"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0:C91" firstHeaderRow="0" firstDataRow="1" firstDataCol="1"/>
  <pivotFields count="6">
    <pivotField showAll="0"/>
    <pivotField showAll="0"/>
    <pivotField axis="axisRow" showAll="0">
      <items count="5">
        <item x="1"/>
        <item x="2"/>
        <item x="3"/>
        <item x="0"/>
        <item t="default"/>
      </items>
    </pivotField>
    <pivotField dataField="1" showAll="0"/>
    <pivotField dataField="1" showAll="0"/>
    <pivotField axis="axisRow" showAll="0">
      <items count="5">
        <item x="0"/>
        <item x="1"/>
        <item x="2"/>
        <item x="3"/>
        <item t="default"/>
      </items>
    </pivotField>
  </pivotFields>
  <rowFields count="2">
    <field x="2"/>
    <field x="5"/>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2">
    <i>
      <x/>
    </i>
    <i i="1">
      <x v="1"/>
    </i>
  </colItems>
  <dataFields count="2">
    <dataField name="Sum of target" fld="3" baseField="0" baseItem="0"/>
    <dataField name="Sum of actual" fld="4"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7C5C0C-44FC-4D08-B4C8-F1D664CB4ADB}" name="Staff"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3:B64" firstHeaderRow="1" firstDataRow="1" firstDataCol="1"/>
  <pivotFields count="17">
    <pivotField dataField="1" showAll="0"/>
    <pivotField showAll="0"/>
    <pivotField showAll="0"/>
    <pivotField showAll="0"/>
    <pivotField showAll="0"/>
    <pivotField showAll="0"/>
    <pivotField showAll="0"/>
    <pivotField showAll="0"/>
    <pivotField showAll="0"/>
    <pivotField showAll="0"/>
    <pivotField showAll="0">
      <items count="6">
        <item x="4"/>
        <item x="0"/>
        <item x="2"/>
        <item x="3"/>
        <item x="1"/>
        <item t="default"/>
      </items>
    </pivotField>
    <pivotField showAll="0"/>
    <pivotField axis="axisRow" showAll="0">
      <items count="41">
        <item x="31"/>
        <item x="2"/>
        <item x="1"/>
        <item x="22"/>
        <item x="0"/>
        <item x="21"/>
        <item x="36"/>
        <item x="29"/>
        <item x="16"/>
        <item x="6"/>
        <item x="13"/>
        <item x="8"/>
        <item x="18"/>
        <item x="15"/>
        <item x="30"/>
        <item x="14"/>
        <item x="5"/>
        <item x="17"/>
        <item x="34"/>
        <item x="3"/>
        <item x="23"/>
        <item x="11"/>
        <item x="26"/>
        <item x="39"/>
        <item x="4"/>
        <item x="27"/>
        <item x="35"/>
        <item x="33"/>
        <item x="19"/>
        <item x="28"/>
        <item x="25"/>
        <item x="37"/>
        <item x="32"/>
        <item x="9"/>
        <item x="20"/>
        <item x="7"/>
        <item x="12"/>
        <item x="10"/>
        <item x="24"/>
        <item x="38"/>
        <item t="default"/>
      </items>
    </pivotField>
    <pivotField showAll="0">
      <items count="13">
        <item x="0"/>
        <item x="1"/>
        <item x="2"/>
        <item x="3"/>
        <item x="4"/>
        <item x="5"/>
        <item x="6"/>
        <item x="7"/>
        <item x="8"/>
        <item x="9"/>
        <item x="10"/>
        <item x="11"/>
        <item t="default"/>
      </items>
    </pivotField>
    <pivotField showAll="0"/>
    <pivotField showAll="0"/>
    <pivotField dragToRow="0" dragToCol="0" dragToPage="0" showAll="0" defaultSubtotal="0"/>
  </pivotFields>
  <rowFields count="1">
    <field x="12"/>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Count of transaction_id" fld="0" subtotal="count" baseField="12"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DA8373-9500-4BF5-8ED3-D4E90D8488B1}" name="UnitsMargin"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15:C18" firstHeaderRow="0" firstDataRow="1" firstDataCol="1"/>
  <pivotFields count="17">
    <pivotField showAll="0"/>
    <pivotField showAll="0"/>
    <pivotField showAll="0"/>
    <pivotField showAll="0"/>
    <pivotField showAll="0"/>
    <pivotField showAll="0"/>
    <pivotField dataField="1" showAll="0"/>
    <pivotField showAll="0"/>
    <pivotField showAll="0"/>
    <pivotField showAll="0"/>
    <pivotField showAll="0">
      <items count="6">
        <item x="4"/>
        <item x="0"/>
        <item x="2"/>
        <item x="3"/>
        <item x="1"/>
        <item t="default"/>
      </items>
    </pivotField>
    <pivotField axis="axisRow" showAll="0">
      <items count="5">
        <item x="1"/>
        <item x="0"/>
        <item x="2"/>
        <item h="1" x="3"/>
        <item t="default"/>
      </items>
    </pivotField>
    <pivotField showAll="0"/>
    <pivotField showAll="0">
      <items count="13">
        <item x="0"/>
        <item x="1"/>
        <item x="2"/>
        <item x="3"/>
        <item x="4"/>
        <item x="5"/>
        <item x="6"/>
        <item x="7"/>
        <item x="8"/>
        <item x="9"/>
        <item x="10"/>
        <item x="11"/>
        <item t="default"/>
      </items>
    </pivotField>
    <pivotField showAll="0"/>
    <pivotField showAll="0"/>
    <pivotField dataField="1" dragToRow="0" dragToCol="0" dragToPage="0" showAll="0" defaultSubtotal="0"/>
  </pivotFields>
  <rowFields count="1">
    <field x="11"/>
  </rowFields>
  <rowItems count="3">
    <i>
      <x/>
    </i>
    <i>
      <x v="1"/>
    </i>
    <i>
      <x v="2"/>
    </i>
  </rowItems>
  <colFields count="1">
    <field x="-2"/>
  </colFields>
  <colItems count="2">
    <i>
      <x/>
    </i>
    <i i="1">
      <x v="1"/>
    </i>
  </colItems>
  <dataFields count="2">
    <dataField name="Count of product_id" fld="6" subtotal="count" baseField="11" baseItem="0"/>
    <dataField name="Sum of ProfitMargin"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A1B4A5-4C7D-47E9-9D6A-59EE6DD1C6E0}" name="PopularProduct"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7">
    <pivotField showAll="0"/>
    <pivotField showAll="0"/>
    <pivotField showAll="0">
      <items count="9">
        <item x="3"/>
        <item x="2"/>
        <item x="7"/>
        <item x="1"/>
        <item x="0"/>
        <item x="5"/>
        <item x="6"/>
        <item x="4"/>
        <item t="default"/>
      </items>
    </pivotField>
    <pivotField showAll="0"/>
    <pivotField showAll="0">
      <items count="3">
        <item x="0"/>
        <item x="1"/>
        <item t="default"/>
      </items>
    </pivotField>
    <pivotField showAll="0"/>
    <pivotField dataField="1" showAll="0"/>
    <pivotField showAll="0"/>
    <pivotField showAll="0"/>
    <pivotField showAll="0"/>
    <pivotField axis="axisRow" showAll="0">
      <items count="6">
        <item x="4"/>
        <item x="0"/>
        <item x="2"/>
        <item x="3"/>
        <item x="1"/>
        <item t="default"/>
      </items>
    </pivotField>
    <pivotField showAll="0"/>
    <pivotField showAll="0"/>
    <pivotField showAll="0">
      <items count="13">
        <item x="0"/>
        <item x="1"/>
        <item x="2"/>
        <item x="3"/>
        <item x="4"/>
        <item x="5"/>
        <item x="6"/>
        <item x="7"/>
        <item x="8"/>
        <item x="9"/>
        <item x="10"/>
        <item x="11"/>
        <item t="default"/>
      </items>
    </pivotField>
    <pivotField showAll="0">
      <items count="32">
        <item x="15"/>
        <item x="5"/>
        <item x="6"/>
        <item x="3"/>
        <item x="13"/>
        <item x="10"/>
        <item x="8"/>
        <item x="25"/>
        <item x="9"/>
        <item x="17"/>
        <item x="0"/>
        <item x="16"/>
        <item x="20"/>
        <item x="4"/>
        <item x="27"/>
        <item x="24"/>
        <item x="18"/>
        <item x="28"/>
        <item x="7"/>
        <item x="29"/>
        <item x="1"/>
        <item x="14"/>
        <item x="26"/>
        <item x="22"/>
        <item x="23"/>
        <item x="19"/>
        <item x="11"/>
        <item x="2"/>
        <item x="12"/>
        <item x="21"/>
        <item x="30"/>
        <item t="default"/>
      </items>
    </pivotField>
    <pivotField showAll="0"/>
    <pivotField dragToRow="0" dragToCol="0" dragToPage="0" showAll="0" defaultSubtotal="0"/>
  </pivotFields>
  <rowFields count="1">
    <field x="10"/>
  </rowFields>
  <rowItems count="6">
    <i>
      <x/>
    </i>
    <i>
      <x v="1"/>
    </i>
    <i>
      <x v="2"/>
    </i>
    <i>
      <x v="3"/>
    </i>
    <i>
      <x v="4"/>
    </i>
    <i t="grand">
      <x/>
    </i>
  </rowItems>
  <colItems count="1">
    <i/>
  </colItems>
  <dataFields count="1">
    <dataField name="Count of product_id" fld="6" subtotal="count" baseField="1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0" count="1" selected="0">
            <x v="0"/>
          </reference>
        </references>
      </pivotArea>
    </chartFormat>
    <chartFormat chart="2" format="9">
      <pivotArea type="data" outline="0" fieldPosition="0">
        <references count="2">
          <reference field="4294967294" count="1" selected="0">
            <x v="0"/>
          </reference>
          <reference field="10" count="1" selected="0">
            <x v="1"/>
          </reference>
        </references>
      </pivotArea>
    </chartFormat>
    <chartFormat chart="2" format="10">
      <pivotArea type="data" outline="0" fieldPosition="0">
        <references count="2">
          <reference field="4294967294" count="1" selected="0">
            <x v="0"/>
          </reference>
          <reference field="10" count="1" selected="0">
            <x v="2"/>
          </reference>
        </references>
      </pivotArea>
    </chartFormat>
    <chartFormat chart="2" format="11">
      <pivotArea type="data" outline="0" fieldPosition="0">
        <references count="2">
          <reference field="4294967294" count="1" selected="0">
            <x v="0"/>
          </reference>
          <reference field="10" count="1" selected="0">
            <x v="3"/>
          </reference>
        </references>
      </pivotArea>
    </chartFormat>
    <chartFormat chart="2" format="12">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outlet_id" xr10:uid="{DCDD407F-E180-4C44-BC4B-64CCEED0ABF2}" sourceName="sales_outlet_id">
  <pivotTables>
    <pivotTable tabId="29" name="PopularProduct"/>
  </pivotTables>
  <data>
    <tabular pivotCacheId="327252901">
      <items count="8">
        <i x="3" s="1"/>
        <i x="2" s="1"/>
        <i x="7" s="1"/>
        <i x="1" s="1"/>
        <i x="0" s="1"/>
        <i x="5"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ore_yn" xr10:uid="{50A6CE6C-AA7B-4A03-A4B2-D08F152E709A}" sourceName="instore_yn">
  <pivotTables>
    <pivotTable tabId="29" name="PopularProduct"/>
  </pivotTables>
  <data>
    <tabular pivotCacheId="32725290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 xr10:uid="{1061C63C-9C8D-46C4-B4B1-D3316A13D6B5}" sourceName="product_group">
  <pivotTables>
    <pivotTable tabId="29" name="Staff"/>
    <pivotTable tabId="29" name="UnitsMargin"/>
  </pivotTables>
  <data>
    <tabular pivotCacheId="327252901">
      <items count="5">
        <i x="4" s="1"/>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5806EBC-C84D-4210-AE62-D4D346672B19}" sourceName="month">
  <pivotTables>
    <pivotTable tabId="29" name="PopularProduct"/>
    <pivotTable tabId="29" name="Staff"/>
    <pivotTable tabId="29" name="UnitsMargin"/>
  </pivotTables>
  <data>
    <tabular pivotCacheId="327252901">
      <items count="12">
        <i x="0" s="1"/>
        <i x="1" s="1"/>
        <i x="2" s="1"/>
        <i x="3" s="1"/>
        <i x="4" s="1"/>
        <i x="5" s="1"/>
        <i x="6" s="1"/>
        <i x="7" s="1"/>
        <i x="8" s="1"/>
        <i x="9" s="1"/>
        <i x="10"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1EB1C4A9-9FE6-46EF-BB62-05F659399F41}" sourceName="product_type">
  <pivotTables>
    <pivotTable tabId="29" name="PopularProduct"/>
  </pivotTables>
  <data>
    <tabular pivotCacheId="327252901">
      <items count="31">
        <i x="15" s="1"/>
        <i x="5" s="1"/>
        <i x="6" s="1"/>
        <i x="3" s="1"/>
        <i x="13" s="1"/>
        <i x="10" s="1"/>
        <i x="8" s="1"/>
        <i x="25" s="1"/>
        <i x="9" s="1"/>
        <i x="17" s="1"/>
        <i x="0" s="1"/>
        <i x="16" s="1"/>
        <i x="20" s="1"/>
        <i x="4" s="1"/>
        <i x="27" s="1"/>
        <i x="24" s="1"/>
        <i x="18" s="1"/>
        <i x="28" s="1"/>
        <i x="7" s="1"/>
        <i x="29" s="1"/>
        <i x="1" s="1"/>
        <i x="14" s="1"/>
        <i x="26" s="1"/>
        <i x="22" s="1"/>
        <i x="23" s="1"/>
        <i x="19" s="1"/>
        <i x="11" s="1"/>
        <i x="2" s="1"/>
        <i x="12" s="1"/>
        <i x="21" s="1"/>
        <i x="3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outlet_id" xr10:uid="{E952B21E-A965-4856-B8CD-AB56605A5718}" cache="Slicer_sales_outlet_id" caption="sales_outlet_id" columnCount="2" style="SlicerStyleDark1" rowHeight="262466"/>
  <slicer name="instore_yn" xr10:uid="{67CEE752-865D-47EC-9DA4-78667756CDBD}" cache="Slicer_instore_yn" caption="instore_yn" columnCount="2" style="SlicerStyleDark1" rowHeight="262466"/>
  <slicer name="product_group" xr10:uid="{6315C683-F5C8-46F9-B51A-DEC86BF399C6}" cache="Slicer_product_group" caption="product_group" columnCount="2" style="SlicerStyleDark1" rowHeight="262466"/>
  <slicer name="month" xr10:uid="{40687D40-5FD0-4AE2-8732-2A5F52B79AED}" cache="Slicer_month" caption="month" columnCount="2" style="SlicerStyleDark1" rowHeight="262466"/>
  <slicer name="product_type" xr10:uid="{2B1EEAFE-7B3B-47B9-A1FE-63190E5C9389}" cache="Slicer_product_type" caption="product_type" style="SlicerStyleDark1"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BDE6514-6D95-4690-BCFF-6E70FA29909D}" name="Staff" displayName="Staff" ref="A1:G56" totalsRowShown="0">
  <autoFilter ref="A1:G56" xr:uid="{B2508594-AE6F-43F2-AA40-6893AF6193A6}"/>
  <tableColumns count="7">
    <tableColumn id="1" xr3:uid="{ADE0CF10-E4E1-4A89-8C3D-B293C2E1C768}" name="staff_id"/>
    <tableColumn id="2" xr3:uid="{8E5CF36E-6CC4-4CE5-979C-2C669BD34AD0}" name="first_name"/>
    <tableColumn id="3" xr3:uid="{2112FA47-496C-47A2-AB63-D55A04F4085F}" name="last_name"/>
    <tableColumn id="4" xr3:uid="{B0DB3D0A-6EC2-4D95-9CAC-CDFB5E614C84}" name="position"/>
    <tableColumn id="5" xr3:uid="{15CDFB54-10CC-4291-894F-681FF4AADC04}" name="start_date"/>
    <tableColumn id="6" xr3:uid="{EC192BC2-C373-4D62-AC35-E79B4B8EE9C1}" name="location"/>
    <tableColumn id="7" xr3:uid="{7D4B3332-5066-47B0-9793-BFFAF3C9314C}" name="full_name" dataDxfId="10">
      <calculatedColumnFormula>Staff[[#This Row],[first_name]]&amp;" "&amp;Staff[[#This Row],[last_name]]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B26936-CD1C-49E0-900F-C599410B9B44}" name="SalesOutlet" displayName="SalesOutlet" ref="A1:H10" totalsRowShown="0">
  <autoFilter ref="A1:H10" xr:uid="{7EAF22F4-640D-4ED6-8B4D-39F273234967}"/>
  <tableColumns count="8">
    <tableColumn id="1" xr3:uid="{8ADB951E-3AC6-41E5-8E9C-83297BFFFE3C}" name="outlet_id"/>
    <tableColumn id="2" xr3:uid="{0D70F1BF-1037-4D36-942E-794F87BBBECF}" name="outlet_type"/>
    <tableColumn id="3" xr3:uid="{4407C536-B34C-47AE-A205-BDBD0D97C087}" name="store_address"/>
    <tableColumn id="4" xr3:uid="{2CE1ABAE-FFEF-43BB-9811-B467B4176008}" name="store_city"/>
    <tableColumn id="5" xr3:uid="{F67AAB5E-4031-4FB5-AE23-B81C1C68837C}" name="store_telephone"/>
    <tableColumn id="6" xr3:uid="{09EA114B-AE29-418C-866E-0AD62C811667}" name="store_postal_code"/>
    <tableColumn id="7" xr3:uid="{3AFA65EA-1068-4EB7-A33A-3307D904F30F}" name="manager"/>
    <tableColumn id="8" xr3:uid="{2BC9B0AA-9773-434A-B0BA-D7DC298B335A}" name="Neighborhoo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27F8D37-5C73-4BD7-B4A4-7A4F4B3D32B1}" name="SalesTargets" displayName="SalesTargets" ref="A1:F385" totalsRowShown="0">
  <autoFilter ref="A1:F385" xr:uid="{70BB6886-84B9-4996-95E4-78205A796D18}"/>
  <tableColumns count="6">
    <tableColumn id="1" xr3:uid="{E8324260-98BA-404F-9AD9-DA3D97DE3AB7}" name="sales_outlet_id"/>
    <tableColumn id="2" xr3:uid="{6D2FD12C-0208-4E01-A268-1327CABAFAA6}" name="year_month"/>
    <tableColumn id="3" xr3:uid="{82A6418A-5FF3-4B95-8749-ECD23B093791}" name="product_group"/>
    <tableColumn id="4" xr3:uid="{B85C1CF2-FAD3-4BEA-8272-FD084E299697}" name="target"/>
    <tableColumn id="5" xr3:uid="{4CCF1C0E-EC3B-491C-B6E7-D29C0D5849FF}" name="actual" dataDxfId="1">
      <calculatedColumnFormula>SUMIFS(SalesReceipts[profit],SalesReceipts[product_group],SalesTargets[[#This Row],[product_group]],SalesReceipts[sales_outlet_id],SalesTargets[[#This Row],[sales_outlet_id]],SalesReceipts[month],MONTH(SalesTargets[[#This Row],[year_month]]))</calculatedColumnFormula>
    </tableColumn>
    <tableColumn id="6" xr3:uid="{60F5FC4E-5456-4761-A502-8E2A59D20FEE}" name="quarter" dataDxfId="0">
      <calculatedColumnFormula>"Q"&amp;ROUNDUP(MONTH(SalesTargets[[#This Row],[year_month]])/3,0)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B6BACD-296A-4749-B112-AE2CF01E7222}" name="Product" displayName="Product" ref="A1:H89" totalsRowShown="0">
  <autoFilter ref="A1:H89" xr:uid="{0C68FB19-8168-43B2-87E7-F7562C307B98}"/>
  <tableColumns count="8">
    <tableColumn id="1" xr3:uid="{6C594362-5884-42F4-9B90-73B399F567AA}" name="product_id"/>
    <tableColumn id="2" xr3:uid="{85C06F3D-24E8-4D82-97FE-C5BCF9944F96}" name="product_group"/>
    <tableColumn id="3" xr3:uid="{70D4946E-F35A-456B-AEC8-C9D0ABDBB680}" name="product_category"/>
    <tableColumn id="4" xr3:uid="{CC9C2A66-A30C-4E59-9EF5-03E9F2E66561}" name="product_type"/>
    <tableColumn id="5" xr3:uid="{E13807CA-FD96-46FF-938A-03EA37DDF50E}" name="product"/>
    <tableColumn id="6" xr3:uid="{6D194351-BE01-49C2-AB6C-1F253A7E0B31}" name="unit_of_measure"/>
    <tableColumn id="7" xr3:uid="{CDBD9C90-10D1-414A-AC47-5A15B9B7BCB8}" name="wholesale_price"/>
    <tableColumn id="8" xr3:uid="{98E02D83-A8F3-4A98-A7AB-9B3B28F14FF5}" name="retail_pric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9953DE4-29D0-4DF3-A614-D844AF670C33}" name="SalesReceipts" displayName="SalesReceipts" ref="A1:P1001" totalsRowShown="0">
  <autoFilter ref="A1:P1001" xr:uid="{8F419F97-9C77-4FFA-9409-5007CE422D92}"/>
  <tableColumns count="16">
    <tableColumn id="1" xr3:uid="{F3E18AFA-1264-4CC8-946C-4B6018597B5A}" name="transaction_id"/>
    <tableColumn id="2" xr3:uid="{7ABF2801-AA19-413E-9D52-4EC36A5C6593}" name="transaction_date"/>
    <tableColumn id="3" xr3:uid="{235A8D12-1709-474C-B9D2-93AD3B86DCA8}" name="sales_outlet_id"/>
    <tableColumn id="4" xr3:uid="{CFD5D77D-7B4E-457C-ADAF-9ADC73EDA638}" name="staff_id"/>
    <tableColumn id="5" xr3:uid="{BDA15F5F-005A-4739-AC98-39EDA079B523}" name="instore_yn"/>
    <tableColumn id="6" xr3:uid="{49FD2054-8925-4113-9E2C-1881716485A4}" name="order"/>
    <tableColumn id="7" xr3:uid="{F8068C7D-5702-4B2B-A309-257F6C051E6D}" name="product_id"/>
    <tableColumn id="8" xr3:uid="{373898D6-A7DE-466B-AE27-8228703736B3}" name="quantity"/>
    <tableColumn id="9" xr3:uid="{71ECF959-9755-4E6A-A75D-2E06FB7EF0F0}" name="unit_price" dataDxfId="9">
      <calculatedColumnFormula>VLOOKUP(SalesReceipts[[#This Row],[product_id]],Product[],8,FALSE)</calculatedColumnFormula>
    </tableColumn>
    <tableColumn id="10" xr3:uid="{CE11951E-39ED-4259-A425-E78C11C641F7}" name="profit" dataDxfId="8">
      <calculatedColumnFormula>SalesReceipts[[#This Row],[unit_price]]-VLOOKUP(SalesReceipts[[#This Row],[product_id]],Product[],7,FALSE)</calculatedColumnFormula>
    </tableColumn>
    <tableColumn id="11" xr3:uid="{502CFA15-672F-42C8-BB1C-1822BD210324}" name="product_group" dataDxfId="7">
      <calculatedColumnFormula>_xlfn.XLOOKUP(SalesReceipts[[#This Row],[product_id]],Product[product_id],Product[product_group],"Not Found", 0,1)</calculatedColumnFormula>
    </tableColumn>
    <tableColumn id="12" xr3:uid="{2EA92D49-A713-4A9B-8FD9-A27D883D6EFE}" name="café_city" dataDxfId="6">
      <calculatedColumnFormula>VLOOKUP('Sales Receipts'!C3,SalesOutlet[],4,0)</calculatedColumnFormula>
    </tableColumn>
    <tableColumn id="13" xr3:uid="{9FEA9DA8-6144-41C0-A822-797BFCDC9924}" name="staff" dataDxfId="5">
      <calculatedColumnFormula>VLOOKUP(SalesReceipts[[#This Row],[staff_id]],Staff[],7,0)</calculatedColumnFormula>
    </tableColumn>
    <tableColumn id="14" xr3:uid="{CEE52427-D2FF-48AD-BE35-0FCC6ACBBC02}" name="month" dataDxfId="4">
      <calculatedColumnFormula>MONTH(SalesReceipts[[#This Row],[transaction_date]])</calculatedColumnFormula>
    </tableColumn>
    <tableColumn id="15" xr3:uid="{AF5E875E-2398-45BC-92C9-BA42589C709E}" name="product_type" dataDxfId="3">
      <calculatedColumnFormula>VLOOKUP(SalesReceipts[[#This Row],[product_id]],Product[],4,0)</calculatedColumnFormula>
    </tableColumn>
    <tableColumn id="16" xr3:uid="{35075F72-F981-42E8-A103-B926E37A1348}" name="visits" dataDxfId="2">
      <calculatedColumnFormula>COUNTIF(SalesReceipts[sales_outlet_id],SalesReceipts[[#This Row],[sales_outlet_id]])</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5FEF44-7A8D-2B40-A8D3-ED6EAE50E586}" name="Transactions" displayName="Transactions" ref="A1:I1152" totalsRowShown="0" headerRowDxfId="19">
  <autoFilter ref="A1:I1152" xr:uid="{2E452BB1-DA19-8D44-9E0E-6EA326BE17BE}"/>
  <tableColumns count="9">
    <tableColumn id="1" xr3:uid="{90CAAE1E-EC35-6C46-9E58-4961A7FFF0E1}" name="Date of Sale" dataDxfId="18"/>
    <tableColumn id="2" xr3:uid="{0EA74CC7-8241-1E4A-93DA-A42A5B9B9588}" name="Company" dataDxfId="17"/>
    <tableColumn id="3" xr3:uid="{C65CF869-7D8D-B547-B808-6B4EBDFC60B9}" name="MSRP" dataDxfId="16"/>
    <tableColumn id="4" xr3:uid="{DD1E350E-165B-CA47-BA1D-8F594A8D9930}" name="Region" dataDxfId="15"/>
    <tableColumn id="5" xr3:uid="{6C4F300A-5E54-7447-B964-CE485CD209A2}" name="Year" dataDxfId="14">
      <calculatedColumnFormula>YEAR('Raw Data'!$A2)</calculatedColumnFormula>
    </tableColumn>
    <tableColumn id="6" xr3:uid="{1E5EADBB-9EEE-B54D-8426-D4D727F6FE41}" name="Dealer Bonus" dataDxfId="13" dataCellStyle="Percent"/>
    <tableColumn id="7" xr3:uid="{9917AFA9-FD25-0848-8464-1DB7933D93BD}" name="Sales by Model" dataDxfId="12">
      <calculatedColumnFormula>COUNTIF(Transactions[Company],Transactions[[#This Row],[Company]])</calculatedColumnFormula>
    </tableColumn>
    <tableColumn id="8" xr3:uid="{38CC3525-9C87-8C4E-A1AA-EDAF094CD4E8}" name="Dealer Cut" dataDxfId="11">
      <calculatedColumnFormula>Transactions[[#This Row],[Dealer Bonus]]*Transactions[[#This Row],[MSRP]]</calculatedColumnFormula>
    </tableColumn>
    <tableColumn id="9" xr3:uid="{9F5AD5EC-ED1B-4340-8699-BB2A2810572E}" name="Model and Price Rang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B53B71-7E0F-414B-B37F-3EC0B0D9646A}" name="PriceGroups" displayName="PriceGroups" ref="A1:B26" totalsRowShown="0">
  <autoFilter ref="A1:B26" xr:uid="{6EBD7531-5083-574F-A1CF-7AE08635CE8A}"/>
  <tableColumns count="2">
    <tableColumn id="1" xr3:uid="{E321DD43-E129-D146-A320-6FBD831E7332}" name="Minimum Bracket"/>
    <tableColumn id="2" xr3:uid="{56490AAE-E117-A844-9A9C-E0C2898B1B35}" name="Maximum Bracke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2D05-24E7-4627-85D4-137DB123DEAC}">
  <sheetPr>
    <tabColor rgb="FF00A3AD"/>
  </sheetPr>
  <dimension ref="A1:N23"/>
  <sheetViews>
    <sheetView topLeftCell="A4" zoomScale="85" workbookViewId="0"/>
  </sheetViews>
  <sheetFormatPr defaultColWidth="10.83203125" defaultRowHeight="15.5"/>
  <cols>
    <col min="1" max="1" width="2.6640625" customWidth="1"/>
    <col min="4" max="4" width="2.6640625" customWidth="1"/>
    <col min="14" max="14" width="2.6640625" customWidth="1"/>
  </cols>
  <sheetData>
    <row r="1" spans="1:14">
      <c r="A1" s="11"/>
      <c r="B1" s="11"/>
      <c r="C1" s="11"/>
      <c r="D1" s="11"/>
      <c r="E1" s="11"/>
      <c r="F1" s="11"/>
      <c r="G1" s="11"/>
      <c r="H1" s="11"/>
      <c r="I1" s="11"/>
      <c r="J1" s="11"/>
      <c r="K1" s="11"/>
      <c r="L1" s="11"/>
      <c r="M1" s="11"/>
      <c r="N1" s="11"/>
    </row>
    <row r="2" spans="1:14" ht="26">
      <c r="A2" s="11"/>
      <c r="B2" s="11"/>
      <c r="C2" s="11"/>
      <c r="D2" s="11"/>
      <c r="E2" s="12" t="s">
        <v>42</v>
      </c>
      <c r="F2" s="11"/>
      <c r="G2" s="11"/>
      <c r="H2" s="11"/>
      <c r="I2" s="11"/>
      <c r="J2" s="11"/>
      <c r="K2" s="11"/>
      <c r="L2" s="11"/>
      <c r="M2" s="11"/>
      <c r="N2" s="11"/>
    </row>
    <row r="3" spans="1:14" ht="26">
      <c r="A3" s="11"/>
      <c r="B3" s="11"/>
      <c r="C3" s="11"/>
      <c r="D3" s="11"/>
      <c r="E3" s="12"/>
      <c r="F3" s="11"/>
      <c r="G3" s="11"/>
      <c r="H3" s="11"/>
      <c r="I3" s="11"/>
      <c r="J3" s="11"/>
      <c r="K3" s="11"/>
      <c r="L3" s="11"/>
      <c r="M3" s="11"/>
      <c r="N3" s="11"/>
    </row>
    <row r="4" spans="1:14" ht="26">
      <c r="A4" s="11"/>
      <c r="B4" s="11"/>
      <c r="C4" s="11"/>
      <c r="D4" s="11"/>
      <c r="E4" s="12" t="s">
        <v>44</v>
      </c>
      <c r="F4" s="11"/>
      <c r="G4" s="11"/>
      <c r="H4" s="11"/>
      <c r="I4" s="11"/>
      <c r="J4" s="11"/>
      <c r="K4" s="11"/>
      <c r="L4" s="11"/>
      <c r="M4" s="11"/>
      <c r="N4" s="11"/>
    </row>
    <row r="5" spans="1:14" ht="26">
      <c r="A5" s="11"/>
      <c r="B5" s="11"/>
      <c r="C5" s="11"/>
      <c r="D5" s="11"/>
      <c r="E5" s="12"/>
      <c r="F5" s="11"/>
      <c r="G5" s="11"/>
      <c r="H5" s="11"/>
      <c r="I5" s="11"/>
      <c r="J5" s="11"/>
      <c r="K5" s="11"/>
      <c r="L5" s="11"/>
      <c r="M5" s="11"/>
      <c r="N5" s="11"/>
    </row>
    <row r="6" spans="1:14" ht="26">
      <c r="A6" s="11"/>
      <c r="B6" s="11"/>
      <c r="C6" s="11"/>
      <c r="D6" s="11"/>
      <c r="E6" s="12" t="s">
        <v>43</v>
      </c>
      <c r="F6" s="11"/>
      <c r="G6" s="11"/>
      <c r="H6" s="11"/>
      <c r="I6" s="11"/>
      <c r="J6" s="11"/>
      <c r="K6" s="11"/>
      <c r="L6" s="11"/>
      <c r="M6" s="11"/>
      <c r="N6" s="11"/>
    </row>
    <row r="7" spans="1:14">
      <c r="A7" s="11"/>
      <c r="B7" s="11"/>
      <c r="C7" s="11"/>
      <c r="D7" s="11"/>
      <c r="E7" s="11"/>
      <c r="F7" s="11"/>
      <c r="G7" s="11"/>
      <c r="H7" s="11"/>
      <c r="I7" s="11"/>
      <c r="J7" s="11"/>
      <c r="K7" s="11"/>
      <c r="L7" s="11"/>
      <c r="M7" s="11"/>
      <c r="N7" s="11"/>
    </row>
    <row r="8" spans="1:14">
      <c r="A8" s="11"/>
      <c r="B8" s="11"/>
      <c r="C8" s="11"/>
      <c r="D8" s="11"/>
      <c r="E8" s="11"/>
      <c r="F8" s="11"/>
      <c r="G8" s="11"/>
      <c r="H8" s="11"/>
      <c r="I8" s="11"/>
      <c r="J8" s="11"/>
      <c r="K8" s="11"/>
      <c r="L8" s="11"/>
      <c r="M8" s="11"/>
      <c r="N8" s="11"/>
    </row>
    <row r="9" spans="1:14">
      <c r="A9" s="11"/>
      <c r="B9" s="11"/>
      <c r="C9" s="11"/>
      <c r="D9" s="11"/>
      <c r="E9" s="11"/>
      <c r="F9" s="11"/>
      <c r="G9" s="11"/>
      <c r="H9" s="11"/>
      <c r="I9" s="11"/>
      <c r="J9" s="11"/>
      <c r="K9" s="11"/>
      <c r="L9" s="11"/>
      <c r="M9" s="11"/>
      <c r="N9" s="11"/>
    </row>
    <row r="10" spans="1:14">
      <c r="A10" s="11"/>
      <c r="B10" s="11"/>
      <c r="C10" s="11"/>
      <c r="D10" s="11"/>
      <c r="E10" s="11"/>
      <c r="F10" s="11"/>
      <c r="G10" s="11"/>
      <c r="H10" s="11"/>
      <c r="I10" s="11"/>
      <c r="J10" s="11"/>
      <c r="K10" s="11"/>
      <c r="L10" s="11"/>
      <c r="M10" s="11"/>
      <c r="N10" s="11"/>
    </row>
    <row r="11" spans="1:14">
      <c r="A11" s="11"/>
      <c r="B11" s="11"/>
      <c r="C11" s="11"/>
      <c r="D11" s="11"/>
      <c r="E11" s="11"/>
      <c r="F11" s="11"/>
      <c r="G11" s="11"/>
      <c r="H11" s="11"/>
      <c r="I11" s="11"/>
      <c r="J11" s="11"/>
      <c r="K11" s="11"/>
      <c r="L11" s="11"/>
      <c r="M11" s="11"/>
      <c r="N11" s="11"/>
    </row>
    <row r="12" spans="1:14">
      <c r="A12" s="11"/>
      <c r="B12" s="11"/>
      <c r="C12" s="11"/>
      <c r="D12" s="11"/>
      <c r="E12" s="11"/>
      <c r="F12" s="11"/>
      <c r="G12" s="11"/>
      <c r="H12" s="11"/>
      <c r="I12" s="11"/>
      <c r="J12" s="11"/>
      <c r="K12" s="11"/>
      <c r="L12" s="11"/>
      <c r="M12" s="11"/>
      <c r="N12" s="11"/>
    </row>
    <row r="13" spans="1:14">
      <c r="A13" s="11"/>
      <c r="B13" s="11"/>
      <c r="C13" s="11"/>
      <c r="D13" s="11"/>
      <c r="E13" s="11"/>
      <c r="F13" s="11"/>
      <c r="G13" s="11"/>
      <c r="H13" s="11"/>
      <c r="I13" s="11"/>
      <c r="J13" s="11"/>
      <c r="K13" s="11"/>
      <c r="L13" s="11"/>
      <c r="M13" s="11"/>
      <c r="N13" s="11"/>
    </row>
    <row r="14" spans="1:14">
      <c r="A14" s="11"/>
      <c r="B14" s="11"/>
      <c r="C14" s="11"/>
      <c r="D14" s="11"/>
      <c r="E14" s="11"/>
      <c r="F14" s="11"/>
      <c r="G14" s="11"/>
      <c r="H14" s="11"/>
      <c r="I14" s="11"/>
      <c r="J14" s="11"/>
      <c r="K14" s="11"/>
      <c r="L14" s="11"/>
      <c r="M14" s="11"/>
      <c r="N14" s="11"/>
    </row>
    <row r="15" spans="1:14">
      <c r="A15" s="11"/>
      <c r="B15" s="11"/>
      <c r="C15" s="11"/>
      <c r="D15" s="11"/>
      <c r="E15" s="11"/>
      <c r="F15" s="11"/>
      <c r="G15" s="11"/>
      <c r="H15" s="11"/>
      <c r="I15" s="11"/>
      <c r="J15" s="11"/>
      <c r="K15" s="11"/>
      <c r="L15" s="11"/>
      <c r="M15" s="11"/>
      <c r="N15" s="11"/>
    </row>
    <row r="16" spans="1:14">
      <c r="A16" s="11"/>
      <c r="B16" s="11"/>
      <c r="C16" s="11"/>
      <c r="D16" s="11"/>
      <c r="E16" s="11"/>
      <c r="F16" s="11"/>
      <c r="G16" s="11"/>
      <c r="H16" s="11"/>
      <c r="I16" s="11"/>
      <c r="J16" s="11"/>
      <c r="K16" s="11"/>
      <c r="L16" s="11"/>
      <c r="M16" s="11"/>
      <c r="N16" s="11"/>
    </row>
    <row r="17" spans="1:14">
      <c r="A17" s="11"/>
      <c r="B17" s="11"/>
      <c r="C17" s="11"/>
      <c r="D17" s="11"/>
      <c r="E17" s="11"/>
      <c r="F17" s="11"/>
      <c r="G17" s="11"/>
      <c r="H17" s="11"/>
      <c r="I17" s="11"/>
      <c r="J17" s="11"/>
      <c r="K17" s="11"/>
      <c r="L17" s="11"/>
      <c r="M17" s="11"/>
      <c r="N17" s="11"/>
    </row>
    <row r="18" spans="1:14">
      <c r="A18" s="11"/>
      <c r="B18" s="11"/>
      <c r="C18" s="11"/>
      <c r="D18" s="11"/>
      <c r="E18" s="11"/>
      <c r="F18" s="11"/>
      <c r="G18" s="11"/>
      <c r="H18" s="11"/>
      <c r="I18" s="11"/>
      <c r="J18" s="11"/>
      <c r="K18" s="11"/>
      <c r="L18" s="11"/>
      <c r="M18" s="11"/>
      <c r="N18" s="11"/>
    </row>
    <row r="19" spans="1:14">
      <c r="A19" s="11"/>
      <c r="B19" s="11"/>
      <c r="C19" s="11"/>
      <c r="D19" s="11"/>
      <c r="E19" s="11"/>
      <c r="F19" s="11"/>
      <c r="G19" s="11"/>
      <c r="H19" s="11"/>
      <c r="I19" s="11"/>
      <c r="J19" s="11"/>
      <c r="K19" s="11"/>
      <c r="L19" s="11"/>
      <c r="M19" s="11"/>
      <c r="N19" s="11"/>
    </row>
    <row r="20" spans="1:14">
      <c r="A20" s="11"/>
      <c r="B20" s="11"/>
      <c r="C20" s="11"/>
      <c r="D20" s="11"/>
      <c r="E20" s="11"/>
      <c r="F20" s="11"/>
      <c r="G20" s="11"/>
      <c r="H20" s="11"/>
      <c r="I20" s="11"/>
      <c r="J20" s="11"/>
      <c r="K20" s="11"/>
      <c r="L20" s="11"/>
      <c r="M20" s="11"/>
      <c r="N20" s="11"/>
    </row>
    <row r="21" spans="1:14">
      <c r="A21" s="11"/>
      <c r="B21" s="11"/>
      <c r="C21" s="11"/>
      <c r="D21" s="11"/>
      <c r="E21" s="11"/>
      <c r="F21" s="11"/>
      <c r="G21" s="11"/>
      <c r="H21" s="11"/>
      <c r="I21" s="11"/>
      <c r="J21" s="11"/>
      <c r="K21" s="11"/>
      <c r="L21" s="11"/>
      <c r="M21" s="11"/>
      <c r="N21" s="11"/>
    </row>
    <row r="22" spans="1:14">
      <c r="A22" s="11"/>
      <c r="B22" s="11"/>
      <c r="C22" s="11"/>
      <c r="D22" s="11"/>
      <c r="E22" s="11"/>
      <c r="F22" s="11"/>
      <c r="G22" s="11"/>
      <c r="H22" s="11"/>
      <c r="I22" s="11"/>
      <c r="J22" s="11"/>
      <c r="K22" s="11"/>
      <c r="L22" s="11"/>
      <c r="M22" s="11"/>
      <c r="N22" s="11"/>
    </row>
    <row r="23" spans="1:14">
      <c r="A23" s="11"/>
      <c r="B23" s="11"/>
      <c r="C23" s="11"/>
      <c r="D23" s="11"/>
      <c r="E23" s="11"/>
      <c r="F23" s="11"/>
      <c r="G23" s="11"/>
      <c r="H23" s="11"/>
      <c r="I23" s="11"/>
      <c r="J23" s="11"/>
      <c r="K23" s="11"/>
      <c r="L23" s="11"/>
      <c r="M23" s="11"/>
      <c r="N23" s="1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477D9-9F2A-4AF0-8B1F-7882702B63BC}">
  <sheetPr>
    <tabColor rgb="FFC081FF"/>
  </sheetPr>
  <dimension ref="A1:P1001"/>
  <sheetViews>
    <sheetView topLeftCell="F986" zoomScale="103" workbookViewId="0">
      <selection activeCell="L1001" sqref="L1001"/>
    </sheetView>
  </sheetViews>
  <sheetFormatPr defaultRowHeight="15.5"/>
  <cols>
    <col min="1" max="1" width="15" bestFit="1" customWidth="1"/>
    <col min="2" max="2" width="17.1640625" bestFit="1" customWidth="1"/>
    <col min="3" max="3" width="15.6640625" bestFit="1" customWidth="1"/>
    <col min="4" max="4" width="9.25" bestFit="1" customWidth="1"/>
    <col min="5" max="5" width="11.83203125" bestFit="1" customWidth="1"/>
    <col min="6" max="6" width="7.5" bestFit="1" customWidth="1"/>
    <col min="7" max="7" width="12" bestFit="1" customWidth="1"/>
    <col min="8" max="8" width="9.9140625" bestFit="1" customWidth="1"/>
    <col min="9" max="9" width="11.33203125" bestFit="1" customWidth="1"/>
    <col min="10" max="10" width="7.58203125" bestFit="1" customWidth="1"/>
    <col min="11" max="11" width="15.4140625" bestFit="1" customWidth="1"/>
    <col min="12" max="12" width="10.75" bestFit="1" customWidth="1"/>
    <col min="13" max="13" width="16.25" bestFit="1" customWidth="1"/>
    <col min="14" max="14" width="8.4140625" bestFit="1" customWidth="1"/>
    <col min="15" max="15" width="20.9140625" bestFit="1" customWidth="1"/>
    <col min="16" max="16" width="7.1640625" bestFit="1" customWidth="1"/>
  </cols>
  <sheetData>
    <row r="1" spans="1:16">
      <c r="A1" t="s">
        <v>389</v>
      </c>
      <c r="B1" t="s">
        <v>390</v>
      </c>
      <c r="C1" t="s">
        <v>231</v>
      </c>
      <c r="D1" t="s">
        <v>73</v>
      </c>
      <c r="E1" t="s">
        <v>391</v>
      </c>
      <c r="F1" t="s">
        <v>392</v>
      </c>
      <c r="G1" t="s">
        <v>241</v>
      </c>
      <c r="H1" t="s">
        <v>393</v>
      </c>
      <c r="I1" t="s">
        <v>394</v>
      </c>
      <c r="J1" t="s">
        <v>395</v>
      </c>
      <c r="K1" t="s">
        <v>233</v>
      </c>
      <c r="L1" t="s">
        <v>402</v>
      </c>
      <c r="M1" t="s">
        <v>396</v>
      </c>
      <c r="N1" t="s">
        <v>397</v>
      </c>
      <c r="O1" t="s">
        <v>243</v>
      </c>
      <c r="P1" t="s">
        <v>398</v>
      </c>
    </row>
    <row r="2" spans="1:16">
      <c r="A2">
        <v>125</v>
      </c>
      <c r="B2">
        <v>43466</v>
      </c>
      <c r="C2">
        <v>7</v>
      </c>
      <c r="D2">
        <v>30</v>
      </c>
      <c r="E2">
        <v>0</v>
      </c>
      <c r="F2">
        <v>1</v>
      </c>
      <c r="G2">
        <v>24</v>
      </c>
      <c r="H2">
        <v>1</v>
      </c>
      <c r="I2">
        <f>VLOOKUP(SalesReceipts[[#This Row],[product_id]],Product[],8,FALSE)</f>
        <v>3</v>
      </c>
      <c r="J2">
        <f>SalesReceipts[[#This Row],[unit_price]]-VLOOKUP(SalesReceipts[[#This Row],[product_id]],Product[],7,FALSE)</f>
        <v>2.4</v>
      </c>
      <c r="K2" t="str">
        <f>_xlfn.XLOOKUP(SalesReceipts[[#This Row],[product_id]],Product[product_id],Product[product_group],"Not Found", 0,1)</f>
        <v>Beverages</v>
      </c>
      <c r="L2" t="str">
        <f>VLOOKUP('Sales Receipts'!C3,SalesOutlet[],4,0)</f>
        <v>Mississauga</v>
      </c>
      <c r="M2" t="str">
        <f>VLOOKUP(SalesReceipts[[#This Row],[staff_id]],Staff[],7,0)</f>
        <v>Amela Chadwick</v>
      </c>
      <c r="N2">
        <f>MONTH(SalesReceipts[[#This Row],[transaction_date]])</f>
        <v>1</v>
      </c>
      <c r="O2" t="str">
        <f>VLOOKUP(SalesReceipts[[#This Row],[product_id]],Product[],4,0)</f>
        <v>Drip coffee</v>
      </c>
      <c r="P2">
        <f>COUNTIF(SalesReceipts[sales_outlet_id],SalesReceipts[[#This Row],[sales_outlet_id]])</f>
        <v>122</v>
      </c>
    </row>
    <row r="3" spans="1:16">
      <c r="A3">
        <v>1409</v>
      </c>
      <c r="B3">
        <v>43466</v>
      </c>
      <c r="C3">
        <v>6</v>
      </c>
      <c r="D3">
        <v>25</v>
      </c>
      <c r="E3">
        <v>1</v>
      </c>
      <c r="F3">
        <v>1</v>
      </c>
      <c r="G3">
        <v>1</v>
      </c>
      <c r="H3">
        <v>1</v>
      </c>
      <c r="I3">
        <f>VLOOKUP(SalesReceipts[[#This Row],[product_id]],Product[],8,FALSE)</f>
        <v>18</v>
      </c>
      <c r="J3">
        <f>SalesReceipts[[#This Row],[unit_price]]-VLOOKUP(SalesReceipts[[#This Row],[product_id]],Product[],7,FALSE)</f>
        <v>3.5999999999999996</v>
      </c>
      <c r="K3" t="str">
        <f>_xlfn.XLOOKUP(SalesReceipts[[#This Row],[product_id]],Product[product_id],Product[product_group],"Not Found", 0,1)</f>
        <v>Whole Bean/Teas</v>
      </c>
      <c r="L3" t="str">
        <f>VLOOKUP('Sales Receipts'!C4,SalesOutlet[],4,0)</f>
        <v>Markham</v>
      </c>
      <c r="M3" t="str">
        <f>VLOOKUP(SalesReceipts[[#This Row],[staff_id]],Staff[],7,0)</f>
        <v>Aline Melanie</v>
      </c>
      <c r="N3">
        <f>MONTH(SalesReceipts[[#This Row],[transaction_date]])</f>
        <v>1</v>
      </c>
      <c r="O3" t="str">
        <f>VLOOKUP(SalesReceipts[[#This Row],[product_id]],Product[],4,0)</f>
        <v>Organic Beans</v>
      </c>
      <c r="P3">
        <f>COUNTIF(SalesReceipts[sales_outlet_id],SalesReceipts[[#This Row],[sales_outlet_id]])</f>
        <v>146</v>
      </c>
    </row>
    <row r="4" spans="1:16">
      <c r="A4">
        <v>1298</v>
      </c>
      <c r="B4">
        <v>43467</v>
      </c>
      <c r="C4">
        <v>7</v>
      </c>
      <c r="D4">
        <v>27</v>
      </c>
      <c r="E4">
        <v>1</v>
      </c>
      <c r="F4">
        <v>1</v>
      </c>
      <c r="G4">
        <v>72</v>
      </c>
      <c r="H4">
        <v>1</v>
      </c>
      <c r="I4">
        <f>VLOOKUP(SalesReceipts[[#This Row],[product_id]],Product[],8,FALSE)</f>
        <v>3.25</v>
      </c>
      <c r="J4">
        <f>SalesReceipts[[#This Row],[unit_price]]-VLOOKUP(SalesReceipts[[#This Row],[product_id]],Product[],7,FALSE)</f>
        <v>1.1400000000000001</v>
      </c>
      <c r="K4" t="str">
        <f>_xlfn.XLOOKUP(SalesReceipts[[#This Row],[product_id]],Product[product_id],Product[product_group],"Not Found", 0,1)</f>
        <v>Food</v>
      </c>
      <c r="L4" t="str">
        <f>VLOOKUP('Sales Receipts'!C5,SalesOutlet[],4,0)</f>
        <v>Markham</v>
      </c>
      <c r="M4" t="str">
        <f>VLOOKUP(SalesReceipts[[#This Row],[staff_id]],Staff[],7,0)</f>
        <v>Ainsley Evelyn</v>
      </c>
      <c r="N4">
        <f>MONTH(SalesReceipts[[#This Row],[transaction_date]])</f>
        <v>1</v>
      </c>
      <c r="O4" t="str">
        <f>VLOOKUP(SalesReceipts[[#This Row],[product_id]],Product[],4,0)</f>
        <v>Scone</v>
      </c>
      <c r="P4">
        <f>COUNTIF(SalesReceipts[sales_outlet_id],SalesReceipts[[#This Row],[sales_outlet_id]])</f>
        <v>122</v>
      </c>
    </row>
    <row r="5" spans="1:16">
      <c r="A5">
        <v>379</v>
      </c>
      <c r="B5">
        <v>43467</v>
      </c>
      <c r="C5">
        <v>7</v>
      </c>
      <c r="D5">
        <v>26</v>
      </c>
      <c r="E5">
        <v>1</v>
      </c>
      <c r="F5">
        <v>1</v>
      </c>
      <c r="G5">
        <v>50</v>
      </c>
      <c r="H5">
        <v>2</v>
      </c>
      <c r="I5">
        <f>VLOOKUP(SalesReceipts[[#This Row],[product_id]],Product[],8,FALSE)</f>
        <v>2.5</v>
      </c>
      <c r="J5">
        <f>SalesReceipts[[#This Row],[unit_price]]-VLOOKUP(SalesReceipts[[#This Row],[product_id]],Product[],7,FALSE)</f>
        <v>1.87</v>
      </c>
      <c r="K5" t="str">
        <f>_xlfn.XLOOKUP(SalesReceipts[[#This Row],[product_id]],Product[product_id],Product[product_group],"Not Found", 0,1)</f>
        <v>Beverages</v>
      </c>
      <c r="L5" t="str">
        <f>VLOOKUP('Sales Receipts'!C6,SalesOutlet[],4,0)</f>
        <v>Mississauga</v>
      </c>
      <c r="M5" t="str">
        <f>VLOOKUP(SalesReceipts[[#This Row],[staff_id]],Staff[],7,0)</f>
        <v>Joelle Christen</v>
      </c>
      <c r="N5">
        <f>MONTH(SalesReceipts[[#This Row],[transaction_date]])</f>
        <v>1</v>
      </c>
      <c r="O5" t="str">
        <f>VLOOKUP(SalesReceipts[[#This Row],[product_id]],Product[],4,0)</f>
        <v>Brewed Black tea</v>
      </c>
      <c r="P5">
        <f>COUNTIF(SalesReceipts[sales_outlet_id],SalesReceipts[[#This Row],[sales_outlet_id]])</f>
        <v>122</v>
      </c>
    </row>
    <row r="6" spans="1:16">
      <c r="A6">
        <v>1288</v>
      </c>
      <c r="B6">
        <v>43468</v>
      </c>
      <c r="C6">
        <v>6</v>
      </c>
      <c r="D6">
        <v>21</v>
      </c>
      <c r="E6">
        <v>1</v>
      </c>
      <c r="F6">
        <v>1</v>
      </c>
      <c r="G6">
        <v>51</v>
      </c>
      <c r="H6">
        <v>2</v>
      </c>
      <c r="I6">
        <f>VLOOKUP(SalesReceipts[[#This Row],[product_id]],Product[],8,FALSE)</f>
        <v>3</v>
      </c>
      <c r="J6">
        <f>SalesReceipts[[#This Row],[unit_price]]-VLOOKUP(SalesReceipts[[#This Row],[product_id]],Product[],7,FALSE)</f>
        <v>2.25</v>
      </c>
      <c r="K6" t="str">
        <f>_xlfn.XLOOKUP(SalesReceipts[[#This Row],[product_id]],Product[product_id],Product[product_group],"Not Found", 0,1)</f>
        <v>Beverages</v>
      </c>
      <c r="L6" t="str">
        <f>VLOOKUP('Sales Receipts'!C7,SalesOutlet[],4,0)</f>
        <v>Mississauga</v>
      </c>
      <c r="M6" t="str">
        <f>VLOOKUP(SalesReceipts[[#This Row],[staff_id]],Staff[],7,0)</f>
        <v>Melodie Mercedes</v>
      </c>
      <c r="N6">
        <f>MONTH(SalesReceipts[[#This Row],[transaction_date]])</f>
        <v>1</v>
      </c>
      <c r="O6" t="str">
        <f>VLOOKUP(SalesReceipts[[#This Row],[product_id]],Product[],4,0)</f>
        <v>Brewed Black tea</v>
      </c>
      <c r="P6">
        <f>COUNTIF(SalesReceipts[sales_outlet_id],SalesReceipts[[#This Row],[sales_outlet_id]])</f>
        <v>146</v>
      </c>
    </row>
    <row r="7" spans="1:16">
      <c r="A7">
        <v>651</v>
      </c>
      <c r="B7">
        <v>43468</v>
      </c>
      <c r="C7">
        <v>6</v>
      </c>
      <c r="D7">
        <v>24</v>
      </c>
      <c r="E7">
        <v>1</v>
      </c>
      <c r="F7">
        <v>1</v>
      </c>
      <c r="G7">
        <v>33</v>
      </c>
      <c r="H7">
        <v>2</v>
      </c>
      <c r="I7">
        <f>VLOOKUP(SalesReceipts[[#This Row],[product_id]],Product[],8,FALSE)</f>
        <v>3.5</v>
      </c>
      <c r="J7">
        <f>SalesReceipts[[#This Row],[unit_price]]-VLOOKUP(SalesReceipts[[#This Row],[product_id]],Product[],7,FALSE)</f>
        <v>2.8</v>
      </c>
      <c r="K7" t="str">
        <f>_xlfn.XLOOKUP(SalesReceipts[[#This Row],[product_id]],Product[product_id],Product[product_group],"Not Found", 0,1)</f>
        <v>Beverages</v>
      </c>
      <c r="L7" t="str">
        <f>VLOOKUP('Sales Receipts'!C8,SalesOutlet[],4,0)</f>
        <v>Toronto</v>
      </c>
      <c r="M7" t="str">
        <f>VLOOKUP(SalesReceipts[[#This Row],[staff_id]],Staff[],7,0)</f>
        <v>Garrett Doris</v>
      </c>
      <c r="N7">
        <f>MONTH(SalesReceipts[[#This Row],[transaction_date]])</f>
        <v>1</v>
      </c>
      <c r="O7" t="str">
        <f>VLOOKUP(SalesReceipts[[#This Row],[product_id]],Product[],4,0)</f>
        <v>Gourmet brewed coffee</v>
      </c>
      <c r="P7">
        <f>COUNTIF(SalesReceipts[sales_outlet_id],SalesReceipts[[#This Row],[sales_outlet_id]])</f>
        <v>146</v>
      </c>
    </row>
    <row r="8" spans="1:16">
      <c r="A8">
        <v>163</v>
      </c>
      <c r="B8">
        <v>43468</v>
      </c>
      <c r="C8">
        <v>4</v>
      </c>
      <c r="D8">
        <v>12</v>
      </c>
      <c r="E8">
        <v>0</v>
      </c>
      <c r="F8">
        <v>1</v>
      </c>
      <c r="G8">
        <v>74</v>
      </c>
      <c r="H8">
        <v>1</v>
      </c>
      <c r="I8">
        <f>VLOOKUP(SalesReceipts[[#This Row],[product_id]],Product[],8,FALSE)</f>
        <v>3.5</v>
      </c>
      <c r="J8">
        <f>SalesReceipts[[#This Row],[unit_price]]-VLOOKUP(SalesReceipts[[#This Row],[product_id]],Product[],7,FALSE)</f>
        <v>1.2200000000000002</v>
      </c>
      <c r="K8" t="str">
        <f>_xlfn.XLOOKUP(SalesReceipts[[#This Row],[product_id]],Product[product_id],Product[product_group],"Not Found", 0,1)</f>
        <v>Food</v>
      </c>
      <c r="L8" t="str">
        <f>VLOOKUP('Sales Receipts'!C9,SalesOutlet[],4,0)</f>
        <v>Toronto</v>
      </c>
      <c r="M8" t="str">
        <f>VLOOKUP(SalesReceipts[[#This Row],[staff_id]],Staff[],7,0)</f>
        <v>Britanni Jorden</v>
      </c>
      <c r="N8">
        <f>MONTH(SalesReceipts[[#This Row],[transaction_date]])</f>
        <v>1</v>
      </c>
      <c r="O8" t="str">
        <f>VLOOKUP(SalesReceipts[[#This Row],[product_id]],Product[],4,0)</f>
        <v>Biscotti</v>
      </c>
      <c r="P8">
        <f>COUNTIF(SalesReceipts[sales_outlet_id],SalesReceipts[[#This Row],[sales_outlet_id]])</f>
        <v>129</v>
      </c>
    </row>
    <row r="9" spans="1:16">
      <c r="A9">
        <v>290</v>
      </c>
      <c r="B9">
        <v>43469</v>
      </c>
      <c r="C9">
        <v>3</v>
      </c>
      <c r="D9">
        <v>10</v>
      </c>
      <c r="E9">
        <v>0</v>
      </c>
      <c r="F9">
        <v>1</v>
      </c>
      <c r="G9">
        <v>14</v>
      </c>
      <c r="H9">
        <v>1</v>
      </c>
      <c r="I9">
        <f>VLOOKUP(SalesReceipts[[#This Row],[product_id]],Product[],8,FALSE)</f>
        <v>8.9499999999999993</v>
      </c>
      <c r="J9">
        <f>SalesReceipts[[#This Row],[unit_price]]-VLOOKUP(SalesReceipts[[#This Row],[product_id]],Product[],7,FALSE)</f>
        <v>1.7899999999999991</v>
      </c>
      <c r="K9" t="str">
        <f>_xlfn.XLOOKUP(SalesReceipts[[#This Row],[product_id]],Product[product_id],Product[product_group],"Not Found", 0,1)</f>
        <v>Whole Bean/Teas</v>
      </c>
      <c r="L9" t="str">
        <f>VLOOKUP('Sales Receipts'!C10,SalesOutlet[],4,0)</f>
        <v>Toronto</v>
      </c>
      <c r="M9" t="str">
        <f>VLOOKUP(SalesReceipts[[#This Row],[staff_id]],Staff[],7,0)</f>
        <v>Uma Winifred</v>
      </c>
      <c r="N9">
        <f>MONTH(SalesReceipts[[#This Row],[transaction_date]])</f>
        <v>1</v>
      </c>
      <c r="O9" t="str">
        <f>VLOOKUP(SalesReceipts[[#This Row],[product_id]],Product[],4,0)</f>
        <v>Black tea</v>
      </c>
      <c r="P9">
        <f>COUNTIF(SalesReceipts[sales_outlet_id],SalesReceipts[[#This Row],[sales_outlet_id]])</f>
        <v>129</v>
      </c>
    </row>
    <row r="10" spans="1:16">
      <c r="A10">
        <v>1552</v>
      </c>
      <c r="B10">
        <v>43469</v>
      </c>
      <c r="C10">
        <v>3</v>
      </c>
      <c r="D10">
        <v>9</v>
      </c>
      <c r="E10">
        <v>1</v>
      </c>
      <c r="F10">
        <v>1</v>
      </c>
      <c r="G10">
        <v>70</v>
      </c>
      <c r="H10">
        <v>1</v>
      </c>
      <c r="I10">
        <f>VLOOKUP(SalesReceipts[[#This Row],[product_id]],Product[],8,FALSE)</f>
        <v>3.25</v>
      </c>
      <c r="J10">
        <f>SalesReceipts[[#This Row],[unit_price]]-VLOOKUP(SalesReceipts[[#This Row],[product_id]],Product[],7,FALSE)</f>
        <v>1.1400000000000001</v>
      </c>
      <c r="K10" t="str">
        <f>_xlfn.XLOOKUP(SalesReceipts[[#This Row],[product_id]],Product[product_id],Product[product_group],"Not Found", 0,1)</f>
        <v>Food</v>
      </c>
      <c r="L10" t="str">
        <f>VLOOKUP('Sales Receipts'!C11,SalesOutlet[],4,0)</f>
        <v>Toronto</v>
      </c>
      <c r="M10" t="str">
        <f>VLOOKUP(SalesReceipts[[#This Row],[staff_id]],Staff[],7,0)</f>
        <v>Caldwell Veda</v>
      </c>
      <c r="N10">
        <f>MONTH(SalesReceipts[[#This Row],[transaction_date]])</f>
        <v>1</v>
      </c>
      <c r="O10" t="str">
        <f>VLOOKUP(SalesReceipts[[#This Row],[product_id]],Product[],4,0)</f>
        <v>Scone</v>
      </c>
      <c r="P10">
        <f>COUNTIF(SalesReceipts[sales_outlet_id],SalesReceipts[[#This Row],[sales_outlet_id]])</f>
        <v>129</v>
      </c>
    </row>
    <row r="11" spans="1:16">
      <c r="A11">
        <v>88</v>
      </c>
      <c r="B11">
        <v>43469</v>
      </c>
      <c r="C11">
        <v>10</v>
      </c>
      <c r="D11">
        <v>44</v>
      </c>
      <c r="E11">
        <v>1</v>
      </c>
      <c r="F11">
        <v>1</v>
      </c>
      <c r="G11">
        <v>2</v>
      </c>
      <c r="H11">
        <v>1</v>
      </c>
      <c r="I11">
        <f>VLOOKUP(SalesReceipts[[#This Row],[product_id]],Product[],8,FALSE)</f>
        <v>18</v>
      </c>
      <c r="J11">
        <f>SalesReceipts[[#This Row],[unit_price]]-VLOOKUP(SalesReceipts[[#This Row],[product_id]],Product[],7,FALSE)</f>
        <v>3.5999999999999996</v>
      </c>
      <c r="K11" t="str">
        <f>_xlfn.XLOOKUP(SalesReceipts[[#This Row],[product_id]],Product[product_id],Product[product_group],"Not Found", 0,1)</f>
        <v>Whole Bean/Teas</v>
      </c>
      <c r="L11" t="str">
        <f>VLOOKUP('Sales Receipts'!C12,SalesOutlet[],4,0)</f>
        <v>Markham</v>
      </c>
      <c r="M11" t="str">
        <f>VLOOKUP(SalesReceipts[[#This Row],[staff_id]],Staff[],7,0)</f>
        <v>Tamekah Maya</v>
      </c>
      <c r="N11">
        <f>MONTH(SalesReceipts[[#This Row],[transaction_date]])</f>
        <v>1</v>
      </c>
      <c r="O11" t="str">
        <f>VLOOKUP(SalesReceipts[[#This Row],[product_id]],Product[],4,0)</f>
        <v>House blend Beans</v>
      </c>
      <c r="P11">
        <f>COUNTIF(SalesReceipts[sales_outlet_id],SalesReceipts[[#This Row],[sales_outlet_id]])</f>
        <v>121</v>
      </c>
    </row>
    <row r="12" spans="1:16">
      <c r="A12">
        <v>847</v>
      </c>
      <c r="B12">
        <v>43469</v>
      </c>
      <c r="C12">
        <v>8</v>
      </c>
      <c r="D12">
        <v>35</v>
      </c>
      <c r="E12">
        <v>0</v>
      </c>
      <c r="F12">
        <v>1</v>
      </c>
      <c r="G12">
        <v>44</v>
      </c>
      <c r="H12">
        <v>2</v>
      </c>
      <c r="I12">
        <f>VLOOKUP(SalesReceipts[[#This Row],[product_id]],Product[],8,FALSE)</f>
        <v>2.5</v>
      </c>
      <c r="J12">
        <f>SalesReceipts[[#This Row],[unit_price]]-VLOOKUP(SalesReceipts[[#This Row],[product_id]],Product[],7,FALSE)</f>
        <v>1.87</v>
      </c>
      <c r="K12" t="str">
        <f>_xlfn.XLOOKUP(SalesReceipts[[#This Row],[product_id]],Product[product_id],Product[product_group],"Not Found", 0,1)</f>
        <v>Beverages</v>
      </c>
      <c r="L12" t="str">
        <f>VLOOKUP('Sales Receipts'!C13,SalesOutlet[],4,0)</f>
        <v>Toronto</v>
      </c>
      <c r="M12" t="str">
        <f>VLOOKUP(SalesReceipts[[#This Row],[staff_id]],Staff[],7,0)</f>
        <v>Xavier Zachary</v>
      </c>
      <c r="N12">
        <f>MONTH(SalesReceipts[[#This Row],[transaction_date]])</f>
        <v>1</v>
      </c>
      <c r="O12" t="str">
        <f>VLOOKUP(SalesReceipts[[#This Row],[product_id]],Product[],4,0)</f>
        <v>Brewed herbal tea</v>
      </c>
      <c r="P12">
        <f>COUNTIF(SalesReceipts[sales_outlet_id],SalesReceipts[[#This Row],[sales_outlet_id]])</f>
        <v>124</v>
      </c>
    </row>
    <row r="13" spans="1:16">
      <c r="A13">
        <v>618</v>
      </c>
      <c r="B13">
        <v>43470</v>
      </c>
      <c r="C13">
        <v>3</v>
      </c>
      <c r="D13">
        <v>7</v>
      </c>
      <c r="E13">
        <v>0</v>
      </c>
      <c r="F13">
        <v>1</v>
      </c>
      <c r="G13">
        <v>81</v>
      </c>
      <c r="H13">
        <v>1</v>
      </c>
      <c r="I13">
        <f>VLOOKUP(SalesReceipts[[#This Row],[product_id]],Product[],8,FALSE)</f>
        <v>28</v>
      </c>
      <c r="J13">
        <f>SalesReceipts[[#This Row],[unit_price]]-VLOOKUP(SalesReceipts[[#This Row],[product_id]],Product[],7,FALSE)</f>
        <v>19.04</v>
      </c>
      <c r="K13" t="str">
        <f>_xlfn.XLOOKUP(SalesReceipts[[#This Row],[product_id]],Product[product_id],Product[product_group],"Not Found", 0,1)</f>
        <v>Merchandise</v>
      </c>
      <c r="L13" t="str">
        <f>VLOOKUP('Sales Receipts'!C14,SalesOutlet[],4,0)</f>
        <v>Toronto</v>
      </c>
      <c r="M13" t="str">
        <f>VLOOKUP(SalesReceipts[[#This Row],[staff_id]],Staff[],7,0)</f>
        <v>Kelsey Cameron</v>
      </c>
      <c r="N13">
        <f>MONTH(SalesReceipts[[#This Row],[transaction_date]])</f>
        <v>1</v>
      </c>
      <c r="O13" t="str">
        <f>VLOOKUP(SalesReceipts[[#This Row],[product_id]],Product[],4,0)</f>
        <v>Clothing</v>
      </c>
      <c r="P13">
        <f>COUNTIF(SalesReceipts[sales_outlet_id],SalesReceipts[[#This Row],[sales_outlet_id]])</f>
        <v>129</v>
      </c>
    </row>
    <row r="14" spans="1:16">
      <c r="A14">
        <v>87</v>
      </c>
      <c r="B14">
        <v>43470</v>
      </c>
      <c r="C14">
        <v>9</v>
      </c>
      <c r="D14">
        <v>39</v>
      </c>
      <c r="E14">
        <v>1</v>
      </c>
      <c r="F14">
        <v>1</v>
      </c>
      <c r="G14">
        <v>47</v>
      </c>
      <c r="H14">
        <v>1</v>
      </c>
      <c r="I14">
        <f>VLOOKUP(SalesReceipts[[#This Row],[product_id]],Product[],8,FALSE)</f>
        <v>3</v>
      </c>
      <c r="J14">
        <f>SalesReceipts[[#This Row],[unit_price]]-VLOOKUP(SalesReceipts[[#This Row],[product_id]],Product[],7,FALSE)</f>
        <v>2.25</v>
      </c>
      <c r="K14" t="str">
        <f>_xlfn.XLOOKUP(SalesReceipts[[#This Row],[product_id]],Product[product_id],Product[product_group],"Not Found", 0,1)</f>
        <v>Beverages</v>
      </c>
      <c r="L14" t="str">
        <f>VLOOKUP('Sales Receipts'!C15,SalesOutlet[],4,0)</f>
        <v>Markham</v>
      </c>
      <c r="M14" t="str">
        <f>VLOOKUP(SalesReceipts[[#This Row],[staff_id]],Staff[],7,0)</f>
        <v>Vance Samuel</v>
      </c>
      <c r="N14">
        <f>MONTH(SalesReceipts[[#This Row],[transaction_date]])</f>
        <v>1</v>
      </c>
      <c r="O14" t="str">
        <f>VLOOKUP(SalesReceipts[[#This Row],[product_id]],Product[],4,0)</f>
        <v>Brewed Green tea</v>
      </c>
      <c r="P14">
        <f>COUNTIF(SalesReceipts[sales_outlet_id],SalesReceipts[[#This Row],[sales_outlet_id]])</f>
        <v>114</v>
      </c>
    </row>
    <row r="15" spans="1:16">
      <c r="A15">
        <v>175</v>
      </c>
      <c r="B15">
        <v>43471</v>
      </c>
      <c r="C15">
        <v>8</v>
      </c>
      <c r="D15">
        <v>33</v>
      </c>
      <c r="E15">
        <v>1</v>
      </c>
      <c r="F15">
        <v>1</v>
      </c>
      <c r="G15">
        <v>84</v>
      </c>
      <c r="H15">
        <v>1</v>
      </c>
      <c r="I15">
        <f>VLOOKUP(SalesReceipts[[#This Row],[product_id]],Product[],8,FALSE)</f>
        <v>0.8</v>
      </c>
      <c r="J15">
        <f>SalesReceipts[[#This Row],[unit_price]]-VLOOKUP(SalesReceipts[[#This Row],[product_id]],Product[],7,FALSE)</f>
        <v>0.76</v>
      </c>
      <c r="K15" t="str">
        <f>_xlfn.XLOOKUP(SalesReceipts[[#This Row],[product_id]],Product[product_id],Product[product_group],"Not Found", 0,1)</f>
        <v>Add-ons</v>
      </c>
      <c r="L15" t="str">
        <f>VLOOKUP('Sales Receipts'!C16,SalesOutlet[],4,0)</f>
        <v>Mississauga</v>
      </c>
      <c r="M15" t="str">
        <f>VLOOKUP(SalesReceipts[[#This Row],[staff_id]],Staff[],7,0)</f>
        <v>Cairo Vaughan</v>
      </c>
      <c r="N15">
        <f>MONTH(SalesReceipts[[#This Row],[transaction_date]])</f>
        <v>1</v>
      </c>
      <c r="O15" t="str">
        <f>VLOOKUP(SalesReceipts[[#This Row],[product_id]],Product[],4,0)</f>
        <v>Regular syrup</v>
      </c>
      <c r="P15">
        <f>COUNTIF(SalesReceipts[sales_outlet_id],SalesReceipts[[#This Row],[sales_outlet_id]])</f>
        <v>124</v>
      </c>
    </row>
    <row r="16" spans="1:16">
      <c r="A16">
        <v>1745</v>
      </c>
      <c r="B16">
        <v>43471</v>
      </c>
      <c r="C16">
        <v>5</v>
      </c>
      <c r="D16">
        <v>18</v>
      </c>
      <c r="E16">
        <v>1</v>
      </c>
      <c r="F16">
        <v>1</v>
      </c>
      <c r="G16">
        <v>66</v>
      </c>
      <c r="H16">
        <v>1</v>
      </c>
      <c r="I16">
        <f>VLOOKUP(SalesReceipts[[#This Row],[product_id]],Product[],8,FALSE)</f>
        <v>4.95</v>
      </c>
      <c r="J16">
        <f>SalesReceipts[[#This Row],[unit_price]]-VLOOKUP(SalesReceipts[[#This Row],[product_id]],Product[],7,FALSE)</f>
        <v>3.96</v>
      </c>
      <c r="K16" t="str">
        <f>_xlfn.XLOOKUP(SalesReceipts[[#This Row],[product_id]],Product[product_id],Product[product_group],"Not Found", 0,1)</f>
        <v>Beverages</v>
      </c>
      <c r="L16" t="str">
        <f>VLOOKUP('Sales Receipts'!C17,SalesOutlet[],4,0)</f>
        <v>Markham</v>
      </c>
      <c r="M16" t="str">
        <f>VLOOKUP(SalesReceipts[[#This Row],[staff_id]],Staff[],7,0)</f>
        <v>Ezekiel Rashad</v>
      </c>
      <c r="N16">
        <f>MONTH(SalesReceipts[[#This Row],[transaction_date]])</f>
        <v>1</v>
      </c>
      <c r="O16" t="str">
        <f>VLOOKUP(SalesReceipts[[#This Row],[product_id]],Product[],4,0)</f>
        <v>Seasonal drink</v>
      </c>
      <c r="P16">
        <f>COUNTIF(SalesReceipts[sales_outlet_id],SalesReceipts[[#This Row],[sales_outlet_id]])</f>
        <v>115</v>
      </c>
    </row>
    <row r="17" spans="1:16">
      <c r="A17">
        <v>93</v>
      </c>
      <c r="B17">
        <v>43471</v>
      </c>
      <c r="C17">
        <v>8</v>
      </c>
      <c r="D17">
        <v>31</v>
      </c>
      <c r="E17">
        <v>1</v>
      </c>
      <c r="F17">
        <v>1</v>
      </c>
      <c r="G17">
        <v>54</v>
      </c>
      <c r="H17">
        <v>1</v>
      </c>
      <c r="I17">
        <f>VLOOKUP(SalesReceipts[[#This Row],[product_id]],Product[],8,FALSE)</f>
        <v>2.5</v>
      </c>
      <c r="J17">
        <f>SalesReceipts[[#This Row],[unit_price]]-VLOOKUP(SalesReceipts[[#This Row],[product_id]],Product[],7,FALSE)</f>
        <v>1.87</v>
      </c>
      <c r="K17" t="str">
        <f>_xlfn.XLOOKUP(SalesReceipts[[#This Row],[product_id]],Product[product_id],Product[product_group],"Not Found", 0,1)</f>
        <v>Beverages</v>
      </c>
      <c r="L17" t="str">
        <f>VLOOKUP('Sales Receipts'!C18,SalesOutlet[],4,0)</f>
        <v>Toronto</v>
      </c>
      <c r="M17" t="str">
        <f>VLOOKUP(SalesReceipts[[#This Row],[staff_id]],Staff[],7,0)</f>
        <v>Dawn Anthony</v>
      </c>
      <c r="N17">
        <f>MONTH(SalesReceipts[[#This Row],[transaction_date]])</f>
        <v>1</v>
      </c>
      <c r="O17" t="str">
        <f>VLOOKUP(SalesReceipts[[#This Row],[product_id]],Product[],4,0)</f>
        <v>Brewed Chai tea</v>
      </c>
      <c r="P17">
        <f>COUNTIF(SalesReceipts[sales_outlet_id],SalesReceipts[[#This Row],[sales_outlet_id]])</f>
        <v>124</v>
      </c>
    </row>
    <row r="18" spans="1:16">
      <c r="A18">
        <v>1208</v>
      </c>
      <c r="B18">
        <v>43471</v>
      </c>
      <c r="C18">
        <v>9</v>
      </c>
      <c r="D18">
        <v>40</v>
      </c>
      <c r="E18">
        <v>0</v>
      </c>
      <c r="F18">
        <v>1</v>
      </c>
      <c r="G18">
        <v>25</v>
      </c>
      <c r="H18">
        <v>2</v>
      </c>
      <c r="I18">
        <f>VLOOKUP(SalesReceipts[[#This Row],[product_id]],Product[],8,FALSE)</f>
        <v>2.2000000000000002</v>
      </c>
      <c r="J18">
        <f>SalesReceipts[[#This Row],[unit_price]]-VLOOKUP(SalesReceipts[[#This Row],[product_id]],Product[],7,FALSE)</f>
        <v>1.7600000000000002</v>
      </c>
      <c r="K18" t="str">
        <f>_xlfn.XLOOKUP(SalesReceipts[[#This Row],[product_id]],Product[product_id],Product[product_group],"Not Found", 0,1)</f>
        <v>Beverages</v>
      </c>
      <c r="L18" t="str">
        <f>VLOOKUP('Sales Receipts'!C19,SalesOutlet[],4,0)</f>
        <v>Mississauga</v>
      </c>
      <c r="M18" t="str">
        <f>VLOOKUP(SalesReceipts[[#This Row],[staff_id]],Staff[],7,0)</f>
        <v>Brent Herman</v>
      </c>
      <c r="N18">
        <f>MONTH(SalesReceipts[[#This Row],[transaction_date]])</f>
        <v>1</v>
      </c>
      <c r="O18" t="str">
        <f>VLOOKUP(SalesReceipts[[#This Row],[product_id]],Product[],4,0)</f>
        <v>Organic brewed coffee</v>
      </c>
      <c r="P18">
        <f>COUNTIF(SalesReceipts[sales_outlet_id],SalesReceipts[[#This Row],[sales_outlet_id]])</f>
        <v>114</v>
      </c>
    </row>
    <row r="19" spans="1:16">
      <c r="A19">
        <v>1219</v>
      </c>
      <c r="B19">
        <v>43471</v>
      </c>
      <c r="C19">
        <v>6</v>
      </c>
      <c r="D19">
        <v>24</v>
      </c>
      <c r="E19">
        <v>1</v>
      </c>
      <c r="F19">
        <v>1</v>
      </c>
      <c r="G19">
        <v>75</v>
      </c>
      <c r="H19">
        <v>2</v>
      </c>
      <c r="I19">
        <f>VLOOKUP(SalesReceipts[[#This Row],[product_id]],Product[],8,FALSE)</f>
        <v>3.5</v>
      </c>
      <c r="J19">
        <f>SalesReceipts[[#This Row],[unit_price]]-VLOOKUP(SalesReceipts[[#This Row],[product_id]],Product[],7,FALSE)</f>
        <v>1.2200000000000002</v>
      </c>
      <c r="K19" t="str">
        <f>_xlfn.XLOOKUP(SalesReceipts[[#This Row],[product_id]],Product[product_id],Product[product_group],"Not Found", 0,1)</f>
        <v>Food</v>
      </c>
      <c r="L19" t="str">
        <f>VLOOKUP('Sales Receipts'!C20,SalesOutlet[],4,0)</f>
        <v>Toronto</v>
      </c>
      <c r="M19" t="str">
        <f>VLOOKUP(SalesReceipts[[#This Row],[staff_id]],Staff[],7,0)</f>
        <v>Garrett Doris</v>
      </c>
      <c r="N19">
        <f>MONTH(SalesReceipts[[#This Row],[transaction_date]])</f>
        <v>1</v>
      </c>
      <c r="O19" t="str">
        <f>VLOOKUP(SalesReceipts[[#This Row],[product_id]],Product[],4,0)</f>
        <v>Biscotti</v>
      </c>
      <c r="P19">
        <f>COUNTIF(SalesReceipts[sales_outlet_id],SalesReceipts[[#This Row],[sales_outlet_id]])</f>
        <v>146</v>
      </c>
    </row>
    <row r="20" spans="1:16">
      <c r="A20">
        <v>195</v>
      </c>
      <c r="B20">
        <v>43471</v>
      </c>
      <c r="C20">
        <v>3</v>
      </c>
      <c r="D20">
        <v>8</v>
      </c>
      <c r="E20">
        <v>0</v>
      </c>
      <c r="F20">
        <v>1</v>
      </c>
      <c r="G20">
        <v>38</v>
      </c>
      <c r="H20">
        <v>1</v>
      </c>
      <c r="I20">
        <f>VLOOKUP(SalesReceipts[[#This Row],[product_id]],Product[],8,FALSE)</f>
        <v>3.75</v>
      </c>
      <c r="J20">
        <f>SalesReceipts[[#This Row],[unit_price]]-VLOOKUP(SalesReceipts[[#This Row],[product_id]],Product[],7,FALSE)</f>
        <v>3</v>
      </c>
      <c r="K20" t="str">
        <f>_xlfn.XLOOKUP(SalesReceipts[[#This Row],[product_id]],Product[product_id],Product[product_group],"Not Found", 0,1)</f>
        <v>Beverages</v>
      </c>
      <c r="L20" t="str">
        <f>VLOOKUP('Sales Receipts'!C21,SalesOutlet[],4,0)</f>
        <v>Toronto</v>
      </c>
      <c r="M20" t="str">
        <f>VLOOKUP(SalesReceipts[[#This Row],[staff_id]],Staff[],7,0)</f>
        <v>Hamilton Emi</v>
      </c>
      <c r="N20">
        <f>MONTH(SalesReceipts[[#This Row],[transaction_date]])</f>
        <v>1</v>
      </c>
      <c r="O20" t="str">
        <f>VLOOKUP(SalesReceipts[[#This Row],[product_id]],Product[],4,0)</f>
        <v>Barista Espresso</v>
      </c>
      <c r="P20">
        <f>COUNTIF(SalesReceipts[sales_outlet_id],SalesReceipts[[#This Row],[sales_outlet_id]])</f>
        <v>129</v>
      </c>
    </row>
    <row r="21" spans="1:16">
      <c r="A21">
        <v>380</v>
      </c>
      <c r="B21">
        <v>43471</v>
      </c>
      <c r="C21">
        <v>4</v>
      </c>
      <c r="D21">
        <v>14</v>
      </c>
      <c r="E21">
        <v>0</v>
      </c>
      <c r="F21">
        <v>1</v>
      </c>
      <c r="G21">
        <v>3</v>
      </c>
      <c r="H21">
        <v>2</v>
      </c>
      <c r="I21">
        <f>VLOOKUP(SalesReceipts[[#This Row],[product_id]],Product[],8,FALSE)</f>
        <v>14.75</v>
      </c>
      <c r="J21">
        <f>SalesReceipts[[#This Row],[unit_price]]-VLOOKUP(SalesReceipts[[#This Row],[product_id]],Product[],7,FALSE)</f>
        <v>2.9499999999999993</v>
      </c>
      <c r="K21" t="str">
        <f>_xlfn.XLOOKUP(SalesReceipts[[#This Row],[product_id]],Product[product_id],Product[product_group],"Not Found", 0,1)</f>
        <v>Whole Bean/Teas</v>
      </c>
      <c r="L21" t="str">
        <f>VLOOKUP('Sales Receipts'!C22,SalesOutlet[],4,0)</f>
        <v>Mississauga</v>
      </c>
      <c r="M21" t="str">
        <f>VLOOKUP(SalesReceipts[[#This Row],[staff_id]],Staff[],7,0)</f>
        <v>Damon Sasha</v>
      </c>
      <c r="N21">
        <f>MONTH(SalesReceipts[[#This Row],[transaction_date]])</f>
        <v>1</v>
      </c>
      <c r="O21" t="str">
        <f>VLOOKUP(SalesReceipts[[#This Row],[product_id]],Product[],4,0)</f>
        <v>Espresso Beans</v>
      </c>
      <c r="P21">
        <f>COUNTIF(SalesReceipts[sales_outlet_id],SalesReceipts[[#This Row],[sales_outlet_id]])</f>
        <v>129</v>
      </c>
    </row>
    <row r="22" spans="1:16">
      <c r="A22">
        <v>767</v>
      </c>
      <c r="B22">
        <v>43472</v>
      </c>
      <c r="C22">
        <v>5</v>
      </c>
      <c r="D22">
        <v>17</v>
      </c>
      <c r="E22">
        <v>1</v>
      </c>
      <c r="F22">
        <v>1</v>
      </c>
      <c r="G22">
        <v>21</v>
      </c>
      <c r="H22">
        <v>1</v>
      </c>
      <c r="I22">
        <f>VLOOKUP(SalesReceipts[[#This Row],[product_id]],Product[],8,FALSE)</f>
        <v>13.33</v>
      </c>
      <c r="J22">
        <f>SalesReceipts[[#This Row],[unit_price]]-VLOOKUP(SalesReceipts[[#This Row],[product_id]],Product[],7,FALSE)</f>
        <v>2.67</v>
      </c>
      <c r="K22" t="str">
        <f>_xlfn.XLOOKUP(SalesReceipts[[#This Row],[product_id]],Product[product_id],Product[product_group],"Not Found", 0,1)</f>
        <v>Whole Bean/Teas</v>
      </c>
      <c r="L22" t="str">
        <f>VLOOKUP('Sales Receipts'!C23,SalesOutlet[],4,0)</f>
        <v>Toronto</v>
      </c>
      <c r="M22" t="str">
        <f>VLOOKUP(SalesReceipts[[#This Row],[staff_id]],Staff[],7,0)</f>
        <v>Quail Octavia</v>
      </c>
      <c r="N22">
        <f>MONTH(SalesReceipts[[#This Row],[transaction_date]])</f>
        <v>1</v>
      </c>
      <c r="O22" t="str">
        <f>VLOOKUP(SalesReceipts[[#This Row],[product_id]],Product[],4,0)</f>
        <v>Drinking Chocolate</v>
      </c>
      <c r="P22">
        <f>COUNTIF(SalesReceipts[sales_outlet_id],SalesReceipts[[#This Row],[sales_outlet_id]])</f>
        <v>115</v>
      </c>
    </row>
    <row r="23" spans="1:16">
      <c r="A23">
        <v>768</v>
      </c>
      <c r="B23">
        <v>43472</v>
      </c>
      <c r="C23">
        <v>10</v>
      </c>
      <c r="D23">
        <v>43</v>
      </c>
      <c r="E23">
        <v>0</v>
      </c>
      <c r="F23">
        <v>1</v>
      </c>
      <c r="G23">
        <v>67</v>
      </c>
      <c r="H23">
        <v>1</v>
      </c>
      <c r="I23">
        <f>VLOOKUP(SalesReceipts[[#This Row],[product_id]],Product[],8,FALSE)</f>
        <v>5.95</v>
      </c>
      <c r="J23">
        <f>SalesReceipts[[#This Row],[unit_price]]-VLOOKUP(SalesReceipts[[#This Row],[product_id]],Product[],7,FALSE)</f>
        <v>4.76</v>
      </c>
      <c r="K23" t="str">
        <f>_xlfn.XLOOKUP(SalesReceipts[[#This Row],[product_id]],Product[product_id],Product[product_group],"Not Found", 0,1)</f>
        <v>Beverages</v>
      </c>
      <c r="L23" t="str">
        <f>VLOOKUP('Sales Receipts'!C24,SalesOutlet[],4,0)</f>
        <v>Mississauga</v>
      </c>
      <c r="M23" t="str">
        <f>VLOOKUP(SalesReceipts[[#This Row],[staff_id]],Staff[],7,0)</f>
        <v>Tatum Laurel</v>
      </c>
      <c r="N23">
        <f>MONTH(SalesReceipts[[#This Row],[transaction_date]])</f>
        <v>1</v>
      </c>
      <c r="O23" t="str">
        <f>VLOOKUP(SalesReceipts[[#This Row],[product_id]],Product[],4,0)</f>
        <v>Seasonal drink</v>
      </c>
      <c r="P23">
        <f>COUNTIF(SalesReceipts[sales_outlet_id],SalesReceipts[[#This Row],[sales_outlet_id]])</f>
        <v>121</v>
      </c>
    </row>
    <row r="24" spans="1:16">
      <c r="A24">
        <v>662</v>
      </c>
      <c r="B24">
        <v>43472</v>
      </c>
      <c r="C24">
        <v>6</v>
      </c>
      <c r="D24">
        <v>21</v>
      </c>
      <c r="E24">
        <v>0</v>
      </c>
      <c r="F24">
        <v>1</v>
      </c>
      <c r="G24">
        <v>12</v>
      </c>
      <c r="H24">
        <v>1</v>
      </c>
      <c r="I24">
        <f>VLOOKUP(SalesReceipts[[#This Row],[product_id]],Product[],8,FALSE)</f>
        <v>8.9499999999999993</v>
      </c>
      <c r="J24">
        <f>SalesReceipts[[#This Row],[unit_price]]-VLOOKUP(SalesReceipts[[#This Row],[product_id]],Product[],7,FALSE)</f>
        <v>1.7899999999999991</v>
      </c>
      <c r="K24" t="str">
        <f>_xlfn.XLOOKUP(SalesReceipts[[#This Row],[product_id]],Product[product_id],Product[product_group],"Not Found", 0,1)</f>
        <v>Whole Bean/Teas</v>
      </c>
      <c r="L24" t="str">
        <f>VLOOKUP('Sales Receipts'!C25,SalesOutlet[],4,0)</f>
        <v>Toronto</v>
      </c>
      <c r="M24" t="str">
        <f>VLOOKUP(SalesReceipts[[#This Row],[staff_id]],Staff[],7,0)</f>
        <v>Melodie Mercedes</v>
      </c>
      <c r="N24">
        <f>MONTH(SalesReceipts[[#This Row],[transaction_date]])</f>
        <v>1</v>
      </c>
      <c r="O24" t="str">
        <f>VLOOKUP(SalesReceipts[[#This Row],[product_id]],Product[],4,0)</f>
        <v>Herbal tea</v>
      </c>
      <c r="P24">
        <f>COUNTIF(SalesReceipts[sales_outlet_id],SalesReceipts[[#This Row],[sales_outlet_id]])</f>
        <v>146</v>
      </c>
    </row>
    <row r="25" spans="1:16">
      <c r="A25">
        <v>1837</v>
      </c>
      <c r="B25">
        <v>43473</v>
      </c>
      <c r="C25">
        <v>9</v>
      </c>
      <c r="D25">
        <v>36</v>
      </c>
      <c r="E25">
        <v>1</v>
      </c>
      <c r="F25">
        <v>1</v>
      </c>
      <c r="G25">
        <v>57</v>
      </c>
      <c r="H25">
        <v>2</v>
      </c>
      <c r="I25">
        <f>VLOOKUP(SalesReceipts[[#This Row],[product_id]],Product[],8,FALSE)</f>
        <v>3.1</v>
      </c>
      <c r="J25">
        <f>SalesReceipts[[#This Row],[unit_price]]-VLOOKUP(SalesReceipts[[#This Row],[product_id]],Product[],7,FALSE)</f>
        <v>2.3200000000000003</v>
      </c>
      <c r="K25" t="str">
        <f>_xlfn.XLOOKUP(SalesReceipts[[#This Row],[product_id]],Product[product_id],Product[product_group],"Not Found", 0,1)</f>
        <v>Beverages</v>
      </c>
      <c r="L25" t="str">
        <f>VLOOKUP('Sales Receipts'!C26,SalesOutlet[],4,0)</f>
        <v>Toronto</v>
      </c>
      <c r="M25" t="str">
        <f>VLOOKUP(SalesReceipts[[#This Row],[staff_id]],Staff[],7,0)</f>
        <v>Anthony Kaitlin</v>
      </c>
      <c r="N25">
        <f>MONTH(SalesReceipts[[#This Row],[transaction_date]])</f>
        <v>1</v>
      </c>
      <c r="O25" t="str">
        <f>VLOOKUP(SalesReceipts[[#This Row],[product_id]],Product[],4,0)</f>
        <v>Brewed Chai tea</v>
      </c>
      <c r="P25">
        <f>COUNTIF(SalesReceipts[sales_outlet_id],SalesReceipts[[#This Row],[sales_outlet_id]])</f>
        <v>114</v>
      </c>
    </row>
    <row r="26" spans="1:16">
      <c r="A26">
        <v>820</v>
      </c>
      <c r="B26">
        <v>43474</v>
      </c>
      <c r="C26">
        <v>3</v>
      </c>
      <c r="D26">
        <v>9</v>
      </c>
      <c r="E26">
        <v>0</v>
      </c>
      <c r="F26">
        <v>1</v>
      </c>
      <c r="G26">
        <v>44</v>
      </c>
      <c r="H26">
        <v>1</v>
      </c>
      <c r="I26">
        <f>VLOOKUP(SalesReceipts[[#This Row],[product_id]],Product[],8,FALSE)</f>
        <v>2.5</v>
      </c>
      <c r="J26">
        <f>SalesReceipts[[#This Row],[unit_price]]-VLOOKUP(SalesReceipts[[#This Row],[product_id]],Product[],7,FALSE)</f>
        <v>1.87</v>
      </c>
      <c r="K26" t="str">
        <f>_xlfn.XLOOKUP(SalesReceipts[[#This Row],[product_id]],Product[product_id],Product[product_group],"Not Found", 0,1)</f>
        <v>Beverages</v>
      </c>
      <c r="L26" t="str">
        <f>VLOOKUP('Sales Receipts'!C27,SalesOutlet[],4,0)</f>
        <v>Mississauga</v>
      </c>
      <c r="M26" t="str">
        <f>VLOOKUP(SalesReceipts[[#This Row],[staff_id]],Staff[],7,0)</f>
        <v>Caldwell Veda</v>
      </c>
      <c r="N26">
        <f>MONTH(SalesReceipts[[#This Row],[transaction_date]])</f>
        <v>1</v>
      </c>
      <c r="O26" t="str">
        <f>VLOOKUP(SalesReceipts[[#This Row],[product_id]],Product[],4,0)</f>
        <v>Brewed herbal tea</v>
      </c>
      <c r="P26">
        <f>COUNTIF(SalesReceipts[sales_outlet_id],SalesReceipts[[#This Row],[sales_outlet_id]])</f>
        <v>129</v>
      </c>
    </row>
    <row r="27" spans="1:16">
      <c r="A27">
        <v>1094</v>
      </c>
      <c r="B27">
        <v>43474</v>
      </c>
      <c r="C27">
        <v>5</v>
      </c>
      <c r="D27">
        <v>18</v>
      </c>
      <c r="E27">
        <v>1</v>
      </c>
      <c r="F27">
        <v>1</v>
      </c>
      <c r="G27">
        <v>74</v>
      </c>
      <c r="H27">
        <v>1</v>
      </c>
      <c r="I27">
        <f>VLOOKUP(SalesReceipts[[#This Row],[product_id]],Product[],8,FALSE)</f>
        <v>3.5</v>
      </c>
      <c r="J27">
        <f>SalesReceipts[[#This Row],[unit_price]]-VLOOKUP(SalesReceipts[[#This Row],[product_id]],Product[],7,FALSE)</f>
        <v>1.2200000000000002</v>
      </c>
      <c r="K27" t="str">
        <f>_xlfn.XLOOKUP(SalesReceipts[[#This Row],[product_id]],Product[product_id],Product[product_group],"Not Found", 0,1)</f>
        <v>Food</v>
      </c>
      <c r="L27" t="str">
        <f>VLOOKUP('Sales Receipts'!C28,SalesOutlet[],4,0)</f>
        <v>Markham</v>
      </c>
      <c r="M27" t="str">
        <f>VLOOKUP(SalesReceipts[[#This Row],[staff_id]],Staff[],7,0)</f>
        <v>Ezekiel Rashad</v>
      </c>
      <c r="N27">
        <f>MONTH(SalesReceipts[[#This Row],[transaction_date]])</f>
        <v>1</v>
      </c>
      <c r="O27" t="str">
        <f>VLOOKUP(SalesReceipts[[#This Row],[product_id]],Product[],4,0)</f>
        <v>Biscotti</v>
      </c>
      <c r="P27">
        <f>COUNTIF(SalesReceipts[sales_outlet_id],SalesReceipts[[#This Row],[sales_outlet_id]])</f>
        <v>115</v>
      </c>
    </row>
    <row r="28" spans="1:16">
      <c r="A28">
        <v>1056</v>
      </c>
      <c r="B28">
        <v>43474</v>
      </c>
      <c r="C28">
        <v>8</v>
      </c>
      <c r="D28">
        <v>32</v>
      </c>
      <c r="E28">
        <v>0</v>
      </c>
      <c r="F28">
        <v>1</v>
      </c>
      <c r="G28">
        <v>35</v>
      </c>
      <c r="H28">
        <v>2</v>
      </c>
      <c r="I28">
        <f>VLOOKUP(SalesReceipts[[#This Row],[product_id]],Product[],8,FALSE)</f>
        <v>3.1</v>
      </c>
      <c r="J28">
        <f>SalesReceipts[[#This Row],[unit_price]]-VLOOKUP(SalesReceipts[[#This Row],[product_id]],Product[],7,FALSE)</f>
        <v>2.48</v>
      </c>
      <c r="K28" t="str">
        <f>_xlfn.XLOOKUP(SalesReceipts[[#This Row],[product_id]],Product[product_id],Product[product_group],"Not Found", 0,1)</f>
        <v>Beverages</v>
      </c>
      <c r="L28" t="str">
        <f>VLOOKUP('Sales Receipts'!C29,SalesOutlet[],4,0)</f>
        <v>Mississauga</v>
      </c>
      <c r="M28" t="str">
        <f>VLOOKUP(SalesReceipts[[#This Row],[staff_id]],Staff[],7,0)</f>
        <v>Alisa Lysandra</v>
      </c>
      <c r="N28">
        <f>MONTH(SalesReceipts[[#This Row],[transaction_date]])</f>
        <v>1</v>
      </c>
      <c r="O28" t="str">
        <f>VLOOKUP(SalesReceipts[[#This Row],[product_id]],Product[],4,0)</f>
        <v>Premium brewed coffee</v>
      </c>
      <c r="P28">
        <f>COUNTIF(SalesReceipts[sales_outlet_id],SalesReceipts[[#This Row],[sales_outlet_id]])</f>
        <v>124</v>
      </c>
    </row>
    <row r="29" spans="1:16">
      <c r="A29">
        <v>1437</v>
      </c>
      <c r="B29">
        <v>43475</v>
      </c>
      <c r="C29">
        <v>6</v>
      </c>
      <c r="D29">
        <v>25</v>
      </c>
      <c r="E29">
        <v>1</v>
      </c>
      <c r="F29">
        <v>1</v>
      </c>
      <c r="G29">
        <v>21</v>
      </c>
      <c r="H29">
        <v>2</v>
      </c>
      <c r="I29">
        <f>VLOOKUP(SalesReceipts[[#This Row],[product_id]],Product[],8,FALSE)</f>
        <v>13.33</v>
      </c>
      <c r="J29">
        <f>SalesReceipts[[#This Row],[unit_price]]-VLOOKUP(SalesReceipts[[#This Row],[product_id]],Product[],7,FALSE)</f>
        <v>2.67</v>
      </c>
      <c r="K29" t="str">
        <f>_xlfn.XLOOKUP(SalesReceipts[[#This Row],[product_id]],Product[product_id],Product[product_group],"Not Found", 0,1)</f>
        <v>Whole Bean/Teas</v>
      </c>
      <c r="L29" t="str">
        <f>VLOOKUP('Sales Receipts'!C30,SalesOutlet[],4,0)</f>
        <v>Toronto</v>
      </c>
      <c r="M29" t="str">
        <f>VLOOKUP(SalesReceipts[[#This Row],[staff_id]],Staff[],7,0)</f>
        <v>Aline Melanie</v>
      </c>
      <c r="N29">
        <f>MONTH(SalesReceipts[[#This Row],[transaction_date]])</f>
        <v>1</v>
      </c>
      <c r="O29" t="str">
        <f>VLOOKUP(SalesReceipts[[#This Row],[product_id]],Product[],4,0)</f>
        <v>Drinking Chocolate</v>
      </c>
      <c r="P29">
        <f>COUNTIF(SalesReceipts[sales_outlet_id],SalesReceipts[[#This Row],[sales_outlet_id]])</f>
        <v>146</v>
      </c>
    </row>
    <row r="30" spans="1:16">
      <c r="A30">
        <v>1178</v>
      </c>
      <c r="B30">
        <v>43475</v>
      </c>
      <c r="C30">
        <v>9</v>
      </c>
      <c r="D30">
        <v>36</v>
      </c>
      <c r="E30">
        <v>0</v>
      </c>
      <c r="F30">
        <v>1</v>
      </c>
      <c r="G30">
        <v>11</v>
      </c>
      <c r="H30">
        <v>1</v>
      </c>
      <c r="I30">
        <f>VLOOKUP(SalesReceipts[[#This Row],[product_id]],Product[],8,FALSE)</f>
        <v>8.9499999999999993</v>
      </c>
      <c r="J30">
        <f>SalesReceipts[[#This Row],[unit_price]]-VLOOKUP(SalesReceipts[[#This Row],[product_id]],Product[],7,FALSE)</f>
        <v>1.7899999999999991</v>
      </c>
      <c r="K30" t="str">
        <f>_xlfn.XLOOKUP(SalesReceipts[[#This Row],[product_id]],Product[product_id],Product[product_group],"Not Found", 0,1)</f>
        <v>Whole Bean/Teas</v>
      </c>
      <c r="L30" t="str">
        <f>VLOOKUP('Sales Receipts'!C31,SalesOutlet[],4,0)</f>
        <v>Markham</v>
      </c>
      <c r="M30" t="str">
        <f>VLOOKUP(SalesReceipts[[#This Row],[staff_id]],Staff[],7,0)</f>
        <v>Anthony Kaitlin</v>
      </c>
      <c r="N30">
        <f>MONTH(SalesReceipts[[#This Row],[transaction_date]])</f>
        <v>1</v>
      </c>
      <c r="O30" t="str">
        <f>VLOOKUP(SalesReceipts[[#This Row],[product_id]],Product[],4,0)</f>
        <v>Herbal tea</v>
      </c>
      <c r="P30">
        <f>COUNTIF(SalesReceipts[sales_outlet_id],SalesReceipts[[#This Row],[sales_outlet_id]])</f>
        <v>114</v>
      </c>
    </row>
    <row r="31" spans="1:16">
      <c r="A31">
        <v>539</v>
      </c>
      <c r="B31">
        <v>43476</v>
      </c>
      <c r="C31">
        <v>7</v>
      </c>
      <c r="D31">
        <v>28</v>
      </c>
      <c r="E31">
        <v>1</v>
      </c>
      <c r="F31">
        <v>1</v>
      </c>
      <c r="G31">
        <v>41</v>
      </c>
      <c r="H31">
        <v>1</v>
      </c>
      <c r="I31">
        <f>VLOOKUP(SalesReceipts[[#This Row],[product_id]],Product[],8,FALSE)</f>
        <v>4.25</v>
      </c>
      <c r="J31">
        <f>SalesReceipts[[#This Row],[unit_price]]-VLOOKUP(SalesReceipts[[#This Row],[product_id]],Product[],7,FALSE)</f>
        <v>3.4</v>
      </c>
      <c r="K31" t="str">
        <f>_xlfn.XLOOKUP(SalesReceipts[[#This Row],[product_id]],Product[product_id],Product[product_group],"Not Found", 0,1)</f>
        <v>Beverages</v>
      </c>
      <c r="L31" t="str">
        <f>VLOOKUP('Sales Receipts'!C32,SalesOutlet[],4,0)</f>
        <v>Toronto</v>
      </c>
      <c r="M31" t="str">
        <f>VLOOKUP(SalesReceipts[[#This Row],[staff_id]],Staff[],7,0)</f>
        <v>Joseph Byron</v>
      </c>
      <c r="N31">
        <f>MONTH(SalesReceipts[[#This Row],[transaction_date]])</f>
        <v>1</v>
      </c>
      <c r="O31" t="str">
        <f>VLOOKUP(SalesReceipts[[#This Row],[product_id]],Product[],4,0)</f>
        <v>Barista Espresso</v>
      </c>
      <c r="P31">
        <f>COUNTIF(SalesReceipts[sales_outlet_id],SalesReceipts[[#This Row],[sales_outlet_id]])</f>
        <v>122</v>
      </c>
    </row>
    <row r="32" spans="1:16">
      <c r="A32">
        <v>525</v>
      </c>
      <c r="B32">
        <v>43476</v>
      </c>
      <c r="C32">
        <v>9</v>
      </c>
      <c r="D32">
        <v>36</v>
      </c>
      <c r="E32">
        <v>0</v>
      </c>
      <c r="F32">
        <v>1</v>
      </c>
      <c r="G32">
        <v>36</v>
      </c>
      <c r="H32">
        <v>2</v>
      </c>
      <c r="I32">
        <f>VLOOKUP(SalesReceipts[[#This Row],[product_id]],Product[],8,FALSE)</f>
        <v>3.75</v>
      </c>
      <c r="J32">
        <f>SalesReceipts[[#This Row],[unit_price]]-VLOOKUP(SalesReceipts[[#This Row],[product_id]],Product[],7,FALSE)</f>
        <v>3</v>
      </c>
      <c r="K32" t="str">
        <f>_xlfn.XLOOKUP(SalesReceipts[[#This Row],[product_id]],Product[product_id],Product[product_group],"Not Found", 0,1)</f>
        <v>Beverages</v>
      </c>
      <c r="L32" t="str">
        <f>VLOOKUP('Sales Receipts'!C33,SalesOutlet[],4,0)</f>
        <v>Markham</v>
      </c>
      <c r="M32" t="str">
        <f>VLOOKUP(SalesReceipts[[#This Row],[staff_id]],Staff[],7,0)</f>
        <v>Anthony Kaitlin</v>
      </c>
      <c r="N32">
        <f>MONTH(SalesReceipts[[#This Row],[transaction_date]])</f>
        <v>1</v>
      </c>
      <c r="O32" t="str">
        <f>VLOOKUP(SalesReceipts[[#This Row],[product_id]],Product[],4,0)</f>
        <v>Premium brewed coffee</v>
      </c>
      <c r="P32">
        <f>COUNTIF(SalesReceipts[sales_outlet_id],SalesReceipts[[#This Row],[sales_outlet_id]])</f>
        <v>114</v>
      </c>
    </row>
    <row r="33" spans="1:16">
      <c r="A33">
        <v>586</v>
      </c>
      <c r="B33">
        <v>43477</v>
      </c>
      <c r="C33">
        <v>8</v>
      </c>
      <c r="D33">
        <v>32</v>
      </c>
      <c r="E33">
        <v>1</v>
      </c>
      <c r="F33">
        <v>1</v>
      </c>
      <c r="G33">
        <v>79</v>
      </c>
      <c r="H33">
        <v>2</v>
      </c>
      <c r="I33">
        <f>VLOOKUP(SalesReceipts[[#This Row],[product_id]],Product[],8,FALSE)</f>
        <v>3.75</v>
      </c>
      <c r="J33">
        <f>SalesReceipts[[#This Row],[unit_price]]-VLOOKUP(SalesReceipts[[#This Row],[product_id]],Product[],7,FALSE)</f>
        <v>1.31</v>
      </c>
      <c r="K33" t="str">
        <f>_xlfn.XLOOKUP(SalesReceipts[[#This Row],[product_id]],Product[product_id],Product[product_group],"Not Found", 0,1)</f>
        <v>Food</v>
      </c>
      <c r="L33" t="str">
        <f>VLOOKUP('Sales Receipts'!C34,SalesOutlet[],4,0)</f>
        <v>Toronto</v>
      </c>
      <c r="M33" t="str">
        <f>VLOOKUP(SalesReceipts[[#This Row],[staff_id]],Staff[],7,0)</f>
        <v>Alisa Lysandra</v>
      </c>
      <c r="N33">
        <f>MONTH(SalesReceipts[[#This Row],[transaction_date]])</f>
        <v>1</v>
      </c>
      <c r="O33" t="str">
        <f>VLOOKUP(SalesReceipts[[#This Row],[product_id]],Product[],4,0)</f>
        <v>Scone</v>
      </c>
      <c r="P33">
        <f>COUNTIF(SalesReceipts[sales_outlet_id],SalesReceipts[[#This Row],[sales_outlet_id]])</f>
        <v>124</v>
      </c>
    </row>
    <row r="34" spans="1:16">
      <c r="A34">
        <v>444</v>
      </c>
      <c r="B34">
        <v>43477</v>
      </c>
      <c r="C34">
        <v>10</v>
      </c>
      <c r="D34">
        <v>43</v>
      </c>
      <c r="E34">
        <v>1</v>
      </c>
      <c r="F34">
        <v>1</v>
      </c>
      <c r="G34">
        <v>6</v>
      </c>
      <c r="H34">
        <v>1</v>
      </c>
      <c r="I34">
        <f>VLOOKUP(SalesReceipts[[#This Row],[product_id]],Product[],8,FALSE)</f>
        <v>21</v>
      </c>
      <c r="J34">
        <f>SalesReceipts[[#This Row],[unit_price]]-VLOOKUP(SalesReceipts[[#This Row],[product_id]],Product[],7,FALSE)</f>
        <v>4.1999999999999993</v>
      </c>
      <c r="K34" t="str">
        <f>_xlfn.XLOOKUP(SalesReceipts[[#This Row],[product_id]],Product[product_id],Product[product_group],"Not Found", 0,1)</f>
        <v>Whole Bean/Teas</v>
      </c>
      <c r="L34" t="str">
        <f>VLOOKUP('Sales Receipts'!C35,SalesOutlet[],4,0)</f>
        <v>Toronto</v>
      </c>
      <c r="M34" t="str">
        <f>VLOOKUP(SalesReceipts[[#This Row],[staff_id]],Staff[],7,0)</f>
        <v>Tatum Laurel</v>
      </c>
      <c r="N34">
        <f>MONTH(SalesReceipts[[#This Row],[transaction_date]])</f>
        <v>1</v>
      </c>
      <c r="O34" t="str">
        <f>VLOOKUP(SalesReceipts[[#This Row],[product_id]],Product[],4,0)</f>
        <v>Gourmet Beans</v>
      </c>
      <c r="P34">
        <f>COUNTIF(SalesReceipts[sales_outlet_id],SalesReceipts[[#This Row],[sales_outlet_id]])</f>
        <v>121</v>
      </c>
    </row>
    <row r="35" spans="1:16">
      <c r="A35">
        <v>1215</v>
      </c>
      <c r="B35">
        <v>43477</v>
      </c>
      <c r="C35">
        <v>10</v>
      </c>
      <c r="D35">
        <v>43</v>
      </c>
      <c r="E35">
        <v>1</v>
      </c>
      <c r="F35">
        <v>1</v>
      </c>
      <c r="G35">
        <v>85</v>
      </c>
      <c r="H35">
        <v>1</v>
      </c>
      <c r="I35">
        <f>VLOOKUP(SalesReceipts[[#This Row],[product_id]],Product[],8,FALSE)</f>
        <v>6</v>
      </c>
      <c r="J35">
        <f>SalesReceipts[[#This Row],[unit_price]]-VLOOKUP(SalesReceipts[[#This Row],[product_id]],Product[],7,FALSE)</f>
        <v>4.8</v>
      </c>
      <c r="K35" t="str">
        <f>_xlfn.XLOOKUP(SalesReceipts[[#This Row],[product_id]],Product[product_id],Product[product_group],"Not Found", 0,1)</f>
        <v>Beverages</v>
      </c>
      <c r="L35" t="str">
        <f>VLOOKUP('Sales Receipts'!C36,SalesOutlet[],4,0)</f>
        <v>Mississauga</v>
      </c>
      <c r="M35" t="str">
        <f>VLOOKUP(SalesReceipts[[#This Row],[staff_id]],Staff[],7,0)</f>
        <v>Tatum Laurel</v>
      </c>
      <c r="N35">
        <f>MONTH(SalesReceipts[[#This Row],[transaction_date]])</f>
        <v>1</v>
      </c>
      <c r="O35" t="str">
        <f>VLOOKUP(SalesReceipts[[#This Row],[product_id]],Product[],4,0)</f>
        <v>Specialty coffee</v>
      </c>
      <c r="P35">
        <f>COUNTIF(SalesReceipts[sales_outlet_id],SalesReceipts[[#This Row],[sales_outlet_id]])</f>
        <v>121</v>
      </c>
    </row>
    <row r="36" spans="1:16">
      <c r="A36">
        <v>1365</v>
      </c>
      <c r="B36">
        <v>43477</v>
      </c>
      <c r="C36">
        <v>5</v>
      </c>
      <c r="D36">
        <v>17</v>
      </c>
      <c r="E36">
        <v>0</v>
      </c>
      <c r="F36">
        <v>1</v>
      </c>
      <c r="G36">
        <v>69</v>
      </c>
      <c r="H36">
        <v>2</v>
      </c>
      <c r="I36">
        <f>VLOOKUP(SalesReceipts[[#This Row],[product_id]],Product[],8,FALSE)</f>
        <v>3.25</v>
      </c>
      <c r="J36">
        <f>SalesReceipts[[#This Row],[unit_price]]-VLOOKUP(SalesReceipts[[#This Row],[product_id]],Product[],7,FALSE)</f>
        <v>1.1400000000000001</v>
      </c>
      <c r="K36" t="str">
        <f>_xlfn.XLOOKUP(SalesReceipts[[#This Row],[product_id]],Product[product_id],Product[product_group],"Not Found", 0,1)</f>
        <v>Food</v>
      </c>
      <c r="L36" t="str">
        <f>VLOOKUP('Sales Receipts'!C37,SalesOutlet[],4,0)</f>
        <v>Toronto</v>
      </c>
      <c r="M36" t="str">
        <f>VLOOKUP(SalesReceipts[[#This Row],[staff_id]],Staff[],7,0)</f>
        <v>Quail Octavia</v>
      </c>
      <c r="N36">
        <f>MONTH(SalesReceipts[[#This Row],[transaction_date]])</f>
        <v>1</v>
      </c>
      <c r="O36" t="str">
        <f>VLOOKUP(SalesReceipts[[#This Row],[product_id]],Product[],4,0)</f>
        <v>Pastry</v>
      </c>
      <c r="P36">
        <f>COUNTIF(SalesReceipts[sales_outlet_id],SalesReceipts[[#This Row],[sales_outlet_id]])</f>
        <v>115</v>
      </c>
    </row>
    <row r="37" spans="1:16">
      <c r="A37">
        <v>1341</v>
      </c>
      <c r="B37">
        <v>43478</v>
      </c>
      <c r="C37">
        <v>3</v>
      </c>
      <c r="D37">
        <v>6</v>
      </c>
      <c r="E37">
        <v>1</v>
      </c>
      <c r="F37">
        <v>1</v>
      </c>
      <c r="G37">
        <v>43</v>
      </c>
      <c r="H37">
        <v>1</v>
      </c>
      <c r="I37">
        <f>VLOOKUP(SalesReceipts[[#This Row],[product_id]],Product[],8,FALSE)</f>
        <v>3</v>
      </c>
      <c r="J37">
        <f>SalesReceipts[[#This Row],[unit_price]]-VLOOKUP(SalesReceipts[[#This Row],[product_id]],Product[],7,FALSE)</f>
        <v>2.25</v>
      </c>
      <c r="K37" t="str">
        <f>_xlfn.XLOOKUP(SalesReceipts[[#This Row],[product_id]],Product[product_id],Product[product_group],"Not Found", 0,1)</f>
        <v>Beverages</v>
      </c>
      <c r="L37" t="str">
        <f>VLOOKUP('Sales Receipts'!C38,SalesOutlet[],4,0)</f>
        <v>Mississauga</v>
      </c>
      <c r="M37" t="str">
        <f>VLOOKUP(SalesReceipts[[#This Row],[staff_id]],Staff[],7,0)</f>
        <v>Xena Rahim</v>
      </c>
      <c r="N37">
        <f>MONTH(SalesReceipts[[#This Row],[transaction_date]])</f>
        <v>1</v>
      </c>
      <c r="O37" t="str">
        <f>VLOOKUP(SalesReceipts[[#This Row],[product_id]],Product[],4,0)</f>
        <v>Brewed herbal tea</v>
      </c>
      <c r="P37">
        <f>COUNTIF(SalesReceipts[sales_outlet_id],SalesReceipts[[#This Row],[sales_outlet_id]])</f>
        <v>129</v>
      </c>
    </row>
    <row r="38" spans="1:16">
      <c r="A38">
        <v>1033</v>
      </c>
      <c r="B38">
        <v>43479</v>
      </c>
      <c r="C38">
        <v>5</v>
      </c>
      <c r="D38">
        <v>17</v>
      </c>
      <c r="E38">
        <v>0</v>
      </c>
      <c r="F38">
        <v>1</v>
      </c>
      <c r="G38">
        <v>79</v>
      </c>
      <c r="H38">
        <v>1</v>
      </c>
      <c r="I38">
        <f>VLOOKUP(SalesReceipts[[#This Row],[product_id]],Product[],8,FALSE)</f>
        <v>3.75</v>
      </c>
      <c r="J38">
        <f>SalesReceipts[[#This Row],[unit_price]]-VLOOKUP(SalesReceipts[[#This Row],[product_id]],Product[],7,FALSE)</f>
        <v>1.31</v>
      </c>
      <c r="K38" t="str">
        <f>_xlfn.XLOOKUP(SalesReceipts[[#This Row],[product_id]],Product[product_id],Product[product_group],"Not Found", 0,1)</f>
        <v>Food</v>
      </c>
      <c r="L38" t="str">
        <f>VLOOKUP('Sales Receipts'!C39,SalesOutlet[],4,0)</f>
        <v>Toronto</v>
      </c>
      <c r="M38" t="str">
        <f>VLOOKUP(SalesReceipts[[#This Row],[staff_id]],Staff[],7,0)</f>
        <v>Quail Octavia</v>
      </c>
      <c r="N38">
        <f>MONTH(SalesReceipts[[#This Row],[transaction_date]])</f>
        <v>1</v>
      </c>
      <c r="O38" t="str">
        <f>VLOOKUP(SalesReceipts[[#This Row],[product_id]],Product[],4,0)</f>
        <v>Scone</v>
      </c>
      <c r="P38">
        <f>COUNTIF(SalesReceipts[sales_outlet_id],SalesReceipts[[#This Row],[sales_outlet_id]])</f>
        <v>115</v>
      </c>
    </row>
    <row r="39" spans="1:16">
      <c r="A39">
        <v>1233</v>
      </c>
      <c r="B39">
        <v>43479</v>
      </c>
      <c r="C39">
        <v>3</v>
      </c>
      <c r="D39">
        <v>6</v>
      </c>
      <c r="E39">
        <v>0</v>
      </c>
      <c r="F39">
        <v>1</v>
      </c>
      <c r="G39">
        <v>67</v>
      </c>
      <c r="H39">
        <v>1</v>
      </c>
      <c r="I39">
        <f>VLOOKUP(SalesReceipts[[#This Row],[product_id]],Product[],8,FALSE)</f>
        <v>5.95</v>
      </c>
      <c r="J39">
        <f>SalesReceipts[[#This Row],[unit_price]]-VLOOKUP(SalesReceipts[[#This Row],[product_id]],Product[],7,FALSE)</f>
        <v>4.76</v>
      </c>
      <c r="K39" t="str">
        <f>_xlfn.XLOOKUP(SalesReceipts[[#This Row],[product_id]],Product[product_id],Product[product_group],"Not Found", 0,1)</f>
        <v>Beverages</v>
      </c>
      <c r="L39" t="str">
        <f>VLOOKUP('Sales Receipts'!C40,SalesOutlet[],4,0)</f>
        <v>Toronto</v>
      </c>
      <c r="M39" t="str">
        <f>VLOOKUP(SalesReceipts[[#This Row],[staff_id]],Staff[],7,0)</f>
        <v>Xena Rahim</v>
      </c>
      <c r="N39">
        <f>MONTH(SalesReceipts[[#This Row],[transaction_date]])</f>
        <v>1</v>
      </c>
      <c r="O39" t="str">
        <f>VLOOKUP(SalesReceipts[[#This Row],[product_id]],Product[],4,0)</f>
        <v>Seasonal drink</v>
      </c>
      <c r="P39">
        <f>COUNTIF(SalesReceipts[sales_outlet_id],SalesReceipts[[#This Row],[sales_outlet_id]])</f>
        <v>129</v>
      </c>
    </row>
    <row r="40" spans="1:16">
      <c r="A40">
        <v>1157</v>
      </c>
      <c r="B40">
        <v>43479</v>
      </c>
      <c r="C40">
        <v>4</v>
      </c>
      <c r="D40">
        <v>15</v>
      </c>
      <c r="E40">
        <v>0</v>
      </c>
      <c r="F40">
        <v>1</v>
      </c>
      <c r="G40">
        <v>43</v>
      </c>
      <c r="H40">
        <v>2</v>
      </c>
      <c r="I40">
        <f>VLOOKUP(SalesReceipts[[#This Row],[product_id]],Product[],8,FALSE)</f>
        <v>3</v>
      </c>
      <c r="J40">
        <f>SalesReceipts[[#This Row],[unit_price]]-VLOOKUP(SalesReceipts[[#This Row],[product_id]],Product[],7,FALSE)</f>
        <v>2.25</v>
      </c>
      <c r="K40" t="str">
        <f>_xlfn.XLOOKUP(SalesReceipts[[#This Row],[product_id]],Product[product_id],Product[product_group],"Not Found", 0,1)</f>
        <v>Beverages</v>
      </c>
      <c r="L40" t="str">
        <f>VLOOKUP('Sales Receipts'!C41,SalesOutlet[],4,0)</f>
        <v>Toronto</v>
      </c>
      <c r="M40" t="str">
        <f>VLOOKUP(SalesReceipts[[#This Row],[staff_id]],Staff[],7,0)</f>
        <v>Remedios Mari</v>
      </c>
      <c r="N40">
        <f>MONTH(SalesReceipts[[#This Row],[transaction_date]])</f>
        <v>1</v>
      </c>
      <c r="O40" t="str">
        <f>VLOOKUP(SalesReceipts[[#This Row],[product_id]],Product[],4,0)</f>
        <v>Brewed herbal tea</v>
      </c>
      <c r="P40">
        <f>COUNTIF(SalesReceipts[sales_outlet_id],SalesReceipts[[#This Row],[sales_outlet_id]])</f>
        <v>129</v>
      </c>
    </row>
    <row r="41" spans="1:16">
      <c r="A41">
        <v>122</v>
      </c>
      <c r="B41">
        <v>43480</v>
      </c>
      <c r="C41">
        <v>3</v>
      </c>
      <c r="D41">
        <v>9</v>
      </c>
      <c r="E41">
        <v>0</v>
      </c>
      <c r="F41">
        <v>1</v>
      </c>
      <c r="G41">
        <v>5</v>
      </c>
      <c r="H41">
        <v>2</v>
      </c>
      <c r="I41">
        <f>VLOOKUP(SalesReceipts[[#This Row],[product_id]],Product[],8,FALSE)</f>
        <v>15</v>
      </c>
      <c r="J41">
        <f>SalesReceipts[[#This Row],[unit_price]]-VLOOKUP(SalesReceipts[[#This Row],[product_id]],Product[],7,FALSE)</f>
        <v>3</v>
      </c>
      <c r="K41" t="str">
        <f>_xlfn.XLOOKUP(SalesReceipts[[#This Row],[product_id]],Product[product_id],Product[product_group],"Not Found", 0,1)</f>
        <v>Whole Bean/Teas</v>
      </c>
      <c r="L41" t="str">
        <f>VLOOKUP('Sales Receipts'!C42,SalesOutlet[],4,0)</f>
        <v>Toronto</v>
      </c>
      <c r="M41" t="str">
        <f>VLOOKUP(SalesReceipts[[#This Row],[staff_id]],Staff[],7,0)</f>
        <v>Caldwell Veda</v>
      </c>
      <c r="N41">
        <f>MONTH(SalesReceipts[[#This Row],[transaction_date]])</f>
        <v>1</v>
      </c>
      <c r="O41" t="str">
        <f>VLOOKUP(SalesReceipts[[#This Row],[product_id]],Product[],4,0)</f>
        <v>Gourmet Beans</v>
      </c>
      <c r="P41">
        <f>COUNTIF(SalesReceipts[sales_outlet_id],SalesReceipts[[#This Row],[sales_outlet_id]])</f>
        <v>129</v>
      </c>
    </row>
    <row r="42" spans="1:16">
      <c r="A42">
        <v>1302</v>
      </c>
      <c r="B42">
        <v>43481</v>
      </c>
      <c r="C42">
        <v>10</v>
      </c>
      <c r="D42">
        <v>42</v>
      </c>
      <c r="E42">
        <v>1</v>
      </c>
      <c r="F42">
        <v>1</v>
      </c>
      <c r="G42">
        <v>7</v>
      </c>
      <c r="H42">
        <v>1</v>
      </c>
      <c r="I42">
        <f>VLOOKUP(SalesReceipts[[#This Row],[product_id]],Product[],8,FALSE)</f>
        <v>19.75</v>
      </c>
      <c r="J42">
        <f>SalesReceipts[[#This Row],[unit_price]]-VLOOKUP(SalesReceipts[[#This Row],[product_id]],Product[],7,FALSE)</f>
        <v>3.9499999999999993</v>
      </c>
      <c r="K42" t="str">
        <f>_xlfn.XLOOKUP(SalesReceipts[[#This Row],[product_id]],Product[product_id],Product[product_group],"Not Found", 0,1)</f>
        <v>Whole Bean/Teas</v>
      </c>
      <c r="L42" t="str">
        <f>VLOOKUP('Sales Receipts'!C43,SalesOutlet[],4,0)</f>
        <v>Markham</v>
      </c>
      <c r="M42" t="str">
        <f>VLOOKUP(SalesReceipts[[#This Row],[staff_id]],Staff[],7,0)</f>
        <v>Kylie Candace</v>
      </c>
      <c r="N42">
        <f>MONTH(SalesReceipts[[#This Row],[transaction_date]])</f>
        <v>1</v>
      </c>
      <c r="O42" t="str">
        <f>VLOOKUP(SalesReceipts[[#This Row],[product_id]],Product[],4,0)</f>
        <v>Premium Beans</v>
      </c>
      <c r="P42">
        <f>COUNTIF(SalesReceipts[sales_outlet_id],SalesReceipts[[#This Row],[sales_outlet_id]])</f>
        <v>121</v>
      </c>
    </row>
    <row r="43" spans="1:16">
      <c r="A43">
        <v>1022</v>
      </c>
      <c r="B43">
        <v>43481</v>
      </c>
      <c r="C43">
        <v>8</v>
      </c>
      <c r="D43">
        <v>31</v>
      </c>
      <c r="E43">
        <v>1</v>
      </c>
      <c r="F43">
        <v>1</v>
      </c>
      <c r="G43">
        <v>36</v>
      </c>
      <c r="H43">
        <v>2</v>
      </c>
      <c r="I43">
        <f>VLOOKUP(SalesReceipts[[#This Row],[product_id]],Product[],8,FALSE)</f>
        <v>3.75</v>
      </c>
      <c r="J43">
        <f>SalesReceipts[[#This Row],[unit_price]]-VLOOKUP(SalesReceipts[[#This Row],[product_id]],Product[],7,FALSE)</f>
        <v>3</v>
      </c>
      <c r="K43" t="str">
        <f>_xlfn.XLOOKUP(SalesReceipts[[#This Row],[product_id]],Product[product_id],Product[product_group],"Not Found", 0,1)</f>
        <v>Beverages</v>
      </c>
      <c r="L43" t="str">
        <f>VLOOKUP('Sales Receipts'!C44,SalesOutlet[],4,0)</f>
        <v>Mississauga</v>
      </c>
      <c r="M43" t="str">
        <f>VLOOKUP(SalesReceipts[[#This Row],[staff_id]],Staff[],7,0)</f>
        <v>Dawn Anthony</v>
      </c>
      <c r="N43">
        <f>MONTH(SalesReceipts[[#This Row],[transaction_date]])</f>
        <v>1</v>
      </c>
      <c r="O43" t="str">
        <f>VLOOKUP(SalesReceipts[[#This Row],[product_id]],Product[],4,0)</f>
        <v>Premium brewed coffee</v>
      </c>
      <c r="P43">
        <f>COUNTIF(SalesReceipts[sales_outlet_id],SalesReceipts[[#This Row],[sales_outlet_id]])</f>
        <v>124</v>
      </c>
    </row>
    <row r="44" spans="1:16">
      <c r="A44">
        <v>1585</v>
      </c>
      <c r="B44">
        <v>43481</v>
      </c>
      <c r="C44">
        <v>6</v>
      </c>
      <c r="D44">
        <v>24</v>
      </c>
      <c r="E44">
        <v>0</v>
      </c>
      <c r="F44">
        <v>1</v>
      </c>
      <c r="G44">
        <v>79</v>
      </c>
      <c r="H44">
        <v>1</v>
      </c>
      <c r="I44">
        <f>VLOOKUP(SalesReceipts[[#This Row],[product_id]],Product[],8,FALSE)</f>
        <v>3.75</v>
      </c>
      <c r="J44">
        <f>SalesReceipts[[#This Row],[unit_price]]-VLOOKUP(SalesReceipts[[#This Row],[product_id]],Product[],7,FALSE)</f>
        <v>1.31</v>
      </c>
      <c r="K44" t="str">
        <f>_xlfn.XLOOKUP(SalesReceipts[[#This Row],[product_id]],Product[product_id],Product[product_group],"Not Found", 0,1)</f>
        <v>Food</v>
      </c>
      <c r="L44" t="str">
        <f>VLOOKUP('Sales Receipts'!C45,SalesOutlet[],4,0)</f>
        <v>Markham</v>
      </c>
      <c r="M44" t="str">
        <f>VLOOKUP(SalesReceipts[[#This Row],[staff_id]],Staff[],7,0)</f>
        <v>Garrett Doris</v>
      </c>
      <c r="N44">
        <f>MONTH(SalesReceipts[[#This Row],[transaction_date]])</f>
        <v>1</v>
      </c>
      <c r="O44" t="str">
        <f>VLOOKUP(SalesReceipts[[#This Row],[product_id]],Product[],4,0)</f>
        <v>Scone</v>
      </c>
      <c r="P44">
        <f>COUNTIF(SalesReceipts[sales_outlet_id],SalesReceipts[[#This Row],[sales_outlet_id]])</f>
        <v>146</v>
      </c>
    </row>
    <row r="45" spans="1:16">
      <c r="A45">
        <v>1088</v>
      </c>
      <c r="B45">
        <v>43482</v>
      </c>
      <c r="C45">
        <v>7</v>
      </c>
      <c r="D45">
        <v>29</v>
      </c>
      <c r="E45">
        <v>0</v>
      </c>
      <c r="F45">
        <v>1</v>
      </c>
      <c r="G45">
        <v>85</v>
      </c>
      <c r="H45">
        <v>2</v>
      </c>
      <c r="I45">
        <f>VLOOKUP(SalesReceipts[[#This Row],[product_id]],Product[],8,FALSE)</f>
        <v>6</v>
      </c>
      <c r="J45">
        <f>SalesReceipts[[#This Row],[unit_price]]-VLOOKUP(SalesReceipts[[#This Row],[product_id]],Product[],7,FALSE)</f>
        <v>4.8</v>
      </c>
      <c r="K45" t="str">
        <f>_xlfn.XLOOKUP(SalesReceipts[[#This Row],[product_id]],Product[product_id],Product[product_group],"Not Found", 0,1)</f>
        <v>Beverages</v>
      </c>
      <c r="L45" t="str">
        <f>VLOOKUP('Sales Receipts'!C46,SalesOutlet[],4,0)</f>
        <v>Mississauga</v>
      </c>
      <c r="M45" t="str">
        <f>VLOOKUP(SalesReceipts[[#This Row],[staff_id]],Staff[],7,0)</f>
        <v>Orson Benedict</v>
      </c>
      <c r="N45">
        <f>MONTH(SalesReceipts[[#This Row],[transaction_date]])</f>
        <v>1</v>
      </c>
      <c r="O45" t="str">
        <f>VLOOKUP(SalesReceipts[[#This Row],[product_id]],Product[],4,0)</f>
        <v>Specialty coffee</v>
      </c>
      <c r="P45">
        <f>COUNTIF(SalesReceipts[sales_outlet_id],SalesReceipts[[#This Row],[sales_outlet_id]])</f>
        <v>122</v>
      </c>
    </row>
    <row r="46" spans="1:16">
      <c r="A46">
        <v>1169</v>
      </c>
      <c r="B46">
        <v>43482</v>
      </c>
      <c r="C46">
        <v>5</v>
      </c>
      <c r="D46">
        <v>16</v>
      </c>
      <c r="E46">
        <v>1</v>
      </c>
      <c r="F46">
        <v>1</v>
      </c>
      <c r="G46">
        <v>15</v>
      </c>
      <c r="H46">
        <v>2</v>
      </c>
      <c r="I46">
        <f>VLOOKUP(SalesReceipts[[#This Row],[product_id]],Product[],8,FALSE)</f>
        <v>9.25</v>
      </c>
      <c r="J46">
        <f>SalesReceipts[[#This Row],[unit_price]]-VLOOKUP(SalesReceipts[[#This Row],[product_id]],Product[],7,FALSE)</f>
        <v>1.8499999999999996</v>
      </c>
      <c r="K46" t="str">
        <f>_xlfn.XLOOKUP(SalesReceipts[[#This Row],[product_id]],Product[product_id],Product[product_group],"Not Found", 0,1)</f>
        <v>Whole Bean/Teas</v>
      </c>
      <c r="L46" t="str">
        <f>VLOOKUP('Sales Receipts'!C47,SalesOutlet[],4,0)</f>
        <v>Toronto</v>
      </c>
      <c r="M46" t="str">
        <f>VLOOKUP(SalesReceipts[[#This Row],[staff_id]],Staff[],7,0)</f>
        <v>Reed Eve</v>
      </c>
      <c r="N46">
        <f>MONTH(SalesReceipts[[#This Row],[transaction_date]])</f>
        <v>1</v>
      </c>
      <c r="O46" t="str">
        <f>VLOOKUP(SalesReceipts[[#This Row],[product_id]],Product[],4,0)</f>
        <v>Green tea</v>
      </c>
      <c r="P46">
        <f>COUNTIF(SalesReceipts[sales_outlet_id],SalesReceipts[[#This Row],[sales_outlet_id]])</f>
        <v>115</v>
      </c>
    </row>
    <row r="47" spans="1:16">
      <c r="A47">
        <v>996</v>
      </c>
      <c r="B47">
        <v>43482</v>
      </c>
      <c r="C47">
        <v>9</v>
      </c>
      <c r="D47">
        <v>39</v>
      </c>
      <c r="E47">
        <v>1</v>
      </c>
      <c r="F47">
        <v>1</v>
      </c>
      <c r="G47">
        <v>7</v>
      </c>
      <c r="H47">
        <v>2</v>
      </c>
      <c r="I47">
        <f>VLOOKUP(SalesReceipts[[#This Row],[product_id]],Product[],8,FALSE)</f>
        <v>19.75</v>
      </c>
      <c r="J47">
        <f>SalesReceipts[[#This Row],[unit_price]]-VLOOKUP(SalesReceipts[[#This Row],[product_id]],Product[],7,FALSE)</f>
        <v>3.9499999999999993</v>
      </c>
      <c r="K47" t="str">
        <f>_xlfn.XLOOKUP(SalesReceipts[[#This Row],[product_id]],Product[product_id],Product[product_group],"Not Found", 0,1)</f>
        <v>Whole Bean/Teas</v>
      </c>
      <c r="L47" t="str">
        <f>VLOOKUP('Sales Receipts'!C48,SalesOutlet[],4,0)</f>
        <v>Toronto</v>
      </c>
      <c r="M47" t="str">
        <f>VLOOKUP(SalesReceipts[[#This Row],[staff_id]],Staff[],7,0)</f>
        <v>Vance Samuel</v>
      </c>
      <c r="N47">
        <f>MONTH(SalesReceipts[[#This Row],[transaction_date]])</f>
        <v>1</v>
      </c>
      <c r="O47" t="str">
        <f>VLOOKUP(SalesReceipts[[#This Row],[product_id]],Product[],4,0)</f>
        <v>Premium Beans</v>
      </c>
      <c r="P47">
        <f>COUNTIF(SalesReceipts[sales_outlet_id],SalesReceipts[[#This Row],[sales_outlet_id]])</f>
        <v>114</v>
      </c>
    </row>
    <row r="48" spans="1:16">
      <c r="A48">
        <v>232</v>
      </c>
      <c r="B48">
        <v>43482</v>
      </c>
      <c r="C48">
        <v>3</v>
      </c>
      <c r="D48">
        <v>7</v>
      </c>
      <c r="E48">
        <v>1</v>
      </c>
      <c r="F48">
        <v>1</v>
      </c>
      <c r="G48">
        <v>34</v>
      </c>
      <c r="H48">
        <v>1</v>
      </c>
      <c r="I48">
        <f>VLOOKUP(SalesReceipts[[#This Row],[product_id]],Product[],8,FALSE)</f>
        <v>2.4500000000000002</v>
      </c>
      <c r="J48">
        <f>SalesReceipts[[#This Row],[unit_price]]-VLOOKUP(SalesReceipts[[#This Row],[product_id]],Product[],7,FALSE)</f>
        <v>1.9600000000000002</v>
      </c>
      <c r="K48" t="str">
        <f>_xlfn.XLOOKUP(SalesReceipts[[#This Row],[product_id]],Product[product_id],Product[product_group],"Not Found", 0,1)</f>
        <v>Beverages</v>
      </c>
      <c r="L48" t="str">
        <f>VLOOKUP('Sales Receipts'!C49,SalesOutlet[],4,0)</f>
        <v>Mississauga</v>
      </c>
      <c r="M48" t="str">
        <f>VLOOKUP(SalesReceipts[[#This Row],[staff_id]],Staff[],7,0)</f>
        <v>Kelsey Cameron</v>
      </c>
      <c r="N48">
        <f>MONTH(SalesReceipts[[#This Row],[transaction_date]])</f>
        <v>1</v>
      </c>
      <c r="O48" t="str">
        <f>VLOOKUP(SalesReceipts[[#This Row],[product_id]],Product[],4,0)</f>
        <v>Premium brewed coffee</v>
      </c>
      <c r="P48">
        <f>COUNTIF(SalesReceipts[sales_outlet_id],SalesReceipts[[#This Row],[sales_outlet_id]])</f>
        <v>129</v>
      </c>
    </row>
    <row r="49" spans="1:16">
      <c r="A49">
        <v>349</v>
      </c>
      <c r="B49">
        <v>43482</v>
      </c>
      <c r="C49">
        <v>6</v>
      </c>
      <c r="D49">
        <v>23</v>
      </c>
      <c r="E49">
        <v>0</v>
      </c>
      <c r="F49">
        <v>1</v>
      </c>
      <c r="G49">
        <v>32</v>
      </c>
      <c r="H49">
        <v>1</v>
      </c>
      <c r="I49">
        <f>VLOOKUP(SalesReceipts[[#This Row],[product_id]],Product[],8,FALSE)</f>
        <v>3</v>
      </c>
      <c r="J49">
        <f>SalesReceipts[[#This Row],[unit_price]]-VLOOKUP(SalesReceipts[[#This Row],[product_id]],Product[],7,FALSE)</f>
        <v>2.4</v>
      </c>
      <c r="K49" t="str">
        <f>_xlfn.XLOOKUP(SalesReceipts[[#This Row],[product_id]],Product[product_id],Product[product_group],"Not Found", 0,1)</f>
        <v>Beverages</v>
      </c>
      <c r="L49" t="str">
        <f>VLOOKUP('Sales Receipts'!C50,SalesOutlet[],4,0)</f>
        <v>Mississauga</v>
      </c>
      <c r="M49" t="str">
        <f>VLOOKUP(SalesReceipts[[#This Row],[staff_id]],Staff[],7,0)</f>
        <v>Blythe Arsenio</v>
      </c>
      <c r="N49">
        <f>MONTH(SalesReceipts[[#This Row],[transaction_date]])</f>
        <v>1</v>
      </c>
      <c r="O49" t="str">
        <f>VLOOKUP(SalesReceipts[[#This Row],[product_id]],Product[],4,0)</f>
        <v>Gourmet brewed coffee</v>
      </c>
      <c r="P49">
        <f>COUNTIF(SalesReceipts[sales_outlet_id],SalesReceipts[[#This Row],[sales_outlet_id]])</f>
        <v>146</v>
      </c>
    </row>
    <row r="50" spans="1:16">
      <c r="A50">
        <v>1371</v>
      </c>
      <c r="B50">
        <v>43483</v>
      </c>
      <c r="C50">
        <v>6</v>
      </c>
      <c r="D50">
        <v>23</v>
      </c>
      <c r="E50">
        <v>0</v>
      </c>
      <c r="F50">
        <v>1</v>
      </c>
      <c r="G50">
        <v>18</v>
      </c>
      <c r="H50">
        <v>2</v>
      </c>
      <c r="I50">
        <f>VLOOKUP(SalesReceipts[[#This Row],[product_id]],Product[],8,FALSE)</f>
        <v>10.95</v>
      </c>
      <c r="J50">
        <f>SalesReceipts[[#This Row],[unit_price]]-VLOOKUP(SalesReceipts[[#This Row],[product_id]],Product[],7,FALSE)</f>
        <v>2.1899999999999995</v>
      </c>
      <c r="K50" t="str">
        <f>_xlfn.XLOOKUP(SalesReceipts[[#This Row],[product_id]],Product[product_id],Product[product_group],"Not Found", 0,1)</f>
        <v>Whole Bean/Teas</v>
      </c>
      <c r="L50" t="str">
        <f>VLOOKUP('Sales Receipts'!C51,SalesOutlet[],4,0)</f>
        <v>Toronto</v>
      </c>
      <c r="M50" t="str">
        <f>VLOOKUP(SalesReceipts[[#This Row],[staff_id]],Staff[],7,0)</f>
        <v>Blythe Arsenio</v>
      </c>
      <c r="N50">
        <f>MONTH(SalesReceipts[[#This Row],[transaction_date]])</f>
        <v>1</v>
      </c>
      <c r="O50" t="str">
        <f>VLOOKUP(SalesReceipts[[#This Row],[product_id]],Product[],4,0)</f>
        <v>Chai tea</v>
      </c>
      <c r="P50">
        <f>COUNTIF(SalesReceipts[sales_outlet_id],SalesReceipts[[#This Row],[sales_outlet_id]])</f>
        <v>146</v>
      </c>
    </row>
    <row r="51" spans="1:16">
      <c r="A51">
        <v>1587</v>
      </c>
      <c r="B51">
        <v>43483</v>
      </c>
      <c r="C51">
        <v>3</v>
      </c>
      <c r="D51">
        <v>6</v>
      </c>
      <c r="E51">
        <v>1</v>
      </c>
      <c r="F51">
        <v>1</v>
      </c>
      <c r="G51">
        <v>54</v>
      </c>
      <c r="H51">
        <v>1</v>
      </c>
      <c r="I51">
        <f>VLOOKUP(SalesReceipts[[#This Row],[product_id]],Product[],8,FALSE)</f>
        <v>2.5</v>
      </c>
      <c r="J51">
        <f>SalesReceipts[[#This Row],[unit_price]]-VLOOKUP(SalesReceipts[[#This Row],[product_id]],Product[],7,FALSE)</f>
        <v>1.87</v>
      </c>
      <c r="K51" t="str">
        <f>_xlfn.XLOOKUP(SalesReceipts[[#This Row],[product_id]],Product[product_id],Product[product_group],"Not Found", 0,1)</f>
        <v>Beverages</v>
      </c>
      <c r="L51" t="str">
        <f>VLOOKUP('Sales Receipts'!C52,SalesOutlet[],4,0)</f>
        <v>Toronto</v>
      </c>
      <c r="M51" t="str">
        <f>VLOOKUP(SalesReceipts[[#This Row],[staff_id]],Staff[],7,0)</f>
        <v>Xena Rahim</v>
      </c>
      <c r="N51">
        <f>MONTH(SalesReceipts[[#This Row],[transaction_date]])</f>
        <v>1</v>
      </c>
      <c r="O51" t="str">
        <f>VLOOKUP(SalesReceipts[[#This Row],[product_id]],Product[],4,0)</f>
        <v>Brewed Chai tea</v>
      </c>
      <c r="P51">
        <f>COUNTIF(SalesReceipts[sales_outlet_id],SalesReceipts[[#This Row],[sales_outlet_id]])</f>
        <v>129</v>
      </c>
    </row>
    <row r="52" spans="1:16">
      <c r="A52">
        <v>427</v>
      </c>
      <c r="B52">
        <v>43484</v>
      </c>
      <c r="C52">
        <v>9</v>
      </c>
      <c r="D52">
        <v>38</v>
      </c>
      <c r="E52">
        <v>1</v>
      </c>
      <c r="F52">
        <v>1</v>
      </c>
      <c r="G52">
        <v>20</v>
      </c>
      <c r="H52">
        <v>1</v>
      </c>
      <c r="I52">
        <f>VLOOKUP(SalesReceipts[[#This Row],[product_id]],Product[],8,FALSE)</f>
        <v>7.6</v>
      </c>
      <c r="J52">
        <f>SalesReceipts[[#This Row],[unit_price]]-VLOOKUP(SalesReceipts[[#This Row],[product_id]],Product[],7,FALSE)</f>
        <v>1.5199999999999996</v>
      </c>
      <c r="K52" t="str">
        <f>_xlfn.XLOOKUP(SalesReceipts[[#This Row],[product_id]],Product[product_id],Product[product_group],"Not Found", 0,1)</f>
        <v>Whole Bean/Teas</v>
      </c>
      <c r="L52" t="str">
        <f>VLOOKUP('Sales Receipts'!C53,SalesOutlet[],4,0)</f>
        <v>Toronto</v>
      </c>
      <c r="M52" t="str">
        <f>VLOOKUP(SalesReceipts[[#This Row],[staff_id]],Staff[],7,0)</f>
        <v>Ezekiel Bertha</v>
      </c>
      <c r="N52">
        <f>MONTH(SalesReceipts[[#This Row],[transaction_date]])</f>
        <v>1</v>
      </c>
      <c r="O52" t="str">
        <f>VLOOKUP(SalesReceipts[[#This Row],[product_id]],Product[],4,0)</f>
        <v>Organic Chocolate</v>
      </c>
      <c r="P52">
        <f>COUNTIF(SalesReceipts[sales_outlet_id],SalesReceipts[[#This Row],[sales_outlet_id]])</f>
        <v>114</v>
      </c>
    </row>
    <row r="53" spans="1:16">
      <c r="A53">
        <v>308</v>
      </c>
      <c r="B53">
        <v>43484</v>
      </c>
      <c r="C53">
        <v>4</v>
      </c>
      <c r="D53">
        <v>14</v>
      </c>
      <c r="E53">
        <v>0</v>
      </c>
      <c r="F53">
        <v>1</v>
      </c>
      <c r="G53">
        <v>80</v>
      </c>
      <c r="H53">
        <v>1</v>
      </c>
      <c r="I53">
        <f>VLOOKUP(SalesReceipts[[#This Row],[product_id]],Product[],8,FALSE)</f>
        <v>23</v>
      </c>
      <c r="J53">
        <f>SalesReceipts[[#This Row],[unit_price]]-VLOOKUP(SalesReceipts[[#This Row],[product_id]],Product[],7,FALSE)</f>
        <v>15.64</v>
      </c>
      <c r="K53" t="str">
        <f>_xlfn.XLOOKUP(SalesReceipts[[#This Row],[product_id]],Product[product_id],Product[product_group],"Not Found", 0,1)</f>
        <v>Merchandise</v>
      </c>
      <c r="L53" t="str">
        <f>VLOOKUP('Sales Receipts'!C54,SalesOutlet[],4,0)</f>
        <v>Markham</v>
      </c>
      <c r="M53" t="str">
        <f>VLOOKUP(SalesReceipts[[#This Row],[staff_id]],Staff[],7,0)</f>
        <v>Damon Sasha</v>
      </c>
      <c r="N53">
        <f>MONTH(SalesReceipts[[#This Row],[transaction_date]])</f>
        <v>1</v>
      </c>
      <c r="O53" t="str">
        <f>VLOOKUP(SalesReceipts[[#This Row],[product_id]],Product[],4,0)</f>
        <v>Clothing</v>
      </c>
      <c r="P53">
        <f>COUNTIF(SalesReceipts[sales_outlet_id],SalesReceipts[[#This Row],[sales_outlet_id]])</f>
        <v>129</v>
      </c>
    </row>
    <row r="54" spans="1:16">
      <c r="A54">
        <v>297</v>
      </c>
      <c r="B54">
        <v>43485</v>
      </c>
      <c r="C54">
        <v>7</v>
      </c>
      <c r="D54">
        <v>30</v>
      </c>
      <c r="E54">
        <v>0</v>
      </c>
      <c r="F54">
        <v>1</v>
      </c>
      <c r="G54">
        <v>18</v>
      </c>
      <c r="H54">
        <v>2</v>
      </c>
      <c r="I54">
        <f>VLOOKUP(SalesReceipts[[#This Row],[product_id]],Product[],8,FALSE)</f>
        <v>10.95</v>
      </c>
      <c r="J54">
        <f>SalesReceipts[[#This Row],[unit_price]]-VLOOKUP(SalesReceipts[[#This Row],[product_id]],Product[],7,FALSE)</f>
        <v>2.1899999999999995</v>
      </c>
      <c r="K54" t="str">
        <f>_xlfn.XLOOKUP(SalesReceipts[[#This Row],[product_id]],Product[product_id],Product[product_group],"Not Found", 0,1)</f>
        <v>Whole Bean/Teas</v>
      </c>
      <c r="L54" t="str">
        <f>VLOOKUP('Sales Receipts'!C55,SalesOutlet[],4,0)</f>
        <v>Toronto</v>
      </c>
      <c r="M54" t="str">
        <f>VLOOKUP(SalesReceipts[[#This Row],[staff_id]],Staff[],7,0)</f>
        <v>Amela Chadwick</v>
      </c>
      <c r="N54">
        <f>MONTH(SalesReceipts[[#This Row],[transaction_date]])</f>
        <v>1</v>
      </c>
      <c r="O54" t="str">
        <f>VLOOKUP(SalesReceipts[[#This Row],[product_id]],Product[],4,0)</f>
        <v>Chai tea</v>
      </c>
      <c r="P54">
        <f>COUNTIF(SalesReceipts[sales_outlet_id],SalesReceipts[[#This Row],[sales_outlet_id]])</f>
        <v>122</v>
      </c>
    </row>
    <row r="55" spans="1:16">
      <c r="A55">
        <v>891</v>
      </c>
      <c r="B55">
        <v>43485</v>
      </c>
      <c r="C55">
        <v>3</v>
      </c>
      <c r="D55">
        <v>8</v>
      </c>
      <c r="E55">
        <v>1</v>
      </c>
      <c r="F55">
        <v>1</v>
      </c>
      <c r="G55">
        <v>87</v>
      </c>
      <c r="H55">
        <v>1</v>
      </c>
      <c r="I55">
        <f>VLOOKUP(SalesReceipts[[#This Row],[product_id]],Product[],8,FALSE)</f>
        <v>2.1</v>
      </c>
      <c r="J55">
        <f>SalesReceipts[[#This Row],[unit_price]]-VLOOKUP(SalesReceipts[[#This Row],[product_id]],Product[],7,FALSE)</f>
        <v>1.6800000000000002</v>
      </c>
      <c r="K55" t="str">
        <f>_xlfn.XLOOKUP(SalesReceipts[[#This Row],[product_id]],Product[product_id],Product[product_group],"Not Found", 0,1)</f>
        <v>Beverages</v>
      </c>
      <c r="L55" t="str">
        <f>VLOOKUP('Sales Receipts'!C56,SalesOutlet[],4,0)</f>
        <v>Markham</v>
      </c>
      <c r="M55" t="str">
        <f>VLOOKUP(SalesReceipts[[#This Row],[staff_id]],Staff[],7,0)</f>
        <v>Hamilton Emi</v>
      </c>
      <c r="N55">
        <f>MONTH(SalesReceipts[[#This Row],[transaction_date]])</f>
        <v>1</v>
      </c>
      <c r="O55" t="str">
        <f>VLOOKUP(SalesReceipts[[#This Row],[product_id]],Product[],4,0)</f>
        <v>Barista Espresso</v>
      </c>
      <c r="P55">
        <f>COUNTIF(SalesReceipts[sales_outlet_id],SalesReceipts[[#This Row],[sales_outlet_id]])</f>
        <v>129</v>
      </c>
    </row>
    <row r="56" spans="1:16">
      <c r="A56">
        <v>1484</v>
      </c>
      <c r="B56">
        <v>43485</v>
      </c>
      <c r="C56">
        <v>7</v>
      </c>
      <c r="D56">
        <v>30</v>
      </c>
      <c r="E56">
        <v>1</v>
      </c>
      <c r="F56">
        <v>1</v>
      </c>
      <c r="G56">
        <v>40</v>
      </c>
      <c r="H56">
        <v>1</v>
      </c>
      <c r="I56">
        <f>VLOOKUP(SalesReceipts[[#This Row],[product_id]],Product[],8,FALSE)</f>
        <v>3.75</v>
      </c>
      <c r="J56">
        <f>SalesReceipts[[#This Row],[unit_price]]-VLOOKUP(SalesReceipts[[#This Row],[product_id]],Product[],7,FALSE)</f>
        <v>3</v>
      </c>
      <c r="K56" t="str">
        <f>_xlfn.XLOOKUP(SalesReceipts[[#This Row],[product_id]],Product[product_id],Product[product_group],"Not Found", 0,1)</f>
        <v>Beverages</v>
      </c>
      <c r="L56" t="str">
        <f>VLOOKUP('Sales Receipts'!C57,SalesOutlet[],4,0)</f>
        <v>Markham</v>
      </c>
      <c r="M56" t="str">
        <f>VLOOKUP(SalesReceipts[[#This Row],[staff_id]],Staff[],7,0)</f>
        <v>Amela Chadwick</v>
      </c>
      <c r="N56">
        <f>MONTH(SalesReceipts[[#This Row],[transaction_date]])</f>
        <v>1</v>
      </c>
      <c r="O56" t="str">
        <f>VLOOKUP(SalesReceipts[[#This Row],[product_id]],Product[],4,0)</f>
        <v>Barista Espresso</v>
      </c>
      <c r="P56">
        <f>COUNTIF(SalesReceipts[sales_outlet_id],SalesReceipts[[#This Row],[sales_outlet_id]])</f>
        <v>122</v>
      </c>
    </row>
    <row r="57" spans="1:16">
      <c r="A57">
        <v>529</v>
      </c>
      <c r="B57">
        <v>43486</v>
      </c>
      <c r="C57">
        <v>7</v>
      </c>
      <c r="D57">
        <v>28</v>
      </c>
      <c r="E57">
        <v>0</v>
      </c>
      <c r="F57">
        <v>1</v>
      </c>
      <c r="G57">
        <v>10</v>
      </c>
      <c r="H57">
        <v>1</v>
      </c>
      <c r="I57">
        <f>VLOOKUP(SalesReceipts[[#This Row],[product_id]],Product[],8,FALSE)</f>
        <v>10</v>
      </c>
      <c r="J57">
        <f>SalesReceipts[[#This Row],[unit_price]]-VLOOKUP(SalesReceipts[[#This Row],[product_id]],Product[],7,FALSE)</f>
        <v>2</v>
      </c>
      <c r="K57" t="str">
        <f>_xlfn.XLOOKUP(SalesReceipts[[#This Row],[product_id]],Product[product_id],Product[product_group],"Not Found", 0,1)</f>
        <v>Whole Bean/Teas</v>
      </c>
      <c r="L57" t="str">
        <f>VLOOKUP('Sales Receipts'!C58,SalesOutlet[],4,0)</f>
        <v>Toronto</v>
      </c>
      <c r="M57" t="str">
        <f>VLOOKUP(SalesReceipts[[#This Row],[staff_id]],Staff[],7,0)</f>
        <v>Joseph Byron</v>
      </c>
      <c r="N57">
        <f>MONTH(SalesReceipts[[#This Row],[transaction_date]])</f>
        <v>1</v>
      </c>
      <c r="O57" t="str">
        <f>VLOOKUP(SalesReceipts[[#This Row],[product_id]],Product[],4,0)</f>
        <v>Green beans</v>
      </c>
      <c r="P57">
        <f>COUNTIF(SalesReceipts[sales_outlet_id],SalesReceipts[[#This Row],[sales_outlet_id]])</f>
        <v>122</v>
      </c>
    </row>
    <row r="58" spans="1:16">
      <c r="A58">
        <v>625</v>
      </c>
      <c r="B58">
        <v>43487</v>
      </c>
      <c r="C58">
        <v>4</v>
      </c>
      <c r="D58">
        <v>14</v>
      </c>
      <c r="E58">
        <v>1</v>
      </c>
      <c r="F58">
        <v>1</v>
      </c>
      <c r="G58">
        <v>35</v>
      </c>
      <c r="H58">
        <v>2</v>
      </c>
      <c r="I58">
        <f>VLOOKUP(SalesReceipts[[#This Row],[product_id]],Product[],8,FALSE)</f>
        <v>3.1</v>
      </c>
      <c r="J58">
        <f>SalesReceipts[[#This Row],[unit_price]]-VLOOKUP(SalesReceipts[[#This Row],[product_id]],Product[],7,FALSE)</f>
        <v>2.48</v>
      </c>
      <c r="K58" t="str">
        <f>_xlfn.XLOOKUP(SalesReceipts[[#This Row],[product_id]],Product[product_id],Product[product_group],"Not Found", 0,1)</f>
        <v>Beverages</v>
      </c>
      <c r="L58" t="str">
        <f>VLOOKUP('Sales Receipts'!C59,SalesOutlet[],4,0)</f>
        <v>Toronto</v>
      </c>
      <c r="M58" t="str">
        <f>VLOOKUP(SalesReceipts[[#This Row],[staff_id]],Staff[],7,0)</f>
        <v>Damon Sasha</v>
      </c>
      <c r="N58">
        <f>MONTH(SalesReceipts[[#This Row],[transaction_date]])</f>
        <v>1</v>
      </c>
      <c r="O58" t="str">
        <f>VLOOKUP(SalesReceipts[[#This Row],[product_id]],Product[],4,0)</f>
        <v>Premium brewed coffee</v>
      </c>
      <c r="P58">
        <f>COUNTIF(SalesReceipts[sales_outlet_id],SalesReceipts[[#This Row],[sales_outlet_id]])</f>
        <v>129</v>
      </c>
    </row>
    <row r="59" spans="1:16">
      <c r="A59">
        <v>517</v>
      </c>
      <c r="B59">
        <v>43487</v>
      </c>
      <c r="C59">
        <v>3</v>
      </c>
      <c r="D59">
        <v>7</v>
      </c>
      <c r="E59">
        <v>1</v>
      </c>
      <c r="F59">
        <v>1</v>
      </c>
      <c r="G59">
        <v>23</v>
      </c>
      <c r="H59">
        <v>1</v>
      </c>
      <c r="I59">
        <f>VLOOKUP(SalesReceipts[[#This Row],[product_id]],Product[],8,FALSE)</f>
        <v>2.5</v>
      </c>
      <c r="J59">
        <f>SalesReceipts[[#This Row],[unit_price]]-VLOOKUP(SalesReceipts[[#This Row],[product_id]],Product[],7,FALSE)</f>
        <v>2</v>
      </c>
      <c r="K59" t="str">
        <f>_xlfn.XLOOKUP(SalesReceipts[[#This Row],[product_id]],Product[product_id],Product[product_group],"Not Found", 0,1)</f>
        <v>Beverages</v>
      </c>
      <c r="L59" t="str">
        <f>VLOOKUP('Sales Receipts'!C60,SalesOutlet[],4,0)</f>
        <v>Markham</v>
      </c>
      <c r="M59" t="str">
        <f>VLOOKUP(SalesReceipts[[#This Row],[staff_id]],Staff[],7,0)</f>
        <v>Kelsey Cameron</v>
      </c>
      <c r="N59">
        <f>MONTH(SalesReceipts[[#This Row],[transaction_date]])</f>
        <v>1</v>
      </c>
      <c r="O59" t="str">
        <f>VLOOKUP(SalesReceipts[[#This Row],[product_id]],Product[],4,0)</f>
        <v>Drip coffee</v>
      </c>
      <c r="P59">
        <f>COUNTIF(SalesReceipts[sales_outlet_id],SalesReceipts[[#This Row],[sales_outlet_id]])</f>
        <v>129</v>
      </c>
    </row>
    <row r="60" spans="1:16">
      <c r="A60">
        <v>50</v>
      </c>
      <c r="B60">
        <v>43488</v>
      </c>
      <c r="C60">
        <v>8</v>
      </c>
      <c r="D60">
        <v>35</v>
      </c>
      <c r="E60">
        <v>0</v>
      </c>
      <c r="F60">
        <v>1</v>
      </c>
      <c r="G60">
        <v>23</v>
      </c>
      <c r="H60">
        <v>2</v>
      </c>
      <c r="I60">
        <f>VLOOKUP(SalesReceipts[[#This Row],[product_id]],Product[],8,FALSE)</f>
        <v>2.5</v>
      </c>
      <c r="J60">
        <f>SalesReceipts[[#This Row],[unit_price]]-VLOOKUP(SalesReceipts[[#This Row],[product_id]],Product[],7,FALSE)</f>
        <v>2</v>
      </c>
      <c r="K60" t="str">
        <f>_xlfn.XLOOKUP(SalesReceipts[[#This Row],[product_id]],Product[product_id],Product[product_group],"Not Found", 0,1)</f>
        <v>Beverages</v>
      </c>
      <c r="L60" t="str">
        <f>VLOOKUP('Sales Receipts'!C61,SalesOutlet[],4,0)</f>
        <v>Toronto</v>
      </c>
      <c r="M60" t="str">
        <f>VLOOKUP(SalesReceipts[[#This Row],[staff_id]],Staff[],7,0)</f>
        <v>Xavier Zachary</v>
      </c>
      <c r="N60">
        <f>MONTH(SalesReceipts[[#This Row],[transaction_date]])</f>
        <v>1</v>
      </c>
      <c r="O60" t="str">
        <f>VLOOKUP(SalesReceipts[[#This Row],[product_id]],Product[],4,0)</f>
        <v>Drip coffee</v>
      </c>
      <c r="P60">
        <f>COUNTIF(SalesReceipts[sales_outlet_id],SalesReceipts[[#This Row],[sales_outlet_id]])</f>
        <v>124</v>
      </c>
    </row>
    <row r="61" spans="1:16">
      <c r="A61">
        <v>1415</v>
      </c>
      <c r="B61">
        <v>43488</v>
      </c>
      <c r="C61">
        <v>10</v>
      </c>
      <c r="D61">
        <v>41</v>
      </c>
      <c r="E61">
        <v>0</v>
      </c>
      <c r="F61">
        <v>1</v>
      </c>
      <c r="G61">
        <v>70</v>
      </c>
      <c r="H61">
        <v>2</v>
      </c>
      <c r="I61">
        <f>VLOOKUP(SalesReceipts[[#This Row],[product_id]],Product[],8,FALSE)</f>
        <v>3.25</v>
      </c>
      <c r="J61">
        <f>SalesReceipts[[#This Row],[unit_price]]-VLOOKUP(SalesReceipts[[#This Row],[product_id]],Product[],7,FALSE)</f>
        <v>1.1400000000000001</v>
      </c>
      <c r="K61" t="str">
        <f>_xlfn.XLOOKUP(SalesReceipts[[#This Row],[product_id]],Product[product_id],Product[product_group],"Not Found", 0,1)</f>
        <v>Food</v>
      </c>
      <c r="L61" t="str">
        <f>VLOOKUP('Sales Receipts'!C62,SalesOutlet[],4,0)</f>
        <v>Markham</v>
      </c>
      <c r="M61" t="str">
        <f>VLOOKUP(SalesReceipts[[#This Row],[staff_id]],Staff[],7,0)</f>
        <v>Adrian Macon</v>
      </c>
      <c r="N61">
        <f>MONTH(SalesReceipts[[#This Row],[transaction_date]])</f>
        <v>1</v>
      </c>
      <c r="O61" t="str">
        <f>VLOOKUP(SalesReceipts[[#This Row],[product_id]],Product[],4,0)</f>
        <v>Scone</v>
      </c>
      <c r="P61">
        <f>COUNTIF(SalesReceipts[sales_outlet_id],SalesReceipts[[#This Row],[sales_outlet_id]])</f>
        <v>121</v>
      </c>
    </row>
    <row r="62" spans="1:16">
      <c r="A62">
        <v>1415</v>
      </c>
      <c r="B62">
        <v>43488</v>
      </c>
      <c r="C62">
        <v>8</v>
      </c>
      <c r="D62">
        <v>33</v>
      </c>
      <c r="E62">
        <v>0</v>
      </c>
      <c r="F62">
        <v>1</v>
      </c>
      <c r="G62">
        <v>62</v>
      </c>
      <c r="H62">
        <v>1</v>
      </c>
      <c r="I62">
        <f>VLOOKUP(SalesReceipts[[#This Row],[product_id]],Product[],8,FALSE)</f>
        <v>3</v>
      </c>
      <c r="J62">
        <f>SalesReceipts[[#This Row],[unit_price]]-VLOOKUP(SalesReceipts[[#This Row],[product_id]],Product[],7,FALSE)</f>
        <v>0.75</v>
      </c>
      <c r="K62" t="str">
        <f>_xlfn.XLOOKUP(SalesReceipts[[#This Row],[product_id]],Product[product_id],Product[product_group],"Not Found", 0,1)</f>
        <v>Beverages</v>
      </c>
      <c r="L62" t="str">
        <f>VLOOKUP('Sales Receipts'!C63,SalesOutlet[],4,0)</f>
        <v>Toronto</v>
      </c>
      <c r="M62" t="str">
        <f>VLOOKUP(SalesReceipts[[#This Row],[staff_id]],Staff[],7,0)</f>
        <v>Cairo Vaughan</v>
      </c>
      <c r="N62">
        <f>MONTH(SalesReceipts[[#This Row],[transaction_date]])</f>
        <v>1</v>
      </c>
      <c r="O62" t="str">
        <f>VLOOKUP(SalesReceipts[[#This Row],[product_id]],Product[],4,0)</f>
        <v>Hot chocolate</v>
      </c>
      <c r="P62">
        <f>COUNTIF(SalesReceipts[sales_outlet_id],SalesReceipts[[#This Row],[sales_outlet_id]])</f>
        <v>124</v>
      </c>
    </row>
    <row r="63" spans="1:16">
      <c r="A63">
        <v>248</v>
      </c>
      <c r="B63">
        <v>43489</v>
      </c>
      <c r="C63">
        <v>10</v>
      </c>
      <c r="D63">
        <v>41</v>
      </c>
      <c r="E63">
        <v>1</v>
      </c>
      <c r="F63">
        <v>1</v>
      </c>
      <c r="G63">
        <v>8</v>
      </c>
      <c r="H63">
        <v>2</v>
      </c>
      <c r="I63">
        <f>VLOOKUP(SalesReceipts[[#This Row],[product_id]],Product[],8,FALSE)</f>
        <v>45</v>
      </c>
      <c r="J63">
        <f>SalesReceipts[[#This Row],[unit_price]]-VLOOKUP(SalesReceipts[[#This Row],[product_id]],Product[],7,FALSE)</f>
        <v>9</v>
      </c>
      <c r="K63" t="str">
        <f>_xlfn.XLOOKUP(SalesReceipts[[#This Row],[product_id]],Product[product_id],Product[product_group],"Not Found", 0,1)</f>
        <v>Whole Bean/Teas</v>
      </c>
      <c r="L63" t="str">
        <f>VLOOKUP('Sales Receipts'!C64,SalesOutlet[],4,0)</f>
        <v>Toronto</v>
      </c>
      <c r="M63" t="str">
        <f>VLOOKUP(SalesReceipts[[#This Row],[staff_id]],Staff[],7,0)</f>
        <v>Adrian Macon</v>
      </c>
      <c r="N63">
        <f>MONTH(SalesReceipts[[#This Row],[transaction_date]])</f>
        <v>1</v>
      </c>
      <c r="O63" t="str">
        <f>VLOOKUP(SalesReceipts[[#This Row],[product_id]],Product[],4,0)</f>
        <v>Premium Beans</v>
      </c>
      <c r="P63">
        <f>COUNTIF(SalesReceipts[sales_outlet_id],SalesReceipts[[#This Row],[sales_outlet_id]])</f>
        <v>121</v>
      </c>
    </row>
    <row r="64" spans="1:16">
      <c r="A64">
        <v>500</v>
      </c>
      <c r="B64">
        <v>43490</v>
      </c>
      <c r="C64">
        <v>4</v>
      </c>
      <c r="D64">
        <v>12</v>
      </c>
      <c r="E64">
        <v>1</v>
      </c>
      <c r="F64">
        <v>1</v>
      </c>
      <c r="G64">
        <v>34</v>
      </c>
      <c r="H64">
        <v>2</v>
      </c>
      <c r="I64">
        <f>VLOOKUP(SalesReceipts[[#This Row],[product_id]],Product[],8,FALSE)</f>
        <v>2.4500000000000002</v>
      </c>
      <c r="J64">
        <f>SalesReceipts[[#This Row],[unit_price]]-VLOOKUP(SalesReceipts[[#This Row],[product_id]],Product[],7,FALSE)</f>
        <v>1.9600000000000002</v>
      </c>
      <c r="K64" t="str">
        <f>_xlfn.XLOOKUP(SalesReceipts[[#This Row],[product_id]],Product[product_id],Product[product_group],"Not Found", 0,1)</f>
        <v>Beverages</v>
      </c>
      <c r="L64" t="str">
        <f>VLOOKUP('Sales Receipts'!C65,SalesOutlet[],4,0)</f>
        <v>Mississauga</v>
      </c>
      <c r="M64" t="str">
        <f>VLOOKUP(SalesReceipts[[#This Row],[staff_id]],Staff[],7,0)</f>
        <v>Britanni Jorden</v>
      </c>
      <c r="N64">
        <f>MONTH(SalesReceipts[[#This Row],[transaction_date]])</f>
        <v>1</v>
      </c>
      <c r="O64" t="str">
        <f>VLOOKUP(SalesReceipts[[#This Row],[product_id]],Product[],4,0)</f>
        <v>Premium brewed coffee</v>
      </c>
      <c r="P64">
        <f>COUNTIF(SalesReceipts[sales_outlet_id],SalesReceipts[[#This Row],[sales_outlet_id]])</f>
        <v>129</v>
      </c>
    </row>
    <row r="65" spans="1:16">
      <c r="A65">
        <v>344</v>
      </c>
      <c r="B65">
        <v>43491</v>
      </c>
      <c r="C65">
        <v>5</v>
      </c>
      <c r="D65">
        <v>16</v>
      </c>
      <c r="E65">
        <v>1</v>
      </c>
      <c r="F65">
        <v>1</v>
      </c>
      <c r="G65">
        <v>83</v>
      </c>
      <c r="H65">
        <v>1</v>
      </c>
      <c r="I65">
        <f>VLOOKUP(SalesReceipts[[#This Row],[product_id]],Product[],8,FALSE)</f>
        <v>14</v>
      </c>
      <c r="J65">
        <f>SalesReceipts[[#This Row],[unit_price]]-VLOOKUP(SalesReceipts[[#This Row],[product_id]],Product[],7,FALSE)</f>
        <v>9.52</v>
      </c>
      <c r="K65" t="str">
        <f>_xlfn.XLOOKUP(SalesReceipts[[#This Row],[product_id]],Product[product_id],Product[product_group],"Not Found", 0,1)</f>
        <v>Merchandise</v>
      </c>
      <c r="L65" t="str">
        <f>VLOOKUP('Sales Receipts'!C66,SalesOutlet[],4,0)</f>
        <v>Toronto</v>
      </c>
      <c r="M65" t="str">
        <f>VLOOKUP(SalesReceipts[[#This Row],[staff_id]],Staff[],7,0)</f>
        <v>Reed Eve</v>
      </c>
      <c r="N65">
        <f>MONTH(SalesReceipts[[#This Row],[transaction_date]])</f>
        <v>1</v>
      </c>
      <c r="O65" t="str">
        <f>VLOOKUP(SalesReceipts[[#This Row],[product_id]],Product[],4,0)</f>
        <v>Housewares</v>
      </c>
      <c r="P65">
        <f>COUNTIF(SalesReceipts[sales_outlet_id],SalesReceipts[[#This Row],[sales_outlet_id]])</f>
        <v>115</v>
      </c>
    </row>
    <row r="66" spans="1:16">
      <c r="A66">
        <v>1729</v>
      </c>
      <c r="B66">
        <v>43491</v>
      </c>
      <c r="C66">
        <v>3</v>
      </c>
      <c r="D66">
        <v>8</v>
      </c>
      <c r="E66">
        <v>0</v>
      </c>
      <c r="F66">
        <v>1</v>
      </c>
      <c r="G66">
        <v>86</v>
      </c>
      <c r="H66">
        <v>1</v>
      </c>
      <c r="I66">
        <f>VLOOKUP(SalesReceipts[[#This Row],[product_id]],Product[],8,FALSE)</f>
        <v>3</v>
      </c>
      <c r="J66">
        <f>SalesReceipts[[#This Row],[unit_price]]-VLOOKUP(SalesReceipts[[#This Row],[product_id]],Product[],7,FALSE)</f>
        <v>2.4</v>
      </c>
      <c r="K66" t="str">
        <f>_xlfn.XLOOKUP(SalesReceipts[[#This Row],[product_id]],Product[product_id],Product[product_group],"Not Found", 0,1)</f>
        <v>Beverages</v>
      </c>
      <c r="L66" t="str">
        <f>VLOOKUP('Sales Receipts'!C67,SalesOutlet[],4,0)</f>
        <v>Toronto</v>
      </c>
      <c r="M66" t="str">
        <f>VLOOKUP(SalesReceipts[[#This Row],[staff_id]],Staff[],7,0)</f>
        <v>Hamilton Emi</v>
      </c>
      <c r="N66">
        <f>MONTH(SalesReceipts[[#This Row],[transaction_date]])</f>
        <v>1</v>
      </c>
      <c r="O66" t="str">
        <f>VLOOKUP(SalesReceipts[[#This Row],[product_id]],Product[],4,0)</f>
        <v>Barista Espresso</v>
      </c>
      <c r="P66">
        <f>COUNTIF(SalesReceipts[sales_outlet_id],SalesReceipts[[#This Row],[sales_outlet_id]])</f>
        <v>129</v>
      </c>
    </row>
    <row r="67" spans="1:16">
      <c r="A67">
        <v>370</v>
      </c>
      <c r="B67">
        <v>43491</v>
      </c>
      <c r="C67">
        <v>4</v>
      </c>
      <c r="D67">
        <v>11</v>
      </c>
      <c r="E67">
        <v>0</v>
      </c>
      <c r="F67">
        <v>1</v>
      </c>
      <c r="G67">
        <v>73</v>
      </c>
      <c r="H67">
        <v>2</v>
      </c>
      <c r="I67">
        <f>VLOOKUP(SalesReceipts[[#This Row],[product_id]],Product[],8,FALSE)</f>
        <v>3.75</v>
      </c>
      <c r="J67">
        <f>SalesReceipts[[#This Row],[unit_price]]-VLOOKUP(SalesReceipts[[#This Row],[product_id]],Product[],7,FALSE)</f>
        <v>1.31</v>
      </c>
      <c r="K67" t="str">
        <f>_xlfn.XLOOKUP(SalesReceipts[[#This Row],[product_id]],Product[product_id],Product[product_group],"Not Found", 0,1)</f>
        <v>Food</v>
      </c>
      <c r="L67" t="str">
        <f>VLOOKUP('Sales Receipts'!C68,SalesOutlet[],4,0)</f>
        <v>Mississauga</v>
      </c>
      <c r="M67" t="str">
        <f>VLOOKUP(SalesReceipts[[#This Row],[staff_id]],Staff[],7,0)</f>
        <v>Ruth Leslie</v>
      </c>
      <c r="N67">
        <f>MONTH(SalesReceipts[[#This Row],[transaction_date]])</f>
        <v>1</v>
      </c>
      <c r="O67" t="str">
        <f>VLOOKUP(SalesReceipts[[#This Row],[product_id]],Product[],4,0)</f>
        <v>Pastry</v>
      </c>
      <c r="P67">
        <f>COUNTIF(SalesReceipts[sales_outlet_id],SalesReceipts[[#This Row],[sales_outlet_id]])</f>
        <v>129</v>
      </c>
    </row>
    <row r="68" spans="1:16">
      <c r="A68">
        <v>569</v>
      </c>
      <c r="B68">
        <v>43491</v>
      </c>
      <c r="C68">
        <v>5</v>
      </c>
      <c r="D68">
        <v>17</v>
      </c>
      <c r="E68">
        <v>0</v>
      </c>
      <c r="F68">
        <v>1</v>
      </c>
      <c r="G68">
        <v>81</v>
      </c>
      <c r="H68">
        <v>1</v>
      </c>
      <c r="I68">
        <f>VLOOKUP(SalesReceipts[[#This Row],[product_id]],Product[],8,FALSE)</f>
        <v>28</v>
      </c>
      <c r="J68">
        <f>SalesReceipts[[#This Row],[unit_price]]-VLOOKUP(SalesReceipts[[#This Row],[product_id]],Product[],7,FALSE)</f>
        <v>19.04</v>
      </c>
      <c r="K68" t="str">
        <f>_xlfn.XLOOKUP(SalesReceipts[[#This Row],[product_id]],Product[product_id],Product[product_group],"Not Found", 0,1)</f>
        <v>Merchandise</v>
      </c>
      <c r="L68" t="str">
        <f>VLOOKUP('Sales Receipts'!C69,SalesOutlet[],4,0)</f>
        <v>Markham</v>
      </c>
      <c r="M68" t="str">
        <f>VLOOKUP(SalesReceipts[[#This Row],[staff_id]],Staff[],7,0)</f>
        <v>Quail Octavia</v>
      </c>
      <c r="N68">
        <f>MONTH(SalesReceipts[[#This Row],[transaction_date]])</f>
        <v>1</v>
      </c>
      <c r="O68" t="str">
        <f>VLOOKUP(SalesReceipts[[#This Row],[product_id]],Product[],4,0)</f>
        <v>Clothing</v>
      </c>
      <c r="P68">
        <f>COUNTIF(SalesReceipts[sales_outlet_id],SalesReceipts[[#This Row],[sales_outlet_id]])</f>
        <v>115</v>
      </c>
    </row>
    <row r="69" spans="1:16">
      <c r="A69">
        <v>59</v>
      </c>
      <c r="B69">
        <v>43492</v>
      </c>
      <c r="C69">
        <v>8</v>
      </c>
      <c r="D69">
        <v>31</v>
      </c>
      <c r="E69">
        <v>1</v>
      </c>
      <c r="F69">
        <v>1</v>
      </c>
      <c r="G69">
        <v>46</v>
      </c>
      <c r="H69">
        <v>2</v>
      </c>
      <c r="I69">
        <f>VLOOKUP(SalesReceipts[[#This Row],[product_id]],Product[],8,FALSE)</f>
        <v>2.5</v>
      </c>
      <c r="J69">
        <f>SalesReceipts[[#This Row],[unit_price]]-VLOOKUP(SalesReceipts[[#This Row],[product_id]],Product[],7,FALSE)</f>
        <v>1.87</v>
      </c>
      <c r="K69" t="str">
        <f>_xlfn.XLOOKUP(SalesReceipts[[#This Row],[product_id]],Product[product_id],Product[product_group],"Not Found", 0,1)</f>
        <v>Beverages</v>
      </c>
      <c r="L69" t="str">
        <f>VLOOKUP('Sales Receipts'!C70,SalesOutlet[],4,0)</f>
        <v>Mississauga</v>
      </c>
      <c r="M69" t="str">
        <f>VLOOKUP(SalesReceipts[[#This Row],[staff_id]],Staff[],7,0)</f>
        <v>Dawn Anthony</v>
      </c>
      <c r="N69">
        <f>MONTH(SalesReceipts[[#This Row],[transaction_date]])</f>
        <v>1</v>
      </c>
      <c r="O69" t="str">
        <f>VLOOKUP(SalesReceipts[[#This Row],[product_id]],Product[],4,0)</f>
        <v>Brewed Green tea</v>
      </c>
      <c r="P69">
        <f>COUNTIF(SalesReceipts[sales_outlet_id],SalesReceipts[[#This Row],[sales_outlet_id]])</f>
        <v>124</v>
      </c>
    </row>
    <row r="70" spans="1:16">
      <c r="A70">
        <v>500</v>
      </c>
      <c r="B70">
        <v>43492</v>
      </c>
      <c r="C70">
        <v>5</v>
      </c>
      <c r="D70">
        <v>19</v>
      </c>
      <c r="E70">
        <v>1</v>
      </c>
      <c r="F70">
        <v>1</v>
      </c>
      <c r="G70">
        <v>51</v>
      </c>
      <c r="H70">
        <v>1</v>
      </c>
      <c r="I70">
        <f>VLOOKUP(SalesReceipts[[#This Row],[product_id]],Product[],8,FALSE)</f>
        <v>3</v>
      </c>
      <c r="J70">
        <f>SalesReceipts[[#This Row],[unit_price]]-VLOOKUP(SalesReceipts[[#This Row],[product_id]],Product[],7,FALSE)</f>
        <v>2.25</v>
      </c>
      <c r="K70" t="str">
        <f>_xlfn.XLOOKUP(SalesReceipts[[#This Row],[product_id]],Product[product_id],Product[product_group],"Not Found", 0,1)</f>
        <v>Beverages</v>
      </c>
      <c r="L70" t="str">
        <f>VLOOKUP('Sales Receipts'!C71,SalesOutlet[],4,0)</f>
        <v>Toronto</v>
      </c>
      <c r="M70" t="str">
        <f>VLOOKUP(SalesReceipts[[#This Row],[staff_id]],Staff[],7,0)</f>
        <v>Peter Paloma</v>
      </c>
      <c r="N70">
        <f>MONTH(SalesReceipts[[#This Row],[transaction_date]])</f>
        <v>1</v>
      </c>
      <c r="O70" t="str">
        <f>VLOOKUP(SalesReceipts[[#This Row],[product_id]],Product[],4,0)</f>
        <v>Brewed Black tea</v>
      </c>
      <c r="P70">
        <f>COUNTIF(SalesReceipts[sales_outlet_id],SalesReceipts[[#This Row],[sales_outlet_id]])</f>
        <v>115</v>
      </c>
    </row>
    <row r="71" spans="1:16">
      <c r="A71">
        <v>410</v>
      </c>
      <c r="B71">
        <v>43493</v>
      </c>
      <c r="C71">
        <v>3</v>
      </c>
      <c r="D71">
        <v>6</v>
      </c>
      <c r="E71">
        <v>1</v>
      </c>
      <c r="F71">
        <v>1</v>
      </c>
      <c r="G71">
        <v>45</v>
      </c>
      <c r="H71">
        <v>2</v>
      </c>
      <c r="I71">
        <f>VLOOKUP(SalesReceipts[[#This Row],[product_id]],Product[],8,FALSE)</f>
        <v>3</v>
      </c>
      <c r="J71">
        <f>SalesReceipts[[#This Row],[unit_price]]-VLOOKUP(SalesReceipts[[#This Row],[product_id]],Product[],7,FALSE)</f>
        <v>2.25</v>
      </c>
      <c r="K71" t="str">
        <f>_xlfn.XLOOKUP(SalesReceipts[[#This Row],[product_id]],Product[product_id],Product[product_group],"Not Found", 0,1)</f>
        <v>Beverages</v>
      </c>
      <c r="L71" t="str">
        <f>VLOOKUP('Sales Receipts'!C72,SalesOutlet[],4,0)</f>
        <v>Markham</v>
      </c>
      <c r="M71" t="str">
        <f>VLOOKUP(SalesReceipts[[#This Row],[staff_id]],Staff[],7,0)</f>
        <v>Xena Rahim</v>
      </c>
      <c r="N71">
        <f>MONTH(SalesReceipts[[#This Row],[transaction_date]])</f>
        <v>1</v>
      </c>
      <c r="O71" t="str">
        <f>VLOOKUP(SalesReceipts[[#This Row],[product_id]],Product[],4,0)</f>
        <v>Brewed herbal tea</v>
      </c>
      <c r="P71">
        <f>COUNTIF(SalesReceipts[sales_outlet_id],SalesReceipts[[#This Row],[sales_outlet_id]])</f>
        <v>129</v>
      </c>
    </row>
    <row r="72" spans="1:16">
      <c r="A72">
        <v>124</v>
      </c>
      <c r="B72">
        <v>43493</v>
      </c>
      <c r="C72">
        <v>7</v>
      </c>
      <c r="D72">
        <v>26</v>
      </c>
      <c r="E72">
        <v>0</v>
      </c>
      <c r="F72">
        <v>1</v>
      </c>
      <c r="G72">
        <v>58</v>
      </c>
      <c r="H72">
        <v>2</v>
      </c>
      <c r="I72">
        <f>VLOOKUP(SalesReceipts[[#This Row],[product_id]],Product[],8,FALSE)</f>
        <v>3.5</v>
      </c>
      <c r="J72">
        <f>SalesReceipts[[#This Row],[unit_price]]-VLOOKUP(SalesReceipts[[#This Row],[product_id]],Product[],7,FALSE)</f>
        <v>0.87000000000000011</v>
      </c>
      <c r="K72" t="str">
        <f>_xlfn.XLOOKUP(SalesReceipts[[#This Row],[product_id]],Product[product_id],Product[product_group],"Not Found", 0,1)</f>
        <v>Beverages</v>
      </c>
      <c r="L72" t="str">
        <f>VLOOKUP('Sales Receipts'!C73,SalesOutlet[],4,0)</f>
        <v>Markham</v>
      </c>
      <c r="M72" t="str">
        <f>VLOOKUP(SalesReceipts[[#This Row],[staff_id]],Staff[],7,0)</f>
        <v>Joelle Christen</v>
      </c>
      <c r="N72">
        <f>MONTH(SalesReceipts[[#This Row],[transaction_date]])</f>
        <v>1</v>
      </c>
      <c r="O72" t="str">
        <f>VLOOKUP(SalesReceipts[[#This Row],[product_id]],Product[],4,0)</f>
        <v>Hot chocolate</v>
      </c>
      <c r="P72">
        <f>COUNTIF(SalesReceipts[sales_outlet_id],SalesReceipts[[#This Row],[sales_outlet_id]])</f>
        <v>122</v>
      </c>
    </row>
    <row r="73" spans="1:16">
      <c r="A73">
        <v>227</v>
      </c>
      <c r="B73">
        <v>43497</v>
      </c>
      <c r="C73">
        <v>7</v>
      </c>
      <c r="D73">
        <v>26</v>
      </c>
      <c r="E73">
        <v>0</v>
      </c>
      <c r="F73">
        <v>1</v>
      </c>
      <c r="G73">
        <v>55</v>
      </c>
      <c r="H73">
        <v>2</v>
      </c>
      <c r="I73">
        <f>VLOOKUP(SalesReceipts[[#This Row],[product_id]],Product[],8,FALSE)</f>
        <v>4</v>
      </c>
      <c r="J73">
        <f>SalesReceipts[[#This Row],[unit_price]]-VLOOKUP(SalesReceipts[[#This Row],[product_id]],Product[],7,FALSE)</f>
        <v>3</v>
      </c>
      <c r="K73" t="str">
        <f>_xlfn.XLOOKUP(SalesReceipts[[#This Row],[product_id]],Product[product_id],Product[product_group],"Not Found", 0,1)</f>
        <v>Beverages</v>
      </c>
      <c r="L73" t="str">
        <f>VLOOKUP('Sales Receipts'!C74,SalesOutlet[],4,0)</f>
        <v>Toronto</v>
      </c>
      <c r="M73" t="str">
        <f>VLOOKUP(SalesReceipts[[#This Row],[staff_id]],Staff[],7,0)</f>
        <v>Joelle Christen</v>
      </c>
      <c r="N73">
        <f>MONTH(SalesReceipts[[#This Row],[transaction_date]])</f>
        <v>2</v>
      </c>
      <c r="O73" t="str">
        <f>VLOOKUP(SalesReceipts[[#This Row],[product_id]],Product[],4,0)</f>
        <v>Brewed Chai tea</v>
      </c>
      <c r="P73">
        <f>COUNTIF(SalesReceipts[sales_outlet_id],SalesReceipts[[#This Row],[sales_outlet_id]])</f>
        <v>122</v>
      </c>
    </row>
    <row r="74" spans="1:16">
      <c r="A74">
        <v>196</v>
      </c>
      <c r="B74">
        <v>43497</v>
      </c>
      <c r="C74">
        <v>9</v>
      </c>
      <c r="D74">
        <v>37</v>
      </c>
      <c r="E74">
        <v>1</v>
      </c>
      <c r="F74">
        <v>1</v>
      </c>
      <c r="G74">
        <v>25</v>
      </c>
      <c r="H74">
        <v>1</v>
      </c>
      <c r="I74">
        <f>VLOOKUP(SalesReceipts[[#This Row],[product_id]],Product[],8,FALSE)</f>
        <v>2.2000000000000002</v>
      </c>
      <c r="J74">
        <f>SalesReceipts[[#This Row],[unit_price]]-VLOOKUP(SalesReceipts[[#This Row],[product_id]],Product[],7,FALSE)</f>
        <v>1.7600000000000002</v>
      </c>
      <c r="K74" t="str">
        <f>_xlfn.XLOOKUP(SalesReceipts[[#This Row],[product_id]],Product[product_id],Product[product_group],"Not Found", 0,1)</f>
        <v>Beverages</v>
      </c>
      <c r="L74" t="str">
        <f>VLOOKUP('Sales Receipts'!C75,SalesOutlet[],4,0)</f>
        <v>Toronto</v>
      </c>
      <c r="M74" t="str">
        <f>VLOOKUP(SalesReceipts[[#This Row],[staff_id]],Staff[],7,0)</f>
        <v>Hop Bianca</v>
      </c>
      <c r="N74">
        <f>MONTH(SalesReceipts[[#This Row],[transaction_date]])</f>
        <v>2</v>
      </c>
      <c r="O74" t="str">
        <f>VLOOKUP(SalesReceipts[[#This Row],[product_id]],Product[],4,0)</f>
        <v>Organic brewed coffee</v>
      </c>
      <c r="P74">
        <f>COUNTIF(SalesReceipts[sales_outlet_id],SalesReceipts[[#This Row],[sales_outlet_id]])</f>
        <v>114</v>
      </c>
    </row>
    <row r="75" spans="1:16">
      <c r="A75">
        <v>689</v>
      </c>
      <c r="B75">
        <v>43497</v>
      </c>
      <c r="C75">
        <v>10</v>
      </c>
      <c r="D75">
        <v>45</v>
      </c>
      <c r="E75">
        <v>0</v>
      </c>
      <c r="F75">
        <v>1</v>
      </c>
      <c r="G75">
        <v>2</v>
      </c>
      <c r="H75">
        <v>2</v>
      </c>
      <c r="I75">
        <f>VLOOKUP(SalesReceipts[[#This Row],[product_id]],Product[],8,FALSE)</f>
        <v>18</v>
      </c>
      <c r="J75">
        <f>SalesReceipts[[#This Row],[unit_price]]-VLOOKUP(SalesReceipts[[#This Row],[product_id]],Product[],7,FALSE)</f>
        <v>3.5999999999999996</v>
      </c>
      <c r="K75" t="str">
        <f>_xlfn.XLOOKUP(SalesReceipts[[#This Row],[product_id]],Product[product_id],Product[product_group],"Not Found", 0,1)</f>
        <v>Whole Bean/Teas</v>
      </c>
      <c r="L75" t="str">
        <f>VLOOKUP('Sales Receipts'!C76,SalesOutlet[],4,0)</f>
        <v>Toronto</v>
      </c>
      <c r="M75" t="str">
        <f>VLOOKUP(SalesReceipts[[#This Row],[staff_id]],Staff[],7,0)</f>
        <v>Pandora Neville</v>
      </c>
      <c r="N75">
        <f>MONTH(SalesReceipts[[#This Row],[transaction_date]])</f>
        <v>2</v>
      </c>
      <c r="O75" t="str">
        <f>VLOOKUP(SalesReceipts[[#This Row],[product_id]],Product[],4,0)</f>
        <v>House blend Beans</v>
      </c>
      <c r="P75">
        <f>COUNTIF(SalesReceipts[sales_outlet_id],SalesReceipts[[#This Row],[sales_outlet_id]])</f>
        <v>121</v>
      </c>
    </row>
    <row r="76" spans="1:16">
      <c r="A76">
        <v>967</v>
      </c>
      <c r="B76">
        <v>43497</v>
      </c>
      <c r="C76">
        <v>10</v>
      </c>
      <c r="D76">
        <v>41</v>
      </c>
      <c r="E76">
        <v>0</v>
      </c>
      <c r="F76">
        <v>1</v>
      </c>
      <c r="G76">
        <v>79</v>
      </c>
      <c r="H76">
        <v>1</v>
      </c>
      <c r="I76">
        <f>VLOOKUP(SalesReceipts[[#This Row],[product_id]],Product[],8,FALSE)</f>
        <v>3.75</v>
      </c>
      <c r="J76">
        <f>SalesReceipts[[#This Row],[unit_price]]-VLOOKUP(SalesReceipts[[#This Row],[product_id]],Product[],7,FALSE)</f>
        <v>1.31</v>
      </c>
      <c r="K76" t="str">
        <f>_xlfn.XLOOKUP(SalesReceipts[[#This Row],[product_id]],Product[product_id],Product[product_group],"Not Found", 0,1)</f>
        <v>Food</v>
      </c>
      <c r="L76" t="str">
        <f>VLOOKUP('Sales Receipts'!C77,SalesOutlet[],4,0)</f>
        <v>Toronto</v>
      </c>
      <c r="M76" t="str">
        <f>VLOOKUP(SalesReceipts[[#This Row],[staff_id]],Staff[],7,0)</f>
        <v>Adrian Macon</v>
      </c>
      <c r="N76">
        <f>MONTH(SalesReceipts[[#This Row],[transaction_date]])</f>
        <v>2</v>
      </c>
      <c r="O76" t="str">
        <f>VLOOKUP(SalesReceipts[[#This Row],[product_id]],Product[],4,0)</f>
        <v>Scone</v>
      </c>
      <c r="P76">
        <f>COUNTIF(SalesReceipts[sales_outlet_id],SalesReceipts[[#This Row],[sales_outlet_id]])</f>
        <v>121</v>
      </c>
    </row>
    <row r="77" spans="1:16">
      <c r="A77">
        <v>369</v>
      </c>
      <c r="B77">
        <v>43497</v>
      </c>
      <c r="C77">
        <v>3</v>
      </c>
      <c r="D77">
        <v>10</v>
      </c>
      <c r="E77">
        <v>1</v>
      </c>
      <c r="F77">
        <v>1</v>
      </c>
      <c r="G77">
        <v>29</v>
      </c>
      <c r="H77">
        <v>1</v>
      </c>
      <c r="I77">
        <f>VLOOKUP(SalesReceipts[[#This Row],[product_id]],Product[],8,FALSE)</f>
        <v>2.5</v>
      </c>
      <c r="J77">
        <f>SalesReceipts[[#This Row],[unit_price]]-VLOOKUP(SalesReceipts[[#This Row],[product_id]],Product[],7,FALSE)</f>
        <v>2</v>
      </c>
      <c r="K77" t="str">
        <f>_xlfn.XLOOKUP(SalesReceipts[[#This Row],[product_id]],Product[product_id],Product[product_group],"Not Found", 0,1)</f>
        <v>Beverages</v>
      </c>
      <c r="L77" t="str">
        <f>VLOOKUP('Sales Receipts'!C78,SalesOutlet[],4,0)</f>
        <v>Markham</v>
      </c>
      <c r="M77" t="str">
        <f>VLOOKUP(SalesReceipts[[#This Row],[staff_id]],Staff[],7,0)</f>
        <v>Uma Winifred</v>
      </c>
      <c r="N77">
        <f>MONTH(SalesReceipts[[#This Row],[transaction_date]])</f>
        <v>2</v>
      </c>
      <c r="O77" t="str">
        <f>VLOOKUP(SalesReceipts[[#This Row],[product_id]],Product[],4,0)</f>
        <v>Gourmet brewed coffee</v>
      </c>
      <c r="P77">
        <f>COUNTIF(SalesReceipts[sales_outlet_id],SalesReceipts[[#This Row],[sales_outlet_id]])</f>
        <v>129</v>
      </c>
    </row>
    <row r="78" spans="1:16">
      <c r="A78">
        <v>1480</v>
      </c>
      <c r="B78">
        <v>43498</v>
      </c>
      <c r="C78">
        <v>7</v>
      </c>
      <c r="D78">
        <v>27</v>
      </c>
      <c r="E78">
        <v>1</v>
      </c>
      <c r="F78">
        <v>1</v>
      </c>
      <c r="G78">
        <v>19</v>
      </c>
      <c r="H78">
        <v>1</v>
      </c>
      <c r="I78">
        <f>VLOOKUP(SalesReceipts[[#This Row],[product_id]],Product[],8,FALSE)</f>
        <v>6.4</v>
      </c>
      <c r="J78">
        <f>SalesReceipts[[#This Row],[unit_price]]-VLOOKUP(SalesReceipts[[#This Row],[product_id]],Product[],7,FALSE)</f>
        <v>1.2800000000000002</v>
      </c>
      <c r="K78" t="str">
        <f>_xlfn.XLOOKUP(SalesReceipts[[#This Row],[product_id]],Product[product_id],Product[product_group],"Not Found", 0,1)</f>
        <v>Whole Bean/Teas</v>
      </c>
      <c r="L78" t="str">
        <f>VLOOKUP('Sales Receipts'!C79,SalesOutlet[],4,0)</f>
        <v>Toronto</v>
      </c>
      <c r="M78" t="str">
        <f>VLOOKUP(SalesReceipts[[#This Row],[staff_id]],Staff[],7,0)</f>
        <v>Ainsley Evelyn</v>
      </c>
      <c r="N78">
        <f>MONTH(SalesReceipts[[#This Row],[transaction_date]])</f>
        <v>2</v>
      </c>
      <c r="O78" t="str">
        <f>VLOOKUP(SalesReceipts[[#This Row],[product_id]],Product[],4,0)</f>
        <v>Drinking Chocolate</v>
      </c>
      <c r="P78">
        <f>COUNTIF(SalesReceipts[sales_outlet_id],SalesReceipts[[#This Row],[sales_outlet_id]])</f>
        <v>122</v>
      </c>
    </row>
    <row r="79" spans="1:16">
      <c r="A79">
        <v>726</v>
      </c>
      <c r="B79">
        <v>43498</v>
      </c>
      <c r="C79">
        <v>3</v>
      </c>
      <c r="D79">
        <v>8</v>
      </c>
      <c r="E79">
        <v>1</v>
      </c>
      <c r="F79">
        <v>1</v>
      </c>
      <c r="G79">
        <v>69</v>
      </c>
      <c r="H79">
        <v>2</v>
      </c>
      <c r="I79">
        <f>VLOOKUP(SalesReceipts[[#This Row],[product_id]],Product[],8,FALSE)</f>
        <v>3.25</v>
      </c>
      <c r="J79">
        <f>SalesReceipts[[#This Row],[unit_price]]-VLOOKUP(SalesReceipts[[#This Row],[product_id]],Product[],7,FALSE)</f>
        <v>1.1400000000000001</v>
      </c>
      <c r="K79" t="str">
        <f>_xlfn.XLOOKUP(SalesReceipts[[#This Row],[product_id]],Product[product_id],Product[product_group],"Not Found", 0,1)</f>
        <v>Food</v>
      </c>
      <c r="L79" t="str">
        <f>VLOOKUP('Sales Receipts'!C80,SalesOutlet[],4,0)</f>
        <v>Mississauga</v>
      </c>
      <c r="M79" t="str">
        <f>VLOOKUP(SalesReceipts[[#This Row],[staff_id]],Staff[],7,0)</f>
        <v>Hamilton Emi</v>
      </c>
      <c r="N79">
        <f>MONTH(SalesReceipts[[#This Row],[transaction_date]])</f>
        <v>2</v>
      </c>
      <c r="O79" t="str">
        <f>VLOOKUP(SalesReceipts[[#This Row],[product_id]],Product[],4,0)</f>
        <v>Pastry</v>
      </c>
      <c r="P79">
        <f>COUNTIF(SalesReceipts[sales_outlet_id],SalesReceipts[[#This Row],[sales_outlet_id]])</f>
        <v>129</v>
      </c>
    </row>
    <row r="80" spans="1:16">
      <c r="A80">
        <v>255</v>
      </c>
      <c r="B80">
        <v>43498</v>
      </c>
      <c r="C80">
        <v>5</v>
      </c>
      <c r="D80">
        <v>16</v>
      </c>
      <c r="E80">
        <v>1</v>
      </c>
      <c r="F80">
        <v>1</v>
      </c>
      <c r="G80">
        <v>66</v>
      </c>
      <c r="H80">
        <v>2</v>
      </c>
      <c r="I80">
        <f>VLOOKUP(SalesReceipts[[#This Row],[product_id]],Product[],8,FALSE)</f>
        <v>4.95</v>
      </c>
      <c r="J80">
        <f>SalesReceipts[[#This Row],[unit_price]]-VLOOKUP(SalesReceipts[[#This Row],[product_id]],Product[],7,FALSE)</f>
        <v>3.96</v>
      </c>
      <c r="K80" t="str">
        <f>_xlfn.XLOOKUP(SalesReceipts[[#This Row],[product_id]],Product[product_id],Product[product_group],"Not Found", 0,1)</f>
        <v>Beverages</v>
      </c>
      <c r="L80" t="str">
        <f>VLOOKUP('Sales Receipts'!C81,SalesOutlet[],4,0)</f>
        <v>Toronto</v>
      </c>
      <c r="M80" t="str">
        <f>VLOOKUP(SalesReceipts[[#This Row],[staff_id]],Staff[],7,0)</f>
        <v>Reed Eve</v>
      </c>
      <c r="N80">
        <f>MONTH(SalesReceipts[[#This Row],[transaction_date]])</f>
        <v>2</v>
      </c>
      <c r="O80" t="str">
        <f>VLOOKUP(SalesReceipts[[#This Row],[product_id]],Product[],4,0)</f>
        <v>Seasonal drink</v>
      </c>
      <c r="P80">
        <f>COUNTIF(SalesReceipts[sales_outlet_id],SalesReceipts[[#This Row],[sales_outlet_id]])</f>
        <v>115</v>
      </c>
    </row>
    <row r="81" spans="1:16">
      <c r="A81">
        <v>1278</v>
      </c>
      <c r="B81">
        <v>43499</v>
      </c>
      <c r="C81">
        <v>4</v>
      </c>
      <c r="D81">
        <v>13</v>
      </c>
      <c r="E81">
        <v>0</v>
      </c>
      <c r="F81">
        <v>1</v>
      </c>
      <c r="G81">
        <v>3</v>
      </c>
      <c r="H81">
        <v>2</v>
      </c>
      <c r="I81">
        <f>VLOOKUP(SalesReceipts[[#This Row],[product_id]],Product[],8,FALSE)</f>
        <v>14.75</v>
      </c>
      <c r="J81">
        <f>SalesReceipts[[#This Row],[unit_price]]-VLOOKUP(SalesReceipts[[#This Row],[product_id]],Product[],7,FALSE)</f>
        <v>2.9499999999999993</v>
      </c>
      <c r="K81" t="str">
        <f>_xlfn.XLOOKUP(SalesReceipts[[#This Row],[product_id]],Product[product_id],Product[product_group],"Not Found", 0,1)</f>
        <v>Whole Bean/Teas</v>
      </c>
      <c r="L81" t="str">
        <f>VLOOKUP('Sales Receipts'!C82,SalesOutlet[],4,0)</f>
        <v>Toronto</v>
      </c>
      <c r="M81" t="str">
        <f>VLOOKUP(SalesReceipts[[#This Row],[staff_id]],Staff[],7,0)</f>
        <v>Berk Derek</v>
      </c>
      <c r="N81">
        <f>MONTH(SalesReceipts[[#This Row],[transaction_date]])</f>
        <v>2</v>
      </c>
      <c r="O81" t="str">
        <f>VLOOKUP(SalesReceipts[[#This Row],[product_id]],Product[],4,0)</f>
        <v>Espresso Beans</v>
      </c>
      <c r="P81">
        <f>COUNTIF(SalesReceipts[sales_outlet_id],SalesReceipts[[#This Row],[sales_outlet_id]])</f>
        <v>129</v>
      </c>
    </row>
    <row r="82" spans="1:16">
      <c r="A82">
        <v>985</v>
      </c>
      <c r="B82">
        <v>43499</v>
      </c>
      <c r="C82">
        <v>9</v>
      </c>
      <c r="D82">
        <v>37</v>
      </c>
      <c r="E82">
        <v>1</v>
      </c>
      <c r="F82">
        <v>1</v>
      </c>
      <c r="G82">
        <v>22</v>
      </c>
      <c r="H82">
        <v>1</v>
      </c>
      <c r="I82">
        <f>VLOOKUP(SalesReceipts[[#This Row],[product_id]],Product[],8,FALSE)</f>
        <v>2</v>
      </c>
      <c r="J82">
        <f>SalesReceipts[[#This Row],[unit_price]]-VLOOKUP(SalesReceipts[[#This Row],[product_id]],Product[],7,FALSE)</f>
        <v>1.6</v>
      </c>
      <c r="K82" t="str">
        <f>_xlfn.XLOOKUP(SalesReceipts[[#This Row],[product_id]],Product[product_id],Product[product_group],"Not Found", 0,1)</f>
        <v>Beverages</v>
      </c>
      <c r="L82" t="str">
        <f>VLOOKUP('Sales Receipts'!C83,SalesOutlet[],4,0)</f>
        <v>Mississauga</v>
      </c>
      <c r="M82" t="str">
        <f>VLOOKUP(SalesReceipts[[#This Row],[staff_id]],Staff[],7,0)</f>
        <v>Hop Bianca</v>
      </c>
      <c r="N82">
        <f>MONTH(SalesReceipts[[#This Row],[transaction_date]])</f>
        <v>2</v>
      </c>
      <c r="O82" t="str">
        <f>VLOOKUP(SalesReceipts[[#This Row],[product_id]],Product[],4,0)</f>
        <v>Drip coffee</v>
      </c>
      <c r="P82">
        <f>COUNTIF(SalesReceipts[sales_outlet_id],SalesReceipts[[#This Row],[sales_outlet_id]])</f>
        <v>114</v>
      </c>
    </row>
    <row r="83" spans="1:16">
      <c r="A83">
        <v>503</v>
      </c>
      <c r="B83">
        <v>43499</v>
      </c>
      <c r="C83">
        <v>6</v>
      </c>
      <c r="D83">
        <v>25</v>
      </c>
      <c r="E83">
        <v>1</v>
      </c>
      <c r="F83">
        <v>1</v>
      </c>
      <c r="G83">
        <v>62</v>
      </c>
      <c r="H83">
        <v>1</v>
      </c>
      <c r="I83">
        <f>VLOOKUP(SalesReceipts[[#This Row],[product_id]],Product[],8,FALSE)</f>
        <v>3</v>
      </c>
      <c r="J83">
        <f>SalesReceipts[[#This Row],[unit_price]]-VLOOKUP(SalesReceipts[[#This Row],[product_id]],Product[],7,FALSE)</f>
        <v>0.75</v>
      </c>
      <c r="K83" t="str">
        <f>_xlfn.XLOOKUP(SalesReceipts[[#This Row],[product_id]],Product[product_id],Product[product_group],"Not Found", 0,1)</f>
        <v>Beverages</v>
      </c>
      <c r="L83" t="str">
        <f>VLOOKUP('Sales Receipts'!C84,SalesOutlet[],4,0)</f>
        <v>Toronto</v>
      </c>
      <c r="M83" t="str">
        <f>VLOOKUP(SalesReceipts[[#This Row],[staff_id]],Staff[],7,0)</f>
        <v>Aline Melanie</v>
      </c>
      <c r="N83">
        <f>MONTH(SalesReceipts[[#This Row],[transaction_date]])</f>
        <v>2</v>
      </c>
      <c r="O83" t="str">
        <f>VLOOKUP(SalesReceipts[[#This Row],[product_id]],Product[],4,0)</f>
        <v>Hot chocolate</v>
      </c>
      <c r="P83">
        <f>COUNTIF(SalesReceipts[sales_outlet_id],SalesReceipts[[#This Row],[sales_outlet_id]])</f>
        <v>146</v>
      </c>
    </row>
    <row r="84" spans="1:16">
      <c r="A84">
        <v>495</v>
      </c>
      <c r="B84">
        <v>43500</v>
      </c>
      <c r="C84">
        <v>10</v>
      </c>
      <c r="D84">
        <v>43</v>
      </c>
      <c r="E84">
        <v>0</v>
      </c>
      <c r="F84">
        <v>1</v>
      </c>
      <c r="G84">
        <v>26</v>
      </c>
      <c r="H84">
        <v>2</v>
      </c>
      <c r="I84">
        <f>VLOOKUP(SalesReceipts[[#This Row],[product_id]],Product[],8,FALSE)</f>
        <v>3</v>
      </c>
      <c r="J84">
        <f>SalesReceipts[[#This Row],[unit_price]]-VLOOKUP(SalesReceipts[[#This Row],[product_id]],Product[],7,FALSE)</f>
        <v>2.4</v>
      </c>
      <c r="K84" t="str">
        <f>_xlfn.XLOOKUP(SalesReceipts[[#This Row],[product_id]],Product[product_id],Product[product_group],"Not Found", 0,1)</f>
        <v>Beverages</v>
      </c>
      <c r="L84" t="str">
        <f>VLOOKUP('Sales Receipts'!C85,SalesOutlet[],4,0)</f>
        <v>Mississauga</v>
      </c>
      <c r="M84" t="str">
        <f>VLOOKUP(SalesReceipts[[#This Row],[staff_id]],Staff[],7,0)</f>
        <v>Tatum Laurel</v>
      </c>
      <c r="N84">
        <f>MONTH(SalesReceipts[[#This Row],[transaction_date]])</f>
        <v>2</v>
      </c>
      <c r="O84" t="str">
        <f>VLOOKUP(SalesReceipts[[#This Row],[product_id]],Product[],4,0)</f>
        <v>Organic brewed coffee</v>
      </c>
      <c r="P84">
        <f>COUNTIF(SalesReceipts[sales_outlet_id],SalesReceipts[[#This Row],[sales_outlet_id]])</f>
        <v>121</v>
      </c>
    </row>
    <row r="85" spans="1:16">
      <c r="A85">
        <v>820</v>
      </c>
      <c r="B85">
        <v>43500</v>
      </c>
      <c r="C85">
        <v>5</v>
      </c>
      <c r="D85">
        <v>17</v>
      </c>
      <c r="E85">
        <v>0</v>
      </c>
      <c r="F85">
        <v>1</v>
      </c>
      <c r="G85">
        <v>60</v>
      </c>
      <c r="H85">
        <v>1</v>
      </c>
      <c r="I85">
        <f>VLOOKUP(SalesReceipts[[#This Row],[product_id]],Product[],8,FALSE)</f>
        <v>3.75</v>
      </c>
      <c r="J85">
        <f>SalesReceipts[[#This Row],[unit_price]]-VLOOKUP(SalesReceipts[[#This Row],[product_id]],Product[],7,FALSE)</f>
        <v>0.94</v>
      </c>
      <c r="K85" t="str">
        <f>_xlfn.XLOOKUP(SalesReceipts[[#This Row],[product_id]],Product[product_id],Product[product_group],"Not Found", 0,1)</f>
        <v>Beverages</v>
      </c>
      <c r="L85" t="str">
        <f>VLOOKUP('Sales Receipts'!C86,SalesOutlet[],4,0)</f>
        <v>Toronto</v>
      </c>
      <c r="M85" t="str">
        <f>VLOOKUP(SalesReceipts[[#This Row],[staff_id]],Staff[],7,0)</f>
        <v>Quail Octavia</v>
      </c>
      <c r="N85">
        <f>MONTH(SalesReceipts[[#This Row],[transaction_date]])</f>
        <v>2</v>
      </c>
      <c r="O85" t="str">
        <f>VLOOKUP(SalesReceipts[[#This Row],[product_id]],Product[],4,0)</f>
        <v>Hot chocolate</v>
      </c>
      <c r="P85">
        <f>COUNTIF(SalesReceipts[sales_outlet_id],SalesReceipts[[#This Row],[sales_outlet_id]])</f>
        <v>115</v>
      </c>
    </row>
    <row r="86" spans="1:16">
      <c r="A86">
        <v>435</v>
      </c>
      <c r="B86">
        <v>43500</v>
      </c>
      <c r="C86">
        <v>4</v>
      </c>
      <c r="D86">
        <v>11</v>
      </c>
      <c r="E86">
        <v>1</v>
      </c>
      <c r="F86">
        <v>1</v>
      </c>
      <c r="G86">
        <v>39</v>
      </c>
      <c r="H86">
        <v>2</v>
      </c>
      <c r="I86">
        <f>VLOOKUP(SalesReceipts[[#This Row],[product_id]],Product[],8,FALSE)</f>
        <v>4.25</v>
      </c>
      <c r="J86">
        <f>SalesReceipts[[#This Row],[unit_price]]-VLOOKUP(SalesReceipts[[#This Row],[product_id]],Product[],7,FALSE)</f>
        <v>3.4</v>
      </c>
      <c r="K86" t="str">
        <f>_xlfn.XLOOKUP(SalesReceipts[[#This Row],[product_id]],Product[product_id],Product[product_group],"Not Found", 0,1)</f>
        <v>Beverages</v>
      </c>
      <c r="L86" t="str">
        <f>VLOOKUP('Sales Receipts'!C87,SalesOutlet[],4,0)</f>
        <v>Toronto</v>
      </c>
      <c r="M86" t="str">
        <f>VLOOKUP(SalesReceipts[[#This Row],[staff_id]],Staff[],7,0)</f>
        <v>Ruth Leslie</v>
      </c>
      <c r="N86">
        <f>MONTH(SalesReceipts[[#This Row],[transaction_date]])</f>
        <v>2</v>
      </c>
      <c r="O86" t="str">
        <f>VLOOKUP(SalesReceipts[[#This Row],[product_id]],Product[],4,0)</f>
        <v>Barista Espresso</v>
      </c>
      <c r="P86">
        <f>COUNTIF(SalesReceipts[sales_outlet_id],SalesReceipts[[#This Row],[sales_outlet_id]])</f>
        <v>129</v>
      </c>
    </row>
    <row r="87" spans="1:16">
      <c r="A87">
        <v>455</v>
      </c>
      <c r="B87">
        <v>43500</v>
      </c>
      <c r="C87">
        <v>10</v>
      </c>
      <c r="D87">
        <v>42</v>
      </c>
      <c r="E87">
        <v>0</v>
      </c>
      <c r="F87">
        <v>1</v>
      </c>
      <c r="G87">
        <v>25</v>
      </c>
      <c r="H87">
        <v>1</v>
      </c>
      <c r="I87">
        <f>VLOOKUP(SalesReceipts[[#This Row],[product_id]],Product[],8,FALSE)</f>
        <v>2.2000000000000002</v>
      </c>
      <c r="J87">
        <f>SalesReceipts[[#This Row],[unit_price]]-VLOOKUP(SalesReceipts[[#This Row],[product_id]],Product[],7,FALSE)</f>
        <v>1.7600000000000002</v>
      </c>
      <c r="K87" t="str">
        <f>_xlfn.XLOOKUP(SalesReceipts[[#This Row],[product_id]],Product[product_id],Product[product_group],"Not Found", 0,1)</f>
        <v>Beverages</v>
      </c>
      <c r="L87" t="str">
        <f>VLOOKUP('Sales Receipts'!C88,SalesOutlet[],4,0)</f>
        <v>Toronto</v>
      </c>
      <c r="M87" t="str">
        <f>VLOOKUP(SalesReceipts[[#This Row],[staff_id]],Staff[],7,0)</f>
        <v>Kylie Candace</v>
      </c>
      <c r="N87">
        <f>MONTH(SalesReceipts[[#This Row],[transaction_date]])</f>
        <v>2</v>
      </c>
      <c r="O87" t="str">
        <f>VLOOKUP(SalesReceipts[[#This Row],[product_id]],Product[],4,0)</f>
        <v>Organic brewed coffee</v>
      </c>
      <c r="P87">
        <f>COUNTIF(SalesReceipts[sales_outlet_id],SalesReceipts[[#This Row],[sales_outlet_id]])</f>
        <v>121</v>
      </c>
    </row>
    <row r="88" spans="1:16">
      <c r="A88">
        <v>732</v>
      </c>
      <c r="B88">
        <v>43500</v>
      </c>
      <c r="C88">
        <v>4</v>
      </c>
      <c r="D88">
        <v>11</v>
      </c>
      <c r="E88">
        <v>0</v>
      </c>
      <c r="F88">
        <v>1</v>
      </c>
      <c r="G88">
        <v>74</v>
      </c>
      <c r="H88">
        <v>1</v>
      </c>
      <c r="I88">
        <f>VLOOKUP(SalesReceipts[[#This Row],[product_id]],Product[],8,FALSE)</f>
        <v>3.5</v>
      </c>
      <c r="J88">
        <f>SalesReceipts[[#This Row],[unit_price]]-VLOOKUP(SalesReceipts[[#This Row],[product_id]],Product[],7,FALSE)</f>
        <v>1.2200000000000002</v>
      </c>
      <c r="K88" t="str">
        <f>_xlfn.XLOOKUP(SalesReceipts[[#This Row],[product_id]],Product[product_id],Product[product_group],"Not Found", 0,1)</f>
        <v>Food</v>
      </c>
      <c r="L88" t="str">
        <f>VLOOKUP('Sales Receipts'!C89,SalesOutlet[],4,0)</f>
        <v>Toronto</v>
      </c>
      <c r="M88" t="str">
        <f>VLOOKUP(SalesReceipts[[#This Row],[staff_id]],Staff[],7,0)</f>
        <v>Ruth Leslie</v>
      </c>
      <c r="N88">
        <f>MONTH(SalesReceipts[[#This Row],[transaction_date]])</f>
        <v>2</v>
      </c>
      <c r="O88" t="str">
        <f>VLOOKUP(SalesReceipts[[#This Row],[product_id]],Product[],4,0)</f>
        <v>Biscotti</v>
      </c>
      <c r="P88">
        <f>COUNTIF(SalesReceipts[sales_outlet_id],SalesReceipts[[#This Row],[sales_outlet_id]])</f>
        <v>129</v>
      </c>
    </row>
    <row r="89" spans="1:16">
      <c r="A89">
        <v>1275</v>
      </c>
      <c r="B89">
        <v>43500</v>
      </c>
      <c r="C89">
        <v>3</v>
      </c>
      <c r="D89">
        <v>7</v>
      </c>
      <c r="E89">
        <v>1</v>
      </c>
      <c r="F89">
        <v>1</v>
      </c>
      <c r="G89">
        <v>13</v>
      </c>
      <c r="H89">
        <v>2</v>
      </c>
      <c r="I89">
        <f>VLOOKUP(SalesReceipts[[#This Row],[product_id]],Product[],8,FALSE)</f>
        <v>8.9499999999999993</v>
      </c>
      <c r="J89">
        <f>SalesReceipts[[#This Row],[unit_price]]-VLOOKUP(SalesReceipts[[#This Row],[product_id]],Product[],7,FALSE)</f>
        <v>1.7899999999999991</v>
      </c>
      <c r="K89" t="str">
        <f>_xlfn.XLOOKUP(SalesReceipts[[#This Row],[product_id]],Product[product_id],Product[product_group],"Not Found", 0,1)</f>
        <v>Whole Bean/Teas</v>
      </c>
      <c r="L89" t="str">
        <f>VLOOKUP('Sales Receipts'!C90,SalesOutlet[],4,0)</f>
        <v>Toronto</v>
      </c>
      <c r="M89" t="str">
        <f>VLOOKUP(SalesReceipts[[#This Row],[staff_id]],Staff[],7,0)</f>
        <v>Kelsey Cameron</v>
      </c>
      <c r="N89">
        <f>MONTH(SalesReceipts[[#This Row],[transaction_date]])</f>
        <v>2</v>
      </c>
      <c r="O89" t="str">
        <f>VLOOKUP(SalesReceipts[[#This Row],[product_id]],Product[],4,0)</f>
        <v>Black tea</v>
      </c>
      <c r="P89">
        <f>COUNTIF(SalesReceipts[sales_outlet_id],SalesReceipts[[#This Row],[sales_outlet_id]])</f>
        <v>129</v>
      </c>
    </row>
    <row r="90" spans="1:16">
      <c r="A90">
        <v>462</v>
      </c>
      <c r="B90">
        <v>43500</v>
      </c>
      <c r="C90">
        <v>9</v>
      </c>
      <c r="D90">
        <v>40</v>
      </c>
      <c r="E90">
        <v>0</v>
      </c>
      <c r="F90">
        <v>1</v>
      </c>
      <c r="G90">
        <v>73</v>
      </c>
      <c r="H90">
        <v>2</v>
      </c>
      <c r="I90">
        <f>VLOOKUP(SalesReceipts[[#This Row],[product_id]],Product[],8,FALSE)</f>
        <v>3.75</v>
      </c>
      <c r="J90">
        <f>SalesReceipts[[#This Row],[unit_price]]-VLOOKUP(SalesReceipts[[#This Row],[product_id]],Product[],7,FALSE)</f>
        <v>1.31</v>
      </c>
      <c r="K90" t="str">
        <f>_xlfn.XLOOKUP(SalesReceipts[[#This Row],[product_id]],Product[product_id],Product[product_group],"Not Found", 0,1)</f>
        <v>Food</v>
      </c>
      <c r="L90" t="str">
        <f>VLOOKUP('Sales Receipts'!C91,SalesOutlet[],4,0)</f>
        <v>Toronto</v>
      </c>
      <c r="M90" t="str">
        <f>VLOOKUP(SalesReceipts[[#This Row],[staff_id]],Staff[],7,0)</f>
        <v>Brent Herman</v>
      </c>
      <c r="N90">
        <f>MONTH(SalesReceipts[[#This Row],[transaction_date]])</f>
        <v>2</v>
      </c>
      <c r="O90" t="str">
        <f>VLOOKUP(SalesReceipts[[#This Row],[product_id]],Product[],4,0)</f>
        <v>Pastry</v>
      </c>
      <c r="P90">
        <f>COUNTIF(SalesReceipts[sales_outlet_id],SalesReceipts[[#This Row],[sales_outlet_id]])</f>
        <v>114</v>
      </c>
    </row>
    <row r="91" spans="1:16">
      <c r="A91">
        <v>138</v>
      </c>
      <c r="B91">
        <v>43501</v>
      </c>
      <c r="C91">
        <v>10</v>
      </c>
      <c r="D91">
        <v>45</v>
      </c>
      <c r="E91">
        <v>1</v>
      </c>
      <c r="F91">
        <v>1</v>
      </c>
      <c r="G91">
        <v>53</v>
      </c>
      <c r="H91">
        <v>1</v>
      </c>
      <c r="I91">
        <f>VLOOKUP(SalesReceipts[[#This Row],[product_id]],Product[],8,FALSE)</f>
        <v>3</v>
      </c>
      <c r="J91">
        <f>SalesReceipts[[#This Row],[unit_price]]-VLOOKUP(SalesReceipts[[#This Row],[product_id]],Product[],7,FALSE)</f>
        <v>2.25</v>
      </c>
      <c r="K91" t="str">
        <f>_xlfn.XLOOKUP(SalesReceipts[[#This Row],[product_id]],Product[product_id],Product[product_group],"Not Found", 0,1)</f>
        <v>Beverages</v>
      </c>
      <c r="L91" t="str">
        <f>VLOOKUP('Sales Receipts'!C92,SalesOutlet[],4,0)</f>
        <v>Mississauga</v>
      </c>
      <c r="M91" t="str">
        <f>VLOOKUP(SalesReceipts[[#This Row],[staff_id]],Staff[],7,0)</f>
        <v>Pandora Neville</v>
      </c>
      <c r="N91">
        <f>MONTH(SalesReceipts[[#This Row],[transaction_date]])</f>
        <v>2</v>
      </c>
      <c r="O91" t="str">
        <f>VLOOKUP(SalesReceipts[[#This Row],[product_id]],Product[],4,0)</f>
        <v>Brewed Chai tea</v>
      </c>
      <c r="P91">
        <f>COUNTIF(SalesReceipts[sales_outlet_id],SalesReceipts[[#This Row],[sales_outlet_id]])</f>
        <v>121</v>
      </c>
    </row>
    <row r="92" spans="1:16">
      <c r="A92">
        <v>1114</v>
      </c>
      <c r="B92">
        <v>43501</v>
      </c>
      <c r="C92">
        <v>6</v>
      </c>
      <c r="D92">
        <v>23</v>
      </c>
      <c r="E92">
        <v>0</v>
      </c>
      <c r="F92">
        <v>1</v>
      </c>
      <c r="G92">
        <v>86</v>
      </c>
      <c r="H92">
        <v>1</v>
      </c>
      <c r="I92">
        <f>VLOOKUP(SalesReceipts[[#This Row],[product_id]],Product[],8,FALSE)</f>
        <v>3</v>
      </c>
      <c r="J92">
        <f>SalesReceipts[[#This Row],[unit_price]]-VLOOKUP(SalesReceipts[[#This Row],[product_id]],Product[],7,FALSE)</f>
        <v>2.4</v>
      </c>
      <c r="K92" t="str">
        <f>_xlfn.XLOOKUP(SalesReceipts[[#This Row],[product_id]],Product[product_id],Product[product_group],"Not Found", 0,1)</f>
        <v>Beverages</v>
      </c>
      <c r="L92" t="str">
        <f>VLOOKUP('Sales Receipts'!C93,SalesOutlet[],4,0)</f>
        <v>Toronto</v>
      </c>
      <c r="M92" t="str">
        <f>VLOOKUP(SalesReceipts[[#This Row],[staff_id]],Staff[],7,0)</f>
        <v>Blythe Arsenio</v>
      </c>
      <c r="N92">
        <f>MONTH(SalesReceipts[[#This Row],[transaction_date]])</f>
        <v>2</v>
      </c>
      <c r="O92" t="str">
        <f>VLOOKUP(SalesReceipts[[#This Row],[product_id]],Product[],4,0)</f>
        <v>Barista Espresso</v>
      </c>
      <c r="P92">
        <f>COUNTIF(SalesReceipts[sales_outlet_id],SalesReceipts[[#This Row],[sales_outlet_id]])</f>
        <v>146</v>
      </c>
    </row>
    <row r="93" spans="1:16">
      <c r="A93">
        <v>1575</v>
      </c>
      <c r="B93">
        <v>43501</v>
      </c>
      <c r="C93">
        <v>9</v>
      </c>
      <c r="D93">
        <v>40</v>
      </c>
      <c r="E93">
        <v>1</v>
      </c>
      <c r="F93">
        <v>1</v>
      </c>
      <c r="G93">
        <v>51</v>
      </c>
      <c r="H93">
        <v>2</v>
      </c>
      <c r="I93">
        <f>VLOOKUP(SalesReceipts[[#This Row],[product_id]],Product[],8,FALSE)</f>
        <v>3</v>
      </c>
      <c r="J93">
        <f>SalesReceipts[[#This Row],[unit_price]]-VLOOKUP(SalesReceipts[[#This Row],[product_id]],Product[],7,FALSE)</f>
        <v>2.25</v>
      </c>
      <c r="K93" t="str">
        <f>_xlfn.XLOOKUP(SalesReceipts[[#This Row],[product_id]],Product[product_id],Product[product_group],"Not Found", 0,1)</f>
        <v>Beverages</v>
      </c>
      <c r="L93" t="str">
        <f>VLOOKUP('Sales Receipts'!C94,SalesOutlet[],4,0)</f>
        <v>Markham</v>
      </c>
      <c r="M93" t="str">
        <f>VLOOKUP(SalesReceipts[[#This Row],[staff_id]],Staff[],7,0)</f>
        <v>Brent Herman</v>
      </c>
      <c r="N93">
        <f>MONTH(SalesReceipts[[#This Row],[transaction_date]])</f>
        <v>2</v>
      </c>
      <c r="O93" t="str">
        <f>VLOOKUP(SalesReceipts[[#This Row],[product_id]],Product[],4,0)</f>
        <v>Brewed Black tea</v>
      </c>
      <c r="P93">
        <f>COUNTIF(SalesReceipts[sales_outlet_id],SalesReceipts[[#This Row],[sales_outlet_id]])</f>
        <v>114</v>
      </c>
    </row>
    <row r="94" spans="1:16">
      <c r="A94">
        <v>123</v>
      </c>
      <c r="B94">
        <v>43501</v>
      </c>
      <c r="C94">
        <v>7</v>
      </c>
      <c r="D94">
        <v>28</v>
      </c>
      <c r="E94">
        <v>0</v>
      </c>
      <c r="F94">
        <v>1</v>
      </c>
      <c r="G94">
        <v>22</v>
      </c>
      <c r="H94">
        <v>1</v>
      </c>
      <c r="I94">
        <f>VLOOKUP(SalesReceipts[[#This Row],[product_id]],Product[],8,FALSE)</f>
        <v>2</v>
      </c>
      <c r="J94">
        <f>SalesReceipts[[#This Row],[unit_price]]-VLOOKUP(SalesReceipts[[#This Row],[product_id]],Product[],7,FALSE)</f>
        <v>1.6</v>
      </c>
      <c r="K94" t="str">
        <f>_xlfn.XLOOKUP(SalesReceipts[[#This Row],[product_id]],Product[product_id],Product[product_group],"Not Found", 0,1)</f>
        <v>Beverages</v>
      </c>
      <c r="L94" t="str">
        <f>VLOOKUP('Sales Receipts'!C95,SalesOutlet[],4,0)</f>
        <v>Toronto</v>
      </c>
      <c r="M94" t="str">
        <f>VLOOKUP(SalesReceipts[[#This Row],[staff_id]],Staff[],7,0)</f>
        <v>Joseph Byron</v>
      </c>
      <c r="N94">
        <f>MONTH(SalesReceipts[[#This Row],[transaction_date]])</f>
        <v>2</v>
      </c>
      <c r="O94" t="str">
        <f>VLOOKUP(SalesReceipts[[#This Row],[product_id]],Product[],4,0)</f>
        <v>Drip coffee</v>
      </c>
      <c r="P94">
        <f>COUNTIF(SalesReceipts[sales_outlet_id],SalesReceipts[[#This Row],[sales_outlet_id]])</f>
        <v>122</v>
      </c>
    </row>
    <row r="95" spans="1:16">
      <c r="A95">
        <v>1029</v>
      </c>
      <c r="B95">
        <v>43501</v>
      </c>
      <c r="C95">
        <v>3</v>
      </c>
      <c r="D95">
        <v>8</v>
      </c>
      <c r="E95">
        <v>1</v>
      </c>
      <c r="F95">
        <v>1</v>
      </c>
      <c r="G95">
        <v>48</v>
      </c>
      <c r="H95">
        <v>2</v>
      </c>
      <c r="I95">
        <f>VLOOKUP(SalesReceipts[[#This Row],[product_id]],Product[],8,FALSE)</f>
        <v>2.5</v>
      </c>
      <c r="J95">
        <f>SalesReceipts[[#This Row],[unit_price]]-VLOOKUP(SalesReceipts[[#This Row],[product_id]],Product[],7,FALSE)</f>
        <v>1.87</v>
      </c>
      <c r="K95" t="str">
        <f>_xlfn.XLOOKUP(SalesReceipts[[#This Row],[product_id]],Product[product_id],Product[product_group],"Not Found", 0,1)</f>
        <v>Beverages</v>
      </c>
      <c r="L95" t="str">
        <f>VLOOKUP('Sales Receipts'!C96,SalesOutlet[],4,0)</f>
        <v>Mississauga</v>
      </c>
      <c r="M95" t="str">
        <f>VLOOKUP(SalesReceipts[[#This Row],[staff_id]],Staff[],7,0)</f>
        <v>Hamilton Emi</v>
      </c>
      <c r="N95">
        <f>MONTH(SalesReceipts[[#This Row],[transaction_date]])</f>
        <v>2</v>
      </c>
      <c r="O95" t="str">
        <f>VLOOKUP(SalesReceipts[[#This Row],[product_id]],Product[],4,0)</f>
        <v>Brewed Black tea</v>
      </c>
      <c r="P95">
        <f>COUNTIF(SalesReceipts[sales_outlet_id],SalesReceipts[[#This Row],[sales_outlet_id]])</f>
        <v>129</v>
      </c>
    </row>
    <row r="96" spans="1:16">
      <c r="A96">
        <v>1235</v>
      </c>
      <c r="B96">
        <v>43501</v>
      </c>
      <c r="C96">
        <v>5</v>
      </c>
      <c r="D96">
        <v>20</v>
      </c>
      <c r="E96">
        <v>0</v>
      </c>
      <c r="F96">
        <v>1</v>
      </c>
      <c r="G96">
        <v>33</v>
      </c>
      <c r="H96">
        <v>1</v>
      </c>
      <c r="I96">
        <f>VLOOKUP(SalesReceipts[[#This Row],[product_id]],Product[],8,FALSE)</f>
        <v>3.5</v>
      </c>
      <c r="J96">
        <f>SalesReceipts[[#This Row],[unit_price]]-VLOOKUP(SalesReceipts[[#This Row],[product_id]],Product[],7,FALSE)</f>
        <v>2.8</v>
      </c>
      <c r="K96" t="str">
        <f>_xlfn.XLOOKUP(SalesReceipts[[#This Row],[product_id]],Product[product_id],Product[product_group],"Not Found", 0,1)</f>
        <v>Beverages</v>
      </c>
      <c r="L96" t="str">
        <f>VLOOKUP('Sales Receipts'!C97,SalesOutlet[],4,0)</f>
        <v>Toronto</v>
      </c>
      <c r="M96" t="str">
        <f>VLOOKUP(SalesReceipts[[#This Row],[staff_id]],Staff[],7,0)</f>
        <v>Ronan Magee</v>
      </c>
      <c r="N96">
        <f>MONTH(SalesReceipts[[#This Row],[transaction_date]])</f>
        <v>2</v>
      </c>
      <c r="O96" t="str">
        <f>VLOOKUP(SalesReceipts[[#This Row],[product_id]],Product[],4,0)</f>
        <v>Gourmet brewed coffee</v>
      </c>
      <c r="P96">
        <f>COUNTIF(SalesReceipts[sales_outlet_id],SalesReceipts[[#This Row],[sales_outlet_id]])</f>
        <v>115</v>
      </c>
    </row>
    <row r="97" spans="1:16">
      <c r="A97">
        <v>611</v>
      </c>
      <c r="B97">
        <v>43502</v>
      </c>
      <c r="C97">
        <v>9</v>
      </c>
      <c r="D97">
        <v>40</v>
      </c>
      <c r="E97">
        <v>0</v>
      </c>
      <c r="F97">
        <v>1</v>
      </c>
      <c r="G97">
        <v>84</v>
      </c>
      <c r="H97">
        <v>2</v>
      </c>
      <c r="I97">
        <f>VLOOKUP(SalesReceipts[[#This Row],[product_id]],Product[],8,FALSE)</f>
        <v>0.8</v>
      </c>
      <c r="J97">
        <f>SalesReceipts[[#This Row],[unit_price]]-VLOOKUP(SalesReceipts[[#This Row],[product_id]],Product[],7,FALSE)</f>
        <v>0.76</v>
      </c>
      <c r="K97" t="str">
        <f>_xlfn.XLOOKUP(SalesReceipts[[#This Row],[product_id]],Product[product_id],Product[product_group],"Not Found", 0,1)</f>
        <v>Add-ons</v>
      </c>
      <c r="L97" t="str">
        <f>VLOOKUP('Sales Receipts'!C98,SalesOutlet[],4,0)</f>
        <v>Toronto</v>
      </c>
      <c r="M97" t="str">
        <f>VLOOKUP(SalesReceipts[[#This Row],[staff_id]],Staff[],7,0)</f>
        <v>Brent Herman</v>
      </c>
      <c r="N97">
        <f>MONTH(SalesReceipts[[#This Row],[transaction_date]])</f>
        <v>2</v>
      </c>
      <c r="O97" t="str">
        <f>VLOOKUP(SalesReceipts[[#This Row],[product_id]],Product[],4,0)</f>
        <v>Regular syrup</v>
      </c>
      <c r="P97">
        <f>COUNTIF(SalesReceipts[sales_outlet_id],SalesReceipts[[#This Row],[sales_outlet_id]])</f>
        <v>114</v>
      </c>
    </row>
    <row r="98" spans="1:16">
      <c r="A98">
        <v>1757</v>
      </c>
      <c r="B98">
        <v>43502</v>
      </c>
      <c r="C98">
        <v>10</v>
      </c>
      <c r="D98">
        <v>42</v>
      </c>
      <c r="E98">
        <v>0</v>
      </c>
      <c r="F98">
        <v>1</v>
      </c>
      <c r="G98">
        <v>76</v>
      </c>
      <c r="H98">
        <v>1</v>
      </c>
      <c r="I98">
        <f>VLOOKUP(SalesReceipts[[#This Row],[product_id]],Product[],8,FALSE)</f>
        <v>3.5</v>
      </c>
      <c r="J98">
        <f>SalesReceipts[[#This Row],[unit_price]]-VLOOKUP(SalesReceipts[[#This Row],[product_id]],Product[],7,FALSE)</f>
        <v>1.2200000000000002</v>
      </c>
      <c r="K98" t="str">
        <f>_xlfn.XLOOKUP(SalesReceipts[[#This Row],[product_id]],Product[product_id],Product[product_group],"Not Found", 0,1)</f>
        <v>Food</v>
      </c>
      <c r="L98" t="str">
        <f>VLOOKUP('Sales Receipts'!C99,SalesOutlet[],4,0)</f>
        <v>Toronto</v>
      </c>
      <c r="M98" t="str">
        <f>VLOOKUP(SalesReceipts[[#This Row],[staff_id]],Staff[],7,0)</f>
        <v>Kylie Candace</v>
      </c>
      <c r="N98">
        <f>MONTH(SalesReceipts[[#This Row],[transaction_date]])</f>
        <v>2</v>
      </c>
      <c r="O98" t="str">
        <f>VLOOKUP(SalesReceipts[[#This Row],[product_id]],Product[],4,0)</f>
        <v>Biscotti</v>
      </c>
      <c r="P98">
        <f>COUNTIF(SalesReceipts[sales_outlet_id],SalesReceipts[[#This Row],[sales_outlet_id]])</f>
        <v>121</v>
      </c>
    </row>
    <row r="99" spans="1:16">
      <c r="A99">
        <v>1230</v>
      </c>
      <c r="B99">
        <v>43503</v>
      </c>
      <c r="C99">
        <v>3</v>
      </c>
      <c r="D99">
        <v>10</v>
      </c>
      <c r="E99">
        <v>0</v>
      </c>
      <c r="F99">
        <v>1</v>
      </c>
      <c r="G99">
        <v>36</v>
      </c>
      <c r="H99">
        <v>1</v>
      </c>
      <c r="I99">
        <f>VLOOKUP(SalesReceipts[[#This Row],[product_id]],Product[],8,FALSE)</f>
        <v>3.75</v>
      </c>
      <c r="J99">
        <f>SalesReceipts[[#This Row],[unit_price]]-VLOOKUP(SalesReceipts[[#This Row],[product_id]],Product[],7,FALSE)</f>
        <v>3</v>
      </c>
      <c r="K99" t="str">
        <f>_xlfn.XLOOKUP(SalesReceipts[[#This Row],[product_id]],Product[product_id],Product[product_group],"Not Found", 0,1)</f>
        <v>Beverages</v>
      </c>
      <c r="L99" t="str">
        <f>VLOOKUP('Sales Receipts'!C100,SalesOutlet[],4,0)</f>
        <v>Toronto</v>
      </c>
      <c r="M99" t="str">
        <f>VLOOKUP(SalesReceipts[[#This Row],[staff_id]],Staff[],7,0)</f>
        <v>Uma Winifred</v>
      </c>
      <c r="N99">
        <f>MONTH(SalesReceipts[[#This Row],[transaction_date]])</f>
        <v>2</v>
      </c>
      <c r="O99" t="str">
        <f>VLOOKUP(SalesReceipts[[#This Row],[product_id]],Product[],4,0)</f>
        <v>Premium brewed coffee</v>
      </c>
      <c r="P99">
        <f>COUNTIF(SalesReceipts[sales_outlet_id],SalesReceipts[[#This Row],[sales_outlet_id]])</f>
        <v>129</v>
      </c>
    </row>
    <row r="100" spans="1:16">
      <c r="A100">
        <v>1597</v>
      </c>
      <c r="B100">
        <v>43503</v>
      </c>
      <c r="C100">
        <v>4</v>
      </c>
      <c r="D100">
        <v>15</v>
      </c>
      <c r="E100">
        <v>0</v>
      </c>
      <c r="F100">
        <v>1</v>
      </c>
      <c r="G100">
        <v>80</v>
      </c>
      <c r="H100">
        <v>2</v>
      </c>
      <c r="I100">
        <f>VLOOKUP(SalesReceipts[[#This Row],[product_id]],Product[],8,FALSE)</f>
        <v>23</v>
      </c>
      <c r="J100">
        <f>SalesReceipts[[#This Row],[unit_price]]-VLOOKUP(SalesReceipts[[#This Row],[product_id]],Product[],7,FALSE)</f>
        <v>15.64</v>
      </c>
      <c r="K100" t="str">
        <f>_xlfn.XLOOKUP(SalesReceipts[[#This Row],[product_id]],Product[product_id],Product[product_group],"Not Found", 0,1)</f>
        <v>Merchandise</v>
      </c>
      <c r="L100" t="str">
        <f>VLOOKUP('Sales Receipts'!C101,SalesOutlet[],4,0)</f>
        <v>Toronto</v>
      </c>
      <c r="M100" t="str">
        <f>VLOOKUP(SalesReceipts[[#This Row],[staff_id]],Staff[],7,0)</f>
        <v>Remedios Mari</v>
      </c>
      <c r="N100">
        <f>MONTH(SalesReceipts[[#This Row],[transaction_date]])</f>
        <v>2</v>
      </c>
      <c r="O100" t="str">
        <f>VLOOKUP(SalesReceipts[[#This Row],[product_id]],Product[],4,0)</f>
        <v>Clothing</v>
      </c>
      <c r="P100">
        <f>COUNTIF(SalesReceipts[sales_outlet_id],SalesReceipts[[#This Row],[sales_outlet_id]])</f>
        <v>129</v>
      </c>
    </row>
    <row r="101" spans="1:16">
      <c r="A101">
        <v>52</v>
      </c>
      <c r="B101">
        <v>43503</v>
      </c>
      <c r="C101">
        <v>4</v>
      </c>
      <c r="D101">
        <v>12</v>
      </c>
      <c r="E101">
        <v>1</v>
      </c>
      <c r="F101">
        <v>1</v>
      </c>
      <c r="G101">
        <v>45</v>
      </c>
      <c r="H101">
        <v>1</v>
      </c>
      <c r="I101">
        <f>VLOOKUP(SalesReceipts[[#This Row],[product_id]],Product[],8,FALSE)</f>
        <v>3</v>
      </c>
      <c r="J101">
        <f>SalesReceipts[[#This Row],[unit_price]]-VLOOKUP(SalesReceipts[[#This Row],[product_id]],Product[],7,FALSE)</f>
        <v>2.25</v>
      </c>
      <c r="K101" t="str">
        <f>_xlfn.XLOOKUP(SalesReceipts[[#This Row],[product_id]],Product[product_id],Product[product_group],"Not Found", 0,1)</f>
        <v>Beverages</v>
      </c>
      <c r="L101" t="str">
        <f>VLOOKUP('Sales Receipts'!C102,SalesOutlet[],4,0)</f>
        <v>Toronto</v>
      </c>
      <c r="M101" t="str">
        <f>VLOOKUP(SalesReceipts[[#This Row],[staff_id]],Staff[],7,0)</f>
        <v>Britanni Jorden</v>
      </c>
      <c r="N101">
        <f>MONTH(SalesReceipts[[#This Row],[transaction_date]])</f>
        <v>2</v>
      </c>
      <c r="O101" t="str">
        <f>VLOOKUP(SalesReceipts[[#This Row],[product_id]],Product[],4,0)</f>
        <v>Brewed herbal tea</v>
      </c>
      <c r="P101">
        <f>COUNTIF(SalesReceipts[sales_outlet_id],SalesReceipts[[#This Row],[sales_outlet_id]])</f>
        <v>129</v>
      </c>
    </row>
    <row r="102" spans="1:16">
      <c r="A102">
        <v>119</v>
      </c>
      <c r="B102">
        <v>43503</v>
      </c>
      <c r="C102">
        <v>10</v>
      </c>
      <c r="D102">
        <v>41</v>
      </c>
      <c r="E102">
        <v>0</v>
      </c>
      <c r="F102">
        <v>1</v>
      </c>
      <c r="G102">
        <v>21</v>
      </c>
      <c r="H102">
        <v>1</v>
      </c>
      <c r="I102">
        <f>VLOOKUP(SalesReceipts[[#This Row],[product_id]],Product[],8,FALSE)</f>
        <v>13.33</v>
      </c>
      <c r="J102">
        <f>SalesReceipts[[#This Row],[unit_price]]-VLOOKUP(SalesReceipts[[#This Row],[product_id]],Product[],7,FALSE)</f>
        <v>2.67</v>
      </c>
      <c r="K102" t="str">
        <f>_xlfn.XLOOKUP(SalesReceipts[[#This Row],[product_id]],Product[product_id],Product[product_group],"Not Found", 0,1)</f>
        <v>Whole Bean/Teas</v>
      </c>
      <c r="L102" t="str">
        <f>VLOOKUP('Sales Receipts'!C103,SalesOutlet[],4,0)</f>
        <v>Toronto</v>
      </c>
      <c r="M102" t="str">
        <f>VLOOKUP(SalesReceipts[[#This Row],[staff_id]],Staff[],7,0)</f>
        <v>Adrian Macon</v>
      </c>
      <c r="N102">
        <f>MONTH(SalesReceipts[[#This Row],[transaction_date]])</f>
        <v>2</v>
      </c>
      <c r="O102" t="str">
        <f>VLOOKUP(SalesReceipts[[#This Row],[product_id]],Product[],4,0)</f>
        <v>Drinking Chocolate</v>
      </c>
      <c r="P102">
        <f>COUNTIF(SalesReceipts[sales_outlet_id],SalesReceipts[[#This Row],[sales_outlet_id]])</f>
        <v>121</v>
      </c>
    </row>
    <row r="103" spans="1:16">
      <c r="A103">
        <v>384</v>
      </c>
      <c r="B103">
        <v>43504</v>
      </c>
      <c r="C103">
        <v>3</v>
      </c>
      <c r="D103">
        <v>10</v>
      </c>
      <c r="E103">
        <v>1</v>
      </c>
      <c r="F103">
        <v>1</v>
      </c>
      <c r="G103">
        <v>26</v>
      </c>
      <c r="H103">
        <v>2</v>
      </c>
      <c r="I103">
        <f>VLOOKUP(SalesReceipts[[#This Row],[product_id]],Product[],8,FALSE)</f>
        <v>3</v>
      </c>
      <c r="J103">
        <f>SalesReceipts[[#This Row],[unit_price]]-VLOOKUP(SalesReceipts[[#This Row],[product_id]],Product[],7,FALSE)</f>
        <v>2.4</v>
      </c>
      <c r="K103" t="str">
        <f>_xlfn.XLOOKUP(SalesReceipts[[#This Row],[product_id]],Product[product_id],Product[product_group],"Not Found", 0,1)</f>
        <v>Beverages</v>
      </c>
      <c r="L103" t="str">
        <f>VLOOKUP('Sales Receipts'!C104,SalesOutlet[],4,0)</f>
        <v>Toronto</v>
      </c>
      <c r="M103" t="str">
        <f>VLOOKUP(SalesReceipts[[#This Row],[staff_id]],Staff[],7,0)</f>
        <v>Uma Winifred</v>
      </c>
      <c r="N103">
        <f>MONTH(SalesReceipts[[#This Row],[transaction_date]])</f>
        <v>2</v>
      </c>
      <c r="O103" t="str">
        <f>VLOOKUP(SalesReceipts[[#This Row],[product_id]],Product[],4,0)</f>
        <v>Organic brewed coffee</v>
      </c>
      <c r="P103">
        <f>COUNTIF(SalesReceipts[sales_outlet_id],SalesReceipts[[#This Row],[sales_outlet_id]])</f>
        <v>129</v>
      </c>
    </row>
    <row r="104" spans="1:16">
      <c r="A104">
        <v>1093</v>
      </c>
      <c r="B104">
        <v>43504</v>
      </c>
      <c r="C104">
        <v>9</v>
      </c>
      <c r="D104">
        <v>37</v>
      </c>
      <c r="E104">
        <v>0</v>
      </c>
      <c r="F104">
        <v>1</v>
      </c>
      <c r="G104">
        <v>11</v>
      </c>
      <c r="H104">
        <v>2</v>
      </c>
      <c r="I104">
        <f>VLOOKUP(SalesReceipts[[#This Row],[product_id]],Product[],8,FALSE)</f>
        <v>8.9499999999999993</v>
      </c>
      <c r="J104">
        <f>SalesReceipts[[#This Row],[unit_price]]-VLOOKUP(SalesReceipts[[#This Row],[product_id]],Product[],7,FALSE)</f>
        <v>1.7899999999999991</v>
      </c>
      <c r="K104" t="str">
        <f>_xlfn.XLOOKUP(SalesReceipts[[#This Row],[product_id]],Product[product_id],Product[product_group],"Not Found", 0,1)</f>
        <v>Whole Bean/Teas</v>
      </c>
      <c r="L104" t="str">
        <f>VLOOKUP('Sales Receipts'!C105,SalesOutlet[],4,0)</f>
        <v>Toronto</v>
      </c>
      <c r="M104" t="str">
        <f>VLOOKUP(SalesReceipts[[#This Row],[staff_id]],Staff[],7,0)</f>
        <v>Hop Bianca</v>
      </c>
      <c r="N104">
        <f>MONTH(SalesReceipts[[#This Row],[transaction_date]])</f>
        <v>2</v>
      </c>
      <c r="O104" t="str">
        <f>VLOOKUP(SalesReceipts[[#This Row],[product_id]],Product[],4,0)</f>
        <v>Herbal tea</v>
      </c>
      <c r="P104">
        <f>COUNTIF(SalesReceipts[sales_outlet_id],SalesReceipts[[#This Row],[sales_outlet_id]])</f>
        <v>114</v>
      </c>
    </row>
    <row r="105" spans="1:16">
      <c r="A105">
        <v>520</v>
      </c>
      <c r="B105">
        <v>43504</v>
      </c>
      <c r="C105">
        <v>3</v>
      </c>
      <c r="D105">
        <v>10</v>
      </c>
      <c r="E105">
        <v>1</v>
      </c>
      <c r="F105">
        <v>1</v>
      </c>
      <c r="G105">
        <v>40</v>
      </c>
      <c r="H105">
        <v>1</v>
      </c>
      <c r="I105">
        <f>VLOOKUP(SalesReceipts[[#This Row],[product_id]],Product[],8,FALSE)</f>
        <v>3.75</v>
      </c>
      <c r="J105">
        <f>SalesReceipts[[#This Row],[unit_price]]-VLOOKUP(SalesReceipts[[#This Row],[product_id]],Product[],7,FALSE)</f>
        <v>3</v>
      </c>
      <c r="K105" t="str">
        <f>_xlfn.XLOOKUP(SalesReceipts[[#This Row],[product_id]],Product[product_id],Product[product_group],"Not Found", 0,1)</f>
        <v>Beverages</v>
      </c>
      <c r="L105" t="str">
        <f>VLOOKUP('Sales Receipts'!C106,SalesOutlet[],4,0)</f>
        <v>Markham</v>
      </c>
      <c r="M105" t="str">
        <f>VLOOKUP(SalesReceipts[[#This Row],[staff_id]],Staff[],7,0)</f>
        <v>Uma Winifred</v>
      </c>
      <c r="N105">
        <f>MONTH(SalesReceipts[[#This Row],[transaction_date]])</f>
        <v>2</v>
      </c>
      <c r="O105" t="str">
        <f>VLOOKUP(SalesReceipts[[#This Row],[product_id]],Product[],4,0)</f>
        <v>Barista Espresso</v>
      </c>
      <c r="P105">
        <f>COUNTIF(SalesReceipts[sales_outlet_id],SalesReceipts[[#This Row],[sales_outlet_id]])</f>
        <v>129</v>
      </c>
    </row>
    <row r="106" spans="1:16">
      <c r="A106">
        <v>1129</v>
      </c>
      <c r="B106">
        <v>43504</v>
      </c>
      <c r="C106">
        <v>8</v>
      </c>
      <c r="D106">
        <v>34</v>
      </c>
      <c r="E106">
        <v>0</v>
      </c>
      <c r="F106">
        <v>1</v>
      </c>
      <c r="G106">
        <v>65</v>
      </c>
      <c r="H106">
        <v>1</v>
      </c>
      <c r="I106">
        <f>VLOOKUP(SalesReceipts[[#This Row],[product_id]],Product[],8,FALSE)</f>
        <v>0.8</v>
      </c>
      <c r="J106">
        <f>SalesReceipts[[#This Row],[unit_price]]-VLOOKUP(SalesReceipts[[#This Row],[product_id]],Product[],7,FALSE)</f>
        <v>0.76</v>
      </c>
      <c r="K106" t="str">
        <f>_xlfn.XLOOKUP(SalesReceipts[[#This Row],[product_id]],Product[product_id],Product[product_group],"Not Found", 0,1)</f>
        <v>Add-ons</v>
      </c>
      <c r="L106" t="str">
        <f>VLOOKUP('Sales Receipts'!C107,SalesOutlet[],4,0)</f>
        <v>Mississauga</v>
      </c>
      <c r="M106" t="str">
        <f>VLOOKUP(SalesReceipts[[#This Row],[staff_id]],Staff[],7,0)</f>
        <v>Yasir Lillith</v>
      </c>
      <c r="N106">
        <f>MONTH(SalesReceipts[[#This Row],[transaction_date]])</f>
        <v>2</v>
      </c>
      <c r="O106" t="str">
        <f>VLOOKUP(SalesReceipts[[#This Row],[product_id]],Product[],4,0)</f>
        <v>Sugar free syrup</v>
      </c>
      <c r="P106">
        <f>COUNTIF(SalesReceipts[sales_outlet_id],SalesReceipts[[#This Row],[sales_outlet_id]])</f>
        <v>124</v>
      </c>
    </row>
    <row r="107" spans="1:16">
      <c r="A107">
        <v>704</v>
      </c>
      <c r="B107">
        <v>43504</v>
      </c>
      <c r="C107">
        <v>5</v>
      </c>
      <c r="D107">
        <v>20</v>
      </c>
      <c r="E107">
        <v>0</v>
      </c>
      <c r="F107">
        <v>1</v>
      </c>
      <c r="G107">
        <v>47</v>
      </c>
      <c r="H107">
        <v>2</v>
      </c>
      <c r="I107">
        <f>VLOOKUP(SalesReceipts[[#This Row],[product_id]],Product[],8,FALSE)</f>
        <v>3</v>
      </c>
      <c r="J107">
        <f>SalesReceipts[[#This Row],[unit_price]]-VLOOKUP(SalesReceipts[[#This Row],[product_id]],Product[],7,FALSE)</f>
        <v>2.25</v>
      </c>
      <c r="K107" t="str">
        <f>_xlfn.XLOOKUP(SalesReceipts[[#This Row],[product_id]],Product[product_id],Product[product_group],"Not Found", 0,1)</f>
        <v>Beverages</v>
      </c>
      <c r="L107" t="str">
        <f>VLOOKUP('Sales Receipts'!C108,SalesOutlet[],4,0)</f>
        <v>Toronto</v>
      </c>
      <c r="M107" t="str">
        <f>VLOOKUP(SalesReceipts[[#This Row],[staff_id]],Staff[],7,0)</f>
        <v>Ronan Magee</v>
      </c>
      <c r="N107">
        <f>MONTH(SalesReceipts[[#This Row],[transaction_date]])</f>
        <v>2</v>
      </c>
      <c r="O107" t="str">
        <f>VLOOKUP(SalesReceipts[[#This Row],[product_id]],Product[],4,0)</f>
        <v>Brewed Green tea</v>
      </c>
      <c r="P107">
        <f>COUNTIF(SalesReceipts[sales_outlet_id],SalesReceipts[[#This Row],[sales_outlet_id]])</f>
        <v>115</v>
      </c>
    </row>
    <row r="108" spans="1:16">
      <c r="A108">
        <v>1014</v>
      </c>
      <c r="B108">
        <v>43505</v>
      </c>
      <c r="C108">
        <v>10</v>
      </c>
      <c r="D108">
        <v>44</v>
      </c>
      <c r="E108">
        <v>0</v>
      </c>
      <c r="F108">
        <v>1</v>
      </c>
      <c r="G108">
        <v>32</v>
      </c>
      <c r="H108">
        <v>1</v>
      </c>
      <c r="I108">
        <f>VLOOKUP(SalesReceipts[[#This Row],[product_id]],Product[],8,FALSE)</f>
        <v>3</v>
      </c>
      <c r="J108">
        <f>SalesReceipts[[#This Row],[unit_price]]-VLOOKUP(SalesReceipts[[#This Row],[product_id]],Product[],7,FALSE)</f>
        <v>2.4</v>
      </c>
      <c r="K108" t="str">
        <f>_xlfn.XLOOKUP(SalesReceipts[[#This Row],[product_id]],Product[product_id],Product[product_group],"Not Found", 0,1)</f>
        <v>Beverages</v>
      </c>
      <c r="L108" t="str">
        <f>VLOOKUP('Sales Receipts'!C109,SalesOutlet[],4,0)</f>
        <v>Toronto</v>
      </c>
      <c r="M108" t="str">
        <f>VLOOKUP(SalesReceipts[[#This Row],[staff_id]],Staff[],7,0)</f>
        <v>Tamekah Maya</v>
      </c>
      <c r="N108">
        <f>MONTH(SalesReceipts[[#This Row],[transaction_date]])</f>
        <v>2</v>
      </c>
      <c r="O108" t="str">
        <f>VLOOKUP(SalesReceipts[[#This Row],[product_id]],Product[],4,0)</f>
        <v>Gourmet brewed coffee</v>
      </c>
      <c r="P108">
        <f>COUNTIF(SalesReceipts[sales_outlet_id],SalesReceipts[[#This Row],[sales_outlet_id]])</f>
        <v>121</v>
      </c>
    </row>
    <row r="109" spans="1:16">
      <c r="A109">
        <v>594</v>
      </c>
      <c r="B109">
        <v>43505</v>
      </c>
      <c r="C109">
        <v>3</v>
      </c>
      <c r="D109">
        <v>6</v>
      </c>
      <c r="E109">
        <v>1</v>
      </c>
      <c r="F109">
        <v>1</v>
      </c>
      <c r="G109">
        <v>53</v>
      </c>
      <c r="H109">
        <v>2</v>
      </c>
      <c r="I109">
        <f>VLOOKUP(SalesReceipts[[#This Row],[product_id]],Product[],8,FALSE)</f>
        <v>3</v>
      </c>
      <c r="J109">
        <f>SalesReceipts[[#This Row],[unit_price]]-VLOOKUP(SalesReceipts[[#This Row],[product_id]],Product[],7,FALSE)</f>
        <v>2.25</v>
      </c>
      <c r="K109" t="str">
        <f>_xlfn.XLOOKUP(SalesReceipts[[#This Row],[product_id]],Product[product_id],Product[product_group],"Not Found", 0,1)</f>
        <v>Beverages</v>
      </c>
      <c r="L109" t="str">
        <f>VLOOKUP('Sales Receipts'!C110,SalesOutlet[],4,0)</f>
        <v>Toronto</v>
      </c>
      <c r="M109" t="str">
        <f>VLOOKUP(SalesReceipts[[#This Row],[staff_id]],Staff[],7,0)</f>
        <v>Xena Rahim</v>
      </c>
      <c r="N109">
        <f>MONTH(SalesReceipts[[#This Row],[transaction_date]])</f>
        <v>2</v>
      </c>
      <c r="O109" t="str">
        <f>VLOOKUP(SalesReceipts[[#This Row],[product_id]],Product[],4,0)</f>
        <v>Brewed Chai tea</v>
      </c>
      <c r="P109">
        <f>COUNTIF(SalesReceipts[sales_outlet_id],SalesReceipts[[#This Row],[sales_outlet_id]])</f>
        <v>129</v>
      </c>
    </row>
    <row r="110" spans="1:16">
      <c r="A110">
        <v>648</v>
      </c>
      <c r="B110">
        <v>43505</v>
      </c>
      <c r="C110">
        <v>9</v>
      </c>
      <c r="D110">
        <v>37</v>
      </c>
      <c r="E110">
        <v>1</v>
      </c>
      <c r="F110">
        <v>1</v>
      </c>
      <c r="G110">
        <v>49</v>
      </c>
      <c r="H110">
        <v>1</v>
      </c>
      <c r="I110">
        <f>VLOOKUP(SalesReceipts[[#This Row],[product_id]],Product[],8,FALSE)</f>
        <v>3</v>
      </c>
      <c r="J110">
        <f>SalesReceipts[[#This Row],[unit_price]]-VLOOKUP(SalesReceipts[[#This Row],[product_id]],Product[],7,FALSE)</f>
        <v>2.25</v>
      </c>
      <c r="K110" t="str">
        <f>_xlfn.XLOOKUP(SalesReceipts[[#This Row],[product_id]],Product[product_id],Product[product_group],"Not Found", 0,1)</f>
        <v>Beverages</v>
      </c>
      <c r="L110" t="str">
        <f>VLOOKUP('Sales Receipts'!C111,SalesOutlet[],4,0)</f>
        <v>Toronto</v>
      </c>
      <c r="M110" t="str">
        <f>VLOOKUP(SalesReceipts[[#This Row],[staff_id]],Staff[],7,0)</f>
        <v>Hop Bianca</v>
      </c>
      <c r="N110">
        <f>MONTH(SalesReceipts[[#This Row],[transaction_date]])</f>
        <v>2</v>
      </c>
      <c r="O110" t="str">
        <f>VLOOKUP(SalesReceipts[[#This Row],[product_id]],Product[],4,0)</f>
        <v>Brewed Black tea</v>
      </c>
      <c r="P110">
        <f>COUNTIF(SalesReceipts[sales_outlet_id],SalesReceipts[[#This Row],[sales_outlet_id]])</f>
        <v>114</v>
      </c>
    </row>
    <row r="111" spans="1:16">
      <c r="A111">
        <v>1513</v>
      </c>
      <c r="B111">
        <v>43506</v>
      </c>
      <c r="C111">
        <v>9</v>
      </c>
      <c r="D111">
        <v>39</v>
      </c>
      <c r="E111">
        <v>1</v>
      </c>
      <c r="F111">
        <v>1</v>
      </c>
      <c r="G111">
        <v>58</v>
      </c>
      <c r="H111">
        <v>1</v>
      </c>
      <c r="I111">
        <f>VLOOKUP(SalesReceipts[[#This Row],[product_id]],Product[],8,FALSE)</f>
        <v>3.5</v>
      </c>
      <c r="J111">
        <f>SalesReceipts[[#This Row],[unit_price]]-VLOOKUP(SalesReceipts[[#This Row],[product_id]],Product[],7,FALSE)</f>
        <v>0.87000000000000011</v>
      </c>
      <c r="K111" t="str">
        <f>_xlfn.XLOOKUP(SalesReceipts[[#This Row],[product_id]],Product[product_id],Product[product_group],"Not Found", 0,1)</f>
        <v>Beverages</v>
      </c>
      <c r="L111" t="str">
        <f>VLOOKUP('Sales Receipts'!C112,SalesOutlet[],4,0)</f>
        <v>Mississauga</v>
      </c>
      <c r="M111" t="str">
        <f>VLOOKUP(SalesReceipts[[#This Row],[staff_id]],Staff[],7,0)</f>
        <v>Vance Samuel</v>
      </c>
      <c r="N111">
        <f>MONTH(SalesReceipts[[#This Row],[transaction_date]])</f>
        <v>2</v>
      </c>
      <c r="O111" t="str">
        <f>VLOOKUP(SalesReceipts[[#This Row],[product_id]],Product[],4,0)</f>
        <v>Hot chocolate</v>
      </c>
      <c r="P111">
        <f>COUNTIF(SalesReceipts[sales_outlet_id],SalesReceipts[[#This Row],[sales_outlet_id]])</f>
        <v>114</v>
      </c>
    </row>
    <row r="112" spans="1:16">
      <c r="A112">
        <v>62</v>
      </c>
      <c r="B112">
        <v>43507</v>
      </c>
      <c r="C112">
        <v>5</v>
      </c>
      <c r="D112">
        <v>17</v>
      </c>
      <c r="E112">
        <v>1</v>
      </c>
      <c r="F112">
        <v>1</v>
      </c>
      <c r="G112">
        <v>37</v>
      </c>
      <c r="H112">
        <v>2</v>
      </c>
      <c r="I112">
        <f>VLOOKUP(SalesReceipts[[#This Row],[product_id]],Product[],8,FALSE)</f>
        <v>3</v>
      </c>
      <c r="J112">
        <f>SalesReceipts[[#This Row],[unit_price]]-VLOOKUP(SalesReceipts[[#This Row],[product_id]],Product[],7,FALSE)</f>
        <v>2.4</v>
      </c>
      <c r="K112" t="str">
        <f>_xlfn.XLOOKUP(SalesReceipts[[#This Row],[product_id]],Product[product_id],Product[product_group],"Not Found", 0,1)</f>
        <v>Beverages</v>
      </c>
      <c r="L112" t="str">
        <f>VLOOKUP('Sales Receipts'!C113,SalesOutlet[],4,0)</f>
        <v>Markham</v>
      </c>
      <c r="M112" t="str">
        <f>VLOOKUP(SalesReceipts[[#This Row],[staff_id]],Staff[],7,0)</f>
        <v>Quail Octavia</v>
      </c>
      <c r="N112">
        <f>MONTH(SalesReceipts[[#This Row],[transaction_date]])</f>
        <v>2</v>
      </c>
      <c r="O112" t="str">
        <f>VLOOKUP(SalesReceipts[[#This Row],[product_id]],Product[],4,0)</f>
        <v>Barista Espresso</v>
      </c>
      <c r="P112">
        <f>COUNTIF(SalesReceipts[sales_outlet_id],SalesReceipts[[#This Row],[sales_outlet_id]])</f>
        <v>115</v>
      </c>
    </row>
    <row r="113" spans="1:16">
      <c r="A113">
        <v>1201</v>
      </c>
      <c r="B113">
        <v>43507</v>
      </c>
      <c r="C113">
        <v>7</v>
      </c>
      <c r="D113">
        <v>26</v>
      </c>
      <c r="E113">
        <v>0</v>
      </c>
      <c r="F113">
        <v>1</v>
      </c>
      <c r="G113">
        <v>85</v>
      </c>
      <c r="H113">
        <v>1</v>
      </c>
      <c r="I113">
        <f>VLOOKUP(SalesReceipts[[#This Row],[product_id]],Product[],8,FALSE)</f>
        <v>6</v>
      </c>
      <c r="J113">
        <f>SalesReceipts[[#This Row],[unit_price]]-VLOOKUP(SalesReceipts[[#This Row],[product_id]],Product[],7,FALSE)</f>
        <v>4.8</v>
      </c>
      <c r="K113" t="str">
        <f>_xlfn.XLOOKUP(SalesReceipts[[#This Row],[product_id]],Product[product_id],Product[product_group],"Not Found", 0,1)</f>
        <v>Beverages</v>
      </c>
      <c r="L113" t="str">
        <f>VLOOKUP('Sales Receipts'!C114,SalesOutlet[],4,0)</f>
        <v>Mississauga</v>
      </c>
      <c r="M113" t="str">
        <f>VLOOKUP(SalesReceipts[[#This Row],[staff_id]],Staff[],7,0)</f>
        <v>Joelle Christen</v>
      </c>
      <c r="N113">
        <f>MONTH(SalesReceipts[[#This Row],[transaction_date]])</f>
        <v>2</v>
      </c>
      <c r="O113" t="str">
        <f>VLOOKUP(SalesReceipts[[#This Row],[product_id]],Product[],4,0)</f>
        <v>Specialty coffee</v>
      </c>
      <c r="P113">
        <f>COUNTIF(SalesReceipts[sales_outlet_id],SalesReceipts[[#This Row],[sales_outlet_id]])</f>
        <v>122</v>
      </c>
    </row>
    <row r="114" spans="1:16">
      <c r="A114">
        <v>121</v>
      </c>
      <c r="B114">
        <v>43507</v>
      </c>
      <c r="C114">
        <v>5</v>
      </c>
      <c r="D114">
        <v>20</v>
      </c>
      <c r="E114">
        <v>1</v>
      </c>
      <c r="F114">
        <v>1</v>
      </c>
      <c r="G114">
        <v>25</v>
      </c>
      <c r="H114">
        <v>2</v>
      </c>
      <c r="I114">
        <f>VLOOKUP(SalesReceipts[[#This Row],[product_id]],Product[],8,FALSE)</f>
        <v>2.2000000000000002</v>
      </c>
      <c r="J114">
        <f>SalesReceipts[[#This Row],[unit_price]]-VLOOKUP(SalesReceipts[[#This Row],[product_id]],Product[],7,FALSE)</f>
        <v>1.7600000000000002</v>
      </c>
      <c r="K114" t="str">
        <f>_xlfn.XLOOKUP(SalesReceipts[[#This Row],[product_id]],Product[product_id],Product[product_group],"Not Found", 0,1)</f>
        <v>Beverages</v>
      </c>
      <c r="L114" t="str">
        <f>VLOOKUP('Sales Receipts'!C115,SalesOutlet[],4,0)</f>
        <v>Mississauga</v>
      </c>
      <c r="M114" t="str">
        <f>VLOOKUP(SalesReceipts[[#This Row],[staff_id]],Staff[],7,0)</f>
        <v>Ronan Magee</v>
      </c>
      <c r="N114">
        <f>MONTH(SalesReceipts[[#This Row],[transaction_date]])</f>
        <v>2</v>
      </c>
      <c r="O114" t="str">
        <f>VLOOKUP(SalesReceipts[[#This Row],[product_id]],Product[],4,0)</f>
        <v>Organic brewed coffee</v>
      </c>
      <c r="P114">
        <f>COUNTIF(SalesReceipts[sales_outlet_id],SalesReceipts[[#This Row],[sales_outlet_id]])</f>
        <v>115</v>
      </c>
    </row>
    <row r="115" spans="1:16">
      <c r="A115">
        <v>1520</v>
      </c>
      <c r="B115">
        <v>43508</v>
      </c>
      <c r="C115">
        <v>6</v>
      </c>
      <c r="D115">
        <v>22</v>
      </c>
      <c r="E115">
        <v>1</v>
      </c>
      <c r="F115">
        <v>1</v>
      </c>
      <c r="G115">
        <v>70</v>
      </c>
      <c r="H115">
        <v>1</v>
      </c>
      <c r="I115">
        <f>VLOOKUP(SalesReceipts[[#This Row],[product_id]],Product[],8,FALSE)</f>
        <v>3.25</v>
      </c>
      <c r="J115">
        <f>SalesReceipts[[#This Row],[unit_price]]-VLOOKUP(SalesReceipts[[#This Row],[product_id]],Product[],7,FALSE)</f>
        <v>1.1400000000000001</v>
      </c>
      <c r="K115" t="str">
        <f>_xlfn.XLOOKUP(SalesReceipts[[#This Row],[product_id]],Product[product_id],Product[product_group],"Not Found", 0,1)</f>
        <v>Food</v>
      </c>
      <c r="L115" t="str">
        <f>VLOOKUP('Sales Receipts'!C116,SalesOutlet[],4,0)</f>
        <v>Toronto</v>
      </c>
      <c r="M115" t="str">
        <f>VLOOKUP(SalesReceipts[[#This Row],[staff_id]],Staff[],7,0)</f>
        <v>Marny Dennis</v>
      </c>
      <c r="N115">
        <f>MONTH(SalesReceipts[[#This Row],[transaction_date]])</f>
        <v>2</v>
      </c>
      <c r="O115" t="str">
        <f>VLOOKUP(SalesReceipts[[#This Row],[product_id]],Product[],4,0)</f>
        <v>Scone</v>
      </c>
      <c r="P115">
        <f>COUNTIF(SalesReceipts[sales_outlet_id],SalesReceipts[[#This Row],[sales_outlet_id]])</f>
        <v>146</v>
      </c>
    </row>
    <row r="116" spans="1:16">
      <c r="A116">
        <v>713</v>
      </c>
      <c r="B116">
        <v>43508</v>
      </c>
      <c r="C116">
        <v>3</v>
      </c>
      <c r="D116">
        <v>9</v>
      </c>
      <c r="E116">
        <v>1</v>
      </c>
      <c r="F116">
        <v>1</v>
      </c>
      <c r="G116">
        <v>36</v>
      </c>
      <c r="H116">
        <v>2</v>
      </c>
      <c r="I116">
        <f>VLOOKUP(SalesReceipts[[#This Row],[product_id]],Product[],8,FALSE)</f>
        <v>3.75</v>
      </c>
      <c r="J116">
        <f>SalesReceipts[[#This Row],[unit_price]]-VLOOKUP(SalesReceipts[[#This Row],[product_id]],Product[],7,FALSE)</f>
        <v>3</v>
      </c>
      <c r="K116" t="str">
        <f>_xlfn.XLOOKUP(SalesReceipts[[#This Row],[product_id]],Product[product_id],Product[product_group],"Not Found", 0,1)</f>
        <v>Beverages</v>
      </c>
      <c r="L116" t="str">
        <f>VLOOKUP('Sales Receipts'!C117,SalesOutlet[],4,0)</f>
        <v>Toronto</v>
      </c>
      <c r="M116" t="str">
        <f>VLOOKUP(SalesReceipts[[#This Row],[staff_id]],Staff[],7,0)</f>
        <v>Caldwell Veda</v>
      </c>
      <c r="N116">
        <f>MONTH(SalesReceipts[[#This Row],[transaction_date]])</f>
        <v>2</v>
      </c>
      <c r="O116" t="str">
        <f>VLOOKUP(SalesReceipts[[#This Row],[product_id]],Product[],4,0)</f>
        <v>Premium brewed coffee</v>
      </c>
      <c r="P116">
        <f>COUNTIF(SalesReceipts[sales_outlet_id],SalesReceipts[[#This Row],[sales_outlet_id]])</f>
        <v>129</v>
      </c>
    </row>
    <row r="117" spans="1:16">
      <c r="A117">
        <v>296</v>
      </c>
      <c r="B117">
        <v>43509</v>
      </c>
      <c r="C117">
        <v>4</v>
      </c>
      <c r="D117">
        <v>11</v>
      </c>
      <c r="E117">
        <v>1</v>
      </c>
      <c r="F117">
        <v>1</v>
      </c>
      <c r="G117">
        <v>10</v>
      </c>
      <c r="H117">
        <v>1</v>
      </c>
      <c r="I117">
        <f>VLOOKUP(SalesReceipts[[#This Row],[product_id]],Product[],8,FALSE)</f>
        <v>10</v>
      </c>
      <c r="J117">
        <f>SalesReceipts[[#This Row],[unit_price]]-VLOOKUP(SalesReceipts[[#This Row],[product_id]],Product[],7,FALSE)</f>
        <v>2</v>
      </c>
      <c r="K117" t="str">
        <f>_xlfn.XLOOKUP(SalesReceipts[[#This Row],[product_id]],Product[product_id],Product[product_group],"Not Found", 0,1)</f>
        <v>Whole Bean/Teas</v>
      </c>
      <c r="L117" t="str">
        <f>VLOOKUP('Sales Receipts'!C118,SalesOutlet[],4,0)</f>
        <v>Toronto</v>
      </c>
      <c r="M117" t="str">
        <f>VLOOKUP(SalesReceipts[[#This Row],[staff_id]],Staff[],7,0)</f>
        <v>Ruth Leslie</v>
      </c>
      <c r="N117">
        <f>MONTH(SalesReceipts[[#This Row],[transaction_date]])</f>
        <v>2</v>
      </c>
      <c r="O117" t="str">
        <f>VLOOKUP(SalesReceipts[[#This Row],[product_id]],Product[],4,0)</f>
        <v>Green beans</v>
      </c>
      <c r="P117">
        <f>COUNTIF(SalesReceipts[sales_outlet_id],SalesReceipts[[#This Row],[sales_outlet_id]])</f>
        <v>129</v>
      </c>
    </row>
    <row r="118" spans="1:16">
      <c r="A118">
        <v>1015</v>
      </c>
      <c r="B118">
        <v>43510</v>
      </c>
      <c r="C118">
        <v>10</v>
      </c>
      <c r="D118">
        <v>44</v>
      </c>
      <c r="E118">
        <v>0</v>
      </c>
      <c r="F118">
        <v>1</v>
      </c>
      <c r="G118">
        <v>7</v>
      </c>
      <c r="H118">
        <v>2</v>
      </c>
      <c r="I118">
        <f>VLOOKUP(SalesReceipts[[#This Row],[product_id]],Product[],8,FALSE)</f>
        <v>19.75</v>
      </c>
      <c r="J118">
        <f>SalesReceipts[[#This Row],[unit_price]]-VLOOKUP(SalesReceipts[[#This Row],[product_id]],Product[],7,FALSE)</f>
        <v>3.9499999999999993</v>
      </c>
      <c r="K118" t="str">
        <f>_xlfn.XLOOKUP(SalesReceipts[[#This Row],[product_id]],Product[product_id],Product[product_group],"Not Found", 0,1)</f>
        <v>Whole Bean/Teas</v>
      </c>
      <c r="L118" t="str">
        <f>VLOOKUP('Sales Receipts'!C119,SalesOutlet[],4,0)</f>
        <v>Toronto</v>
      </c>
      <c r="M118" t="str">
        <f>VLOOKUP(SalesReceipts[[#This Row],[staff_id]],Staff[],7,0)</f>
        <v>Tamekah Maya</v>
      </c>
      <c r="N118">
        <f>MONTH(SalesReceipts[[#This Row],[transaction_date]])</f>
        <v>2</v>
      </c>
      <c r="O118" t="str">
        <f>VLOOKUP(SalesReceipts[[#This Row],[product_id]],Product[],4,0)</f>
        <v>Premium Beans</v>
      </c>
      <c r="P118">
        <f>COUNTIF(SalesReceipts[sales_outlet_id],SalesReceipts[[#This Row],[sales_outlet_id]])</f>
        <v>121</v>
      </c>
    </row>
    <row r="119" spans="1:16">
      <c r="A119">
        <v>783</v>
      </c>
      <c r="B119">
        <v>43510</v>
      </c>
      <c r="C119">
        <v>4</v>
      </c>
      <c r="D119">
        <v>15</v>
      </c>
      <c r="E119">
        <v>0</v>
      </c>
      <c r="F119">
        <v>1</v>
      </c>
      <c r="G119">
        <v>36</v>
      </c>
      <c r="H119">
        <v>2</v>
      </c>
      <c r="I119">
        <f>VLOOKUP(SalesReceipts[[#This Row],[product_id]],Product[],8,FALSE)</f>
        <v>3.75</v>
      </c>
      <c r="J119">
        <f>SalesReceipts[[#This Row],[unit_price]]-VLOOKUP(SalesReceipts[[#This Row],[product_id]],Product[],7,FALSE)</f>
        <v>3</v>
      </c>
      <c r="K119" t="str">
        <f>_xlfn.XLOOKUP(SalesReceipts[[#This Row],[product_id]],Product[product_id],Product[product_group],"Not Found", 0,1)</f>
        <v>Beverages</v>
      </c>
      <c r="L119" t="str">
        <f>VLOOKUP('Sales Receipts'!C120,SalesOutlet[],4,0)</f>
        <v>Markham</v>
      </c>
      <c r="M119" t="str">
        <f>VLOOKUP(SalesReceipts[[#This Row],[staff_id]],Staff[],7,0)</f>
        <v>Remedios Mari</v>
      </c>
      <c r="N119">
        <f>MONTH(SalesReceipts[[#This Row],[transaction_date]])</f>
        <v>2</v>
      </c>
      <c r="O119" t="str">
        <f>VLOOKUP(SalesReceipts[[#This Row],[product_id]],Product[],4,0)</f>
        <v>Premium brewed coffee</v>
      </c>
      <c r="P119">
        <f>COUNTIF(SalesReceipts[sales_outlet_id],SalesReceipts[[#This Row],[sales_outlet_id]])</f>
        <v>129</v>
      </c>
    </row>
    <row r="120" spans="1:16">
      <c r="A120">
        <v>417</v>
      </c>
      <c r="B120">
        <v>43511</v>
      </c>
      <c r="C120">
        <v>7</v>
      </c>
      <c r="D120">
        <v>26</v>
      </c>
      <c r="E120">
        <v>0</v>
      </c>
      <c r="F120">
        <v>1</v>
      </c>
      <c r="G120">
        <v>50</v>
      </c>
      <c r="H120">
        <v>1</v>
      </c>
      <c r="I120">
        <f>VLOOKUP(SalesReceipts[[#This Row],[product_id]],Product[],8,FALSE)</f>
        <v>2.5</v>
      </c>
      <c r="J120">
        <f>SalesReceipts[[#This Row],[unit_price]]-VLOOKUP(SalesReceipts[[#This Row],[product_id]],Product[],7,FALSE)</f>
        <v>1.87</v>
      </c>
      <c r="K120" t="str">
        <f>_xlfn.XLOOKUP(SalesReceipts[[#This Row],[product_id]],Product[product_id],Product[product_group],"Not Found", 0,1)</f>
        <v>Beverages</v>
      </c>
      <c r="L120" t="str">
        <f>VLOOKUP('Sales Receipts'!C121,SalesOutlet[],4,0)</f>
        <v>Toronto</v>
      </c>
      <c r="M120" t="str">
        <f>VLOOKUP(SalesReceipts[[#This Row],[staff_id]],Staff[],7,0)</f>
        <v>Joelle Christen</v>
      </c>
      <c r="N120">
        <f>MONTH(SalesReceipts[[#This Row],[transaction_date]])</f>
        <v>2</v>
      </c>
      <c r="O120" t="str">
        <f>VLOOKUP(SalesReceipts[[#This Row],[product_id]],Product[],4,0)</f>
        <v>Brewed Black tea</v>
      </c>
      <c r="P120">
        <f>COUNTIF(SalesReceipts[sales_outlet_id],SalesReceipts[[#This Row],[sales_outlet_id]])</f>
        <v>122</v>
      </c>
    </row>
    <row r="121" spans="1:16">
      <c r="A121">
        <v>1530</v>
      </c>
      <c r="B121">
        <v>43512</v>
      </c>
      <c r="C121">
        <v>3</v>
      </c>
      <c r="D121">
        <v>8</v>
      </c>
      <c r="E121">
        <v>1</v>
      </c>
      <c r="F121">
        <v>1</v>
      </c>
      <c r="G121">
        <v>41</v>
      </c>
      <c r="H121">
        <v>2</v>
      </c>
      <c r="I121">
        <f>VLOOKUP(SalesReceipts[[#This Row],[product_id]],Product[],8,FALSE)</f>
        <v>4.25</v>
      </c>
      <c r="J121">
        <f>SalesReceipts[[#This Row],[unit_price]]-VLOOKUP(SalesReceipts[[#This Row],[product_id]],Product[],7,FALSE)</f>
        <v>3.4</v>
      </c>
      <c r="K121" t="str">
        <f>_xlfn.XLOOKUP(SalesReceipts[[#This Row],[product_id]],Product[product_id],Product[product_group],"Not Found", 0,1)</f>
        <v>Beverages</v>
      </c>
      <c r="L121" t="str">
        <f>VLOOKUP('Sales Receipts'!C122,SalesOutlet[],4,0)</f>
        <v>Markham</v>
      </c>
      <c r="M121" t="str">
        <f>VLOOKUP(SalesReceipts[[#This Row],[staff_id]],Staff[],7,0)</f>
        <v>Hamilton Emi</v>
      </c>
      <c r="N121">
        <f>MONTH(SalesReceipts[[#This Row],[transaction_date]])</f>
        <v>2</v>
      </c>
      <c r="O121" t="str">
        <f>VLOOKUP(SalesReceipts[[#This Row],[product_id]],Product[],4,0)</f>
        <v>Barista Espresso</v>
      </c>
      <c r="P121">
        <f>COUNTIF(SalesReceipts[sales_outlet_id],SalesReceipts[[#This Row],[sales_outlet_id]])</f>
        <v>129</v>
      </c>
    </row>
    <row r="122" spans="1:16">
      <c r="A122">
        <v>1590</v>
      </c>
      <c r="B122">
        <v>43512</v>
      </c>
      <c r="C122">
        <v>7</v>
      </c>
      <c r="D122">
        <v>28</v>
      </c>
      <c r="E122">
        <v>0</v>
      </c>
      <c r="F122">
        <v>1</v>
      </c>
      <c r="G122">
        <v>2</v>
      </c>
      <c r="H122">
        <v>2</v>
      </c>
      <c r="I122">
        <f>VLOOKUP(SalesReceipts[[#This Row],[product_id]],Product[],8,FALSE)</f>
        <v>18</v>
      </c>
      <c r="J122">
        <f>SalesReceipts[[#This Row],[unit_price]]-VLOOKUP(SalesReceipts[[#This Row],[product_id]],Product[],7,FALSE)</f>
        <v>3.5999999999999996</v>
      </c>
      <c r="K122" t="str">
        <f>_xlfn.XLOOKUP(SalesReceipts[[#This Row],[product_id]],Product[product_id],Product[product_group],"Not Found", 0,1)</f>
        <v>Whole Bean/Teas</v>
      </c>
      <c r="L122" t="str">
        <f>VLOOKUP('Sales Receipts'!C123,SalesOutlet[],4,0)</f>
        <v>Mississauga</v>
      </c>
      <c r="M122" t="str">
        <f>VLOOKUP(SalesReceipts[[#This Row],[staff_id]],Staff[],7,0)</f>
        <v>Joseph Byron</v>
      </c>
      <c r="N122">
        <f>MONTH(SalesReceipts[[#This Row],[transaction_date]])</f>
        <v>2</v>
      </c>
      <c r="O122" t="str">
        <f>VLOOKUP(SalesReceipts[[#This Row],[product_id]],Product[],4,0)</f>
        <v>House blend Beans</v>
      </c>
      <c r="P122">
        <f>COUNTIF(SalesReceipts[sales_outlet_id],SalesReceipts[[#This Row],[sales_outlet_id]])</f>
        <v>122</v>
      </c>
    </row>
    <row r="123" spans="1:16">
      <c r="A123">
        <v>347</v>
      </c>
      <c r="B123">
        <v>43512</v>
      </c>
      <c r="C123">
        <v>6</v>
      </c>
      <c r="D123">
        <v>25</v>
      </c>
      <c r="E123">
        <v>0</v>
      </c>
      <c r="F123">
        <v>1</v>
      </c>
      <c r="G123">
        <v>44</v>
      </c>
      <c r="H123">
        <v>1</v>
      </c>
      <c r="I123">
        <f>VLOOKUP(SalesReceipts[[#This Row],[product_id]],Product[],8,FALSE)</f>
        <v>2.5</v>
      </c>
      <c r="J123">
        <f>SalesReceipts[[#This Row],[unit_price]]-VLOOKUP(SalesReceipts[[#This Row],[product_id]],Product[],7,FALSE)</f>
        <v>1.87</v>
      </c>
      <c r="K123" t="str">
        <f>_xlfn.XLOOKUP(SalesReceipts[[#This Row],[product_id]],Product[product_id],Product[product_group],"Not Found", 0,1)</f>
        <v>Beverages</v>
      </c>
      <c r="L123" t="str">
        <f>VLOOKUP('Sales Receipts'!C124,SalesOutlet[],4,0)</f>
        <v>Markham</v>
      </c>
      <c r="M123" t="str">
        <f>VLOOKUP(SalesReceipts[[#This Row],[staff_id]],Staff[],7,0)</f>
        <v>Aline Melanie</v>
      </c>
      <c r="N123">
        <f>MONTH(SalesReceipts[[#This Row],[transaction_date]])</f>
        <v>2</v>
      </c>
      <c r="O123" t="str">
        <f>VLOOKUP(SalesReceipts[[#This Row],[product_id]],Product[],4,0)</f>
        <v>Brewed herbal tea</v>
      </c>
      <c r="P123">
        <f>COUNTIF(SalesReceipts[sales_outlet_id],SalesReceipts[[#This Row],[sales_outlet_id]])</f>
        <v>146</v>
      </c>
    </row>
    <row r="124" spans="1:16">
      <c r="A124">
        <v>447</v>
      </c>
      <c r="B124">
        <v>43514</v>
      </c>
      <c r="C124">
        <v>8</v>
      </c>
      <c r="D124">
        <v>34</v>
      </c>
      <c r="E124">
        <v>1</v>
      </c>
      <c r="F124">
        <v>1</v>
      </c>
      <c r="G124">
        <v>13</v>
      </c>
      <c r="H124">
        <v>1</v>
      </c>
      <c r="I124">
        <f>VLOOKUP(SalesReceipts[[#This Row],[product_id]],Product[],8,FALSE)</f>
        <v>8.9499999999999993</v>
      </c>
      <c r="J124">
        <f>SalesReceipts[[#This Row],[unit_price]]-VLOOKUP(SalesReceipts[[#This Row],[product_id]],Product[],7,FALSE)</f>
        <v>1.7899999999999991</v>
      </c>
      <c r="K124" t="str">
        <f>_xlfn.XLOOKUP(SalesReceipts[[#This Row],[product_id]],Product[product_id],Product[product_group],"Not Found", 0,1)</f>
        <v>Whole Bean/Teas</v>
      </c>
      <c r="L124" t="str">
        <f>VLOOKUP('Sales Receipts'!C125,SalesOutlet[],4,0)</f>
        <v>Markham</v>
      </c>
      <c r="M124" t="str">
        <f>VLOOKUP(SalesReceipts[[#This Row],[staff_id]],Staff[],7,0)</f>
        <v>Yasir Lillith</v>
      </c>
      <c r="N124">
        <f>MONTH(SalesReceipts[[#This Row],[transaction_date]])</f>
        <v>2</v>
      </c>
      <c r="O124" t="str">
        <f>VLOOKUP(SalesReceipts[[#This Row],[product_id]],Product[],4,0)</f>
        <v>Black tea</v>
      </c>
      <c r="P124">
        <f>COUNTIF(SalesReceipts[sales_outlet_id],SalesReceipts[[#This Row],[sales_outlet_id]])</f>
        <v>124</v>
      </c>
    </row>
    <row r="125" spans="1:16">
      <c r="A125">
        <v>580</v>
      </c>
      <c r="B125">
        <v>43514</v>
      </c>
      <c r="C125">
        <v>7</v>
      </c>
      <c r="D125">
        <v>26</v>
      </c>
      <c r="E125">
        <v>0</v>
      </c>
      <c r="F125">
        <v>1</v>
      </c>
      <c r="G125">
        <v>43</v>
      </c>
      <c r="H125">
        <v>2</v>
      </c>
      <c r="I125">
        <f>VLOOKUP(SalesReceipts[[#This Row],[product_id]],Product[],8,FALSE)</f>
        <v>3</v>
      </c>
      <c r="J125">
        <f>SalesReceipts[[#This Row],[unit_price]]-VLOOKUP(SalesReceipts[[#This Row],[product_id]],Product[],7,FALSE)</f>
        <v>2.25</v>
      </c>
      <c r="K125" t="str">
        <f>_xlfn.XLOOKUP(SalesReceipts[[#This Row],[product_id]],Product[product_id],Product[product_group],"Not Found", 0,1)</f>
        <v>Beverages</v>
      </c>
      <c r="L125" t="str">
        <f>VLOOKUP('Sales Receipts'!C126,SalesOutlet[],4,0)</f>
        <v>Markham</v>
      </c>
      <c r="M125" t="str">
        <f>VLOOKUP(SalesReceipts[[#This Row],[staff_id]],Staff[],7,0)</f>
        <v>Joelle Christen</v>
      </c>
      <c r="N125">
        <f>MONTH(SalesReceipts[[#This Row],[transaction_date]])</f>
        <v>2</v>
      </c>
      <c r="O125" t="str">
        <f>VLOOKUP(SalesReceipts[[#This Row],[product_id]],Product[],4,0)</f>
        <v>Brewed herbal tea</v>
      </c>
      <c r="P125">
        <f>COUNTIF(SalesReceipts[sales_outlet_id],SalesReceipts[[#This Row],[sales_outlet_id]])</f>
        <v>122</v>
      </c>
    </row>
    <row r="126" spans="1:16">
      <c r="A126">
        <v>1666</v>
      </c>
      <c r="B126">
        <v>43514</v>
      </c>
      <c r="C126">
        <v>8</v>
      </c>
      <c r="D126">
        <v>33</v>
      </c>
      <c r="E126">
        <v>0</v>
      </c>
      <c r="F126">
        <v>1</v>
      </c>
      <c r="G126">
        <v>42</v>
      </c>
      <c r="H126">
        <v>2</v>
      </c>
      <c r="I126">
        <f>VLOOKUP(SalesReceipts[[#This Row],[product_id]],Product[],8,FALSE)</f>
        <v>2.5</v>
      </c>
      <c r="J126">
        <f>SalesReceipts[[#This Row],[unit_price]]-VLOOKUP(SalesReceipts[[#This Row],[product_id]],Product[],7,FALSE)</f>
        <v>1.87</v>
      </c>
      <c r="K126" t="str">
        <f>_xlfn.XLOOKUP(SalesReceipts[[#This Row],[product_id]],Product[product_id],Product[product_group],"Not Found", 0,1)</f>
        <v>Beverages</v>
      </c>
      <c r="L126" t="str">
        <f>VLOOKUP('Sales Receipts'!C127,SalesOutlet[],4,0)</f>
        <v>Markham</v>
      </c>
      <c r="M126" t="str">
        <f>VLOOKUP(SalesReceipts[[#This Row],[staff_id]],Staff[],7,0)</f>
        <v>Cairo Vaughan</v>
      </c>
      <c r="N126">
        <f>MONTH(SalesReceipts[[#This Row],[transaction_date]])</f>
        <v>2</v>
      </c>
      <c r="O126" t="str">
        <f>VLOOKUP(SalesReceipts[[#This Row],[product_id]],Product[],4,0)</f>
        <v>Brewed herbal tea</v>
      </c>
      <c r="P126">
        <f>COUNTIF(SalesReceipts[sales_outlet_id],SalesReceipts[[#This Row],[sales_outlet_id]])</f>
        <v>124</v>
      </c>
    </row>
    <row r="127" spans="1:16">
      <c r="A127">
        <v>1160</v>
      </c>
      <c r="B127">
        <v>43514</v>
      </c>
      <c r="C127">
        <v>7</v>
      </c>
      <c r="D127">
        <v>28</v>
      </c>
      <c r="E127">
        <v>1</v>
      </c>
      <c r="F127">
        <v>1</v>
      </c>
      <c r="G127">
        <v>59</v>
      </c>
      <c r="H127">
        <v>1</v>
      </c>
      <c r="I127">
        <f>VLOOKUP(SalesReceipts[[#This Row],[product_id]],Product[],8,FALSE)</f>
        <v>4.5</v>
      </c>
      <c r="J127">
        <f>SalesReceipts[[#This Row],[unit_price]]-VLOOKUP(SalesReceipts[[#This Row],[product_id]],Product[],7,FALSE)</f>
        <v>1.1200000000000001</v>
      </c>
      <c r="K127" t="str">
        <f>_xlfn.XLOOKUP(SalesReceipts[[#This Row],[product_id]],Product[product_id],Product[product_group],"Not Found", 0,1)</f>
        <v>Beverages</v>
      </c>
      <c r="L127" t="str">
        <f>VLOOKUP('Sales Receipts'!C128,SalesOutlet[],4,0)</f>
        <v>Markham</v>
      </c>
      <c r="M127" t="str">
        <f>VLOOKUP(SalesReceipts[[#This Row],[staff_id]],Staff[],7,0)</f>
        <v>Joseph Byron</v>
      </c>
      <c r="N127">
        <f>MONTH(SalesReceipts[[#This Row],[transaction_date]])</f>
        <v>2</v>
      </c>
      <c r="O127" t="str">
        <f>VLOOKUP(SalesReceipts[[#This Row],[product_id]],Product[],4,0)</f>
        <v>Hot chocolate</v>
      </c>
      <c r="P127">
        <f>COUNTIF(SalesReceipts[sales_outlet_id],SalesReceipts[[#This Row],[sales_outlet_id]])</f>
        <v>122</v>
      </c>
    </row>
    <row r="128" spans="1:16">
      <c r="A128">
        <v>318</v>
      </c>
      <c r="B128">
        <v>43515</v>
      </c>
      <c r="C128">
        <v>8</v>
      </c>
      <c r="D128">
        <v>34</v>
      </c>
      <c r="E128">
        <v>1</v>
      </c>
      <c r="F128">
        <v>1</v>
      </c>
      <c r="G128">
        <v>71</v>
      </c>
      <c r="H128">
        <v>1</v>
      </c>
      <c r="I128">
        <f>VLOOKUP(SalesReceipts[[#This Row],[product_id]],Product[],8,FALSE)</f>
        <v>3.75</v>
      </c>
      <c r="J128">
        <f>SalesReceipts[[#This Row],[unit_price]]-VLOOKUP(SalesReceipts[[#This Row],[product_id]],Product[],7,FALSE)</f>
        <v>1.31</v>
      </c>
      <c r="K128" t="str">
        <f>_xlfn.XLOOKUP(SalesReceipts[[#This Row],[product_id]],Product[product_id],Product[product_group],"Not Found", 0,1)</f>
        <v>Food</v>
      </c>
      <c r="L128" t="str">
        <f>VLOOKUP('Sales Receipts'!C129,SalesOutlet[],4,0)</f>
        <v>Toronto</v>
      </c>
      <c r="M128" t="str">
        <f>VLOOKUP(SalesReceipts[[#This Row],[staff_id]],Staff[],7,0)</f>
        <v>Yasir Lillith</v>
      </c>
      <c r="N128">
        <f>MONTH(SalesReceipts[[#This Row],[transaction_date]])</f>
        <v>2</v>
      </c>
      <c r="O128" t="str">
        <f>VLOOKUP(SalesReceipts[[#This Row],[product_id]],Product[],4,0)</f>
        <v>Pastry</v>
      </c>
      <c r="P128">
        <f>COUNTIF(SalesReceipts[sales_outlet_id],SalesReceipts[[#This Row],[sales_outlet_id]])</f>
        <v>124</v>
      </c>
    </row>
    <row r="129" spans="1:16">
      <c r="A129">
        <v>1504</v>
      </c>
      <c r="B129">
        <v>43515</v>
      </c>
      <c r="C129">
        <v>3</v>
      </c>
      <c r="D129">
        <v>10</v>
      </c>
      <c r="E129">
        <v>0</v>
      </c>
      <c r="F129">
        <v>1</v>
      </c>
      <c r="G129">
        <v>23</v>
      </c>
      <c r="H129">
        <v>2</v>
      </c>
      <c r="I129">
        <f>VLOOKUP(SalesReceipts[[#This Row],[product_id]],Product[],8,FALSE)</f>
        <v>2.5</v>
      </c>
      <c r="J129">
        <f>SalesReceipts[[#This Row],[unit_price]]-VLOOKUP(SalesReceipts[[#This Row],[product_id]],Product[],7,FALSE)</f>
        <v>2</v>
      </c>
      <c r="K129" t="str">
        <f>_xlfn.XLOOKUP(SalesReceipts[[#This Row],[product_id]],Product[product_id],Product[product_group],"Not Found", 0,1)</f>
        <v>Beverages</v>
      </c>
      <c r="L129" t="str">
        <f>VLOOKUP('Sales Receipts'!C130,SalesOutlet[],4,0)</f>
        <v>Mississauga</v>
      </c>
      <c r="M129" t="str">
        <f>VLOOKUP(SalesReceipts[[#This Row],[staff_id]],Staff[],7,0)</f>
        <v>Uma Winifred</v>
      </c>
      <c r="N129">
        <f>MONTH(SalesReceipts[[#This Row],[transaction_date]])</f>
        <v>2</v>
      </c>
      <c r="O129" t="str">
        <f>VLOOKUP(SalesReceipts[[#This Row],[product_id]],Product[],4,0)</f>
        <v>Drip coffee</v>
      </c>
      <c r="P129">
        <f>COUNTIF(SalesReceipts[sales_outlet_id],SalesReceipts[[#This Row],[sales_outlet_id]])</f>
        <v>129</v>
      </c>
    </row>
    <row r="130" spans="1:16">
      <c r="A130">
        <v>137</v>
      </c>
      <c r="B130">
        <v>43516</v>
      </c>
      <c r="C130">
        <v>5</v>
      </c>
      <c r="D130">
        <v>20</v>
      </c>
      <c r="E130">
        <v>1</v>
      </c>
      <c r="F130">
        <v>1</v>
      </c>
      <c r="G130">
        <v>64</v>
      </c>
      <c r="H130">
        <v>1</v>
      </c>
      <c r="I130">
        <f>VLOOKUP(SalesReceipts[[#This Row],[product_id]],Product[],8,FALSE)</f>
        <v>0.8</v>
      </c>
      <c r="J130">
        <f>SalesReceipts[[#This Row],[unit_price]]-VLOOKUP(SalesReceipts[[#This Row],[product_id]],Product[],7,FALSE)</f>
        <v>0.76</v>
      </c>
      <c r="K130" t="str">
        <f>_xlfn.XLOOKUP(SalesReceipts[[#This Row],[product_id]],Product[product_id],Product[product_group],"Not Found", 0,1)</f>
        <v>Add-ons</v>
      </c>
      <c r="L130" t="str">
        <f>VLOOKUP('Sales Receipts'!C131,SalesOutlet[],4,0)</f>
        <v>Mississauga</v>
      </c>
      <c r="M130" t="str">
        <f>VLOOKUP(SalesReceipts[[#This Row],[staff_id]],Staff[],7,0)</f>
        <v>Ronan Magee</v>
      </c>
      <c r="N130">
        <f>MONTH(SalesReceipts[[#This Row],[transaction_date]])</f>
        <v>2</v>
      </c>
      <c r="O130" t="str">
        <f>VLOOKUP(SalesReceipts[[#This Row],[product_id]],Product[],4,0)</f>
        <v>Regular syrup</v>
      </c>
      <c r="P130">
        <f>COUNTIF(SalesReceipts[sales_outlet_id],SalesReceipts[[#This Row],[sales_outlet_id]])</f>
        <v>115</v>
      </c>
    </row>
    <row r="131" spans="1:16">
      <c r="A131">
        <v>803</v>
      </c>
      <c r="B131">
        <v>43516</v>
      </c>
      <c r="C131">
        <v>5</v>
      </c>
      <c r="D131">
        <v>19</v>
      </c>
      <c r="E131">
        <v>0</v>
      </c>
      <c r="F131">
        <v>1</v>
      </c>
      <c r="G131">
        <v>7</v>
      </c>
      <c r="H131">
        <v>2</v>
      </c>
      <c r="I131">
        <f>VLOOKUP(SalesReceipts[[#This Row],[product_id]],Product[],8,FALSE)</f>
        <v>19.75</v>
      </c>
      <c r="J131">
        <f>SalesReceipts[[#This Row],[unit_price]]-VLOOKUP(SalesReceipts[[#This Row],[product_id]],Product[],7,FALSE)</f>
        <v>3.9499999999999993</v>
      </c>
      <c r="K131" t="str">
        <f>_xlfn.XLOOKUP(SalesReceipts[[#This Row],[product_id]],Product[product_id],Product[product_group],"Not Found", 0,1)</f>
        <v>Whole Bean/Teas</v>
      </c>
      <c r="L131" t="str">
        <f>VLOOKUP('Sales Receipts'!C132,SalesOutlet[],4,0)</f>
        <v>Toronto</v>
      </c>
      <c r="M131" t="str">
        <f>VLOOKUP(SalesReceipts[[#This Row],[staff_id]],Staff[],7,0)</f>
        <v>Peter Paloma</v>
      </c>
      <c r="N131">
        <f>MONTH(SalesReceipts[[#This Row],[transaction_date]])</f>
        <v>2</v>
      </c>
      <c r="O131" t="str">
        <f>VLOOKUP(SalesReceipts[[#This Row],[product_id]],Product[],4,0)</f>
        <v>Premium Beans</v>
      </c>
      <c r="P131">
        <f>COUNTIF(SalesReceipts[sales_outlet_id],SalesReceipts[[#This Row],[sales_outlet_id]])</f>
        <v>115</v>
      </c>
    </row>
    <row r="132" spans="1:16">
      <c r="A132">
        <v>810</v>
      </c>
      <c r="B132">
        <v>43516</v>
      </c>
      <c r="C132">
        <v>3</v>
      </c>
      <c r="D132">
        <v>6</v>
      </c>
      <c r="E132">
        <v>1</v>
      </c>
      <c r="F132">
        <v>1</v>
      </c>
      <c r="G132">
        <v>83</v>
      </c>
      <c r="H132">
        <v>1</v>
      </c>
      <c r="I132">
        <f>VLOOKUP(SalesReceipts[[#This Row],[product_id]],Product[],8,FALSE)</f>
        <v>14</v>
      </c>
      <c r="J132">
        <f>SalesReceipts[[#This Row],[unit_price]]-VLOOKUP(SalesReceipts[[#This Row],[product_id]],Product[],7,FALSE)</f>
        <v>9.52</v>
      </c>
      <c r="K132" t="str">
        <f>_xlfn.XLOOKUP(SalesReceipts[[#This Row],[product_id]],Product[product_id],Product[product_group],"Not Found", 0,1)</f>
        <v>Merchandise</v>
      </c>
      <c r="L132" t="str">
        <f>VLOOKUP('Sales Receipts'!C133,SalesOutlet[],4,0)</f>
        <v>Toronto</v>
      </c>
      <c r="M132" t="str">
        <f>VLOOKUP(SalesReceipts[[#This Row],[staff_id]],Staff[],7,0)</f>
        <v>Xena Rahim</v>
      </c>
      <c r="N132">
        <f>MONTH(SalesReceipts[[#This Row],[transaction_date]])</f>
        <v>2</v>
      </c>
      <c r="O132" t="str">
        <f>VLOOKUP(SalesReceipts[[#This Row],[product_id]],Product[],4,0)</f>
        <v>Housewares</v>
      </c>
      <c r="P132">
        <f>COUNTIF(SalesReceipts[sales_outlet_id],SalesReceipts[[#This Row],[sales_outlet_id]])</f>
        <v>129</v>
      </c>
    </row>
    <row r="133" spans="1:16">
      <c r="A133">
        <v>1072</v>
      </c>
      <c r="B133">
        <v>43516</v>
      </c>
      <c r="C133">
        <v>10</v>
      </c>
      <c r="D133">
        <v>43</v>
      </c>
      <c r="E133">
        <v>1</v>
      </c>
      <c r="F133">
        <v>1</v>
      </c>
      <c r="G133">
        <v>31</v>
      </c>
      <c r="H133">
        <v>1</v>
      </c>
      <c r="I133">
        <f>VLOOKUP(SalesReceipts[[#This Row],[product_id]],Product[],8,FALSE)</f>
        <v>2.2000000000000002</v>
      </c>
      <c r="J133">
        <f>SalesReceipts[[#This Row],[unit_price]]-VLOOKUP(SalesReceipts[[#This Row],[product_id]],Product[],7,FALSE)</f>
        <v>1.7600000000000002</v>
      </c>
      <c r="K133" t="str">
        <f>_xlfn.XLOOKUP(SalesReceipts[[#This Row],[product_id]],Product[product_id],Product[product_group],"Not Found", 0,1)</f>
        <v>Beverages</v>
      </c>
      <c r="L133" t="str">
        <f>VLOOKUP('Sales Receipts'!C134,SalesOutlet[],4,0)</f>
        <v>Toronto</v>
      </c>
      <c r="M133" t="str">
        <f>VLOOKUP(SalesReceipts[[#This Row],[staff_id]],Staff[],7,0)</f>
        <v>Tatum Laurel</v>
      </c>
      <c r="N133">
        <f>MONTH(SalesReceipts[[#This Row],[transaction_date]])</f>
        <v>2</v>
      </c>
      <c r="O133" t="str">
        <f>VLOOKUP(SalesReceipts[[#This Row],[product_id]],Product[],4,0)</f>
        <v>Gourmet brewed coffee</v>
      </c>
      <c r="P133">
        <f>COUNTIF(SalesReceipts[sales_outlet_id],SalesReceipts[[#This Row],[sales_outlet_id]])</f>
        <v>121</v>
      </c>
    </row>
    <row r="134" spans="1:16">
      <c r="A134">
        <v>374</v>
      </c>
      <c r="B134">
        <v>43516</v>
      </c>
      <c r="C134">
        <v>10</v>
      </c>
      <c r="D134">
        <v>45</v>
      </c>
      <c r="E134">
        <v>0</v>
      </c>
      <c r="F134">
        <v>1</v>
      </c>
      <c r="G134">
        <v>29</v>
      </c>
      <c r="H134">
        <v>2</v>
      </c>
      <c r="I134">
        <f>VLOOKUP(SalesReceipts[[#This Row],[product_id]],Product[],8,FALSE)</f>
        <v>2.5</v>
      </c>
      <c r="J134">
        <f>SalesReceipts[[#This Row],[unit_price]]-VLOOKUP(SalesReceipts[[#This Row],[product_id]],Product[],7,FALSE)</f>
        <v>2</v>
      </c>
      <c r="K134" t="str">
        <f>_xlfn.XLOOKUP(SalesReceipts[[#This Row],[product_id]],Product[product_id],Product[product_group],"Not Found", 0,1)</f>
        <v>Beverages</v>
      </c>
      <c r="L134" t="str">
        <f>VLOOKUP('Sales Receipts'!C135,SalesOutlet[],4,0)</f>
        <v>Toronto</v>
      </c>
      <c r="M134" t="str">
        <f>VLOOKUP(SalesReceipts[[#This Row],[staff_id]],Staff[],7,0)</f>
        <v>Pandora Neville</v>
      </c>
      <c r="N134">
        <f>MONTH(SalesReceipts[[#This Row],[transaction_date]])</f>
        <v>2</v>
      </c>
      <c r="O134" t="str">
        <f>VLOOKUP(SalesReceipts[[#This Row],[product_id]],Product[],4,0)</f>
        <v>Gourmet brewed coffee</v>
      </c>
      <c r="P134">
        <f>COUNTIF(SalesReceipts[sales_outlet_id],SalesReceipts[[#This Row],[sales_outlet_id]])</f>
        <v>121</v>
      </c>
    </row>
    <row r="135" spans="1:16">
      <c r="A135">
        <v>381</v>
      </c>
      <c r="B135">
        <v>43516</v>
      </c>
      <c r="C135">
        <v>9</v>
      </c>
      <c r="D135">
        <v>40</v>
      </c>
      <c r="E135">
        <v>1</v>
      </c>
      <c r="F135">
        <v>1</v>
      </c>
      <c r="G135">
        <v>59</v>
      </c>
      <c r="H135">
        <v>1</v>
      </c>
      <c r="I135">
        <f>VLOOKUP(SalesReceipts[[#This Row],[product_id]],Product[],8,FALSE)</f>
        <v>4.5</v>
      </c>
      <c r="J135">
        <f>SalesReceipts[[#This Row],[unit_price]]-VLOOKUP(SalesReceipts[[#This Row],[product_id]],Product[],7,FALSE)</f>
        <v>1.1200000000000001</v>
      </c>
      <c r="K135" t="str">
        <f>_xlfn.XLOOKUP(SalesReceipts[[#This Row],[product_id]],Product[product_id],Product[product_group],"Not Found", 0,1)</f>
        <v>Beverages</v>
      </c>
      <c r="L135" t="str">
        <f>VLOOKUP('Sales Receipts'!C136,SalesOutlet[],4,0)</f>
        <v>Mississauga</v>
      </c>
      <c r="M135" t="str">
        <f>VLOOKUP(SalesReceipts[[#This Row],[staff_id]],Staff[],7,0)</f>
        <v>Brent Herman</v>
      </c>
      <c r="N135">
        <f>MONTH(SalesReceipts[[#This Row],[transaction_date]])</f>
        <v>2</v>
      </c>
      <c r="O135" t="str">
        <f>VLOOKUP(SalesReceipts[[#This Row],[product_id]],Product[],4,0)</f>
        <v>Hot chocolate</v>
      </c>
      <c r="P135">
        <f>COUNTIF(SalesReceipts[sales_outlet_id],SalesReceipts[[#This Row],[sales_outlet_id]])</f>
        <v>114</v>
      </c>
    </row>
    <row r="136" spans="1:16">
      <c r="A136">
        <v>1351</v>
      </c>
      <c r="B136">
        <v>43516</v>
      </c>
      <c r="C136">
        <v>5</v>
      </c>
      <c r="D136">
        <v>17</v>
      </c>
      <c r="E136">
        <v>1</v>
      </c>
      <c r="F136">
        <v>1</v>
      </c>
      <c r="G136">
        <v>33</v>
      </c>
      <c r="H136">
        <v>2</v>
      </c>
      <c r="I136">
        <f>VLOOKUP(SalesReceipts[[#This Row],[product_id]],Product[],8,FALSE)</f>
        <v>3.5</v>
      </c>
      <c r="J136">
        <f>SalesReceipts[[#This Row],[unit_price]]-VLOOKUP(SalesReceipts[[#This Row],[product_id]],Product[],7,FALSE)</f>
        <v>2.8</v>
      </c>
      <c r="K136" t="str">
        <f>_xlfn.XLOOKUP(SalesReceipts[[#This Row],[product_id]],Product[product_id],Product[product_group],"Not Found", 0,1)</f>
        <v>Beverages</v>
      </c>
      <c r="L136" t="str">
        <f>VLOOKUP('Sales Receipts'!C137,SalesOutlet[],4,0)</f>
        <v>Toronto</v>
      </c>
      <c r="M136" t="str">
        <f>VLOOKUP(SalesReceipts[[#This Row],[staff_id]],Staff[],7,0)</f>
        <v>Quail Octavia</v>
      </c>
      <c r="N136">
        <f>MONTH(SalesReceipts[[#This Row],[transaction_date]])</f>
        <v>2</v>
      </c>
      <c r="O136" t="str">
        <f>VLOOKUP(SalesReceipts[[#This Row],[product_id]],Product[],4,0)</f>
        <v>Gourmet brewed coffee</v>
      </c>
      <c r="P136">
        <f>COUNTIF(SalesReceipts[sales_outlet_id],SalesReceipts[[#This Row],[sales_outlet_id]])</f>
        <v>115</v>
      </c>
    </row>
    <row r="137" spans="1:16">
      <c r="A137">
        <v>510</v>
      </c>
      <c r="B137">
        <v>43517</v>
      </c>
      <c r="C137">
        <v>9</v>
      </c>
      <c r="D137">
        <v>40</v>
      </c>
      <c r="E137">
        <v>1</v>
      </c>
      <c r="F137">
        <v>1</v>
      </c>
      <c r="G137">
        <v>74</v>
      </c>
      <c r="H137">
        <v>2</v>
      </c>
      <c r="I137">
        <f>VLOOKUP(SalesReceipts[[#This Row],[product_id]],Product[],8,FALSE)</f>
        <v>3.5</v>
      </c>
      <c r="J137">
        <f>SalesReceipts[[#This Row],[unit_price]]-VLOOKUP(SalesReceipts[[#This Row],[product_id]],Product[],7,FALSE)</f>
        <v>1.2200000000000002</v>
      </c>
      <c r="K137" t="str">
        <f>_xlfn.XLOOKUP(SalesReceipts[[#This Row],[product_id]],Product[product_id],Product[product_group],"Not Found", 0,1)</f>
        <v>Food</v>
      </c>
      <c r="L137" t="str">
        <f>VLOOKUP('Sales Receipts'!C138,SalesOutlet[],4,0)</f>
        <v>Markham</v>
      </c>
      <c r="M137" t="str">
        <f>VLOOKUP(SalesReceipts[[#This Row],[staff_id]],Staff[],7,0)</f>
        <v>Brent Herman</v>
      </c>
      <c r="N137">
        <f>MONTH(SalesReceipts[[#This Row],[transaction_date]])</f>
        <v>2</v>
      </c>
      <c r="O137" t="str">
        <f>VLOOKUP(SalesReceipts[[#This Row],[product_id]],Product[],4,0)</f>
        <v>Biscotti</v>
      </c>
      <c r="P137">
        <f>COUNTIF(SalesReceipts[sales_outlet_id],SalesReceipts[[#This Row],[sales_outlet_id]])</f>
        <v>114</v>
      </c>
    </row>
    <row r="138" spans="1:16">
      <c r="A138">
        <v>780</v>
      </c>
      <c r="B138">
        <v>43517</v>
      </c>
      <c r="C138">
        <v>7</v>
      </c>
      <c r="D138">
        <v>26</v>
      </c>
      <c r="E138">
        <v>1</v>
      </c>
      <c r="F138">
        <v>1</v>
      </c>
      <c r="G138">
        <v>2</v>
      </c>
      <c r="H138">
        <v>1</v>
      </c>
      <c r="I138">
        <f>VLOOKUP(SalesReceipts[[#This Row],[product_id]],Product[],8,FALSE)</f>
        <v>18</v>
      </c>
      <c r="J138">
        <f>SalesReceipts[[#This Row],[unit_price]]-VLOOKUP(SalesReceipts[[#This Row],[product_id]],Product[],7,FALSE)</f>
        <v>3.5999999999999996</v>
      </c>
      <c r="K138" t="str">
        <f>_xlfn.XLOOKUP(SalesReceipts[[#This Row],[product_id]],Product[product_id],Product[product_group],"Not Found", 0,1)</f>
        <v>Whole Bean/Teas</v>
      </c>
      <c r="L138" t="str">
        <f>VLOOKUP('Sales Receipts'!C139,SalesOutlet[],4,0)</f>
        <v>Toronto</v>
      </c>
      <c r="M138" t="str">
        <f>VLOOKUP(SalesReceipts[[#This Row],[staff_id]],Staff[],7,0)</f>
        <v>Joelle Christen</v>
      </c>
      <c r="N138">
        <f>MONTH(SalesReceipts[[#This Row],[transaction_date]])</f>
        <v>2</v>
      </c>
      <c r="O138" t="str">
        <f>VLOOKUP(SalesReceipts[[#This Row],[product_id]],Product[],4,0)</f>
        <v>House blend Beans</v>
      </c>
      <c r="P138">
        <f>COUNTIF(SalesReceipts[sales_outlet_id],SalesReceipts[[#This Row],[sales_outlet_id]])</f>
        <v>122</v>
      </c>
    </row>
    <row r="139" spans="1:16">
      <c r="A139">
        <v>144</v>
      </c>
      <c r="B139">
        <v>43517</v>
      </c>
      <c r="C139">
        <v>3</v>
      </c>
      <c r="D139">
        <v>9</v>
      </c>
      <c r="E139">
        <v>0</v>
      </c>
      <c r="F139">
        <v>1</v>
      </c>
      <c r="G139">
        <v>80</v>
      </c>
      <c r="H139">
        <v>2</v>
      </c>
      <c r="I139">
        <f>VLOOKUP(SalesReceipts[[#This Row],[product_id]],Product[],8,FALSE)</f>
        <v>23</v>
      </c>
      <c r="J139">
        <f>SalesReceipts[[#This Row],[unit_price]]-VLOOKUP(SalesReceipts[[#This Row],[product_id]],Product[],7,FALSE)</f>
        <v>15.64</v>
      </c>
      <c r="K139" t="str">
        <f>_xlfn.XLOOKUP(SalesReceipts[[#This Row],[product_id]],Product[product_id],Product[product_group],"Not Found", 0,1)</f>
        <v>Merchandise</v>
      </c>
      <c r="L139" t="str">
        <f>VLOOKUP('Sales Receipts'!C140,SalesOutlet[],4,0)</f>
        <v>Mississauga</v>
      </c>
      <c r="M139" t="str">
        <f>VLOOKUP(SalesReceipts[[#This Row],[staff_id]],Staff[],7,0)</f>
        <v>Caldwell Veda</v>
      </c>
      <c r="N139">
        <f>MONTH(SalesReceipts[[#This Row],[transaction_date]])</f>
        <v>2</v>
      </c>
      <c r="O139" t="str">
        <f>VLOOKUP(SalesReceipts[[#This Row],[product_id]],Product[],4,0)</f>
        <v>Clothing</v>
      </c>
      <c r="P139">
        <f>COUNTIF(SalesReceipts[sales_outlet_id],SalesReceipts[[#This Row],[sales_outlet_id]])</f>
        <v>129</v>
      </c>
    </row>
    <row r="140" spans="1:16">
      <c r="A140">
        <v>288</v>
      </c>
      <c r="B140">
        <v>43517</v>
      </c>
      <c r="C140">
        <v>6</v>
      </c>
      <c r="D140">
        <v>25</v>
      </c>
      <c r="E140">
        <v>0</v>
      </c>
      <c r="F140">
        <v>1</v>
      </c>
      <c r="G140">
        <v>40</v>
      </c>
      <c r="H140">
        <v>1</v>
      </c>
      <c r="I140">
        <f>VLOOKUP(SalesReceipts[[#This Row],[product_id]],Product[],8,FALSE)</f>
        <v>3.75</v>
      </c>
      <c r="J140">
        <f>SalesReceipts[[#This Row],[unit_price]]-VLOOKUP(SalesReceipts[[#This Row],[product_id]],Product[],7,FALSE)</f>
        <v>3</v>
      </c>
      <c r="K140" t="str">
        <f>_xlfn.XLOOKUP(SalesReceipts[[#This Row],[product_id]],Product[product_id],Product[product_group],"Not Found", 0,1)</f>
        <v>Beverages</v>
      </c>
      <c r="L140" t="str">
        <f>VLOOKUP('Sales Receipts'!C141,SalesOutlet[],4,0)</f>
        <v>Toronto</v>
      </c>
      <c r="M140" t="str">
        <f>VLOOKUP(SalesReceipts[[#This Row],[staff_id]],Staff[],7,0)</f>
        <v>Aline Melanie</v>
      </c>
      <c r="N140">
        <f>MONTH(SalesReceipts[[#This Row],[transaction_date]])</f>
        <v>2</v>
      </c>
      <c r="O140" t="str">
        <f>VLOOKUP(SalesReceipts[[#This Row],[product_id]],Product[],4,0)</f>
        <v>Barista Espresso</v>
      </c>
      <c r="P140">
        <f>COUNTIF(SalesReceipts[sales_outlet_id],SalesReceipts[[#This Row],[sales_outlet_id]])</f>
        <v>146</v>
      </c>
    </row>
    <row r="141" spans="1:16">
      <c r="A141">
        <v>1187</v>
      </c>
      <c r="B141">
        <v>43518</v>
      </c>
      <c r="C141">
        <v>3</v>
      </c>
      <c r="D141">
        <v>9</v>
      </c>
      <c r="E141">
        <v>1</v>
      </c>
      <c r="F141">
        <v>1</v>
      </c>
      <c r="G141">
        <v>35</v>
      </c>
      <c r="H141">
        <v>2</v>
      </c>
      <c r="I141">
        <f>VLOOKUP(SalesReceipts[[#This Row],[product_id]],Product[],8,FALSE)</f>
        <v>3.1</v>
      </c>
      <c r="J141">
        <f>SalesReceipts[[#This Row],[unit_price]]-VLOOKUP(SalesReceipts[[#This Row],[product_id]],Product[],7,FALSE)</f>
        <v>2.48</v>
      </c>
      <c r="K141" t="str">
        <f>_xlfn.XLOOKUP(SalesReceipts[[#This Row],[product_id]],Product[product_id],Product[product_group],"Not Found", 0,1)</f>
        <v>Beverages</v>
      </c>
      <c r="L141" t="str">
        <f>VLOOKUP('Sales Receipts'!C142,SalesOutlet[],4,0)</f>
        <v>Markham</v>
      </c>
      <c r="M141" t="str">
        <f>VLOOKUP(SalesReceipts[[#This Row],[staff_id]],Staff[],7,0)</f>
        <v>Caldwell Veda</v>
      </c>
      <c r="N141">
        <f>MONTH(SalesReceipts[[#This Row],[transaction_date]])</f>
        <v>2</v>
      </c>
      <c r="O141" t="str">
        <f>VLOOKUP(SalesReceipts[[#This Row],[product_id]],Product[],4,0)</f>
        <v>Premium brewed coffee</v>
      </c>
      <c r="P141">
        <f>COUNTIF(SalesReceipts[sales_outlet_id],SalesReceipts[[#This Row],[sales_outlet_id]])</f>
        <v>129</v>
      </c>
    </row>
    <row r="142" spans="1:16">
      <c r="A142">
        <v>565</v>
      </c>
      <c r="B142">
        <v>43519</v>
      </c>
      <c r="C142">
        <v>7</v>
      </c>
      <c r="D142">
        <v>30</v>
      </c>
      <c r="E142">
        <v>0</v>
      </c>
      <c r="F142">
        <v>1</v>
      </c>
      <c r="G142">
        <v>24</v>
      </c>
      <c r="H142">
        <v>2</v>
      </c>
      <c r="I142">
        <f>VLOOKUP(SalesReceipts[[#This Row],[product_id]],Product[],8,FALSE)</f>
        <v>3</v>
      </c>
      <c r="J142">
        <f>SalesReceipts[[#This Row],[unit_price]]-VLOOKUP(SalesReceipts[[#This Row],[product_id]],Product[],7,FALSE)</f>
        <v>2.4</v>
      </c>
      <c r="K142" t="str">
        <f>_xlfn.XLOOKUP(SalesReceipts[[#This Row],[product_id]],Product[product_id],Product[product_group],"Not Found", 0,1)</f>
        <v>Beverages</v>
      </c>
      <c r="L142" t="str">
        <f>VLOOKUP('Sales Receipts'!C143,SalesOutlet[],4,0)</f>
        <v>Toronto</v>
      </c>
      <c r="M142" t="str">
        <f>VLOOKUP(SalesReceipts[[#This Row],[staff_id]],Staff[],7,0)</f>
        <v>Amela Chadwick</v>
      </c>
      <c r="N142">
        <f>MONTH(SalesReceipts[[#This Row],[transaction_date]])</f>
        <v>2</v>
      </c>
      <c r="O142" t="str">
        <f>VLOOKUP(SalesReceipts[[#This Row],[product_id]],Product[],4,0)</f>
        <v>Drip coffee</v>
      </c>
      <c r="P142">
        <f>COUNTIF(SalesReceipts[sales_outlet_id],SalesReceipts[[#This Row],[sales_outlet_id]])</f>
        <v>122</v>
      </c>
    </row>
    <row r="143" spans="1:16">
      <c r="A143">
        <v>1206</v>
      </c>
      <c r="B143">
        <v>43519</v>
      </c>
      <c r="C143">
        <v>10</v>
      </c>
      <c r="D143">
        <v>45</v>
      </c>
      <c r="E143">
        <v>0</v>
      </c>
      <c r="F143">
        <v>1</v>
      </c>
      <c r="G143">
        <v>70</v>
      </c>
      <c r="H143">
        <v>2</v>
      </c>
      <c r="I143">
        <f>VLOOKUP(SalesReceipts[[#This Row],[product_id]],Product[],8,FALSE)</f>
        <v>3.25</v>
      </c>
      <c r="J143">
        <f>SalesReceipts[[#This Row],[unit_price]]-VLOOKUP(SalesReceipts[[#This Row],[product_id]],Product[],7,FALSE)</f>
        <v>1.1400000000000001</v>
      </c>
      <c r="K143" t="str">
        <f>_xlfn.XLOOKUP(SalesReceipts[[#This Row],[product_id]],Product[product_id],Product[product_group],"Not Found", 0,1)</f>
        <v>Food</v>
      </c>
      <c r="L143" t="str">
        <f>VLOOKUP('Sales Receipts'!C144,SalesOutlet[],4,0)</f>
        <v>Toronto</v>
      </c>
      <c r="M143" t="str">
        <f>VLOOKUP(SalesReceipts[[#This Row],[staff_id]],Staff[],7,0)</f>
        <v>Pandora Neville</v>
      </c>
      <c r="N143">
        <f>MONTH(SalesReceipts[[#This Row],[transaction_date]])</f>
        <v>2</v>
      </c>
      <c r="O143" t="str">
        <f>VLOOKUP(SalesReceipts[[#This Row],[product_id]],Product[],4,0)</f>
        <v>Scone</v>
      </c>
      <c r="P143">
        <f>COUNTIF(SalesReceipts[sales_outlet_id],SalesReceipts[[#This Row],[sales_outlet_id]])</f>
        <v>121</v>
      </c>
    </row>
    <row r="144" spans="1:16">
      <c r="A144">
        <v>1712</v>
      </c>
      <c r="B144">
        <v>43519</v>
      </c>
      <c r="C144">
        <v>9</v>
      </c>
      <c r="D144">
        <v>40</v>
      </c>
      <c r="E144">
        <v>0</v>
      </c>
      <c r="F144">
        <v>1</v>
      </c>
      <c r="G144">
        <v>78</v>
      </c>
      <c r="H144">
        <v>1</v>
      </c>
      <c r="I144">
        <f>VLOOKUP(SalesReceipts[[#This Row],[product_id]],Product[],8,FALSE)</f>
        <v>4.5</v>
      </c>
      <c r="J144">
        <f>SalesReceipts[[#This Row],[unit_price]]-VLOOKUP(SalesReceipts[[#This Row],[product_id]],Product[],7,FALSE)</f>
        <v>1.5699999999999998</v>
      </c>
      <c r="K144" t="str">
        <f>_xlfn.XLOOKUP(SalesReceipts[[#This Row],[product_id]],Product[product_id],Product[product_group],"Not Found", 0,1)</f>
        <v>Food</v>
      </c>
      <c r="L144" t="str">
        <f>VLOOKUP('Sales Receipts'!C145,SalesOutlet[],4,0)</f>
        <v>Toronto</v>
      </c>
      <c r="M144" t="str">
        <f>VLOOKUP(SalesReceipts[[#This Row],[staff_id]],Staff[],7,0)</f>
        <v>Brent Herman</v>
      </c>
      <c r="N144">
        <f>MONTH(SalesReceipts[[#This Row],[transaction_date]])</f>
        <v>2</v>
      </c>
      <c r="O144" t="str">
        <f>VLOOKUP(SalesReceipts[[#This Row],[product_id]],Product[],4,0)</f>
        <v>Scone</v>
      </c>
      <c r="P144">
        <f>COUNTIF(SalesReceipts[sales_outlet_id],SalesReceipts[[#This Row],[sales_outlet_id]])</f>
        <v>114</v>
      </c>
    </row>
    <row r="145" spans="1:16">
      <c r="A145">
        <v>545</v>
      </c>
      <c r="B145">
        <v>43519</v>
      </c>
      <c r="C145">
        <v>3</v>
      </c>
      <c r="D145">
        <v>9</v>
      </c>
      <c r="E145">
        <v>1</v>
      </c>
      <c r="F145">
        <v>1</v>
      </c>
      <c r="G145">
        <v>11</v>
      </c>
      <c r="H145">
        <v>1</v>
      </c>
      <c r="I145">
        <f>VLOOKUP(SalesReceipts[[#This Row],[product_id]],Product[],8,FALSE)</f>
        <v>8.9499999999999993</v>
      </c>
      <c r="J145">
        <f>SalesReceipts[[#This Row],[unit_price]]-VLOOKUP(SalesReceipts[[#This Row],[product_id]],Product[],7,FALSE)</f>
        <v>1.7899999999999991</v>
      </c>
      <c r="K145" t="str">
        <f>_xlfn.XLOOKUP(SalesReceipts[[#This Row],[product_id]],Product[product_id],Product[product_group],"Not Found", 0,1)</f>
        <v>Whole Bean/Teas</v>
      </c>
      <c r="L145" t="str">
        <f>VLOOKUP('Sales Receipts'!C146,SalesOutlet[],4,0)</f>
        <v>Toronto</v>
      </c>
      <c r="M145" t="str">
        <f>VLOOKUP(SalesReceipts[[#This Row],[staff_id]],Staff[],7,0)</f>
        <v>Caldwell Veda</v>
      </c>
      <c r="N145">
        <f>MONTH(SalesReceipts[[#This Row],[transaction_date]])</f>
        <v>2</v>
      </c>
      <c r="O145" t="str">
        <f>VLOOKUP(SalesReceipts[[#This Row],[product_id]],Product[],4,0)</f>
        <v>Herbal tea</v>
      </c>
      <c r="P145">
        <f>COUNTIF(SalesReceipts[sales_outlet_id],SalesReceipts[[#This Row],[sales_outlet_id]])</f>
        <v>129</v>
      </c>
    </row>
    <row r="146" spans="1:16">
      <c r="A146">
        <v>247</v>
      </c>
      <c r="B146">
        <v>43520</v>
      </c>
      <c r="C146">
        <v>10</v>
      </c>
      <c r="D146">
        <v>44</v>
      </c>
      <c r="E146">
        <v>1</v>
      </c>
      <c r="F146">
        <v>1</v>
      </c>
      <c r="G146">
        <v>51</v>
      </c>
      <c r="H146">
        <v>1</v>
      </c>
      <c r="I146">
        <f>VLOOKUP(SalesReceipts[[#This Row],[product_id]],Product[],8,FALSE)</f>
        <v>3</v>
      </c>
      <c r="J146">
        <f>SalesReceipts[[#This Row],[unit_price]]-VLOOKUP(SalesReceipts[[#This Row],[product_id]],Product[],7,FALSE)</f>
        <v>2.25</v>
      </c>
      <c r="K146" t="str">
        <f>_xlfn.XLOOKUP(SalesReceipts[[#This Row],[product_id]],Product[product_id],Product[product_group],"Not Found", 0,1)</f>
        <v>Beverages</v>
      </c>
      <c r="L146" t="str">
        <f>VLOOKUP('Sales Receipts'!C147,SalesOutlet[],4,0)</f>
        <v>Markham</v>
      </c>
      <c r="M146" t="str">
        <f>VLOOKUP(SalesReceipts[[#This Row],[staff_id]],Staff[],7,0)</f>
        <v>Tamekah Maya</v>
      </c>
      <c r="N146">
        <f>MONTH(SalesReceipts[[#This Row],[transaction_date]])</f>
        <v>2</v>
      </c>
      <c r="O146" t="str">
        <f>VLOOKUP(SalesReceipts[[#This Row],[product_id]],Product[],4,0)</f>
        <v>Brewed Black tea</v>
      </c>
      <c r="P146">
        <f>COUNTIF(SalesReceipts[sales_outlet_id],SalesReceipts[[#This Row],[sales_outlet_id]])</f>
        <v>121</v>
      </c>
    </row>
    <row r="147" spans="1:16">
      <c r="A147">
        <v>391</v>
      </c>
      <c r="B147">
        <v>43520</v>
      </c>
      <c r="C147">
        <v>8</v>
      </c>
      <c r="D147">
        <v>34</v>
      </c>
      <c r="E147">
        <v>0</v>
      </c>
      <c r="F147">
        <v>1</v>
      </c>
      <c r="G147">
        <v>55</v>
      </c>
      <c r="H147">
        <v>1</v>
      </c>
      <c r="I147">
        <f>VLOOKUP(SalesReceipts[[#This Row],[product_id]],Product[],8,FALSE)</f>
        <v>4</v>
      </c>
      <c r="J147">
        <f>SalesReceipts[[#This Row],[unit_price]]-VLOOKUP(SalesReceipts[[#This Row],[product_id]],Product[],7,FALSE)</f>
        <v>3</v>
      </c>
      <c r="K147" t="str">
        <f>_xlfn.XLOOKUP(SalesReceipts[[#This Row],[product_id]],Product[product_id],Product[product_group],"Not Found", 0,1)</f>
        <v>Beverages</v>
      </c>
      <c r="L147" t="str">
        <f>VLOOKUP('Sales Receipts'!C148,SalesOutlet[],4,0)</f>
        <v>Markham</v>
      </c>
      <c r="M147" t="str">
        <f>VLOOKUP(SalesReceipts[[#This Row],[staff_id]],Staff[],7,0)</f>
        <v>Yasir Lillith</v>
      </c>
      <c r="N147">
        <f>MONTH(SalesReceipts[[#This Row],[transaction_date]])</f>
        <v>2</v>
      </c>
      <c r="O147" t="str">
        <f>VLOOKUP(SalesReceipts[[#This Row],[product_id]],Product[],4,0)</f>
        <v>Brewed Chai tea</v>
      </c>
      <c r="P147">
        <f>COUNTIF(SalesReceipts[sales_outlet_id],SalesReceipts[[#This Row],[sales_outlet_id]])</f>
        <v>124</v>
      </c>
    </row>
    <row r="148" spans="1:16">
      <c r="A148">
        <v>1430</v>
      </c>
      <c r="B148">
        <v>43520</v>
      </c>
      <c r="C148">
        <v>8</v>
      </c>
      <c r="D148">
        <v>32</v>
      </c>
      <c r="E148">
        <v>1</v>
      </c>
      <c r="F148">
        <v>1</v>
      </c>
      <c r="G148">
        <v>49</v>
      </c>
      <c r="H148">
        <v>1</v>
      </c>
      <c r="I148">
        <f>VLOOKUP(SalesReceipts[[#This Row],[product_id]],Product[],8,FALSE)</f>
        <v>3</v>
      </c>
      <c r="J148">
        <f>SalesReceipts[[#This Row],[unit_price]]-VLOOKUP(SalesReceipts[[#This Row],[product_id]],Product[],7,FALSE)</f>
        <v>2.25</v>
      </c>
      <c r="K148" t="str">
        <f>_xlfn.XLOOKUP(SalesReceipts[[#This Row],[product_id]],Product[product_id],Product[product_group],"Not Found", 0,1)</f>
        <v>Beverages</v>
      </c>
      <c r="L148" t="str">
        <f>VLOOKUP('Sales Receipts'!C149,SalesOutlet[],4,0)</f>
        <v>Mississauga</v>
      </c>
      <c r="M148" t="str">
        <f>VLOOKUP(SalesReceipts[[#This Row],[staff_id]],Staff[],7,0)</f>
        <v>Alisa Lysandra</v>
      </c>
      <c r="N148">
        <f>MONTH(SalesReceipts[[#This Row],[transaction_date]])</f>
        <v>2</v>
      </c>
      <c r="O148" t="str">
        <f>VLOOKUP(SalesReceipts[[#This Row],[product_id]],Product[],4,0)</f>
        <v>Brewed Black tea</v>
      </c>
      <c r="P148">
        <f>COUNTIF(SalesReceipts[sales_outlet_id],SalesReceipts[[#This Row],[sales_outlet_id]])</f>
        <v>124</v>
      </c>
    </row>
    <row r="149" spans="1:16">
      <c r="A149">
        <v>954</v>
      </c>
      <c r="B149">
        <v>43520</v>
      </c>
      <c r="C149">
        <v>5</v>
      </c>
      <c r="D149">
        <v>16</v>
      </c>
      <c r="E149">
        <v>1</v>
      </c>
      <c r="F149">
        <v>1</v>
      </c>
      <c r="G149">
        <v>82</v>
      </c>
      <c r="H149">
        <v>1</v>
      </c>
      <c r="I149">
        <f>VLOOKUP(SalesReceipts[[#This Row],[product_id]],Product[],8,FALSE)</f>
        <v>12</v>
      </c>
      <c r="J149">
        <f>SalesReceipts[[#This Row],[unit_price]]-VLOOKUP(SalesReceipts[[#This Row],[product_id]],Product[],7,FALSE)</f>
        <v>8.16</v>
      </c>
      <c r="K149" t="str">
        <f>_xlfn.XLOOKUP(SalesReceipts[[#This Row],[product_id]],Product[product_id],Product[product_group],"Not Found", 0,1)</f>
        <v>Merchandise</v>
      </c>
      <c r="L149" t="str">
        <f>VLOOKUP('Sales Receipts'!C150,SalesOutlet[],4,0)</f>
        <v>Toronto</v>
      </c>
      <c r="M149" t="str">
        <f>VLOOKUP(SalesReceipts[[#This Row],[staff_id]],Staff[],7,0)</f>
        <v>Reed Eve</v>
      </c>
      <c r="N149">
        <f>MONTH(SalesReceipts[[#This Row],[transaction_date]])</f>
        <v>2</v>
      </c>
      <c r="O149" t="str">
        <f>VLOOKUP(SalesReceipts[[#This Row],[product_id]],Product[],4,0)</f>
        <v>Housewares</v>
      </c>
      <c r="P149">
        <f>COUNTIF(SalesReceipts[sales_outlet_id],SalesReceipts[[#This Row],[sales_outlet_id]])</f>
        <v>115</v>
      </c>
    </row>
    <row r="150" spans="1:16">
      <c r="A150">
        <v>1254</v>
      </c>
      <c r="B150">
        <v>43520</v>
      </c>
      <c r="C150">
        <v>4</v>
      </c>
      <c r="D150">
        <v>11</v>
      </c>
      <c r="E150">
        <v>1</v>
      </c>
      <c r="F150">
        <v>1</v>
      </c>
      <c r="G150">
        <v>42</v>
      </c>
      <c r="H150">
        <v>1</v>
      </c>
      <c r="I150">
        <f>VLOOKUP(SalesReceipts[[#This Row],[product_id]],Product[],8,FALSE)</f>
        <v>2.5</v>
      </c>
      <c r="J150">
        <f>SalesReceipts[[#This Row],[unit_price]]-VLOOKUP(SalesReceipts[[#This Row],[product_id]],Product[],7,FALSE)</f>
        <v>1.87</v>
      </c>
      <c r="K150" t="str">
        <f>_xlfn.XLOOKUP(SalesReceipts[[#This Row],[product_id]],Product[product_id],Product[product_group],"Not Found", 0,1)</f>
        <v>Beverages</v>
      </c>
      <c r="L150" t="str">
        <f>VLOOKUP('Sales Receipts'!C151,SalesOutlet[],4,0)</f>
        <v>Markham</v>
      </c>
      <c r="M150" t="str">
        <f>VLOOKUP(SalesReceipts[[#This Row],[staff_id]],Staff[],7,0)</f>
        <v>Ruth Leslie</v>
      </c>
      <c r="N150">
        <f>MONTH(SalesReceipts[[#This Row],[transaction_date]])</f>
        <v>2</v>
      </c>
      <c r="O150" t="str">
        <f>VLOOKUP(SalesReceipts[[#This Row],[product_id]],Product[],4,0)</f>
        <v>Brewed herbal tea</v>
      </c>
      <c r="P150">
        <f>COUNTIF(SalesReceipts[sales_outlet_id],SalesReceipts[[#This Row],[sales_outlet_id]])</f>
        <v>129</v>
      </c>
    </row>
    <row r="151" spans="1:16">
      <c r="A151">
        <v>94</v>
      </c>
      <c r="B151">
        <v>43521</v>
      </c>
      <c r="C151">
        <v>7</v>
      </c>
      <c r="D151">
        <v>29</v>
      </c>
      <c r="E151">
        <v>1</v>
      </c>
      <c r="F151">
        <v>1</v>
      </c>
      <c r="G151">
        <v>18</v>
      </c>
      <c r="H151">
        <v>2</v>
      </c>
      <c r="I151">
        <f>VLOOKUP(SalesReceipts[[#This Row],[product_id]],Product[],8,FALSE)</f>
        <v>10.95</v>
      </c>
      <c r="J151">
        <f>SalesReceipts[[#This Row],[unit_price]]-VLOOKUP(SalesReceipts[[#This Row],[product_id]],Product[],7,FALSE)</f>
        <v>2.1899999999999995</v>
      </c>
      <c r="K151" t="str">
        <f>_xlfn.XLOOKUP(SalesReceipts[[#This Row],[product_id]],Product[product_id],Product[product_group],"Not Found", 0,1)</f>
        <v>Whole Bean/Teas</v>
      </c>
      <c r="L151" t="str">
        <f>VLOOKUP('Sales Receipts'!C152,SalesOutlet[],4,0)</f>
        <v>Toronto</v>
      </c>
      <c r="M151" t="str">
        <f>VLOOKUP(SalesReceipts[[#This Row],[staff_id]],Staff[],7,0)</f>
        <v>Orson Benedict</v>
      </c>
      <c r="N151">
        <f>MONTH(SalesReceipts[[#This Row],[transaction_date]])</f>
        <v>2</v>
      </c>
      <c r="O151" t="str">
        <f>VLOOKUP(SalesReceipts[[#This Row],[product_id]],Product[],4,0)</f>
        <v>Chai tea</v>
      </c>
      <c r="P151">
        <f>COUNTIF(SalesReceipts[sales_outlet_id],SalesReceipts[[#This Row],[sales_outlet_id]])</f>
        <v>122</v>
      </c>
    </row>
    <row r="152" spans="1:16">
      <c r="A152">
        <v>413</v>
      </c>
      <c r="B152">
        <v>43521</v>
      </c>
      <c r="C152">
        <v>4</v>
      </c>
      <c r="D152">
        <v>12</v>
      </c>
      <c r="E152">
        <v>0</v>
      </c>
      <c r="F152">
        <v>1</v>
      </c>
      <c r="G152">
        <v>74</v>
      </c>
      <c r="H152">
        <v>1</v>
      </c>
      <c r="I152">
        <f>VLOOKUP(SalesReceipts[[#This Row],[product_id]],Product[],8,FALSE)</f>
        <v>3.5</v>
      </c>
      <c r="J152">
        <f>SalesReceipts[[#This Row],[unit_price]]-VLOOKUP(SalesReceipts[[#This Row],[product_id]],Product[],7,FALSE)</f>
        <v>1.2200000000000002</v>
      </c>
      <c r="K152" t="str">
        <f>_xlfn.XLOOKUP(SalesReceipts[[#This Row],[product_id]],Product[product_id],Product[product_group],"Not Found", 0,1)</f>
        <v>Food</v>
      </c>
      <c r="L152" t="str">
        <f>VLOOKUP('Sales Receipts'!C153,SalesOutlet[],4,0)</f>
        <v>Mississauga</v>
      </c>
      <c r="M152" t="str">
        <f>VLOOKUP(SalesReceipts[[#This Row],[staff_id]],Staff[],7,0)</f>
        <v>Britanni Jorden</v>
      </c>
      <c r="N152">
        <f>MONTH(SalesReceipts[[#This Row],[transaction_date]])</f>
        <v>2</v>
      </c>
      <c r="O152" t="str">
        <f>VLOOKUP(SalesReceipts[[#This Row],[product_id]],Product[],4,0)</f>
        <v>Biscotti</v>
      </c>
      <c r="P152">
        <f>COUNTIF(SalesReceipts[sales_outlet_id],SalesReceipts[[#This Row],[sales_outlet_id]])</f>
        <v>129</v>
      </c>
    </row>
    <row r="153" spans="1:16">
      <c r="A153">
        <v>38</v>
      </c>
      <c r="B153">
        <v>43521</v>
      </c>
      <c r="C153">
        <v>6</v>
      </c>
      <c r="D153">
        <v>25</v>
      </c>
      <c r="E153">
        <v>0</v>
      </c>
      <c r="F153">
        <v>1</v>
      </c>
      <c r="G153">
        <v>23</v>
      </c>
      <c r="H153">
        <v>2</v>
      </c>
      <c r="I153">
        <f>VLOOKUP(SalesReceipts[[#This Row],[product_id]],Product[],8,FALSE)</f>
        <v>2.5</v>
      </c>
      <c r="J153">
        <f>SalesReceipts[[#This Row],[unit_price]]-VLOOKUP(SalesReceipts[[#This Row],[product_id]],Product[],7,FALSE)</f>
        <v>2</v>
      </c>
      <c r="K153" t="str">
        <f>_xlfn.XLOOKUP(SalesReceipts[[#This Row],[product_id]],Product[product_id],Product[product_group],"Not Found", 0,1)</f>
        <v>Beverages</v>
      </c>
      <c r="L153" t="str">
        <f>VLOOKUP('Sales Receipts'!C154,SalesOutlet[],4,0)</f>
        <v>Markham</v>
      </c>
      <c r="M153" t="str">
        <f>VLOOKUP(SalesReceipts[[#This Row],[staff_id]],Staff[],7,0)</f>
        <v>Aline Melanie</v>
      </c>
      <c r="N153">
        <f>MONTH(SalesReceipts[[#This Row],[transaction_date]])</f>
        <v>2</v>
      </c>
      <c r="O153" t="str">
        <f>VLOOKUP(SalesReceipts[[#This Row],[product_id]],Product[],4,0)</f>
        <v>Drip coffee</v>
      </c>
      <c r="P153">
        <f>COUNTIF(SalesReceipts[sales_outlet_id],SalesReceipts[[#This Row],[sales_outlet_id]])</f>
        <v>146</v>
      </c>
    </row>
    <row r="154" spans="1:16">
      <c r="A154">
        <v>819</v>
      </c>
      <c r="B154">
        <v>43521</v>
      </c>
      <c r="C154">
        <v>8</v>
      </c>
      <c r="D154">
        <v>31</v>
      </c>
      <c r="E154">
        <v>0</v>
      </c>
      <c r="F154">
        <v>1</v>
      </c>
      <c r="G154">
        <v>52</v>
      </c>
      <c r="H154">
        <v>2</v>
      </c>
      <c r="I154">
        <f>VLOOKUP(SalesReceipts[[#This Row],[product_id]],Product[],8,FALSE)</f>
        <v>2.5</v>
      </c>
      <c r="J154">
        <f>SalesReceipts[[#This Row],[unit_price]]-VLOOKUP(SalesReceipts[[#This Row],[product_id]],Product[],7,FALSE)</f>
        <v>1.87</v>
      </c>
      <c r="K154" t="str">
        <f>_xlfn.XLOOKUP(SalesReceipts[[#This Row],[product_id]],Product[product_id],Product[product_group],"Not Found", 0,1)</f>
        <v>Beverages</v>
      </c>
      <c r="L154" t="str">
        <f>VLOOKUP('Sales Receipts'!C155,SalesOutlet[],4,0)</f>
        <v>Markham</v>
      </c>
      <c r="M154" t="str">
        <f>VLOOKUP(SalesReceipts[[#This Row],[staff_id]],Staff[],7,0)</f>
        <v>Dawn Anthony</v>
      </c>
      <c r="N154">
        <f>MONTH(SalesReceipts[[#This Row],[transaction_date]])</f>
        <v>2</v>
      </c>
      <c r="O154" t="str">
        <f>VLOOKUP(SalesReceipts[[#This Row],[product_id]],Product[],4,0)</f>
        <v>Brewed Chai tea</v>
      </c>
      <c r="P154">
        <f>COUNTIF(SalesReceipts[sales_outlet_id],SalesReceipts[[#This Row],[sales_outlet_id]])</f>
        <v>124</v>
      </c>
    </row>
    <row r="155" spans="1:16">
      <c r="A155">
        <v>429</v>
      </c>
      <c r="B155">
        <v>43522</v>
      </c>
      <c r="C155">
        <v>7</v>
      </c>
      <c r="D155">
        <v>28</v>
      </c>
      <c r="E155">
        <v>1</v>
      </c>
      <c r="F155">
        <v>1</v>
      </c>
      <c r="G155">
        <v>22</v>
      </c>
      <c r="H155">
        <v>1</v>
      </c>
      <c r="I155">
        <f>VLOOKUP(SalesReceipts[[#This Row],[product_id]],Product[],8,FALSE)</f>
        <v>2</v>
      </c>
      <c r="J155">
        <f>SalesReceipts[[#This Row],[unit_price]]-VLOOKUP(SalesReceipts[[#This Row],[product_id]],Product[],7,FALSE)</f>
        <v>1.6</v>
      </c>
      <c r="K155" t="str">
        <f>_xlfn.XLOOKUP(SalesReceipts[[#This Row],[product_id]],Product[product_id],Product[product_group],"Not Found", 0,1)</f>
        <v>Beverages</v>
      </c>
      <c r="L155" t="str">
        <f>VLOOKUP('Sales Receipts'!C156,SalesOutlet[],4,0)</f>
        <v>Mississauga</v>
      </c>
      <c r="M155" t="str">
        <f>VLOOKUP(SalesReceipts[[#This Row],[staff_id]],Staff[],7,0)</f>
        <v>Joseph Byron</v>
      </c>
      <c r="N155">
        <f>MONTH(SalesReceipts[[#This Row],[transaction_date]])</f>
        <v>2</v>
      </c>
      <c r="O155" t="str">
        <f>VLOOKUP(SalesReceipts[[#This Row],[product_id]],Product[],4,0)</f>
        <v>Drip coffee</v>
      </c>
      <c r="P155">
        <f>COUNTIF(SalesReceipts[sales_outlet_id],SalesReceipts[[#This Row],[sales_outlet_id]])</f>
        <v>122</v>
      </c>
    </row>
    <row r="156" spans="1:16">
      <c r="A156">
        <v>465</v>
      </c>
      <c r="B156">
        <v>43522</v>
      </c>
      <c r="C156">
        <v>6</v>
      </c>
      <c r="D156">
        <v>25</v>
      </c>
      <c r="E156">
        <v>1</v>
      </c>
      <c r="F156">
        <v>1</v>
      </c>
      <c r="G156">
        <v>2</v>
      </c>
      <c r="H156">
        <v>2</v>
      </c>
      <c r="I156">
        <f>VLOOKUP(SalesReceipts[[#This Row],[product_id]],Product[],8,FALSE)</f>
        <v>18</v>
      </c>
      <c r="J156">
        <f>SalesReceipts[[#This Row],[unit_price]]-VLOOKUP(SalesReceipts[[#This Row],[product_id]],Product[],7,FALSE)</f>
        <v>3.5999999999999996</v>
      </c>
      <c r="K156" t="str">
        <f>_xlfn.XLOOKUP(SalesReceipts[[#This Row],[product_id]],Product[product_id],Product[product_group],"Not Found", 0,1)</f>
        <v>Whole Bean/Teas</v>
      </c>
      <c r="L156" t="str">
        <f>VLOOKUP('Sales Receipts'!C157,SalesOutlet[],4,0)</f>
        <v>Toronto</v>
      </c>
      <c r="M156" t="str">
        <f>VLOOKUP(SalesReceipts[[#This Row],[staff_id]],Staff[],7,0)</f>
        <v>Aline Melanie</v>
      </c>
      <c r="N156">
        <f>MONTH(SalesReceipts[[#This Row],[transaction_date]])</f>
        <v>2</v>
      </c>
      <c r="O156" t="str">
        <f>VLOOKUP(SalesReceipts[[#This Row],[product_id]],Product[],4,0)</f>
        <v>House blend Beans</v>
      </c>
      <c r="P156">
        <f>COUNTIF(SalesReceipts[sales_outlet_id],SalesReceipts[[#This Row],[sales_outlet_id]])</f>
        <v>146</v>
      </c>
    </row>
    <row r="157" spans="1:16">
      <c r="A157">
        <v>1409</v>
      </c>
      <c r="B157">
        <v>43522</v>
      </c>
      <c r="C157">
        <v>10</v>
      </c>
      <c r="D157">
        <v>43</v>
      </c>
      <c r="E157">
        <v>1</v>
      </c>
      <c r="F157">
        <v>1</v>
      </c>
      <c r="G157">
        <v>45</v>
      </c>
      <c r="H157">
        <v>1</v>
      </c>
      <c r="I157">
        <f>VLOOKUP(SalesReceipts[[#This Row],[product_id]],Product[],8,FALSE)</f>
        <v>3</v>
      </c>
      <c r="J157">
        <f>SalesReceipts[[#This Row],[unit_price]]-VLOOKUP(SalesReceipts[[#This Row],[product_id]],Product[],7,FALSE)</f>
        <v>2.25</v>
      </c>
      <c r="K157" t="str">
        <f>_xlfn.XLOOKUP(SalesReceipts[[#This Row],[product_id]],Product[product_id],Product[product_group],"Not Found", 0,1)</f>
        <v>Beverages</v>
      </c>
      <c r="L157" t="str">
        <f>VLOOKUP('Sales Receipts'!C158,SalesOutlet[],4,0)</f>
        <v>Toronto</v>
      </c>
      <c r="M157" t="str">
        <f>VLOOKUP(SalesReceipts[[#This Row],[staff_id]],Staff[],7,0)</f>
        <v>Tatum Laurel</v>
      </c>
      <c r="N157">
        <f>MONTH(SalesReceipts[[#This Row],[transaction_date]])</f>
        <v>2</v>
      </c>
      <c r="O157" t="str">
        <f>VLOOKUP(SalesReceipts[[#This Row],[product_id]],Product[],4,0)</f>
        <v>Brewed herbal tea</v>
      </c>
      <c r="P157">
        <f>COUNTIF(SalesReceipts[sales_outlet_id],SalesReceipts[[#This Row],[sales_outlet_id]])</f>
        <v>121</v>
      </c>
    </row>
    <row r="158" spans="1:16">
      <c r="A158">
        <v>902</v>
      </c>
      <c r="B158">
        <v>43523</v>
      </c>
      <c r="C158">
        <v>9</v>
      </c>
      <c r="D158">
        <v>40</v>
      </c>
      <c r="E158">
        <v>0</v>
      </c>
      <c r="F158">
        <v>1</v>
      </c>
      <c r="G158">
        <v>80</v>
      </c>
      <c r="H158">
        <v>2</v>
      </c>
      <c r="I158">
        <f>VLOOKUP(SalesReceipts[[#This Row],[product_id]],Product[],8,FALSE)</f>
        <v>23</v>
      </c>
      <c r="J158">
        <f>SalesReceipts[[#This Row],[unit_price]]-VLOOKUP(SalesReceipts[[#This Row],[product_id]],Product[],7,FALSE)</f>
        <v>15.64</v>
      </c>
      <c r="K158" t="str">
        <f>_xlfn.XLOOKUP(SalesReceipts[[#This Row],[product_id]],Product[product_id],Product[product_group],"Not Found", 0,1)</f>
        <v>Merchandise</v>
      </c>
      <c r="L158" t="str">
        <f>VLOOKUP('Sales Receipts'!C159,SalesOutlet[],4,0)</f>
        <v>Toronto</v>
      </c>
      <c r="M158" t="str">
        <f>VLOOKUP(SalesReceipts[[#This Row],[staff_id]],Staff[],7,0)</f>
        <v>Brent Herman</v>
      </c>
      <c r="N158">
        <f>MONTH(SalesReceipts[[#This Row],[transaction_date]])</f>
        <v>2</v>
      </c>
      <c r="O158" t="str">
        <f>VLOOKUP(SalesReceipts[[#This Row],[product_id]],Product[],4,0)</f>
        <v>Clothing</v>
      </c>
      <c r="P158">
        <f>COUNTIF(SalesReceipts[sales_outlet_id],SalesReceipts[[#This Row],[sales_outlet_id]])</f>
        <v>114</v>
      </c>
    </row>
    <row r="159" spans="1:16">
      <c r="A159">
        <v>1364</v>
      </c>
      <c r="B159">
        <v>43523</v>
      </c>
      <c r="C159">
        <v>10</v>
      </c>
      <c r="D159">
        <v>43</v>
      </c>
      <c r="E159">
        <v>0</v>
      </c>
      <c r="F159">
        <v>1</v>
      </c>
      <c r="G159">
        <v>41</v>
      </c>
      <c r="H159">
        <v>1</v>
      </c>
      <c r="I159">
        <f>VLOOKUP(SalesReceipts[[#This Row],[product_id]],Product[],8,FALSE)</f>
        <v>4.25</v>
      </c>
      <c r="J159">
        <f>SalesReceipts[[#This Row],[unit_price]]-VLOOKUP(SalesReceipts[[#This Row],[product_id]],Product[],7,FALSE)</f>
        <v>3.4</v>
      </c>
      <c r="K159" t="str">
        <f>_xlfn.XLOOKUP(SalesReceipts[[#This Row],[product_id]],Product[product_id],Product[product_group],"Not Found", 0,1)</f>
        <v>Beverages</v>
      </c>
      <c r="L159" t="str">
        <f>VLOOKUP('Sales Receipts'!C160,SalesOutlet[],4,0)</f>
        <v>Toronto</v>
      </c>
      <c r="M159" t="str">
        <f>VLOOKUP(SalesReceipts[[#This Row],[staff_id]],Staff[],7,0)</f>
        <v>Tatum Laurel</v>
      </c>
      <c r="N159">
        <f>MONTH(SalesReceipts[[#This Row],[transaction_date]])</f>
        <v>2</v>
      </c>
      <c r="O159" t="str">
        <f>VLOOKUP(SalesReceipts[[#This Row],[product_id]],Product[],4,0)</f>
        <v>Barista Espresso</v>
      </c>
      <c r="P159">
        <f>COUNTIF(SalesReceipts[sales_outlet_id],SalesReceipts[[#This Row],[sales_outlet_id]])</f>
        <v>121</v>
      </c>
    </row>
    <row r="160" spans="1:16">
      <c r="A160">
        <v>1611</v>
      </c>
      <c r="B160">
        <v>43523</v>
      </c>
      <c r="C160">
        <v>9</v>
      </c>
      <c r="D160">
        <v>40</v>
      </c>
      <c r="E160">
        <v>1</v>
      </c>
      <c r="F160">
        <v>1</v>
      </c>
      <c r="G160">
        <v>66</v>
      </c>
      <c r="H160">
        <v>2</v>
      </c>
      <c r="I160">
        <f>VLOOKUP(SalesReceipts[[#This Row],[product_id]],Product[],8,FALSE)</f>
        <v>4.95</v>
      </c>
      <c r="J160">
        <f>SalesReceipts[[#This Row],[unit_price]]-VLOOKUP(SalesReceipts[[#This Row],[product_id]],Product[],7,FALSE)</f>
        <v>3.96</v>
      </c>
      <c r="K160" t="str">
        <f>_xlfn.XLOOKUP(SalesReceipts[[#This Row],[product_id]],Product[product_id],Product[product_group],"Not Found", 0,1)</f>
        <v>Beverages</v>
      </c>
      <c r="L160" t="str">
        <f>VLOOKUP('Sales Receipts'!C161,SalesOutlet[],4,0)</f>
        <v>Mississauga</v>
      </c>
      <c r="M160" t="str">
        <f>VLOOKUP(SalesReceipts[[#This Row],[staff_id]],Staff[],7,0)</f>
        <v>Brent Herman</v>
      </c>
      <c r="N160">
        <f>MONTH(SalesReceipts[[#This Row],[transaction_date]])</f>
        <v>2</v>
      </c>
      <c r="O160" t="str">
        <f>VLOOKUP(SalesReceipts[[#This Row],[product_id]],Product[],4,0)</f>
        <v>Seasonal drink</v>
      </c>
      <c r="P160">
        <f>COUNTIF(SalesReceipts[sales_outlet_id],SalesReceipts[[#This Row],[sales_outlet_id]])</f>
        <v>114</v>
      </c>
    </row>
    <row r="161" spans="1:16">
      <c r="A161">
        <v>1110</v>
      </c>
      <c r="B161">
        <v>43523</v>
      </c>
      <c r="C161">
        <v>5</v>
      </c>
      <c r="D161">
        <v>17</v>
      </c>
      <c r="E161">
        <v>1</v>
      </c>
      <c r="F161">
        <v>1</v>
      </c>
      <c r="G161">
        <v>46</v>
      </c>
      <c r="H161">
        <v>1</v>
      </c>
      <c r="I161">
        <f>VLOOKUP(SalesReceipts[[#This Row],[product_id]],Product[],8,FALSE)</f>
        <v>2.5</v>
      </c>
      <c r="J161">
        <f>SalesReceipts[[#This Row],[unit_price]]-VLOOKUP(SalesReceipts[[#This Row],[product_id]],Product[],7,FALSE)</f>
        <v>1.87</v>
      </c>
      <c r="K161" t="str">
        <f>_xlfn.XLOOKUP(SalesReceipts[[#This Row],[product_id]],Product[product_id],Product[product_group],"Not Found", 0,1)</f>
        <v>Beverages</v>
      </c>
      <c r="L161" t="str">
        <f>VLOOKUP('Sales Receipts'!C162,SalesOutlet[],4,0)</f>
        <v>Toronto</v>
      </c>
      <c r="M161" t="str">
        <f>VLOOKUP(SalesReceipts[[#This Row],[staff_id]],Staff[],7,0)</f>
        <v>Quail Octavia</v>
      </c>
      <c r="N161">
        <f>MONTH(SalesReceipts[[#This Row],[transaction_date]])</f>
        <v>2</v>
      </c>
      <c r="O161" t="str">
        <f>VLOOKUP(SalesReceipts[[#This Row],[product_id]],Product[],4,0)</f>
        <v>Brewed Green tea</v>
      </c>
      <c r="P161">
        <f>COUNTIF(SalesReceipts[sales_outlet_id],SalesReceipts[[#This Row],[sales_outlet_id]])</f>
        <v>115</v>
      </c>
    </row>
    <row r="162" spans="1:16">
      <c r="A162">
        <v>1395</v>
      </c>
      <c r="B162">
        <v>43523</v>
      </c>
      <c r="C162">
        <v>9</v>
      </c>
      <c r="D162">
        <v>37</v>
      </c>
      <c r="E162">
        <v>1</v>
      </c>
      <c r="F162">
        <v>1</v>
      </c>
      <c r="G162">
        <v>70</v>
      </c>
      <c r="H162">
        <v>2</v>
      </c>
      <c r="I162">
        <f>VLOOKUP(SalesReceipts[[#This Row],[product_id]],Product[],8,FALSE)</f>
        <v>3.25</v>
      </c>
      <c r="J162">
        <f>SalesReceipts[[#This Row],[unit_price]]-VLOOKUP(SalesReceipts[[#This Row],[product_id]],Product[],7,FALSE)</f>
        <v>1.1400000000000001</v>
      </c>
      <c r="K162" t="str">
        <f>_xlfn.XLOOKUP(SalesReceipts[[#This Row],[product_id]],Product[product_id],Product[product_group],"Not Found", 0,1)</f>
        <v>Food</v>
      </c>
      <c r="L162" t="str">
        <f>VLOOKUP('Sales Receipts'!C163,SalesOutlet[],4,0)</f>
        <v>Mississauga</v>
      </c>
      <c r="M162" t="str">
        <f>VLOOKUP(SalesReceipts[[#This Row],[staff_id]],Staff[],7,0)</f>
        <v>Hop Bianca</v>
      </c>
      <c r="N162">
        <f>MONTH(SalesReceipts[[#This Row],[transaction_date]])</f>
        <v>2</v>
      </c>
      <c r="O162" t="str">
        <f>VLOOKUP(SalesReceipts[[#This Row],[product_id]],Product[],4,0)</f>
        <v>Scone</v>
      </c>
      <c r="P162">
        <f>COUNTIF(SalesReceipts[sales_outlet_id],SalesReceipts[[#This Row],[sales_outlet_id]])</f>
        <v>114</v>
      </c>
    </row>
    <row r="163" spans="1:16">
      <c r="A163">
        <v>1516</v>
      </c>
      <c r="B163">
        <v>43526</v>
      </c>
      <c r="C163">
        <v>6</v>
      </c>
      <c r="D163">
        <v>23</v>
      </c>
      <c r="E163">
        <v>1</v>
      </c>
      <c r="F163">
        <v>1</v>
      </c>
      <c r="G163">
        <v>43</v>
      </c>
      <c r="H163">
        <v>1</v>
      </c>
      <c r="I163">
        <f>VLOOKUP(SalesReceipts[[#This Row],[product_id]],Product[],8,FALSE)</f>
        <v>3</v>
      </c>
      <c r="J163">
        <f>SalesReceipts[[#This Row],[unit_price]]-VLOOKUP(SalesReceipts[[#This Row],[product_id]],Product[],7,FALSE)</f>
        <v>2.25</v>
      </c>
      <c r="K163" t="str">
        <f>_xlfn.XLOOKUP(SalesReceipts[[#This Row],[product_id]],Product[product_id],Product[product_group],"Not Found", 0,1)</f>
        <v>Beverages</v>
      </c>
      <c r="L163" t="str">
        <f>VLOOKUP('Sales Receipts'!C164,SalesOutlet[],4,0)</f>
        <v>Mississauga</v>
      </c>
      <c r="M163" t="str">
        <f>VLOOKUP(SalesReceipts[[#This Row],[staff_id]],Staff[],7,0)</f>
        <v>Blythe Arsenio</v>
      </c>
      <c r="N163">
        <f>MONTH(SalesReceipts[[#This Row],[transaction_date]])</f>
        <v>3</v>
      </c>
      <c r="O163" t="str">
        <f>VLOOKUP(SalesReceipts[[#This Row],[product_id]],Product[],4,0)</f>
        <v>Brewed herbal tea</v>
      </c>
      <c r="P163">
        <f>COUNTIF(SalesReceipts[sales_outlet_id],SalesReceipts[[#This Row],[sales_outlet_id]])</f>
        <v>146</v>
      </c>
    </row>
    <row r="164" spans="1:16">
      <c r="A164">
        <v>269</v>
      </c>
      <c r="B164">
        <v>43527</v>
      </c>
      <c r="C164">
        <v>5</v>
      </c>
      <c r="D164">
        <v>18</v>
      </c>
      <c r="E164">
        <v>1</v>
      </c>
      <c r="F164">
        <v>1</v>
      </c>
      <c r="G164">
        <v>15</v>
      </c>
      <c r="H164">
        <v>1</v>
      </c>
      <c r="I164">
        <f>VLOOKUP(SalesReceipts[[#This Row],[product_id]],Product[],8,FALSE)</f>
        <v>9.25</v>
      </c>
      <c r="J164">
        <f>SalesReceipts[[#This Row],[unit_price]]-VLOOKUP(SalesReceipts[[#This Row],[product_id]],Product[],7,FALSE)</f>
        <v>1.8499999999999996</v>
      </c>
      <c r="K164" t="str">
        <f>_xlfn.XLOOKUP(SalesReceipts[[#This Row],[product_id]],Product[product_id],Product[product_group],"Not Found", 0,1)</f>
        <v>Whole Bean/Teas</v>
      </c>
      <c r="L164" t="str">
        <f>VLOOKUP('Sales Receipts'!C165,SalesOutlet[],4,0)</f>
        <v>Toronto</v>
      </c>
      <c r="M164" t="str">
        <f>VLOOKUP(SalesReceipts[[#This Row],[staff_id]],Staff[],7,0)</f>
        <v>Ezekiel Rashad</v>
      </c>
      <c r="N164">
        <f>MONTH(SalesReceipts[[#This Row],[transaction_date]])</f>
        <v>3</v>
      </c>
      <c r="O164" t="str">
        <f>VLOOKUP(SalesReceipts[[#This Row],[product_id]],Product[],4,0)</f>
        <v>Green tea</v>
      </c>
      <c r="P164">
        <f>COUNTIF(SalesReceipts[sales_outlet_id],SalesReceipts[[#This Row],[sales_outlet_id]])</f>
        <v>115</v>
      </c>
    </row>
    <row r="165" spans="1:16">
      <c r="A165">
        <v>326</v>
      </c>
      <c r="B165">
        <v>43527</v>
      </c>
      <c r="C165">
        <v>9</v>
      </c>
      <c r="D165">
        <v>39</v>
      </c>
      <c r="E165">
        <v>0</v>
      </c>
      <c r="F165">
        <v>1</v>
      </c>
      <c r="G165">
        <v>1</v>
      </c>
      <c r="H165">
        <v>2</v>
      </c>
      <c r="I165">
        <f>VLOOKUP(SalesReceipts[[#This Row],[product_id]],Product[],8,FALSE)</f>
        <v>18</v>
      </c>
      <c r="J165">
        <f>SalesReceipts[[#This Row],[unit_price]]-VLOOKUP(SalesReceipts[[#This Row],[product_id]],Product[],7,FALSE)</f>
        <v>3.5999999999999996</v>
      </c>
      <c r="K165" t="str">
        <f>_xlfn.XLOOKUP(SalesReceipts[[#This Row],[product_id]],Product[product_id],Product[product_group],"Not Found", 0,1)</f>
        <v>Whole Bean/Teas</v>
      </c>
      <c r="L165" t="str">
        <f>VLOOKUP('Sales Receipts'!C166,SalesOutlet[],4,0)</f>
        <v>Markham</v>
      </c>
      <c r="M165" t="str">
        <f>VLOOKUP(SalesReceipts[[#This Row],[staff_id]],Staff[],7,0)</f>
        <v>Vance Samuel</v>
      </c>
      <c r="N165">
        <f>MONTH(SalesReceipts[[#This Row],[transaction_date]])</f>
        <v>3</v>
      </c>
      <c r="O165" t="str">
        <f>VLOOKUP(SalesReceipts[[#This Row],[product_id]],Product[],4,0)</f>
        <v>Organic Beans</v>
      </c>
      <c r="P165">
        <f>COUNTIF(SalesReceipts[sales_outlet_id],SalesReceipts[[#This Row],[sales_outlet_id]])</f>
        <v>114</v>
      </c>
    </row>
    <row r="166" spans="1:16">
      <c r="A166">
        <v>968</v>
      </c>
      <c r="B166">
        <v>43527</v>
      </c>
      <c r="C166">
        <v>7</v>
      </c>
      <c r="D166">
        <v>26</v>
      </c>
      <c r="E166">
        <v>1</v>
      </c>
      <c r="F166">
        <v>1</v>
      </c>
      <c r="G166">
        <v>42</v>
      </c>
      <c r="H166">
        <v>1</v>
      </c>
      <c r="I166">
        <f>VLOOKUP(SalesReceipts[[#This Row],[product_id]],Product[],8,FALSE)</f>
        <v>2.5</v>
      </c>
      <c r="J166">
        <f>SalesReceipts[[#This Row],[unit_price]]-VLOOKUP(SalesReceipts[[#This Row],[product_id]],Product[],7,FALSE)</f>
        <v>1.87</v>
      </c>
      <c r="K166" t="str">
        <f>_xlfn.XLOOKUP(SalesReceipts[[#This Row],[product_id]],Product[product_id],Product[product_group],"Not Found", 0,1)</f>
        <v>Beverages</v>
      </c>
      <c r="L166" t="str">
        <f>VLOOKUP('Sales Receipts'!C167,SalesOutlet[],4,0)</f>
        <v>Markham</v>
      </c>
      <c r="M166" t="str">
        <f>VLOOKUP(SalesReceipts[[#This Row],[staff_id]],Staff[],7,0)</f>
        <v>Joelle Christen</v>
      </c>
      <c r="N166">
        <f>MONTH(SalesReceipts[[#This Row],[transaction_date]])</f>
        <v>3</v>
      </c>
      <c r="O166" t="str">
        <f>VLOOKUP(SalesReceipts[[#This Row],[product_id]],Product[],4,0)</f>
        <v>Brewed herbal tea</v>
      </c>
      <c r="P166">
        <f>COUNTIF(SalesReceipts[sales_outlet_id],SalesReceipts[[#This Row],[sales_outlet_id]])</f>
        <v>122</v>
      </c>
    </row>
    <row r="167" spans="1:16">
      <c r="A167">
        <v>1293</v>
      </c>
      <c r="B167">
        <v>43527</v>
      </c>
      <c r="C167">
        <v>8</v>
      </c>
      <c r="D167">
        <v>34</v>
      </c>
      <c r="E167">
        <v>0</v>
      </c>
      <c r="F167">
        <v>1</v>
      </c>
      <c r="G167">
        <v>40</v>
      </c>
      <c r="H167">
        <v>2</v>
      </c>
      <c r="I167">
        <f>VLOOKUP(SalesReceipts[[#This Row],[product_id]],Product[],8,FALSE)</f>
        <v>3.75</v>
      </c>
      <c r="J167">
        <f>SalesReceipts[[#This Row],[unit_price]]-VLOOKUP(SalesReceipts[[#This Row],[product_id]],Product[],7,FALSE)</f>
        <v>3</v>
      </c>
      <c r="K167" t="str">
        <f>_xlfn.XLOOKUP(SalesReceipts[[#This Row],[product_id]],Product[product_id],Product[product_group],"Not Found", 0,1)</f>
        <v>Beverages</v>
      </c>
      <c r="L167" t="str">
        <f>VLOOKUP('Sales Receipts'!C168,SalesOutlet[],4,0)</f>
        <v>Mississauga</v>
      </c>
      <c r="M167" t="str">
        <f>VLOOKUP(SalesReceipts[[#This Row],[staff_id]],Staff[],7,0)</f>
        <v>Yasir Lillith</v>
      </c>
      <c r="N167">
        <f>MONTH(SalesReceipts[[#This Row],[transaction_date]])</f>
        <v>3</v>
      </c>
      <c r="O167" t="str">
        <f>VLOOKUP(SalesReceipts[[#This Row],[product_id]],Product[],4,0)</f>
        <v>Barista Espresso</v>
      </c>
      <c r="P167">
        <f>COUNTIF(SalesReceipts[sales_outlet_id],SalesReceipts[[#This Row],[sales_outlet_id]])</f>
        <v>124</v>
      </c>
    </row>
    <row r="168" spans="1:16">
      <c r="A168">
        <v>75</v>
      </c>
      <c r="B168">
        <v>43527</v>
      </c>
      <c r="C168">
        <v>6</v>
      </c>
      <c r="D168">
        <v>22</v>
      </c>
      <c r="E168">
        <v>1</v>
      </c>
      <c r="F168">
        <v>1</v>
      </c>
      <c r="G168">
        <v>23</v>
      </c>
      <c r="H168">
        <v>2</v>
      </c>
      <c r="I168">
        <f>VLOOKUP(SalesReceipts[[#This Row],[product_id]],Product[],8,FALSE)</f>
        <v>2.5</v>
      </c>
      <c r="J168">
        <f>SalesReceipts[[#This Row],[unit_price]]-VLOOKUP(SalesReceipts[[#This Row],[product_id]],Product[],7,FALSE)</f>
        <v>2</v>
      </c>
      <c r="K168" t="str">
        <f>_xlfn.XLOOKUP(SalesReceipts[[#This Row],[product_id]],Product[product_id],Product[product_group],"Not Found", 0,1)</f>
        <v>Beverages</v>
      </c>
      <c r="L168" t="str">
        <f>VLOOKUP('Sales Receipts'!C169,SalesOutlet[],4,0)</f>
        <v>Mississauga</v>
      </c>
      <c r="M168" t="str">
        <f>VLOOKUP(SalesReceipts[[#This Row],[staff_id]],Staff[],7,0)</f>
        <v>Marny Dennis</v>
      </c>
      <c r="N168">
        <f>MONTH(SalesReceipts[[#This Row],[transaction_date]])</f>
        <v>3</v>
      </c>
      <c r="O168" t="str">
        <f>VLOOKUP(SalesReceipts[[#This Row],[product_id]],Product[],4,0)</f>
        <v>Drip coffee</v>
      </c>
      <c r="P168">
        <f>COUNTIF(SalesReceipts[sales_outlet_id],SalesReceipts[[#This Row],[sales_outlet_id]])</f>
        <v>146</v>
      </c>
    </row>
    <row r="169" spans="1:16">
      <c r="A169">
        <v>36</v>
      </c>
      <c r="B169">
        <v>43529</v>
      </c>
      <c r="C169">
        <v>6</v>
      </c>
      <c r="D169">
        <v>25</v>
      </c>
      <c r="E169">
        <v>0</v>
      </c>
      <c r="F169">
        <v>1</v>
      </c>
      <c r="G169">
        <v>21</v>
      </c>
      <c r="H169">
        <v>2</v>
      </c>
      <c r="I169">
        <f>VLOOKUP(SalesReceipts[[#This Row],[product_id]],Product[],8,FALSE)</f>
        <v>13.33</v>
      </c>
      <c r="J169">
        <f>SalesReceipts[[#This Row],[unit_price]]-VLOOKUP(SalesReceipts[[#This Row],[product_id]],Product[],7,FALSE)</f>
        <v>2.67</v>
      </c>
      <c r="K169" t="str">
        <f>_xlfn.XLOOKUP(SalesReceipts[[#This Row],[product_id]],Product[product_id],Product[product_group],"Not Found", 0,1)</f>
        <v>Whole Bean/Teas</v>
      </c>
      <c r="L169" t="str">
        <f>VLOOKUP('Sales Receipts'!C170,SalesOutlet[],4,0)</f>
        <v>Markham</v>
      </c>
      <c r="M169" t="str">
        <f>VLOOKUP(SalesReceipts[[#This Row],[staff_id]],Staff[],7,0)</f>
        <v>Aline Melanie</v>
      </c>
      <c r="N169">
        <f>MONTH(SalesReceipts[[#This Row],[transaction_date]])</f>
        <v>3</v>
      </c>
      <c r="O169" t="str">
        <f>VLOOKUP(SalesReceipts[[#This Row],[product_id]],Product[],4,0)</f>
        <v>Drinking Chocolate</v>
      </c>
      <c r="P169">
        <f>COUNTIF(SalesReceipts[sales_outlet_id],SalesReceipts[[#This Row],[sales_outlet_id]])</f>
        <v>146</v>
      </c>
    </row>
    <row r="170" spans="1:16">
      <c r="A170">
        <v>561</v>
      </c>
      <c r="B170">
        <v>43529</v>
      </c>
      <c r="C170">
        <v>8</v>
      </c>
      <c r="D170">
        <v>33</v>
      </c>
      <c r="E170">
        <v>0</v>
      </c>
      <c r="F170">
        <v>1</v>
      </c>
      <c r="G170">
        <v>39</v>
      </c>
      <c r="H170">
        <v>2</v>
      </c>
      <c r="I170">
        <f>VLOOKUP(SalesReceipts[[#This Row],[product_id]],Product[],8,FALSE)</f>
        <v>4.25</v>
      </c>
      <c r="J170">
        <f>SalesReceipts[[#This Row],[unit_price]]-VLOOKUP(SalesReceipts[[#This Row],[product_id]],Product[],7,FALSE)</f>
        <v>3.4</v>
      </c>
      <c r="K170" t="str">
        <f>_xlfn.XLOOKUP(SalesReceipts[[#This Row],[product_id]],Product[product_id],Product[product_group],"Not Found", 0,1)</f>
        <v>Beverages</v>
      </c>
      <c r="L170" t="str">
        <f>VLOOKUP('Sales Receipts'!C171,SalesOutlet[],4,0)</f>
        <v>Mississauga</v>
      </c>
      <c r="M170" t="str">
        <f>VLOOKUP(SalesReceipts[[#This Row],[staff_id]],Staff[],7,0)</f>
        <v>Cairo Vaughan</v>
      </c>
      <c r="N170">
        <f>MONTH(SalesReceipts[[#This Row],[transaction_date]])</f>
        <v>3</v>
      </c>
      <c r="O170" t="str">
        <f>VLOOKUP(SalesReceipts[[#This Row],[product_id]],Product[],4,0)</f>
        <v>Barista Espresso</v>
      </c>
      <c r="P170">
        <f>COUNTIF(SalesReceipts[sales_outlet_id],SalesReceipts[[#This Row],[sales_outlet_id]])</f>
        <v>124</v>
      </c>
    </row>
    <row r="171" spans="1:16">
      <c r="A171">
        <v>7</v>
      </c>
      <c r="B171">
        <v>43530</v>
      </c>
      <c r="C171">
        <v>6</v>
      </c>
      <c r="D171">
        <v>21</v>
      </c>
      <c r="E171">
        <v>0</v>
      </c>
      <c r="F171">
        <v>1</v>
      </c>
      <c r="G171">
        <v>21</v>
      </c>
      <c r="H171">
        <v>1</v>
      </c>
      <c r="I171">
        <f>VLOOKUP(SalesReceipts[[#This Row],[product_id]],Product[],8,FALSE)</f>
        <v>13.33</v>
      </c>
      <c r="J171">
        <f>SalesReceipts[[#This Row],[unit_price]]-VLOOKUP(SalesReceipts[[#This Row],[product_id]],Product[],7,FALSE)</f>
        <v>2.67</v>
      </c>
      <c r="K171" t="str">
        <f>_xlfn.XLOOKUP(SalesReceipts[[#This Row],[product_id]],Product[product_id],Product[product_group],"Not Found", 0,1)</f>
        <v>Whole Bean/Teas</v>
      </c>
      <c r="L171" t="str">
        <f>VLOOKUP('Sales Receipts'!C172,SalesOutlet[],4,0)</f>
        <v>Markham</v>
      </c>
      <c r="M171" t="str">
        <f>VLOOKUP(SalesReceipts[[#This Row],[staff_id]],Staff[],7,0)</f>
        <v>Melodie Mercedes</v>
      </c>
      <c r="N171">
        <f>MONTH(SalesReceipts[[#This Row],[transaction_date]])</f>
        <v>3</v>
      </c>
      <c r="O171" t="str">
        <f>VLOOKUP(SalesReceipts[[#This Row],[product_id]],Product[],4,0)</f>
        <v>Drinking Chocolate</v>
      </c>
      <c r="P171">
        <f>COUNTIF(SalesReceipts[sales_outlet_id],SalesReceipts[[#This Row],[sales_outlet_id]])</f>
        <v>146</v>
      </c>
    </row>
    <row r="172" spans="1:16">
      <c r="A172">
        <v>411</v>
      </c>
      <c r="B172">
        <v>43530</v>
      </c>
      <c r="C172">
        <v>8</v>
      </c>
      <c r="D172">
        <v>33</v>
      </c>
      <c r="E172">
        <v>0</v>
      </c>
      <c r="F172">
        <v>1</v>
      </c>
      <c r="G172">
        <v>54</v>
      </c>
      <c r="H172">
        <v>2</v>
      </c>
      <c r="I172">
        <f>VLOOKUP(SalesReceipts[[#This Row],[product_id]],Product[],8,FALSE)</f>
        <v>2.5</v>
      </c>
      <c r="J172">
        <f>SalesReceipts[[#This Row],[unit_price]]-VLOOKUP(SalesReceipts[[#This Row],[product_id]],Product[],7,FALSE)</f>
        <v>1.87</v>
      </c>
      <c r="K172" t="str">
        <f>_xlfn.XLOOKUP(SalesReceipts[[#This Row],[product_id]],Product[product_id],Product[product_group],"Not Found", 0,1)</f>
        <v>Beverages</v>
      </c>
      <c r="L172" t="str">
        <f>VLOOKUP('Sales Receipts'!C173,SalesOutlet[],4,0)</f>
        <v>Toronto</v>
      </c>
      <c r="M172" t="str">
        <f>VLOOKUP(SalesReceipts[[#This Row],[staff_id]],Staff[],7,0)</f>
        <v>Cairo Vaughan</v>
      </c>
      <c r="N172">
        <f>MONTH(SalesReceipts[[#This Row],[transaction_date]])</f>
        <v>3</v>
      </c>
      <c r="O172" t="str">
        <f>VLOOKUP(SalesReceipts[[#This Row],[product_id]],Product[],4,0)</f>
        <v>Brewed Chai tea</v>
      </c>
      <c r="P172">
        <f>COUNTIF(SalesReceipts[sales_outlet_id],SalesReceipts[[#This Row],[sales_outlet_id]])</f>
        <v>124</v>
      </c>
    </row>
    <row r="173" spans="1:16">
      <c r="A173">
        <v>1391</v>
      </c>
      <c r="B173">
        <v>43530</v>
      </c>
      <c r="C173">
        <v>10</v>
      </c>
      <c r="D173">
        <v>42</v>
      </c>
      <c r="E173">
        <v>1</v>
      </c>
      <c r="F173">
        <v>1</v>
      </c>
      <c r="G173">
        <v>62</v>
      </c>
      <c r="H173">
        <v>1</v>
      </c>
      <c r="I173">
        <f>VLOOKUP(SalesReceipts[[#This Row],[product_id]],Product[],8,FALSE)</f>
        <v>3</v>
      </c>
      <c r="J173">
        <f>SalesReceipts[[#This Row],[unit_price]]-VLOOKUP(SalesReceipts[[#This Row],[product_id]],Product[],7,FALSE)</f>
        <v>0.75</v>
      </c>
      <c r="K173" t="str">
        <f>_xlfn.XLOOKUP(SalesReceipts[[#This Row],[product_id]],Product[product_id],Product[product_group],"Not Found", 0,1)</f>
        <v>Beverages</v>
      </c>
      <c r="L173" t="str">
        <f>VLOOKUP('Sales Receipts'!C174,SalesOutlet[],4,0)</f>
        <v>Toronto</v>
      </c>
      <c r="M173" t="str">
        <f>VLOOKUP(SalesReceipts[[#This Row],[staff_id]],Staff[],7,0)</f>
        <v>Kylie Candace</v>
      </c>
      <c r="N173">
        <f>MONTH(SalesReceipts[[#This Row],[transaction_date]])</f>
        <v>3</v>
      </c>
      <c r="O173" t="str">
        <f>VLOOKUP(SalesReceipts[[#This Row],[product_id]],Product[],4,0)</f>
        <v>Hot chocolate</v>
      </c>
      <c r="P173">
        <f>COUNTIF(SalesReceipts[sales_outlet_id],SalesReceipts[[#This Row],[sales_outlet_id]])</f>
        <v>121</v>
      </c>
    </row>
    <row r="174" spans="1:16">
      <c r="A174">
        <v>1250</v>
      </c>
      <c r="B174">
        <v>43530</v>
      </c>
      <c r="C174">
        <v>9</v>
      </c>
      <c r="D174">
        <v>40</v>
      </c>
      <c r="E174">
        <v>1</v>
      </c>
      <c r="F174">
        <v>1</v>
      </c>
      <c r="G174">
        <v>82</v>
      </c>
      <c r="H174">
        <v>2</v>
      </c>
      <c r="I174">
        <f>VLOOKUP(SalesReceipts[[#This Row],[product_id]],Product[],8,FALSE)</f>
        <v>12</v>
      </c>
      <c r="J174">
        <f>SalesReceipts[[#This Row],[unit_price]]-VLOOKUP(SalesReceipts[[#This Row],[product_id]],Product[],7,FALSE)</f>
        <v>8.16</v>
      </c>
      <c r="K174" t="str">
        <f>_xlfn.XLOOKUP(SalesReceipts[[#This Row],[product_id]],Product[product_id],Product[product_group],"Not Found", 0,1)</f>
        <v>Merchandise</v>
      </c>
      <c r="L174" t="str">
        <f>VLOOKUP('Sales Receipts'!C175,SalesOutlet[],4,0)</f>
        <v>Markham</v>
      </c>
      <c r="M174" t="str">
        <f>VLOOKUP(SalesReceipts[[#This Row],[staff_id]],Staff[],7,0)</f>
        <v>Brent Herman</v>
      </c>
      <c r="N174">
        <f>MONTH(SalesReceipts[[#This Row],[transaction_date]])</f>
        <v>3</v>
      </c>
      <c r="O174" t="str">
        <f>VLOOKUP(SalesReceipts[[#This Row],[product_id]],Product[],4,0)</f>
        <v>Housewares</v>
      </c>
      <c r="P174">
        <f>COUNTIF(SalesReceipts[sales_outlet_id],SalesReceipts[[#This Row],[sales_outlet_id]])</f>
        <v>114</v>
      </c>
    </row>
    <row r="175" spans="1:16">
      <c r="A175">
        <v>392</v>
      </c>
      <c r="B175">
        <v>43531</v>
      </c>
      <c r="C175">
        <v>7</v>
      </c>
      <c r="D175">
        <v>30</v>
      </c>
      <c r="E175">
        <v>0</v>
      </c>
      <c r="F175">
        <v>1</v>
      </c>
      <c r="G175">
        <v>83</v>
      </c>
      <c r="H175">
        <v>2</v>
      </c>
      <c r="I175">
        <f>VLOOKUP(SalesReceipts[[#This Row],[product_id]],Product[],8,FALSE)</f>
        <v>14</v>
      </c>
      <c r="J175">
        <f>SalesReceipts[[#This Row],[unit_price]]-VLOOKUP(SalesReceipts[[#This Row],[product_id]],Product[],7,FALSE)</f>
        <v>9.52</v>
      </c>
      <c r="K175" t="str">
        <f>_xlfn.XLOOKUP(SalesReceipts[[#This Row],[product_id]],Product[product_id],Product[product_group],"Not Found", 0,1)</f>
        <v>Merchandise</v>
      </c>
      <c r="L175" t="str">
        <f>VLOOKUP('Sales Receipts'!C176,SalesOutlet[],4,0)</f>
        <v>Toronto</v>
      </c>
      <c r="M175" t="str">
        <f>VLOOKUP(SalesReceipts[[#This Row],[staff_id]],Staff[],7,0)</f>
        <v>Amela Chadwick</v>
      </c>
      <c r="N175">
        <f>MONTH(SalesReceipts[[#This Row],[transaction_date]])</f>
        <v>3</v>
      </c>
      <c r="O175" t="str">
        <f>VLOOKUP(SalesReceipts[[#This Row],[product_id]],Product[],4,0)</f>
        <v>Housewares</v>
      </c>
      <c r="P175">
        <f>COUNTIF(SalesReceipts[sales_outlet_id],SalesReceipts[[#This Row],[sales_outlet_id]])</f>
        <v>122</v>
      </c>
    </row>
    <row r="176" spans="1:16">
      <c r="A176">
        <v>1648</v>
      </c>
      <c r="B176">
        <v>43531</v>
      </c>
      <c r="C176">
        <v>3</v>
      </c>
      <c r="D176">
        <v>7</v>
      </c>
      <c r="E176">
        <v>0</v>
      </c>
      <c r="F176">
        <v>1</v>
      </c>
      <c r="G176">
        <v>52</v>
      </c>
      <c r="H176">
        <v>1</v>
      </c>
      <c r="I176">
        <f>VLOOKUP(SalesReceipts[[#This Row],[product_id]],Product[],8,FALSE)</f>
        <v>2.5</v>
      </c>
      <c r="J176">
        <f>SalesReceipts[[#This Row],[unit_price]]-VLOOKUP(SalesReceipts[[#This Row],[product_id]],Product[],7,FALSE)</f>
        <v>1.87</v>
      </c>
      <c r="K176" t="str">
        <f>_xlfn.XLOOKUP(SalesReceipts[[#This Row],[product_id]],Product[product_id],Product[product_group],"Not Found", 0,1)</f>
        <v>Beverages</v>
      </c>
      <c r="L176" t="str">
        <f>VLOOKUP('Sales Receipts'!C177,SalesOutlet[],4,0)</f>
        <v>Toronto</v>
      </c>
      <c r="M176" t="str">
        <f>VLOOKUP(SalesReceipts[[#This Row],[staff_id]],Staff[],7,0)</f>
        <v>Kelsey Cameron</v>
      </c>
      <c r="N176">
        <f>MONTH(SalesReceipts[[#This Row],[transaction_date]])</f>
        <v>3</v>
      </c>
      <c r="O176" t="str">
        <f>VLOOKUP(SalesReceipts[[#This Row],[product_id]],Product[],4,0)</f>
        <v>Brewed Chai tea</v>
      </c>
      <c r="P176">
        <f>COUNTIF(SalesReceipts[sales_outlet_id],SalesReceipts[[#This Row],[sales_outlet_id]])</f>
        <v>129</v>
      </c>
    </row>
    <row r="177" spans="1:16">
      <c r="A177">
        <v>346</v>
      </c>
      <c r="B177">
        <v>43532</v>
      </c>
      <c r="C177">
        <v>4</v>
      </c>
      <c r="D177">
        <v>12</v>
      </c>
      <c r="E177">
        <v>0</v>
      </c>
      <c r="F177">
        <v>1</v>
      </c>
      <c r="G177">
        <v>75</v>
      </c>
      <c r="H177">
        <v>1</v>
      </c>
      <c r="I177">
        <f>VLOOKUP(SalesReceipts[[#This Row],[product_id]],Product[],8,FALSE)</f>
        <v>3.5</v>
      </c>
      <c r="J177">
        <f>SalesReceipts[[#This Row],[unit_price]]-VLOOKUP(SalesReceipts[[#This Row],[product_id]],Product[],7,FALSE)</f>
        <v>1.2200000000000002</v>
      </c>
      <c r="K177" t="str">
        <f>_xlfn.XLOOKUP(SalesReceipts[[#This Row],[product_id]],Product[product_id],Product[product_group],"Not Found", 0,1)</f>
        <v>Food</v>
      </c>
      <c r="L177" t="str">
        <f>VLOOKUP('Sales Receipts'!C178,SalesOutlet[],4,0)</f>
        <v>Toronto</v>
      </c>
      <c r="M177" t="str">
        <f>VLOOKUP(SalesReceipts[[#This Row],[staff_id]],Staff[],7,0)</f>
        <v>Britanni Jorden</v>
      </c>
      <c r="N177">
        <f>MONTH(SalesReceipts[[#This Row],[transaction_date]])</f>
        <v>3</v>
      </c>
      <c r="O177" t="str">
        <f>VLOOKUP(SalesReceipts[[#This Row],[product_id]],Product[],4,0)</f>
        <v>Biscotti</v>
      </c>
      <c r="P177">
        <f>COUNTIF(SalesReceipts[sales_outlet_id],SalesReceipts[[#This Row],[sales_outlet_id]])</f>
        <v>129</v>
      </c>
    </row>
    <row r="178" spans="1:16">
      <c r="A178">
        <v>1407</v>
      </c>
      <c r="B178">
        <v>43533</v>
      </c>
      <c r="C178">
        <v>4</v>
      </c>
      <c r="D178">
        <v>11</v>
      </c>
      <c r="E178">
        <v>1</v>
      </c>
      <c r="F178">
        <v>1</v>
      </c>
      <c r="G178">
        <v>43</v>
      </c>
      <c r="H178">
        <v>1</v>
      </c>
      <c r="I178">
        <f>VLOOKUP(SalesReceipts[[#This Row],[product_id]],Product[],8,FALSE)</f>
        <v>3</v>
      </c>
      <c r="J178">
        <f>SalesReceipts[[#This Row],[unit_price]]-VLOOKUP(SalesReceipts[[#This Row],[product_id]],Product[],7,FALSE)</f>
        <v>2.25</v>
      </c>
      <c r="K178" t="str">
        <f>_xlfn.XLOOKUP(SalesReceipts[[#This Row],[product_id]],Product[product_id],Product[product_group],"Not Found", 0,1)</f>
        <v>Beverages</v>
      </c>
      <c r="L178" t="str">
        <f>VLOOKUP('Sales Receipts'!C179,SalesOutlet[],4,0)</f>
        <v>Mississauga</v>
      </c>
      <c r="M178" t="str">
        <f>VLOOKUP(SalesReceipts[[#This Row],[staff_id]],Staff[],7,0)</f>
        <v>Ruth Leslie</v>
      </c>
      <c r="N178">
        <f>MONTH(SalesReceipts[[#This Row],[transaction_date]])</f>
        <v>3</v>
      </c>
      <c r="O178" t="str">
        <f>VLOOKUP(SalesReceipts[[#This Row],[product_id]],Product[],4,0)</f>
        <v>Brewed herbal tea</v>
      </c>
      <c r="P178">
        <f>COUNTIF(SalesReceipts[sales_outlet_id],SalesReceipts[[#This Row],[sales_outlet_id]])</f>
        <v>129</v>
      </c>
    </row>
    <row r="179" spans="1:16">
      <c r="A179">
        <v>16</v>
      </c>
      <c r="B179">
        <v>43533</v>
      </c>
      <c r="C179">
        <v>6</v>
      </c>
      <c r="D179">
        <v>21</v>
      </c>
      <c r="E179">
        <v>1</v>
      </c>
      <c r="F179">
        <v>1</v>
      </c>
      <c r="G179">
        <v>40</v>
      </c>
      <c r="H179">
        <v>2</v>
      </c>
      <c r="I179">
        <f>VLOOKUP(SalesReceipts[[#This Row],[product_id]],Product[],8,FALSE)</f>
        <v>3.75</v>
      </c>
      <c r="J179">
        <f>SalesReceipts[[#This Row],[unit_price]]-VLOOKUP(SalesReceipts[[#This Row],[product_id]],Product[],7,FALSE)</f>
        <v>3</v>
      </c>
      <c r="K179" t="str">
        <f>_xlfn.XLOOKUP(SalesReceipts[[#This Row],[product_id]],Product[product_id],Product[product_group],"Not Found", 0,1)</f>
        <v>Beverages</v>
      </c>
      <c r="L179" t="str">
        <f>VLOOKUP('Sales Receipts'!C180,SalesOutlet[],4,0)</f>
        <v>Mississauga</v>
      </c>
      <c r="M179" t="str">
        <f>VLOOKUP(SalesReceipts[[#This Row],[staff_id]],Staff[],7,0)</f>
        <v>Melodie Mercedes</v>
      </c>
      <c r="N179">
        <f>MONTH(SalesReceipts[[#This Row],[transaction_date]])</f>
        <v>3</v>
      </c>
      <c r="O179" t="str">
        <f>VLOOKUP(SalesReceipts[[#This Row],[product_id]],Product[],4,0)</f>
        <v>Barista Espresso</v>
      </c>
      <c r="P179">
        <f>COUNTIF(SalesReceipts[sales_outlet_id],SalesReceipts[[#This Row],[sales_outlet_id]])</f>
        <v>146</v>
      </c>
    </row>
    <row r="180" spans="1:16">
      <c r="A180">
        <v>270</v>
      </c>
      <c r="B180">
        <v>43534</v>
      </c>
      <c r="C180">
        <v>6</v>
      </c>
      <c r="D180">
        <v>23</v>
      </c>
      <c r="E180">
        <v>0</v>
      </c>
      <c r="F180">
        <v>1</v>
      </c>
      <c r="G180">
        <v>82</v>
      </c>
      <c r="H180">
        <v>1</v>
      </c>
      <c r="I180">
        <f>VLOOKUP(SalesReceipts[[#This Row],[product_id]],Product[],8,FALSE)</f>
        <v>12</v>
      </c>
      <c r="J180">
        <f>SalesReceipts[[#This Row],[unit_price]]-VLOOKUP(SalesReceipts[[#This Row],[product_id]],Product[],7,FALSE)</f>
        <v>8.16</v>
      </c>
      <c r="K180" t="str">
        <f>_xlfn.XLOOKUP(SalesReceipts[[#This Row],[product_id]],Product[product_id],Product[product_group],"Not Found", 0,1)</f>
        <v>Merchandise</v>
      </c>
      <c r="L180" t="str">
        <f>VLOOKUP('Sales Receipts'!C181,SalesOutlet[],4,0)</f>
        <v>Toronto</v>
      </c>
      <c r="M180" t="str">
        <f>VLOOKUP(SalesReceipts[[#This Row],[staff_id]],Staff[],7,0)</f>
        <v>Blythe Arsenio</v>
      </c>
      <c r="N180">
        <f>MONTH(SalesReceipts[[#This Row],[transaction_date]])</f>
        <v>3</v>
      </c>
      <c r="O180" t="str">
        <f>VLOOKUP(SalesReceipts[[#This Row],[product_id]],Product[],4,0)</f>
        <v>Housewares</v>
      </c>
      <c r="P180">
        <f>COUNTIF(SalesReceipts[sales_outlet_id],SalesReceipts[[#This Row],[sales_outlet_id]])</f>
        <v>146</v>
      </c>
    </row>
    <row r="181" spans="1:16">
      <c r="A181">
        <v>948</v>
      </c>
      <c r="B181">
        <v>43534</v>
      </c>
      <c r="C181">
        <v>4</v>
      </c>
      <c r="D181">
        <v>12</v>
      </c>
      <c r="E181">
        <v>0</v>
      </c>
      <c r="F181">
        <v>1</v>
      </c>
      <c r="G181">
        <v>24</v>
      </c>
      <c r="H181">
        <v>1</v>
      </c>
      <c r="I181">
        <f>VLOOKUP(SalesReceipts[[#This Row],[product_id]],Product[],8,FALSE)</f>
        <v>3</v>
      </c>
      <c r="J181">
        <f>SalesReceipts[[#This Row],[unit_price]]-VLOOKUP(SalesReceipts[[#This Row],[product_id]],Product[],7,FALSE)</f>
        <v>2.4</v>
      </c>
      <c r="K181" t="str">
        <f>_xlfn.XLOOKUP(SalesReceipts[[#This Row],[product_id]],Product[product_id],Product[product_group],"Not Found", 0,1)</f>
        <v>Beverages</v>
      </c>
      <c r="L181" t="str">
        <f>VLOOKUP('Sales Receipts'!C182,SalesOutlet[],4,0)</f>
        <v>Toronto</v>
      </c>
      <c r="M181" t="str">
        <f>VLOOKUP(SalesReceipts[[#This Row],[staff_id]],Staff[],7,0)</f>
        <v>Britanni Jorden</v>
      </c>
      <c r="N181">
        <f>MONTH(SalesReceipts[[#This Row],[transaction_date]])</f>
        <v>3</v>
      </c>
      <c r="O181" t="str">
        <f>VLOOKUP(SalesReceipts[[#This Row],[product_id]],Product[],4,0)</f>
        <v>Drip coffee</v>
      </c>
      <c r="P181">
        <f>COUNTIF(SalesReceipts[sales_outlet_id],SalesReceipts[[#This Row],[sales_outlet_id]])</f>
        <v>129</v>
      </c>
    </row>
    <row r="182" spans="1:16">
      <c r="A182">
        <v>1419</v>
      </c>
      <c r="B182">
        <v>43534</v>
      </c>
      <c r="C182">
        <v>4</v>
      </c>
      <c r="D182">
        <v>15</v>
      </c>
      <c r="E182">
        <v>1</v>
      </c>
      <c r="F182">
        <v>1</v>
      </c>
      <c r="G182">
        <v>45</v>
      </c>
      <c r="H182">
        <v>2</v>
      </c>
      <c r="I182">
        <f>VLOOKUP(SalesReceipts[[#This Row],[product_id]],Product[],8,FALSE)</f>
        <v>3</v>
      </c>
      <c r="J182">
        <f>SalesReceipts[[#This Row],[unit_price]]-VLOOKUP(SalesReceipts[[#This Row],[product_id]],Product[],7,FALSE)</f>
        <v>2.25</v>
      </c>
      <c r="K182" t="str">
        <f>_xlfn.XLOOKUP(SalesReceipts[[#This Row],[product_id]],Product[product_id],Product[product_group],"Not Found", 0,1)</f>
        <v>Beverages</v>
      </c>
      <c r="L182" t="str">
        <f>VLOOKUP('Sales Receipts'!C183,SalesOutlet[],4,0)</f>
        <v>Mississauga</v>
      </c>
      <c r="M182" t="str">
        <f>VLOOKUP(SalesReceipts[[#This Row],[staff_id]],Staff[],7,0)</f>
        <v>Remedios Mari</v>
      </c>
      <c r="N182">
        <f>MONTH(SalesReceipts[[#This Row],[transaction_date]])</f>
        <v>3</v>
      </c>
      <c r="O182" t="str">
        <f>VLOOKUP(SalesReceipts[[#This Row],[product_id]],Product[],4,0)</f>
        <v>Brewed herbal tea</v>
      </c>
      <c r="P182">
        <f>COUNTIF(SalesReceipts[sales_outlet_id],SalesReceipts[[#This Row],[sales_outlet_id]])</f>
        <v>129</v>
      </c>
    </row>
    <row r="183" spans="1:16">
      <c r="A183">
        <v>1583</v>
      </c>
      <c r="B183">
        <v>43534</v>
      </c>
      <c r="C183">
        <v>5</v>
      </c>
      <c r="D183">
        <v>20</v>
      </c>
      <c r="E183">
        <v>0</v>
      </c>
      <c r="F183">
        <v>1</v>
      </c>
      <c r="G183">
        <v>41</v>
      </c>
      <c r="H183">
        <v>1</v>
      </c>
      <c r="I183">
        <f>VLOOKUP(SalesReceipts[[#This Row],[product_id]],Product[],8,FALSE)</f>
        <v>4.25</v>
      </c>
      <c r="J183">
        <f>SalesReceipts[[#This Row],[unit_price]]-VLOOKUP(SalesReceipts[[#This Row],[product_id]],Product[],7,FALSE)</f>
        <v>3.4</v>
      </c>
      <c r="K183" t="str">
        <f>_xlfn.XLOOKUP(SalesReceipts[[#This Row],[product_id]],Product[product_id],Product[product_group],"Not Found", 0,1)</f>
        <v>Beverages</v>
      </c>
      <c r="L183" t="str">
        <f>VLOOKUP('Sales Receipts'!C184,SalesOutlet[],4,0)</f>
        <v>Mississauga</v>
      </c>
      <c r="M183" t="str">
        <f>VLOOKUP(SalesReceipts[[#This Row],[staff_id]],Staff[],7,0)</f>
        <v>Ronan Magee</v>
      </c>
      <c r="N183">
        <f>MONTH(SalesReceipts[[#This Row],[transaction_date]])</f>
        <v>3</v>
      </c>
      <c r="O183" t="str">
        <f>VLOOKUP(SalesReceipts[[#This Row],[product_id]],Product[],4,0)</f>
        <v>Barista Espresso</v>
      </c>
      <c r="P183">
        <f>COUNTIF(SalesReceipts[sales_outlet_id],SalesReceipts[[#This Row],[sales_outlet_id]])</f>
        <v>115</v>
      </c>
    </row>
    <row r="184" spans="1:16">
      <c r="A184">
        <v>630</v>
      </c>
      <c r="B184">
        <v>43534</v>
      </c>
      <c r="C184">
        <v>5</v>
      </c>
      <c r="D184">
        <v>18</v>
      </c>
      <c r="E184">
        <v>0</v>
      </c>
      <c r="F184">
        <v>1</v>
      </c>
      <c r="G184">
        <v>59</v>
      </c>
      <c r="H184">
        <v>1</v>
      </c>
      <c r="I184">
        <f>VLOOKUP(SalesReceipts[[#This Row],[product_id]],Product[],8,FALSE)</f>
        <v>4.5</v>
      </c>
      <c r="J184">
        <f>SalesReceipts[[#This Row],[unit_price]]-VLOOKUP(SalesReceipts[[#This Row],[product_id]],Product[],7,FALSE)</f>
        <v>1.1200000000000001</v>
      </c>
      <c r="K184" t="str">
        <f>_xlfn.XLOOKUP(SalesReceipts[[#This Row],[product_id]],Product[product_id],Product[product_group],"Not Found", 0,1)</f>
        <v>Beverages</v>
      </c>
      <c r="L184" t="str">
        <f>VLOOKUP('Sales Receipts'!C185,SalesOutlet[],4,0)</f>
        <v>Toronto</v>
      </c>
      <c r="M184" t="str">
        <f>VLOOKUP(SalesReceipts[[#This Row],[staff_id]],Staff[],7,0)</f>
        <v>Ezekiel Rashad</v>
      </c>
      <c r="N184">
        <f>MONTH(SalesReceipts[[#This Row],[transaction_date]])</f>
        <v>3</v>
      </c>
      <c r="O184" t="str">
        <f>VLOOKUP(SalesReceipts[[#This Row],[product_id]],Product[],4,0)</f>
        <v>Hot chocolate</v>
      </c>
      <c r="P184">
        <f>COUNTIF(SalesReceipts[sales_outlet_id],SalesReceipts[[#This Row],[sales_outlet_id]])</f>
        <v>115</v>
      </c>
    </row>
    <row r="185" spans="1:16">
      <c r="A185">
        <v>48</v>
      </c>
      <c r="B185">
        <v>43534</v>
      </c>
      <c r="C185">
        <v>4</v>
      </c>
      <c r="D185">
        <v>12</v>
      </c>
      <c r="E185">
        <v>1</v>
      </c>
      <c r="F185">
        <v>1</v>
      </c>
      <c r="G185">
        <v>39</v>
      </c>
      <c r="H185">
        <v>1</v>
      </c>
      <c r="I185">
        <f>VLOOKUP(SalesReceipts[[#This Row],[product_id]],Product[],8,FALSE)</f>
        <v>4.25</v>
      </c>
      <c r="J185">
        <f>SalesReceipts[[#This Row],[unit_price]]-VLOOKUP(SalesReceipts[[#This Row],[product_id]],Product[],7,FALSE)</f>
        <v>3.4</v>
      </c>
      <c r="K185" t="str">
        <f>_xlfn.XLOOKUP(SalesReceipts[[#This Row],[product_id]],Product[product_id],Product[product_group],"Not Found", 0,1)</f>
        <v>Beverages</v>
      </c>
      <c r="L185" t="str">
        <f>VLOOKUP('Sales Receipts'!C186,SalesOutlet[],4,0)</f>
        <v>Mississauga</v>
      </c>
      <c r="M185" t="str">
        <f>VLOOKUP(SalesReceipts[[#This Row],[staff_id]],Staff[],7,0)</f>
        <v>Britanni Jorden</v>
      </c>
      <c r="N185">
        <f>MONTH(SalesReceipts[[#This Row],[transaction_date]])</f>
        <v>3</v>
      </c>
      <c r="O185" t="str">
        <f>VLOOKUP(SalesReceipts[[#This Row],[product_id]],Product[],4,0)</f>
        <v>Barista Espresso</v>
      </c>
      <c r="P185">
        <f>COUNTIF(SalesReceipts[sales_outlet_id],SalesReceipts[[#This Row],[sales_outlet_id]])</f>
        <v>129</v>
      </c>
    </row>
    <row r="186" spans="1:16">
      <c r="A186">
        <v>428</v>
      </c>
      <c r="B186">
        <v>43534</v>
      </c>
      <c r="C186">
        <v>5</v>
      </c>
      <c r="D186">
        <v>20</v>
      </c>
      <c r="E186">
        <v>0</v>
      </c>
      <c r="F186">
        <v>1</v>
      </c>
      <c r="G186">
        <v>11</v>
      </c>
      <c r="H186">
        <v>1</v>
      </c>
      <c r="I186">
        <f>VLOOKUP(SalesReceipts[[#This Row],[product_id]],Product[],8,FALSE)</f>
        <v>8.9499999999999993</v>
      </c>
      <c r="J186">
        <f>SalesReceipts[[#This Row],[unit_price]]-VLOOKUP(SalesReceipts[[#This Row],[product_id]],Product[],7,FALSE)</f>
        <v>1.7899999999999991</v>
      </c>
      <c r="K186" t="str">
        <f>_xlfn.XLOOKUP(SalesReceipts[[#This Row],[product_id]],Product[product_id],Product[product_group],"Not Found", 0,1)</f>
        <v>Whole Bean/Teas</v>
      </c>
      <c r="L186" t="str">
        <f>VLOOKUP('Sales Receipts'!C187,SalesOutlet[],4,0)</f>
        <v>Toronto</v>
      </c>
      <c r="M186" t="str">
        <f>VLOOKUP(SalesReceipts[[#This Row],[staff_id]],Staff[],7,0)</f>
        <v>Ronan Magee</v>
      </c>
      <c r="N186">
        <f>MONTH(SalesReceipts[[#This Row],[transaction_date]])</f>
        <v>3</v>
      </c>
      <c r="O186" t="str">
        <f>VLOOKUP(SalesReceipts[[#This Row],[product_id]],Product[],4,0)</f>
        <v>Herbal tea</v>
      </c>
      <c r="P186">
        <f>COUNTIF(SalesReceipts[sales_outlet_id],SalesReceipts[[#This Row],[sales_outlet_id]])</f>
        <v>115</v>
      </c>
    </row>
    <row r="187" spans="1:16">
      <c r="A187">
        <v>889</v>
      </c>
      <c r="B187">
        <v>43535</v>
      </c>
      <c r="C187">
        <v>4</v>
      </c>
      <c r="D187">
        <v>11</v>
      </c>
      <c r="E187">
        <v>0</v>
      </c>
      <c r="F187">
        <v>1</v>
      </c>
      <c r="G187">
        <v>7</v>
      </c>
      <c r="H187">
        <v>2</v>
      </c>
      <c r="I187">
        <f>VLOOKUP(SalesReceipts[[#This Row],[product_id]],Product[],8,FALSE)</f>
        <v>19.75</v>
      </c>
      <c r="J187">
        <f>SalesReceipts[[#This Row],[unit_price]]-VLOOKUP(SalesReceipts[[#This Row],[product_id]],Product[],7,FALSE)</f>
        <v>3.9499999999999993</v>
      </c>
      <c r="K187" t="str">
        <f>_xlfn.XLOOKUP(SalesReceipts[[#This Row],[product_id]],Product[product_id],Product[product_group],"Not Found", 0,1)</f>
        <v>Whole Bean/Teas</v>
      </c>
      <c r="L187" t="str">
        <f>VLOOKUP('Sales Receipts'!C188,SalesOutlet[],4,0)</f>
        <v>Markham</v>
      </c>
      <c r="M187" t="str">
        <f>VLOOKUP(SalesReceipts[[#This Row],[staff_id]],Staff[],7,0)</f>
        <v>Ruth Leslie</v>
      </c>
      <c r="N187">
        <f>MONTH(SalesReceipts[[#This Row],[transaction_date]])</f>
        <v>3</v>
      </c>
      <c r="O187" t="str">
        <f>VLOOKUP(SalesReceipts[[#This Row],[product_id]],Product[],4,0)</f>
        <v>Premium Beans</v>
      </c>
      <c r="P187">
        <f>COUNTIF(SalesReceipts[sales_outlet_id],SalesReceipts[[#This Row],[sales_outlet_id]])</f>
        <v>129</v>
      </c>
    </row>
    <row r="188" spans="1:16">
      <c r="A188">
        <v>204</v>
      </c>
      <c r="B188">
        <v>43535</v>
      </c>
      <c r="C188">
        <v>7</v>
      </c>
      <c r="D188">
        <v>28</v>
      </c>
      <c r="E188">
        <v>1</v>
      </c>
      <c r="F188">
        <v>1</v>
      </c>
      <c r="G188">
        <v>32</v>
      </c>
      <c r="H188">
        <v>2</v>
      </c>
      <c r="I188">
        <f>VLOOKUP(SalesReceipts[[#This Row],[product_id]],Product[],8,FALSE)</f>
        <v>3</v>
      </c>
      <c r="J188">
        <f>SalesReceipts[[#This Row],[unit_price]]-VLOOKUP(SalesReceipts[[#This Row],[product_id]],Product[],7,FALSE)</f>
        <v>2.4</v>
      </c>
      <c r="K188" t="str">
        <f>_xlfn.XLOOKUP(SalesReceipts[[#This Row],[product_id]],Product[product_id],Product[product_group],"Not Found", 0,1)</f>
        <v>Beverages</v>
      </c>
      <c r="L188" t="str">
        <f>VLOOKUP('Sales Receipts'!C189,SalesOutlet[],4,0)</f>
        <v>Markham</v>
      </c>
      <c r="M188" t="str">
        <f>VLOOKUP(SalesReceipts[[#This Row],[staff_id]],Staff[],7,0)</f>
        <v>Joseph Byron</v>
      </c>
      <c r="N188">
        <f>MONTH(SalesReceipts[[#This Row],[transaction_date]])</f>
        <v>3</v>
      </c>
      <c r="O188" t="str">
        <f>VLOOKUP(SalesReceipts[[#This Row],[product_id]],Product[],4,0)</f>
        <v>Gourmet brewed coffee</v>
      </c>
      <c r="P188">
        <f>COUNTIF(SalesReceipts[sales_outlet_id],SalesReceipts[[#This Row],[sales_outlet_id]])</f>
        <v>122</v>
      </c>
    </row>
    <row r="189" spans="1:16">
      <c r="A189">
        <v>1268</v>
      </c>
      <c r="B189">
        <v>43536</v>
      </c>
      <c r="C189">
        <v>8</v>
      </c>
      <c r="D189">
        <v>35</v>
      </c>
      <c r="E189">
        <v>0</v>
      </c>
      <c r="F189">
        <v>1</v>
      </c>
      <c r="G189">
        <v>60</v>
      </c>
      <c r="H189">
        <v>1</v>
      </c>
      <c r="I189">
        <f>VLOOKUP(SalesReceipts[[#This Row],[product_id]],Product[],8,FALSE)</f>
        <v>3.75</v>
      </c>
      <c r="J189">
        <f>SalesReceipts[[#This Row],[unit_price]]-VLOOKUP(SalesReceipts[[#This Row],[product_id]],Product[],7,FALSE)</f>
        <v>0.94</v>
      </c>
      <c r="K189" t="str">
        <f>_xlfn.XLOOKUP(SalesReceipts[[#This Row],[product_id]],Product[product_id],Product[product_group],"Not Found", 0,1)</f>
        <v>Beverages</v>
      </c>
      <c r="L189" t="str">
        <f>VLOOKUP('Sales Receipts'!C190,SalesOutlet[],4,0)</f>
        <v>Toronto</v>
      </c>
      <c r="M189" t="str">
        <f>VLOOKUP(SalesReceipts[[#This Row],[staff_id]],Staff[],7,0)</f>
        <v>Xavier Zachary</v>
      </c>
      <c r="N189">
        <f>MONTH(SalesReceipts[[#This Row],[transaction_date]])</f>
        <v>3</v>
      </c>
      <c r="O189" t="str">
        <f>VLOOKUP(SalesReceipts[[#This Row],[product_id]],Product[],4,0)</f>
        <v>Hot chocolate</v>
      </c>
      <c r="P189">
        <f>COUNTIF(SalesReceipts[sales_outlet_id],SalesReceipts[[#This Row],[sales_outlet_id]])</f>
        <v>124</v>
      </c>
    </row>
    <row r="190" spans="1:16">
      <c r="A190">
        <v>1449</v>
      </c>
      <c r="B190">
        <v>43536</v>
      </c>
      <c r="C190">
        <v>9</v>
      </c>
      <c r="D190">
        <v>39</v>
      </c>
      <c r="E190">
        <v>1</v>
      </c>
      <c r="F190">
        <v>1</v>
      </c>
      <c r="G190">
        <v>2</v>
      </c>
      <c r="H190">
        <v>1</v>
      </c>
      <c r="I190">
        <f>VLOOKUP(SalesReceipts[[#This Row],[product_id]],Product[],8,FALSE)</f>
        <v>18</v>
      </c>
      <c r="J190">
        <f>SalesReceipts[[#This Row],[unit_price]]-VLOOKUP(SalesReceipts[[#This Row],[product_id]],Product[],7,FALSE)</f>
        <v>3.5999999999999996</v>
      </c>
      <c r="K190" t="str">
        <f>_xlfn.XLOOKUP(SalesReceipts[[#This Row],[product_id]],Product[product_id],Product[product_group],"Not Found", 0,1)</f>
        <v>Whole Bean/Teas</v>
      </c>
      <c r="L190" t="str">
        <f>VLOOKUP('Sales Receipts'!C191,SalesOutlet[],4,0)</f>
        <v>Toronto</v>
      </c>
      <c r="M190" t="str">
        <f>VLOOKUP(SalesReceipts[[#This Row],[staff_id]],Staff[],7,0)</f>
        <v>Vance Samuel</v>
      </c>
      <c r="N190">
        <f>MONTH(SalesReceipts[[#This Row],[transaction_date]])</f>
        <v>3</v>
      </c>
      <c r="O190" t="str">
        <f>VLOOKUP(SalesReceipts[[#This Row],[product_id]],Product[],4,0)</f>
        <v>House blend Beans</v>
      </c>
      <c r="P190">
        <f>COUNTIF(SalesReceipts[sales_outlet_id],SalesReceipts[[#This Row],[sales_outlet_id]])</f>
        <v>114</v>
      </c>
    </row>
    <row r="191" spans="1:16">
      <c r="A191">
        <v>312</v>
      </c>
      <c r="B191">
        <v>43536</v>
      </c>
      <c r="C191">
        <v>10</v>
      </c>
      <c r="D191">
        <v>43</v>
      </c>
      <c r="E191">
        <v>0</v>
      </c>
      <c r="F191">
        <v>1</v>
      </c>
      <c r="G191">
        <v>82</v>
      </c>
      <c r="H191">
        <v>1</v>
      </c>
      <c r="I191">
        <f>VLOOKUP(SalesReceipts[[#This Row],[product_id]],Product[],8,FALSE)</f>
        <v>12</v>
      </c>
      <c r="J191">
        <f>SalesReceipts[[#This Row],[unit_price]]-VLOOKUP(SalesReceipts[[#This Row],[product_id]],Product[],7,FALSE)</f>
        <v>8.16</v>
      </c>
      <c r="K191" t="str">
        <f>_xlfn.XLOOKUP(SalesReceipts[[#This Row],[product_id]],Product[product_id],Product[product_group],"Not Found", 0,1)</f>
        <v>Merchandise</v>
      </c>
      <c r="L191" t="str">
        <f>VLOOKUP('Sales Receipts'!C192,SalesOutlet[],4,0)</f>
        <v>Toronto</v>
      </c>
      <c r="M191" t="str">
        <f>VLOOKUP(SalesReceipts[[#This Row],[staff_id]],Staff[],7,0)</f>
        <v>Tatum Laurel</v>
      </c>
      <c r="N191">
        <f>MONTH(SalesReceipts[[#This Row],[transaction_date]])</f>
        <v>3</v>
      </c>
      <c r="O191" t="str">
        <f>VLOOKUP(SalesReceipts[[#This Row],[product_id]],Product[],4,0)</f>
        <v>Housewares</v>
      </c>
      <c r="P191">
        <f>COUNTIF(SalesReceipts[sales_outlet_id],SalesReceipts[[#This Row],[sales_outlet_id]])</f>
        <v>121</v>
      </c>
    </row>
    <row r="192" spans="1:16">
      <c r="A192">
        <v>1526</v>
      </c>
      <c r="B192">
        <v>43539</v>
      </c>
      <c r="C192">
        <v>3</v>
      </c>
      <c r="D192">
        <v>8</v>
      </c>
      <c r="E192">
        <v>1</v>
      </c>
      <c r="F192">
        <v>1</v>
      </c>
      <c r="G192">
        <v>52</v>
      </c>
      <c r="H192">
        <v>1</v>
      </c>
      <c r="I192">
        <f>VLOOKUP(SalesReceipts[[#This Row],[product_id]],Product[],8,FALSE)</f>
        <v>2.5</v>
      </c>
      <c r="J192">
        <f>SalesReceipts[[#This Row],[unit_price]]-VLOOKUP(SalesReceipts[[#This Row],[product_id]],Product[],7,FALSE)</f>
        <v>1.87</v>
      </c>
      <c r="K192" t="str">
        <f>_xlfn.XLOOKUP(SalesReceipts[[#This Row],[product_id]],Product[product_id],Product[product_group],"Not Found", 0,1)</f>
        <v>Beverages</v>
      </c>
      <c r="L192" t="str">
        <f>VLOOKUP('Sales Receipts'!C193,SalesOutlet[],4,0)</f>
        <v>Toronto</v>
      </c>
      <c r="M192" t="str">
        <f>VLOOKUP(SalesReceipts[[#This Row],[staff_id]],Staff[],7,0)</f>
        <v>Hamilton Emi</v>
      </c>
      <c r="N192">
        <f>MONTH(SalesReceipts[[#This Row],[transaction_date]])</f>
        <v>3</v>
      </c>
      <c r="O192" t="str">
        <f>VLOOKUP(SalesReceipts[[#This Row],[product_id]],Product[],4,0)</f>
        <v>Brewed Chai tea</v>
      </c>
      <c r="P192">
        <f>COUNTIF(SalesReceipts[sales_outlet_id],SalesReceipts[[#This Row],[sales_outlet_id]])</f>
        <v>129</v>
      </c>
    </row>
    <row r="193" spans="1:16">
      <c r="A193">
        <v>1600</v>
      </c>
      <c r="B193">
        <v>43539</v>
      </c>
      <c r="C193">
        <v>4</v>
      </c>
      <c r="D193">
        <v>15</v>
      </c>
      <c r="E193">
        <v>0</v>
      </c>
      <c r="F193">
        <v>1</v>
      </c>
      <c r="G193">
        <v>5</v>
      </c>
      <c r="H193">
        <v>2</v>
      </c>
      <c r="I193">
        <f>VLOOKUP(SalesReceipts[[#This Row],[product_id]],Product[],8,FALSE)</f>
        <v>15</v>
      </c>
      <c r="J193">
        <f>SalesReceipts[[#This Row],[unit_price]]-VLOOKUP(SalesReceipts[[#This Row],[product_id]],Product[],7,FALSE)</f>
        <v>3</v>
      </c>
      <c r="K193" t="str">
        <f>_xlfn.XLOOKUP(SalesReceipts[[#This Row],[product_id]],Product[product_id],Product[product_group],"Not Found", 0,1)</f>
        <v>Whole Bean/Teas</v>
      </c>
      <c r="L193" t="str">
        <f>VLOOKUP('Sales Receipts'!C194,SalesOutlet[],4,0)</f>
        <v>Mississauga</v>
      </c>
      <c r="M193" t="str">
        <f>VLOOKUP(SalesReceipts[[#This Row],[staff_id]],Staff[],7,0)</f>
        <v>Remedios Mari</v>
      </c>
      <c r="N193">
        <f>MONTH(SalesReceipts[[#This Row],[transaction_date]])</f>
        <v>3</v>
      </c>
      <c r="O193" t="str">
        <f>VLOOKUP(SalesReceipts[[#This Row],[product_id]],Product[],4,0)</f>
        <v>Gourmet Beans</v>
      </c>
      <c r="P193">
        <f>COUNTIF(SalesReceipts[sales_outlet_id],SalesReceipts[[#This Row],[sales_outlet_id]])</f>
        <v>129</v>
      </c>
    </row>
    <row r="194" spans="1:16">
      <c r="A194">
        <v>900</v>
      </c>
      <c r="B194">
        <v>43539</v>
      </c>
      <c r="C194">
        <v>5</v>
      </c>
      <c r="D194">
        <v>20</v>
      </c>
      <c r="E194">
        <v>1</v>
      </c>
      <c r="F194">
        <v>1</v>
      </c>
      <c r="G194">
        <v>3</v>
      </c>
      <c r="H194">
        <v>1</v>
      </c>
      <c r="I194">
        <f>VLOOKUP(SalesReceipts[[#This Row],[product_id]],Product[],8,FALSE)</f>
        <v>14.75</v>
      </c>
      <c r="J194">
        <f>SalesReceipts[[#This Row],[unit_price]]-VLOOKUP(SalesReceipts[[#This Row],[product_id]],Product[],7,FALSE)</f>
        <v>2.9499999999999993</v>
      </c>
      <c r="K194" t="str">
        <f>_xlfn.XLOOKUP(SalesReceipts[[#This Row],[product_id]],Product[product_id],Product[product_group],"Not Found", 0,1)</f>
        <v>Whole Bean/Teas</v>
      </c>
      <c r="L194" t="str">
        <f>VLOOKUP('Sales Receipts'!C195,SalesOutlet[],4,0)</f>
        <v>Toronto</v>
      </c>
      <c r="M194" t="str">
        <f>VLOOKUP(SalesReceipts[[#This Row],[staff_id]],Staff[],7,0)</f>
        <v>Ronan Magee</v>
      </c>
      <c r="N194">
        <f>MONTH(SalesReceipts[[#This Row],[transaction_date]])</f>
        <v>3</v>
      </c>
      <c r="O194" t="str">
        <f>VLOOKUP(SalesReceipts[[#This Row],[product_id]],Product[],4,0)</f>
        <v>Espresso Beans</v>
      </c>
      <c r="P194">
        <f>COUNTIF(SalesReceipts[sales_outlet_id],SalesReceipts[[#This Row],[sales_outlet_id]])</f>
        <v>115</v>
      </c>
    </row>
    <row r="195" spans="1:16">
      <c r="A195">
        <v>14</v>
      </c>
      <c r="B195">
        <v>43539</v>
      </c>
      <c r="C195">
        <v>4</v>
      </c>
      <c r="D195">
        <v>13</v>
      </c>
      <c r="E195">
        <v>0</v>
      </c>
      <c r="F195">
        <v>1</v>
      </c>
      <c r="G195">
        <v>11</v>
      </c>
      <c r="H195">
        <v>1</v>
      </c>
      <c r="I195">
        <f>VLOOKUP(SalesReceipts[[#This Row],[product_id]],Product[],8,FALSE)</f>
        <v>8.9499999999999993</v>
      </c>
      <c r="J195">
        <f>SalesReceipts[[#This Row],[unit_price]]-VLOOKUP(SalesReceipts[[#This Row],[product_id]],Product[],7,FALSE)</f>
        <v>1.7899999999999991</v>
      </c>
      <c r="K195" t="str">
        <f>_xlfn.XLOOKUP(SalesReceipts[[#This Row],[product_id]],Product[product_id],Product[product_group],"Not Found", 0,1)</f>
        <v>Whole Bean/Teas</v>
      </c>
      <c r="L195" t="str">
        <f>VLOOKUP('Sales Receipts'!C196,SalesOutlet[],4,0)</f>
        <v>Markham</v>
      </c>
      <c r="M195" t="str">
        <f>VLOOKUP(SalesReceipts[[#This Row],[staff_id]],Staff[],7,0)</f>
        <v>Berk Derek</v>
      </c>
      <c r="N195">
        <f>MONTH(SalesReceipts[[#This Row],[transaction_date]])</f>
        <v>3</v>
      </c>
      <c r="O195" t="str">
        <f>VLOOKUP(SalesReceipts[[#This Row],[product_id]],Product[],4,0)</f>
        <v>Herbal tea</v>
      </c>
      <c r="P195">
        <f>COUNTIF(SalesReceipts[sales_outlet_id],SalesReceipts[[#This Row],[sales_outlet_id]])</f>
        <v>129</v>
      </c>
    </row>
    <row r="196" spans="1:16">
      <c r="A196">
        <v>354</v>
      </c>
      <c r="B196">
        <v>43539</v>
      </c>
      <c r="C196">
        <v>8</v>
      </c>
      <c r="D196">
        <v>32</v>
      </c>
      <c r="E196">
        <v>0</v>
      </c>
      <c r="F196">
        <v>1</v>
      </c>
      <c r="G196">
        <v>64</v>
      </c>
      <c r="H196">
        <v>1</v>
      </c>
      <c r="I196">
        <f>VLOOKUP(SalesReceipts[[#This Row],[product_id]],Product[],8,FALSE)</f>
        <v>0.8</v>
      </c>
      <c r="J196">
        <f>SalesReceipts[[#This Row],[unit_price]]-VLOOKUP(SalesReceipts[[#This Row],[product_id]],Product[],7,FALSE)</f>
        <v>0.76</v>
      </c>
      <c r="K196" t="str">
        <f>_xlfn.XLOOKUP(SalesReceipts[[#This Row],[product_id]],Product[product_id],Product[product_group],"Not Found", 0,1)</f>
        <v>Add-ons</v>
      </c>
      <c r="L196" t="str">
        <f>VLOOKUP('Sales Receipts'!C197,SalesOutlet[],4,0)</f>
        <v>Toronto</v>
      </c>
      <c r="M196" t="str">
        <f>VLOOKUP(SalesReceipts[[#This Row],[staff_id]],Staff[],7,0)</f>
        <v>Alisa Lysandra</v>
      </c>
      <c r="N196">
        <f>MONTH(SalesReceipts[[#This Row],[transaction_date]])</f>
        <v>3</v>
      </c>
      <c r="O196" t="str">
        <f>VLOOKUP(SalesReceipts[[#This Row],[product_id]],Product[],4,0)</f>
        <v>Regular syrup</v>
      </c>
      <c r="P196">
        <f>COUNTIF(SalesReceipts[sales_outlet_id],SalesReceipts[[#This Row],[sales_outlet_id]])</f>
        <v>124</v>
      </c>
    </row>
    <row r="197" spans="1:16">
      <c r="A197">
        <v>1352</v>
      </c>
      <c r="B197">
        <v>43540</v>
      </c>
      <c r="C197">
        <v>3</v>
      </c>
      <c r="D197">
        <v>6</v>
      </c>
      <c r="E197">
        <v>1</v>
      </c>
      <c r="F197">
        <v>1</v>
      </c>
      <c r="G197">
        <v>85</v>
      </c>
      <c r="H197">
        <v>2</v>
      </c>
      <c r="I197">
        <f>VLOOKUP(SalesReceipts[[#This Row],[product_id]],Product[],8,FALSE)</f>
        <v>6</v>
      </c>
      <c r="J197">
        <f>SalesReceipts[[#This Row],[unit_price]]-VLOOKUP(SalesReceipts[[#This Row],[product_id]],Product[],7,FALSE)</f>
        <v>4.8</v>
      </c>
      <c r="K197" t="str">
        <f>_xlfn.XLOOKUP(SalesReceipts[[#This Row],[product_id]],Product[product_id],Product[product_group],"Not Found", 0,1)</f>
        <v>Beverages</v>
      </c>
      <c r="L197" t="str">
        <f>VLOOKUP('Sales Receipts'!C198,SalesOutlet[],4,0)</f>
        <v>Markham</v>
      </c>
      <c r="M197" t="str">
        <f>VLOOKUP(SalesReceipts[[#This Row],[staff_id]],Staff[],7,0)</f>
        <v>Xena Rahim</v>
      </c>
      <c r="N197">
        <f>MONTH(SalesReceipts[[#This Row],[transaction_date]])</f>
        <v>3</v>
      </c>
      <c r="O197" t="str">
        <f>VLOOKUP(SalesReceipts[[#This Row],[product_id]],Product[],4,0)</f>
        <v>Specialty coffee</v>
      </c>
      <c r="P197">
        <f>COUNTIF(SalesReceipts[sales_outlet_id],SalesReceipts[[#This Row],[sales_outlet_id]])</f>
        <v>129</v>
      </c>
    </row>
    <row r="198" spans="1:16">
      <c r="A198">
        <v>1459</v>
      </c>
      <c r="B198">
        <v>43540</v>
      </c>
      <c r="C198">
        <v>7</v>
      </c>
      <c r="D198">
        <v>26</v>
      </c>
      <c r="E198">
        <v>0</v>
      </c>
      <c r="F198">
        <v>1</v>
      </c>
      <c r="G198">
        <v>64</v>
      </c>
      <c r="H198">
        <v>2</v>
      </c>
      <c r="I198">
        <f>VLOOKUP(SalesReceipts[[#This Row],[product_id]],Product[],8,FALSE)</f>
        <v>0.8</v>
      </c>
      <c r="J198">
        <f>SalesReceipts[[#This Row],[unit_price]]-VLOOKUP(SalesReceipts[[#This Row],[product_id]],Product[],7,FALSE)</f>
        <v>0.76</v>
      </c>
      <c r="K198" t="str">
        <f>_xlfn.XLOOKUP(SalesReceipts[[#This Row],[product_id]],Product[product_id],Product[product_group],"Not Found", 0,1)</f>
        <v>Add-ons</v>
      </c>
      <c r="L198" t="str">
        <f>VLOOKUP('Sales Receipts'!C199,SalesOutlet[],4,0)</f>
        <v>Markham</v>
      </c>
      <c r="M198" t="str">
        <f>VLOOKUP(SalesReceipts[[#This Row],[staff_id]],Staff[],7,0)</f>
        <v>Joelle Christen</v>
      </c>
      <c r="N198">
        <f>MONTH(SalesReceipts[[#This Row],[transaction_date]])</f>
        <v>3</v>
      </c>
      <c r="O198" t="str">
        <f>VLOOKUP(SalesReceipts[[#This Row],[product_id]],Product[],4,0)</f>
        <v>Regular syrup</v>
      </c>
      <c r="P198">
        <f>COUNTIF(SalesReceipts[sales_outlet_id],SalesReceipts[[#This Row],[sales_outlet_id]])</f>
        <v>122</v>
      </c>
    </row>
    <row r="199" spans="1:16">
      <c r="A199">
        <v>147</v>
      </c>
      <c r="B199">
        <v>43540</v>
      </c>
      <c r="C199">
        <v>7</v>
      </c>
      <c r="D199">
        <v>30</v>
      </c>
      <c r="E199">
        <v>1</v>
      </c>
      <c r="F199">
        <v>1</v>
      </c>
      <c r="G199">
        <v>50</v>
      </c>
      <c r="H199">
        <v>1</v>
      </c>
      <c r="I199">
        <f>VLOOKUP(SalesReceipts[[#This Row],[product_id]],Product[],8,FALSE)</f>
        <v>2.5</v>
      </c>
      <c r="J199">
        <f>SalesReceipts[[#This Row],[unit_price]]-VLOOKUP(SalesReceipts[[#This Row],[product_id]],Product[],7,FALSE)</f>
        <v>1.87</v>
      </c>
      <c r="K199" t="str">
        <f>_xlfn.XLOOKUP(SalesReceipts[[#This Row],[product_id]],Product[product_id],Product[product_group],"Not Found", 0,1)</f>
        <v>Beverages</v>
      </c>
      <c r="L199" t="str">
        <f>VLOOKUP('Sales Receipts'!C200,SalesOutlet[],4,0)</f>
        <v>Mississauga</v>
      </c>
      <c r="M199" t="str">
        <f>VLOOKUP(SalesReceipts[[#This Row],[staff_id]],Staff[],7,0)</f>
        <v>Amela Chadwick</v>
      </c>
      <c r="N199">
        <f>MONTH(SalesReceipts[[#This Row],[transaction_date]])</f>
        <v>3</v>
      </c>
      <c r="O199" t="str">
        <f>VLOOKUP(SalesReceipts[[#This Row],[product_id]],Product[],4,0)</f>
        <v>Brewed Black tea</v>
      </c>
      <c r="P199">
        <f>COUNTIF(SalesReceipts[sales_outlet_id],SalesReceipts[[#This Row],[sales_outlet_id]])</f>
        <v>122</v>
      </c>
    </row>
    <row r="200" spans="1:16">
      <c r="A200">
        <v>606</v>
      </c>
      <c r="B200">
        <v>43540</v>
      </c>
      <c r="C200">
        <v>6</v>
      </c>
      <c r="D200">
        <v>21</v>
      </c>
      <c r="E200">
        <v>1</v>
      </c>
      <c r="F200">
        <v>1</v>
      </c>
      <c r="G200">
        <v>42</v>
      </c>
      <c r="H200">
        <v>1</v>
      </c>
      <c r="I200">
        <f>VLOOKUP(SalesReceipts[[#This Row],[product_id]],Product[],8,FALSE)</f>
        <v>2.5</v>
      </c>
      <c r="J200">
        <f>SalesReceipts[[#This Row],[unit_price]]-VLOOKUP(SalesReceipts[[#This Row],[product_id]],Product[],7,FALSE)</f>
        <v>1.87</v>
      </c>
      <c r="K200" t="str">
        <f>_xlfn.XLOOKUP(SalesReceipts[[#This Row],[product_id]],Product[product_id],Product[product_group],"Not Found", 0,1)</f>
        <v>Beverages</v>
      </c>
      <c r="L200" t="str">
        <f>VLOOKUP('Sales Receipts'!C201,SalesOutlet[],4,0)</f>
        <v>Toronto</v>
      </c>
      <c r="M200" t="str">
        <f>VLOOKUP(SalesReceipts[[#This Row],[staff_id]],Staff[],7,0)</f>
        <v>Melodie Mercedes</v>
      </c>
      <c r="N200">
        <f>MONTH(SalesReceipts[[#This Row],[transaction_date]])</f>
        <v>3</v>
      </c>
      <c r="O200" t="str">
        <f>VLOOKUP(SalesReceipts[[#This Row],[product_id]],Product[],4,0)</f>
        <v>Brewed herbal tea</v>
      </c>
      <c r="P200">
        <f>COUNTIF(SalesReceipts[sales_outlet_id],SalesReceipts[[#This Row],[sales_outlet_id]])</f>
        <v>146</v>
      </c>
    </row>
    <row r="201" spans="1:16">
      <c r="A201">
        <v>1116</v>
      </c>
      <c r="B201">
        <v>43541</v>
      </c>
      <c r="C201">
        <v>3</v>
      </c>
      <c r="D201">
        <v>8</v>
      </c>
      <c r="E201">
        <v>1</v>
      </c>
      <c r="F201">
        <v>1</v>
      </c>
      <c r="G201">
        <v>49</v>
      </c>
      <c r="H201">
        <v>1</v>
      </c>
      <c r="I201">
        <f>VLOOKUP(SalesReceipts[[#This Row],[product_id]],Product[],8,FALSE)</f>
        <v>3</v>
      </c>
      <c r="J201">
        <f>SalesReceipts[[#This Row],[unit_price]]-VLOOKUP(SalesReceipts[[#This Row],[product_id]],Product[],7,FALSE)</f>
        <v>2.25</v>
      </c>
      <c r="K201" t="str">
        <f>_xlfn.XLOOKUP(SalesReceipts[[#This Row],[product_id]],Product[product_id],Product[product_group],"Not Found", 0,1)</f>
        <v>Beverages</v>
      </c>
      <c r="L201" t="str">
        <f>VLOOKUP('Sales Receipts'!C202,SalesOutlet[],4,0)</f>
        <v>Mississauga</v>
      </c>
      <c r="M201" t="str">
        <f>VLOOKUP(SalesReceipts[[#This Row],[staff_id]],Staff[],7,0)</f>
        <v>Hamilton Emi</v>
      </c>
      <c r="N201">
        <f>MONTH(SalesReceipts[[#This Row],[transaction_date]])</f>
        <v>3</v>
      </c>
      <c r="O201" t="str">
        <f>VLOOKUP(SalesReceipts[[#This Row],[product_id]],Product[],4,0)</f>
        <v>Brewed Black tea</v>
      </c>
      <c r="P201">
        <f>COUNTIF(SalesReceipts[sales_outlet_id],SalesReceipts[[#This Row],[sales_outlet_id]])</f>
        <v>129</v>
      </c>
    </row>
    <row r="202" spans="1:16">
      <c r="A202">
        <v>1399</v>
      </c>
      <c r="B202">
        <v>43541</v>
      </c>
      <c r="C202">
        <v>5</v>
      </c>
      <c r="D202">
        <v>18</v>
      </c>
      <c r="E202">
        <v>0</v>
      </c>
      <c r="F202">
        <v>1</v>
      </c>
      <c r="G202">
        <v>21</v>
      </c>
      <c r="H202">
        <v>1</v>
      </c>
      <c r="I202">
        <f>VLOOKUP(SalesReceipts[[#This Row],[product_id]],Product[],8,FALSE)</f>
        <v>13.33</v>
      </c>
      <c r="J202">
        <f>SalesReceipts[[#This Row],[unit_price]]-VLOOKUP(SalesReceipts[[#This Row],[product_id]],Product[],7,FALSE)</f>
        <v>2.67</v>
      </c>
      <c r="K202" t="str">
        <f>_xlfn.XLOOKUP(SalesReceipts[[#This Row],[product_id]],Product[product_id],Product[product_group],"Not Found", 0,1)</f>
        <v>Whole Bean/Teas</v>
      </c>
      <c r="L202" t="str">
        <f>VLOOKUP('Sales Receipts'!C203,SalesOutlet[],4,0)</f>
        <v>Markham</v>
      </c>
      <c r="M202" t="str">
        <f>VLOOKUP(SalesReceipts[[#This Row],[staff_id]],Staff[],7,0)</f>
        <v>Ezekiel Rashad</v>
      </c>
      <c r="N202">
        <f>MONTH(SalesReceipts[[#This Row],[transaction_date]])</f>
        <v>3</v>
      </c>
      <c r="O202" t="str">
        <f>VLOOKUP(SalesReceipts[[#This Row],[product_id]],Product[],4,0)</f>
        <v>Drinking Chocolate</v>
      </c>
      <c r="P202">
        <f>COUNTIF(SalesReceipts[sales_outlet_id],SalesReceipts[[#This Row],[sales_outlet_id]])</f>
        <v>115</v>
      </c>
    </row>
    <row r="203" spans="1:16">
      <c r="A203">
        <v>679</v>
      </c>
      <c r="B203">
        <v>43541</v>
      </c>
      <c r="C203">
        <v>8</v>
      </c>
      <c r="D203">
        <v>35</v>
      </c>
      <c r="E203">
        <v>0</v>
      </c>
      <c r="F203">
        <v>1</v>
      </c>
      <c r="G203">
        <v>79</v>
      </c>
      <c r="H203">
        <v>2</v>
      </c>
      <c r="I203">
        <f>VLOOKUP(SalesReceipts[[#This Row],[product_id]],Product[],8,FALSE)</f>
        <v>3.75</v>
      </c>
      <c r="J203">
        <f>SalesReceipts[[#This Row],[unit_price]]-VLOOKUP(SalesReceipts[[#This Row],[product_id]],Product[],7,FALSE)</f>
        <v>1.31</v>
      </c>
      <c r="K203" t="str">
        <f>_xlfn.XLOOKUP(SalesReceipts[[#This Row],[product_id]],Product[product_id],Product[product_group],"Not Found", 0,1)</f>
        <v>Food</v>
      </c>
      <c r="L203" t="str">
        <f>VLOOKUP('Sales Receipts'!C204,SalesOutlet[],4,0)</f>
        <v>Toronto</v>
      </c>
      <c r="M203" t="str">
        <f>VLOOKUP(SalesReceipts[[#This Row],[staff_id]],Staff[],7,0)</f>
        <v>Xavier Zachary</v>
      </c>
      <c r="N203">
        <f>MONTH(SalesReceipts[[#This Row],[transaction_date]])</f>
        <v>3</v>
      </c>
      <c r="O203" t="str">
        <f>VLOOKUP(SalesReceipts[[#This Row],[product_id]],Product[],4,0)</f>
        <v>Scone</v>
      </c>
      <c r="P203">
        <f>COUNTIF(SalesReceipts[sales_outlet_id],SalesReceipts[[#This Row],[sales_outlet_id]])</f>
        <v>124</v>
      </c>
    </row>
    <row r="204" spans="1:16">
      <c r="A204">
        <v>809</v>
      </c>
      <c r="B204">
        <v>43542</v>
      </c>
      <c r="C204">
        <v>10</v>
      </c>
      <c r="D204">
        <v>45</v>
      </c>
      <c r="E204">
        <v>0</v>
      </c>
      <c r="F204">
        <v>1</v>
      </c>
      <c r="G204">
        <v>78</v>
      </c>
      <c r="H204">
        <v>2</v>
      </c>
      <c r="I204">
        <f>VLOOKUP(SalesReceipts[[#This Row],[product_id]],Product[],8,FALSE)</f>
        <v>4.5</v>
      </c>
      <c r="J204">
        <f>SalesReceipts[[#This Row],[unit_price]]-VLOOKUP(SalesReceipts[[#This Row],[product_id]],Product[],7,FALSE)</f>
        <v>1.5699999999999998</v>
      </c>
      <c r="K204" t="str">
        <f>_xlfn.XLOOKUP(SalesReceipts[[#This Row],[product_id]],Product[product_id],Product[product_group],"Not Found", 0,1)</f>
        <v>Food</v>
      </c>
      <c r="L204" t="str">
        <f>VLOOKUP('Sales Receipts'!C205,SalesOutlet[],4,0)</f>
        <v>Toronto</v>
      </c>
      <c r="M204" t="str">
        <f>VLOOKUP(SalesReceipts[[#This Row],[staff_id]],Staff[],7,0)</f>
        <v>Pandora Neville</v>
      </c>
      <c r="N204">
        <f>MONTH(SalesReceipts[[#This Row],[transaction_date]])</f>
        <v>3</v>
      </c>
      <c r="O204" t="str">
        <f>VLOOKUP(SalesReceipts[[#This Row],[product_id]],Product[],4,0)</f>
        <v>Scone</v>
      </c>
      <c r="P204">
        <f>COUNTIF(SalesReceipts[sales_outlet_id],SalesReceipts[[#This Row],[sales_outlet_id]])</f>
        <v>121</v>
      </c>
    </row>
    <row r="205" spans="1:16">
      <c r="A205">
        <v>1151</v>
      </c>
      <c r="B205">
        <v>43542</v>
      </c>
      <c r="C205">
        <v>9</v>
      </c>
      <c r="D205">
        <v>37</v>
      </c>
      <c r="E205">
        <v>0</v>
      </c>
      <c r="F205">
        <v>1</v>
      </c>
      <c r="G205">
        <v>13</v>
      </c>
      <c r="H205">
        <v>2</v>
      </c>
      <c r="I205">
        <f>VLOOKUP(SalesReceipts[[#This Row],[product_id]],Product[],8,FALSE)</f>
        <v>8.9499999999999993</v>
      </c>
      <c r="J205">
        <f>SalesReceipts[[#This Row],[unit_price]]-VLOOKUP(SalesReceipts[[#This Row],[product_id]],Product[],7,FALSE)</f>
        <v>1.7899999999999991</v>
      </c>
      <c r="K205" t="str">
        <f>_xlfn.XLOOKUP(SalesReceipts[[#This Row],[product_id]],Product[product_id],Product[product_group],"Not Found", 0,1)</f>
        <v>Whole Bean/Teas</v>
      </c>
      <c r="L205" t="str">
        <f>VLOOKUP('Sales Receipts'!C206,SalesOutlet[],4,0)</f>
        <v>Toronto</v>
      </c>
      <c r="M205" t="str">
        <f>VLOOKUP(SalesReceipts[[#This Row],[staff_id]],Staff[],7,0)</f>
        <v>Hop Bianca</v>
      </c>
      <c r="N205">
        <f>MONTH(SalesReceipts[[#This Row],[transaction_date]])</f>
        <v>3</v>
      </c>
      <c r="O205" t="str">
        <f>VLOOKUP(SalesReceipts[[#This Row],[product_id]],Product[],4,0)</f>
        <v>Black tea</v>
      </c>
      <c r="P205">
        <f>COUNTIF(SalesReceipts[sales_outlet_id],SalesReceipts[[#This Row],[sales_outlet_id]])</f>
        <v>114</v>
      </c>
    </row>
    <row r="206" spans="1:16">
      <c r="A206">
        <v>300</v>
      </c>
      <c r="B206">
        <v>43542</v>
      </c>
      <c r="C206">
        <v>3</v>
      </c>
      <c r="D206">
        <v>8</v>
      </c>
      <c r="E206">
        <v>0</v>
      </c>
      <c r="F206">
        <v>1</v>
      </c>
      <c r="G206">
        <v>35</v>
      </c>
      <c r="H206">
        <v>2</v>
      </c>
      <c r="I206">
        <f>VLOOKUP(SalesReceipts[[#This Row],[product_id]],Product[],8,FALSE)</f>
        <v>3.1</v>
      </c>
      <c r="J206">
        <f>SalesReceipts[[#This Row],[unit_price]]-VLOOKUP(SalesReceipts[[#This Row],[product_id]],Product[],7,FALSE)</f>
        <v>2.48</v>
      </c>
      <c r="K206" t="str">
        <f>_xlfn.XLOOKUP(SalesReceipts[[#This Row],[product_id]],Product[product_id],Product[product_group],"Not Found", 0,1)</f>
        <v>Beverages</v>
      </c>
      <c r="L206" t="str">
        <f>VLOOKUP('Sales Receipts'!C207,SalesOutlet[],4,0)</f>
        <v>Toronto</v>
      </c>
      <c r="M206" t="str">
        <f>VLOOKUP(SalesReceipts[[#This Row],[staff_id]],Staff[],7,0)</f>
        <v>Hamilton Emi</v>
      </c>
      <c r="N206">
        <f>MONTH(SalesReceipts[[#This Row],[transaction_date]])</f>
        <v>3</v>
      </c>
      <c r="O206" t="str">
        <f>VLOOKUP(SalesReceipts[[#This Row],[product_id]],Product[],4,0)</f>
        <v>Premium brewed coffee</v>
      </c>
      <c r="P206">
        <f>COUNTIF(SalesReceipts[sales_outlet_id],SalesReceipts[[#This Row],[sales_outlet_id]])</f>
        <v>129</v>
      </c>
    </row>
    <row r="207" spans="1:16">
      <c r="A207">
        <v>492</v>
      </c>
      <c r="B207">
        <v>43542</v>
      </c>
      <c r="C207">
        <v>3</v>
      </c>
      <c r="D207">
        <v>9</v>
      </c>
      <c r="E207">
        <v>1</v>
      </c>
      <c r="F207">
        <v>1</v>
      </c>
      <c r="G207">
        <v>24</v>
      </c>
      <c r="H207">
        <v>1</v>
      </c>
      <c r="I207">
        <f>VLOOKUP(SalesReceipts[[#This Row],[product_id]],Product[],8,FALSE)</f>
        <v>3</v>
      </c>
      <c r="J207">
        <f>SalesReceipts[[#This Row],[unit_price]]-VLOOKUP(SalesReceipts[[#This Row],[product_id]],Product[],7,FALSE)</f>
        <v>2.4</v>
      </c>
      <c r="K207" t="str">
        <f>_xlfn.XLOOKUP(SalesReceipts[[#This Row],[product_id]],Product[product_id],Product[product_group],"Not Found", 0,1)</f>
        <v>Beverages</v>
      </c>
      <c r="L207" t="str">
        <f>VLOOKUP('Sales Receipts'!C208,SalesOutlet[],4,0)</f>
        <v>Mississauga</v>
      </c>
      <c r="M207" t="str">
        <f>VLOOKUP(SalesReceipts[[#This Row],[staff_id]],Staff[],7,0)</f>
        <v>Caldwell Veda</v>
      </c>
      <c r="N207">
        <f>MONTH(SalesReceipts[[#This Row],[transaction_date]])</f>
        <v>3</v>
      </c>
      <c r="O207" t="str">
        <f>VLOOKUP(SalesReceipts[[#This Row],[product_id]],Product[],4,0)</f>
        <v>Drip coffee</v>
      </c>
      <c r="P207">
        <f>COUNTIF(SalesReceipts[sales_outlet_id],SalesReceipts[[#This Row],[sales_outlet_id]])</f>
        <v>129</v>
      </c>
    </row>
    <row r="208" spans="1:16">
      <c r="A208">
        <v>459</v>
      </c>
      <c r="B208">
        <v>43543</v>
      </c>
      <c r="C208">
        <v>5</v>
      </c>
      <c r="D208">
        <v>18</v>
      </c>
      <c r="E208">
        <v>1</v>
      </c>
      <c r="F208">
        <v>1</v>
      </c>
      <c r="G208">
        <v>37</v>
      </c>
      <c r="H208">
        <v>1</v>
      </c>
      <c r="I208">
        <f>VLOOKUP(SalesReceipts[[#This Row],[product_id]],Product[],8,FALSE)</f>
        <v>3</v>
      </c>
      <c r="J208">
        <f>SalesReceipts[[#This Row],[unit_price]]-VLOOKUP(SalesReceipts[[#This Row],[product_id]],Product[],7,FALSE)</f>
        <v>2.4</v>
      </c>
      <c r="K208" t="str">
        <f>_xlfn.XLOOKUP(SalesReceipts[[#This Row],[product_id]],Product[product_id],Product[product_group],"Not Found", 0,1)</f>
        <v>Beverages</v>
      </c>
      <c r="L208" t="str">
        <f>VLOOKUP('Sales Receipts'!C209,SalesOutlet[],4,0)</f>
        <v>Mississauga</v>
      </c>
      <c r="M208" t="str">
        <f>VLOOKUP(SalesReceipts[[#This Row],[staff_id]],Staff[],7,0)</f>
        <v>Ezekiel Rashad</v>
      </c>
      <c r="N208">
        <f>MONTH(SalesReceipts[[#This Row],[transaction_date]])</f>
        <v>3</v>
      </c>
      <c r="O208" t="str">
        <f>VLOOKUP(SalesReceipts[[#This Row],[product_id]],Product[],4,0)</f>
        <v>Barista Espresso</v>
      </c>
      <c r="P208">
        <f>COUNTIF(SalesReceipts[sales_outlet_id],SalesReceipts[[#This Row],[sales_outlet_id]])</f>
        <v>115</v>
      </c>
    </row>
    <row r="209" spans="1:16">
      <c r="A209">
        <v>1402</v>
      </c>
      <c r="B209">
        <v>43543</v>
      </c>
      <c r="C209">
        <v>5</v>
      </c>
      <c r="D209">
        <v>20</v>
      </c>
      <c r="E209">
        <v>1</v>
      </c>
      <c r="F209">
        <v>1</v>
      </c>
      <c r="G209">
        <v>39</v>
      </c>
      <c r="H209">
        <v>1</v>
      </c>
      <c r="I209">
        <f>VLOOKUP(SalesReceipts[[#This Row],[product_id]],Product[],8,FALSE)</f>
        <v>4.25</v>
      </c>
      <c r="J209">
        <f>SalesReceipts[[#This Row],[unit_price]]-VLOOKUP(SalesReceipts[[#This Row],[product_id]],Product[],7,FALSE)</f>
        <v>3.4</v>
      </c>
      <c r="K209" t="str">
        <f>_xlfn.XLOOKUP(SalesReceipts[[#This Row],[product_id]],Product[product_id],Product[product_group],"Not Found", 0,1)</f>
        <v>Beverages</v>
      </c>
      <c r="L209" t="str">
        <f>VLOOKUP('Sales Receipts'!C210,SalesOutlet[],4,0)</f>
        <v>Mississauga</v>
      </c>
      <c r="M209" t="str">
        <f>VLOOKUP(SalesReceipts[[#This Row],[staff_id]],Staff[],7,0)</f>
        <v>Ronan Magee</v>
      </c>
      <c r="N209">
        <f>MONTH(SalesReceipts[[#This Row],[transaction_date]])</f>
        <v>3</v>
      </c>
      <c r="O209" t="str">
        <f>VLOOKUP(SalesReceipts[[#This Row],[product_id]],Product[],4,0)</f>
        <v>Barista Espresso</v>
      </c>
      <c r="P209">
        <f>COUNTIF(SalesReceipts[sales_outlet_id],SalesReceipts[[#This Row],[sales_outlet_id]])</f>
        <v>115</v>
      </c>
    </row>
    <row r="210" spans="1:16">
      <c r="A210">
        <v>191</v>
      </c>
      <c r="B210">
        <v>43543</v>
      </c>
      <c r="C210">
        <v>5</v>
      </c>
      <c r="D210">
        <v>19</v>
      </c>
      <c r="E210">
        <v>1</v>
      </c>
      <c r="F210">
        <v>1</v>
      </c>
      <c r="G210">
        <v>72</v>
      </c>
      <c r="H210">
        <v>1</v>
      </c>
      <c r="I210">
        <f>VLOOKUP(SalesReceipts[[#This Row],[product_id]],Product[],8,FALSE)</f>
        <v>3.25</v>
      </c>
      <c r="J210">
        <f>SalesReceipts[[#This Row],[unit_price]]-VLOOKUP(SalesReceipts[[#This Row],[product_id]],Product[],7,FALSE)</f>
        <v>1.1400000000000001</v>
      </c>
      <c r="K210" t="str">
        <f>_xlfn.XLOOKUP(SalesReceipts[[#This Row],[product_id]],Product[product_id],Product[product_group],"Not Found", 0,1)</f>
        <v>Food</v>
      </c>
      <c r="L210" t="str">
        <f>VLOOKUP('Sales Receipts'!C211,SalesOutlet[],4,0)</f>
        <v>Toronto</v>
      </c>
      <c r="M210" t="str">
        <f>VLOOKUP(SalesReceipts[[#This Row],[staff_id]],Staff[],7,0)</f>
        <v>Peter Paloma</v>
      </c>
      <c r="N210">
        <f>MONTH(SalesReceipts[[#This Row],[transaction_date]])</f>
        <v>3</v>
      </c>
      <c r="O210" t="str">
        <f>VLOOKUP(SalesReceipts[[#This Row],[product_id]],Product[],4,0)</f>
        <v>Scone</v>
      </c>
      <c r="P210">
        <f>COUNTIF(SalesReceipts[sales_outlet_id],SalesReceipts[[#This Row],[sales_outlet_id]])</f>
        <v>115</v>
      </c>
    </row>
    <row r="211" spans="1:16">
      <c r="A211">
        <v>194</v>
      </c>
      <c r="B211">
        <v>43544</v>
      </c>
      <c r="C211">
        <v>4</v>
      </c>
      <c r="D211">
        <v>11</v>
      </c>
      <c r="E211">
        <v>1</v>
      </c>
      <c r="F211">
        <v>1</v>
      </c>
      <c r="G211">
        <v>39</v>
      </c>
      <c r="H211">
        <v>2</v>
      </c>
      <c r="I211">
        <f>VLOOKUP(SalesReceipts[[#This Row],[product_id]],Product[],8,FALSE)</f>
        <v>4.25</v>
      </c>
      <c r="J211">
        <f>SalesReceipts[[#This Row],[unit_price]]-VLOOKUP(SalesReceipts[[#This Row],[product_id]],Product[],7,FALSE)</f>
        <v>3.4</v>
      </c>
      <c r="K211" t="str">
        <f>_xlfn.XLOOKUP(SalesReceipts[[#This Row],[product_id]],Product[product_id],Product[product_group],"Not Found", 0,1)</f>
        <v>Beverages</v>
      </c>
      <c r="L211" t="str">
        <f>VLOOKUP('Sales Receipts'!C212,SalesOutlet[],4,0)</f>
        <v>Mississauga</v>
      </c>
      <c r="M211" t="str">
        <f>VLOOKUP(SalesReceipts[[#This Row],[staff_id]],Staff[],7,0)</f>
        <v>Ruth Leslie</v>
      </c>
      <c r="N211">
        <f>MONTH(SalesReceipts[[#This Row],[transaction_date]])</f>
        <v>3</v>
      </c>
      <c r="O211" t="str">
        <f>VLOOKUP(SalesReceipts[[#This Row],[product_id]],Product[],4,0)</f>
        <v>Barista Espresso</v>
      </c>
      <c r="P211">
        <f>COUNTIF(SalesReceipts[sales_outlet_id],SalesReceipts[[#This Row],[sales_outlet_id]])</f>
        <v>129</v>
      </c>
    </row>
    <row r="212" spans="1:16">
      <c r="A212">
        <v>619</v>
      </c>
      <c r="B212">
        <v>43544</v>
      </c>
      <c r="C212">
        <v>6</v>
      </c>
      <c r="D212">
        <v>24</v>
      </c>
      <c r="E212">
        <v>1</v>
      </c>
      <c r="F212">
        <v>1</v>
      </c>
      <c r="G212">
        <v>43</v>
      </c>
      <c r="H212">
        <v>1</v>
      </c>
      <c r="I212">
        <f>VLOOKUP(SalesReceipts[[#This Row],[product_id]],Product[],8,FALSE)</f>
        <v>3</v>
      </c>
      <c r="J212">
        <f>SalesReceipts[[#This Row],[unit_price]]-VLOOKUP(SalesReceipts[[#This Row],[product_id]],Product[],7,FALSE)</f>
        <v>2.25</v>
      </c>
      <c r="K212" t="str">
        <f>_xlfn.XLOOKUP(SalesReceipts[[#This Row],[product_id]],Product[product_id],Product[product_group],"Not Found", 0,1)</f>
        <v>Beverages</v>
      </c>
      <c r="L212" t="str">
        <f>VLOOKUP('Sales Receipts'!C213,SalesOutlet[],4,0)</f>
        <v>Markham</v>
      </c>
      <c r="M212" t="str">
        <f>VLOOKUP(SalesReceipts[[#This Row],[staff_id]],Staff[],7,0)</f>
        <v>Garrett Doris</v>
      </c>
      <c r="N212">
        <f>MONTH(SalesReceipts[[#This Row],[transaction_date]])</f>
        <v>3</v>
      </c>
      <c r="O212" t="str">
        <f>VLOOKUP(SalesReceipts[[#This Row],[product_id]],Product[],4,0)</f>
        <v>Brewed herbal tea</v>
      </c>
      <c r="P212">
        <f>COUNTIF(SalesReceipts[sales_outlet_id],SalesReceipts[[#This Row],[sales_outlet_id]])</f>
        <v>146</v>
      </c>
    </row>
    <row r="213" spans="1:16">
      <c r="A213">
        <v>977</v>
      </c>
      <c r="B213">
        <v>43544</v>
      </c>
      <c r="C213">
        <v>7</v>
      </c>
      <c r="D213">
        <v>26</v>
      </c>
      <c r="E213">
        <v>0</v>
      </c>
      <c r="F213">
        <v>1</v>
      </c>
      <c r="G213">
        <v>82</v>
      </c>
      <c r="H213">
        <v>1</v>
      </c>
      <c r="I213">
        <f>VLOOKUP(SalesReceipts[[#This Row],[product_id]],Product[],8,FALSE)</f>
        <v>12</v>
      </c>
      <c r="J213">
        <f>SalesReceipts[[#This Row],[unit_price]]-VLOOKUP(SalesReceipts[[#This Row],[product_id]],Product[],7,FALSE)</f>
        <v>8.16</v>
      </c>
      <c r="K213" t="str">
        <f>_xlfn.XLOOKUP(SalesReceipts[[#This Row],[product_id]],Product[product_id],Product[product_group],"Not Found", 0,1)</f>
        <v>Merchandise</v>
      </c>
      <c r="L213" t="str">
        <f>VLOOKUP('Sales Receipts'!C214,SalesOutlet[],4,0)</f>
        <v>Markham</v>
      </c>
      <c r="M213" t="str">
        <f>VLOOKUP(SalesReceipts[[#This Row],[staff_id]],Staff[],7,0)</f>
        <v>Joelle Christen</v>
      </c>
      <c r="N213">
        <f>MONTH(SalesReceipts[[#This Row],[transaction_date]])</f>
        <v>3</v>
      </c>
      <c r="O213" t="str">
        <f>VLOOKUP(SalesReceipts[[#This Row],[product_id]],Product[],4,0)</f>
        <v>Housewares</v>
      </c>
      <c r="P213">
        <f>COUNTIF(SalesReceipts[sales_outlet_id],SalesReceipts[[#This Row],[sales_outlet_id]])</f>
        <v>122</v>
      </c>
    </row>
    <row r="214" spans="1:16">
      <c r="A214">
        <v>578</v>
      </c>
      <c r="B214">
        <v>43545</v>
      </c>
      <c r="C214">
        <v>8</v>
      </c>
      <c r="D214">
        <v>33</v>
      </c>
      <c r="E214">
        <v>0</v>
      </c>
      <c r="F214">
        <v>1</v>
      </c>
      <c r="G214">
        <v>53</v>
      </c>
      <c r="H214">
        <v>2</v>
      </c>
      <c r="I214">
        <f>VLOOKUP(SalesReceipts[[#This Row],[product_id]],Product[],8,FALSE)</f>
        <v>3</v>
      </c>
      <c r="J214">
        <f>SalesReceipts[[#This Row],[unit_price]]-VLOOKUP(SalesReceipts[[#This Row],[product_id]],Product[],7,FALSE)</f>
        <v>2.25</v>
      </c>
      <c r="K214" t="str">
        <f>_xlfn.XLOOKUP(SalesReceipts[[#This Row],[product_id]],Product[product_id],Product[product_group],"Not Found", 0,1)</f>
        <v>Beverages</v>
      </c>
      <c r="L214" t="str">
        <f>VLOOKUP('Sales Receipts'!C215,SalesOutlet[],4,0)</f>
        <v>Toronto</v>
      </c>
      <c r="M214" t="str">
        <f>VLOOKUP(SalesReceipts[[#This Row],[staff_id]],Staff[],7,0)</f>
        <v>Cairo Vaughan</v>
      </c>
      <c r="N214">
        <f>MONTH(SalesReceipts[[#This Row],[transaction_date]])</f>
        <v>3</v>
      </c>
      <c r="O214" t="str">
        <f>VLOOKUP(SalesReceipts[[#This Row],[product_id]],Product[],4,0)</f>
        <v>Brewed Chai tea</v>
      </c>
      <c r="P214">
        <f>COUNTIF(SalesReceipts[sales_outlet_id],SalesReceipts[[#This Row],[sales_outlet_id]])</f>
        <v>124</v>
      </c>
    </row>
    <row r="215" spans="1:16">
      <c r="A215">
        <v>422</v>
      </c>
      <c r="B215">
        <v>43546</v>
      </c>
      <c r="C215">
        <v>4</v>
      </c>
      <c r="D215">
        <v>11</v>
      </c>
      <c r="E215">
        <v>1</v>
      </c>
      <c r="F215">
        <v>1</v>
      </c>
      <c r="G215">
        <v>2</v>
      </c>
      <c r="H215">
        <v>1</v>
      </c>
      <c r="I215">
        <f>VLOOKUP(SalesReceipts[[#This Row],[product_id]],Product[],8,FALSE)</f>
        <v>18</v>
      </c>
      <c r="J215">
        <f>SalesReceipts[[#This Row],[unit_price]]-VLOOKUP(SalesReceipts[[#This Row],[product_id]],Product[],7,FALSE)</f>
        <v>3.5999999999999996</v>
      </c>
      <c r="K215" t="str">
        <f>_xlfn.XLOOKUP(SalesReceipts[[#This Row],[product_id]],Product[product_id],Product[product_group],"Not Found", 0,1)</f>
        <v>Whole Bean/Teas</v>
      </c>
      <c r="L215" t="str">
        <f>VLOOKUP('Sales Receipts'!C216,SalesOutlet[],4,0)</f>
        <v>Toronto</v>
      </c>
      <c r="M215" t="str">
        <f>VLOOKUP(SalesReceipts[[#This Row],[staff_id]],Staff[],7,0)</f>
        <v>Ruth Leslie</v>
      </c>
      <c r="N215">
        <f>MONTH(SalesReceipts[[#This Row],[transaction_date]])</f>
        <v>3</v>
      </c>
      <c r="O215" t="str">
        <f>VLOOKUP(SalesReceipts[[#This Row],[product_id]],Product[],4,0)</f>
        <v>House blend Beans</v>
      </c>
      <c r="P215">
        <f>COUNTIF(SalesReceipts[sales_outlet_id],SalesReceipts[[#This Row],[sales_outlet_id]])</f>
        <v>129</v>
      </c>
    </row>
    <row r="216" spans="1:16">
      <c r="A216">
        <v>461</v>
      </c>
      <c r="B216">
        <v>43547</v>
      </c>
      <c r="C216">
        <v>3</v>
      </c>
      <c r="D216">
        <v>9</v>
      </c>
      <c r="E216">
        <v>1</v>
      </c>
      <c r="F216">
        <v>1</v>
      </c>
      <c r="G216">
        <v>82</v>
      </c>
      <c r="H216">
        <v>2</v>
      </c>
      <c r="I216">
        <f>VLOOKUP(SalesReceipts[[#This Row],[product_id]],Product[],8,FALSE)</f>
        <v>12</v>
      </c>
      <c r="J216">
        <f>SalesReceipts[[#This Row],[unit_price]]-VLOOKUP(SalesReceipts[[#This Row],[product_id]],Product[],7,FALSE)</f>
        <v>8.16</v>
      </c>
      <c r="K216" t="str">
        <f>_xlfn.XLOOKUP(SalesReceipts[[#This Row],[product_id]],Product[product_id],Product[product_group],"Not Found", 0,1)</f>
        <v>Merchandise</v>
      </c>
      <c r="L216" t="str">
        <f>VLOOKUP('Sales Receipts'!C217,SalesOutlet[],4,0)</f>
        <v>Toronto</v>
      </c>
      <c r="M216" t="str">
        <f>VLOOKUP(SalesReceipts[[#This Row],[staff_id]],Staff[],7,0)</f>
        <v>Caldwell Veda</v>
      </c>
      <c r="N216">
        <f>MONTH(SalesReceipts[[#This Row],[transaction_date]])</f>
        <v>3</v>
      </c>
      <c r="O216" t="str">
        <f>VLOOKUP(SalesReceipts[[#This Row],[product_id]],Product[],4,0)</f>
        <v>Housewares</v>
      </c>
      <c r="P216">
        <f>COUNTIF(SalesReceipts[sales_outlet_id],SalesReceipts[[#This Row],[sales_outlet_id]])</f>
        <v>129</v>
      </c>
    </row>
    <row r="217" spans="1:16">
      <c r="A217">
        <v>88</v>
      </c>
      <c r="B217">
        <v>43548</v>
      </c>
      <c r="C217">
        <v>9</v>
      </c>
      <c r="D217">
        <v>37</v>
      </c>
      <c r="E217">
        <v>1</v>
      </c>
      <c r="F217">
        <v>1</v>
      </c>
      <c r="G217">
        <v>80</v>
      </c>
      <c r="H217">
        <v>1</v>
      </c>
      <c r="I217">
        <f>VLOOKUP(SalesReceipts[[#This Row],[product_id]],Product[],8,FALSE)</f>
        <v>23</v>
      </c>
      <c r="J217">
        <f>SalesReceipts[[#This Row],[unit_price]]-VLOOKUP(SalesReceipts[[#This Row],[product_id]],Product[],7,FALSE)</f>
        <v>15.64</v>
      </c>
      <c r="K217" t="str">
        <f>_xlfn.XLOOKUP(SalesReceipts[[#This Row],[product_id]],Product[product_id],Product[product_group],"Not Found", 0,1)</f>
        <v>Merchandise</v>
      </c>
      <c r="L217" t="str">
        <f>VLOOKUP('Sales Receipts'!C218,SalesOutlet[],4,0)</f>
        <v>Markham</v>
      </c>
      <c r="M217" t="str">
        <f>VLOOKUP(SalesReceipts[[#This Row],[staff_id]],Staff[],7,0)</f>
        <v>Hop Bianca</v>
      </c>
      <c r="N217">
        <f>MONTH(SalesReceipts[[#This Row],[transaction_date]])</f>
        <v>3</v>
      </c>
      <c r="O217" t="str">
        <f>VLOOKUP(SalesReceipts[[#This Row],[product_id]],Product[],4,0)</f>
        <v>Clothing</v>
      </c>
      <c r="P217">
        <f>COUNTIF(SalesReceipts[sales_outlet_id],SalesReceipts[[#This Row],[sales_outlet_id]])</f>
        <v>114</v>
      </c>
    </row>
    <row r="218" spans="1:16">
      <c r="A218">
        <v>304</v>
      </c>
      <c r="B218">
        <v>43548</v>
      </c>
      <c r="C218">
        <v>7</v>
      </c>
      <c r="D218">
        <v>28</v>
      </c>
      <c r="E218">
        <v>1</v>
      </c>
      <c r="F218">
        <v>1</v>
      </c>
      <c r="G218">
        <v>6</v>
      </c>
      <c r="H218">
        <v>2</v>
      </c>
      <c r="I218">
        <f>VLOOKUP(SalesReceipts[[#This Row],[product_id]],Product[],8,FALSE)</f>
        <v>21</v>
      </c>
      <c r="J218">
        <f>SalesReceipts[[#This Row],[unit_price]]-VLOOKUP(SalesReceipts[[#This Row],[product_id]],Product[],7,FALSE)</f>
        <v>4.1999999999999993</v>
      </c>
      <c r="K218" t="str">
        <f>_xlfn.XLOOKUP(SalesReceipts[[#This Row],[product_id]],Product[product_id],Product[product_group],"Not Found", 0,1)</f>
        <v>Whole Bean/Teas</v>
      </c>
      <c r="L218" t="str">
        <f>VLOOKUP('Sales Receipts'!C219,SalesOutlet[],4,0)</f>
        <v>Mississauga</v>
      </c>
      <c r="M218" t="str">
        <f>VLOOKUP(SalesReceipts[[#This Row],[staff_id]],Staff[],7,0)</f>
        <v>Joseph Byron</v>
      </c>
      <c r="N218">
        <f>MONTH(SalesReceipts[[#This Row],[transaction_date]])</f>
        <v>3</v>
      </c>
      <c r="O218" t="str">
        <f>VLOOKUP(SalesReceipts[[#This Row],[product_id]],Product[],4,0)</f>
        <v>Gourmet Beans</v>
      </c>
      <c r="P218">
        <f>COUNTIF(SalesReceipts[sales_outlet_id],SalesReceipts[[#This Row],[sales_outlet_id]])</f>
        <v>122</v>
      </c>
    </row>
    <row r="219" spans="1:16">
      <c r="A219">
        <v>739</v>
      </c>
      <c r="B219">
        <v>43549</v>
      </c>
      <c r="C219">
        <v>5</v>
      </c>
      <c r="D219">
        <v>16</v>
      </c>
      <c r="E219">
        <v>1</v>
      </c>
      <c r="F219">
        <v>1</v>
      </c>
      <c r="G219">
        <v>84</v>
      </c>
      <c r="H219">
        <v>1</v>
      </c>
      <c r="I219">
        <f>VLOOKUP(SalesReceipts[[#This Row],[product_id]],Product[],8,FALSE)</f>
        <v>0.8</v>
      </c>
      <c r="J219">
        <f>SalesReceipts[[#This Row],[unit_price]]-VLOOKUP(SalesReceipts[[#This Row],[product_id]],Product[],7,FALSE)</f>
        <v>0.76</v>
      </c>
      <c r="K219" t="str">
        <f>_xlfn.XLOOKUP(SalesReceipts[[#This Row],[product_id]],Product[product_id],Product[product_group],"Not Found", 0,1)</f>
        <v>Add-ons</v>
      </c>
      <c r="L219" t="str">
        <f>VLOOKUP('Sales Receipts'!C220,SalesOutlet[],4,0)</f>
        <v>Mississauga</v>
      </c>
      <c r="M219" t="str">
        <f>VLOOKUP(SalesReceipts[[#This Row],[staff_id]],Staff[],7,0)</f>
        <v>Reed Eve</v>
      </c>
      <c r="N219">
        <f>MONTH(SalesReceipts[[#This Row],[transaction_date]])</f>
        <v>3</v>
      </c>
      <c r="O219" t="str">
        <f>VLOOKUP(SalesReceipts[[#This Row],[product_id]],Product[],4,0)</f>
        <v>Regular syrup</v>
      </c>
      <c r="P219">
        <f>COUNTIF(SalesReceipts[sales_outlet_id],SalesReceipts[[#This Row],[sales_outlet_id]])</f>
        <v>115</v>
      </c>
    </row>
    <row r="220" spans="1:16">
      <c r="A220">
        <v>1461</v>
      </c>
      <c r="B220">
        <v>43549</v>
      </c>
      <c r="C220">
        <v>6</v>
      </c>
      <c r="D220">
        <v>23</v>
      </c>
      <c r="E220">
        <v>0</v>
      </c>
      <c r="F220">
        <v>1</v>
      </c>
      <c r="G220">
        <v>76</v>
      </c>
      <c r="H220">
        <v>2</v>
      </c>
      <c r="I220">
        <f>VLOOKUP(SalesReceipts[[#This Row],[product_id]],Product[],8,FALSE)</f>
        <v>3.5</v>
      </c>
      <c r="J220">
        <f>SalesReceipts[[#This Row],[unit_price]]-VLOOKUP(SalesReceipts[[#This Row],[product_id]],Product[],7,FALSE)</f>
        <v>1.2200000000000002</v>
      </c>
      <c r="K220" t="str">
        <f>_xlfn.XLOOKUP(SalesReceipts[[#This Row],[product_id]],Product[product_id],Product[product_group],"Not Found", 0,1)</f>
        <v>Food</v>
      </c>
      <c r="L220" t="str">
        <f>VLOOKUP('Sales Receipts'!C221,SalesOutlet[],4,0)</f>
        <v>Markham</v>
      </c>
      <c r="M220" t="str">
        <f>VLOOKUP(SalesReceipts[[#This Row],[staff_id]],Staff[],7,0)</f>
        <v>Blythe Arsenio</v>
      </c>
      <c r="N220">
        <f>MONTH(SalesReceipts[[#This Row],[transaction_date]])</f>
        <v>3</v>
      </c>
      <c r="O220" t="str">
        <f>VLOOKUP(SalesReceipts[[#This Row],[product_id]],Product[],4,0)</f>
        <v>Biscotti</v>
      </c>
      <c r="P220">
        <f>COUNTIF(SalesReceipts[sales_outlet_id],SalesReceipts[[#This Row],[sales_outlet_id]])</f>
        <v>146</v>
      </c>
    </row>
    <row r="221" spans="1:16">
      <c r="A221">
        <v>10</v>
      </c>
      <c r="B221">
        <v>43549</v>
      </c>
      <c r="C221">
        <v>7</v>
      </c>
      <c r="D221">
        <v>28</v>
      </c>
      <c r="E221">
        <v>0</v>
      </c>
      <c r="F221">
        <v>1</v>
      </c>
      <c r="G221">
        <v>66</v>
      </c>
      <c r="H221">
        <v>1</v>
      </c>
      <c r="I221">
        <f>VLOOKUP(SalesReceipts[[#This Row],[product_id]],Product[],8,FALSE)</f>
        <v>4.95</v>
      </c>
      <c r="J221">
        <f>SalesReceipts[[#This Row],[unit_price]]-VLOOKUP(SalesReceipts[[#This Row],[product_id]],Product[],7,FALSE)</f>
        <v>3.96</v>
      </c>
      <c r="K221" t="str">
        <f>_xlfn.XLOOKUP(SalesReceipts[[#This Row],[product_id]],Product[product_id],Product[product_group],"Not Found", 0,1)</f>
        <v>Beverages</v>
      </c>
      <c r="L221" t="str">
        <f>VLOOKUP('Sales Receipts'!C222,SalesOutlet[],4,0)</f>
        <v>Markham</v>
      </c>
      <c r="M221" t="str">
        <f>VLOOKUP(SalesReceipts[[#This Row],[staff_id]],Staff[],7,0)</f>
        <v>Joseph Byron</v>
      </c>
      <c r="N221">
        <f>MONTH(SalesReceipts[[#This Row],[transaction_date]])</f>
        <v>3</v>
      </c>
      <c r="O221" t="str">
        <f>VLOOKUP(SalesReceipts[[#This Row],[product_id]],Product[],4,0)</f>
        <v>Seasonal drink</v>
      </c>
      <c r="P221">
        <f>COUNTIF(SalesReceipts[sales_outlet_id],SalesReceipts[[#This Row],[sales_outlet_id]])</f>
        <v>122</v>
      </c>
    </row>
    <row r="222" spans="1:16">
      <c r="A222">
        <v>935</v>
      </c>
      <c r="B222">
        <v>43549</v>
      </c>
      <c r="C222">
        <v>7</v>
      </c>
      <c r="D222">
        <v>27</v>
      </c>
      <c r="E222">
        <v>0</v>
      </c>
      <c r="F222">
        <v>1</v>
      </c>
      <c r="G222">
        <v>25</v>
      </c>
      <c r="H222">
        <v>1</v>
      </c>
      <c r="I222">
        <f>VLOOKUP(SalesReceipts[[#This Row],[product_id]],Product[],8,FALSE)</f>
        <v>2.2000000000000002</v>
      </c>
      <c r="J222">
        <f>SalesReceipts[[#This Row],[unit_price]]-VLOOKUP(SalesReceipts[[#This Row],[product_id]],Product[],7,FALSE)</f>
        <v>1.7600000000000002</v>
      </c>
      <c r="K222" t="str">
        <f>_xlfn.XLOOKUP(SalesReceipts[[#This Row],[product_id]],Product[product_id],Product[product_group],"Not Found", 0,1)</f>
        <v>Beverages</v>
      </c>
      <c r="L222" t="str">
        <f>VLOOKUP('Sales Receipts'!C223,SalesOutlet[],4,0)</f>
        <v>Mississauga</v>
      </c>
      <c r="M222" t="str">
        <f>VLOOKUP(SalesReceipts[[#This Row],[staff_id]],Staff[],7,0)</f>
        <v>Ainsley Evelyn</v>
      </c>
      <c r="N222">
        <f>MONTH(SalesReceipts[[#This Row],[transaction_date]])</f>
        <v>3</v>
      </c>
      <c r="O222" t="str">
        <f>VLOOKUP(SalesReceipts[[#This Row],[product_id]],Product[],4,0)</f>
        <v>Organic brewed coffee</v>
      </c>
      <c r="P222">
        <f>COUNTIF(SalesReceipts[sales_outlet_id],SalesReceipts[[#This Row],[sales_outlet_id]])</f>
        <v>122</v>
      </c>
    </row>
    <row r="223" spans="1:16">
      <c r="A223">
        <v>1404</v>
      </c>
      <c r="B223">
        <v>43550</v>
      </c>
      <c r="C223">
        <v>6</v>
      </c>
      <c r="D223">
        <v>23</v>
      </c>
      <c r="E223">
        <v>1</v>
      </c>
      <c r="F223">
        <v>1</v>
      </c>
      <c r="G223">
        <v>5</v>
      </c>
      <c r="H223">
        <v>1</v>
      </c>
      <c r="I223">
        <f>VLOOKUP(SalesReceipts[[#This Row],[product_id]],Product[],8,FALSE)</f>
        <v>15</v>
      </c>
      <c r="J223">
        <f>SalesReceipts[[#This Row],[unit_price]]-VLOOKUP(SalesReceipts[[#This Row],[product_id]],Product[],7,FALSE)</f>
        <v>3</v>
      </c>
      <c r="K223" t="str">
        <f>_xlfn.XLOOKUP(SalesReceipts[[#This Row],[product_id]],Product[product_id],Product[product_group],"Not Found", 0,1)</f>
        <v>Whole Bean/Teas</v>
      </c>
      <c r="L223" t="str">
        <f>VLOOKUP('Sales Receipts'!C224,SalesOutlet[],4,0)</f>
        <v>Toronto</v>
      </c>
      <c r="M223" t="str">
        <f>VLOOKUP(SalesReceipts[[#This Row],[staff_id]],Staff[],7,0)</f>
        <v>Blythe Arsenio</v>
      </c>
      <c r="N223">
        <f>MONTH(SalesReceipts[[#This Row],[transaction_date]])</f>
        <v>3</v>
      </c>
      <c r="O223" t="str">
        <f>VLOOKUP(SalesReceipts[[#This Row],[product_id]],Product[],4,0)</f>
        <v>Gourmet Beans</v>
      </c>
      <c r="P223">
        <f>COUNTIF(SalesReceipts[sales_outlet_id],SalesReceipts[[#This Row],[sales_outlet_id]])</f>
        <v>146</v>
      </c>
    </row>
    <row r="224" spans="1:16">
      <c r="A224">
        <v>1759</v>
      </c>
      <c r="B224">
        <v>43551</v>
      </c>
      <c r="C224">
        <v>4</v>
      </c>
      <c r="D224">
        <v>14</v>
      </c>
      <c r="E224">
        <v>0</v>
      </c>
      <c r="F224">
        <v>1</v>
      </c>
      <c r="G224">
        <v>1</v>
      </c>
      <c r="H224">
        <v>1</v>
      </c>
      <c r="I224">
        <f>VLOOKUP(SalesReceipts[[#This Row],[product_id]],Product[],8,FALSE)</f>
        <v>18</v>
      </c>
      <c r="J224">
        <f>SalesReceipts[[#This Row],[unit_price]]-VLOOKUP(SalesReceipts[[#This Row],[product_id]],Product[],7,FALSE)</f>
        <v>3.5999999999999996</v>
      </c>
      <c r="K224" t="str">
        <f>_xlfn.XLOOKUP(SalesReceipts[[#This Row],[product_id]],Product[product_id],Product[product_group],"Not Found", 0,1)</f>
        <v>Whole Bean/Teas</v>
      </c>
      <c r="L224" t="str">
        <f>VLOOKUP('Sales Receipts'!C225,SalesOutlet[],4,0)</f>
        <v>Toronto</v>
      </c>
      <c r="M224" t="str">
        <f>VLOOKUP(SalesReceipts[[#This Row],[staff_id]],Staff[],7,0)</f>
        <v>Damon Sasha</v>
      </c>
      <c r="N224">
        <f>MONTH(SalesReceipts[[#This Row],[transaction_date]])</f>
        <v>3</v>
      </c>
      <c r="O224" t="str">
        <f>VLOOKUP(SalesReceipts[[#This Row],[product_id]],Product[],4,0)</f>
        <v>Organic Beans</v>
      </c>
      <c r="P224">
        <f>COUNTIF(SalesReceipts[sales_outlet_id],SalesReceipts[[#This Row],[sales_outlet_id]])</f>
        <v>129</v>
      </c>
    </row>
    <row r="225" spans="1:16">
      <c r="A225">
        <v>1653</v>
      </c>
      <c r="B225">
        <v>43551</v>
      </c>
      <c r="C225">
        <v>4</v>
      </c>
      <c r="D225">
        <v>15</v>
      </c>
      <c r="E225">
        <v>1</v>
      </c>
      <c r="F225">
        <v>1</v>
      </c>
      <c r="G225">
        <v>25</v>
      </c>
      <c r="H225">
        <v>2</v>
      </c>
      <c r="I225">
        <f>VLOOKUP(SalesReceipts[[#This Row],[product_id]],Product[],8,FALSE)</f>
        <v>2.2000000000000002</v>
      </c>
      <c r="J225">
        <f>SalesReceipts[[#This Row],[unit_price]]-VLOOKUP(SalesReceipts[[#This Row],[product_id]],Product[],7,FALSE)</f>
        <v>1.7600000000000002</v>
      </c>
      <c r="K225" t="str">
        <f>_xlfn.XLOOKUP(SalesReceipts[[#This Row],[product_id]],Product[product_id],Product[product_group],"Not Found", 0,1)</f>
        <v>Beverages</v>
      </c>
      <c r="L225" t="str">
        <f>VLOOKUP('Sales Receipts'!C226,SalesOutlet[],4,0)</f>
        <v>Mississauga</v>
      </c>
      <c r="M225" t="str">
        <f>VLOOKUP(SalesReceipts[[#This Row],[staff_id]],Staff[],7,0)</f>
        <v>Remedios Mari</v>
      </c>
      <c r="N225">
        <f>MONTH(SalesReceipts[[#This Row],[transaction_date]])</f>
        <v>3</v>
      </c>
      <c r="O225" t="str">
        <f>VLOOKUP(SalesReceipts[[#This Row],[product_id]],Product[],4,0)</f>
        <v>Organic brewed coffee</v>
      </c>
      <c r="P225">
        <f>COUNTIF(SalesReceipts[sales_outlet_id],SalesReceipts[[#This Row],[sales_outlet_id]])</f>
        <v>129</v>
      </c>
    </row>
    <row r="226" spans="1:16">
      <c r="A226">
        <v>98</v>
      </c>
      <c r="B226">
        <v>43551</v>
      </c>
      <c r="C226">
        <v>6</v>
      </c>
      <c r="D226">
        <v>23</v>
      </c>
      <c r="E226">
        <v>0</v>
      </c>
      <c r="F226">
        <v>1</v>
      </c>
      <c r="G226">
        <v>82</v>
      </c>
      <c r="H226">
        <v>1</v>
      </c>
      <c r="I226">
        <f>VLOOKUP(SalesReceipts[[#This Row],[product_id]],Product[],8,FALSE)</f>
        <v>12</v>
      </c>
      <c r="J226">
        <f>SalesReceipts[[#This Row],[unit_price]]-VLOOKUP(SalesReceipts[[#This Row],[product_id]],Product[],7,FALSE)</f>
        <v>8.16</v>
      </c>
      <c r="K226" t="str">
        <f>_xlfn.XLOOKUP(SalesReceipts[[#This Row],[product_id]],Product[product_id],Product[product_group],"Not Found", 0,1)</f>
        <v>Merchandise</v>
      </c>
      <c r="L226" t="str">
        <f>VLOOKUP('Sales Receipts'!C227,SalesOutlet[],4,0)</f>
        <v>Mississauga</v>
      </c>
      <c r="M226" t="str">
        <f>VLOOKUP(SalesReceipts[[#This Row],[staff_id]],Staff[],7,0)</f>
        <v>Blythe Arsenio</v>
      </c>
      <c r="N226">
        <f>MONTH(SalesReceipts[[#This Row],[transaction_date]])</f>
        <v>3</v>
      </c>
      <c r="O226" t="str">
        <f>VLOOKUP(SalesReceipts[[#This Row],[product_id]],Product[],4,0)</f>
        <v>Housewares</v>
      </c>
      <c r="P226">
        <f>COUNTIF(SalesReceipts[sales_outlet_id],SalesReceipts[[#This Row],[sales_outlet_id]])</f>
        <v>146</v>
      </c>
    </row>
    <row r="227" spans="1:16">
      <c r="A227">
        <v>489</v>
      </c>
      <c r="B227">
        <v>43551</v>
      </c>
      <c r="C227">
        <v>6</v>
      </c>
      <c r="D227">
        <v>21</v>
      </c>
      <c r="E227">
        <v>1</v>
      </c>
      <c r="F227">
        <v>1</v>
      </c>
      <c r="G227">
        <v>37</v>
      </c>
      <c r="H227">
        <v>2</v>
      </c>
      <c r="I227">
        <f>VLOOKUP(SalesReceipts[[#This Row],[product_id]],Product[],8,FALSE)</f>
        <v>3</v>
      </c>
      <c r="J227">
        <f>SalesReceipts[[#This Row],[unit_price]]-VLOOKUP(SalesReceipts[[#This Row],[product_id]],Product[],7,FALSE)</f>
        <v>2.4</v>
      </c>
      <c r="K227" t="str">
        <f>_xlfn.XLOOKUP(SalesReceipts[[#This Row],[product_id]],Product[product_id],Product[product_group],"Not Found", 0,1)</f>
        <v>Beverages</v>
      </c>
      <c r="L227" t="str">
        <f>VLOOKUP('Sales Receipts'!C228,SalesOutlet[],4,0)</f>
        <v>Markham</v>
      </c>
      <c r="M227" t="str">
        <f>VLOOKUP(SalesReceipts[[#This Row],[staff_id]],Staff[],7,0)</f>
        <v>Melodie Mercedes</v>
      </c>
      <c r="N227">
        <f>MONTH(SalesReceipts[[#This Row],[transaction_date]])</f>
        <v>3</v>
      </c>
      <c r="O227" t="str">
        <f>VLOOKUP(SalesReceipts[[#This Row],[product_id]],Product[],4,0)</f>
        <v>Barista Espresso</v>
      </c>
      <c r="P227">
        <f>COUNTIF(SalesReceipts[sales_outlet_id],SalesReceipts[[#This Row],[sales_outlet_id]])</f>
        <v>146</v>
      </c>
    </row>
    <row r="228" spans="1:16">
      <c r="A228">
        <v>470</v>
      </c>
      <c r="B228">
        <v>43552</v>
      </c>
      <c r="C228">
        <v>7</v>
      </c>
      <c r="D228">
        <v>30</v>
      </c>
      <c r="E228">
        <v>1</v>
      </c>
      <c r="F228">
        <v>1</v>
      </c>
      <c r="G228">
        <v>61</v>
      </c>
      <c r="H228">
        <v>1</v>
      </c>
      <c r="I228">
        <f>VLOOKUP(SalesReceipts[[#This Row],[product_id]],Product[],8,FALSE)</f>
        <v>4.75</v>
      </c>
      <c r="J228">
        <f>SalesReceipts[[#This Row],[unit_price]]-VLOOKUP(SalesReceipts[[#This Row],[product_id]],Product[],7,FALSE)</f>
        <v>1.19</v>
      </c>
      <c r="K228" t="str">
        <f>_xlfn.XLOOKUP(SalesReceipts[[#This Row],[product_id]],Product[product_id],Product[product_group],"Not Found", 0,1)</f>
        <v>Beverages</v>
      </c>
      <c r="L228" t="str">
        <f>VLOOKUP('Sales Receipts'!C229,SalesOutlet[],4,0)</f>
        <v>Toronto</v>
      </c>
      <c r="M228" t="str">
        <f>VLOOKUP(SalesReceipts[[#This Row],[staff_id]],Staff[],7,0)</f>
        <v>Amela Chadwick</v>
      </c>
      <c r="N228">
        <f>MONTH(SalesReceipts[[#This Row],[transaction_date]])</f>
        <v>3</v>
      </c>
      <c r="O228" t="str">
        <f>VLOOKUP(SalesReceipts[[#This Row],[product_id]],Product[],4,0)</f>
        <v>Hot chocolate</v>
      </c>
      <c r="P228">
        <f>COUNTIF(SalesReceipts[sales_outlet_id],SalesReceipts[[#This Row],[sales_outlet_id]])</f>
        <v>122</v>
      </c>
    </row>
    <row r="229" spans="1:16">
      <c r="A229">
        <v>588</v>
      </c>
      <c r="B229">
        <v>43552</v>
      </c>
      <c r="C229">
        <v>3</v>
      </c>
      <c r="D229">
        <v>10</v>
      </c>
      <c r="E229">
        <v>1</v>
      </c>
      <c r="F229">
        <v>1</v>
      </c>
      <c r="G229">
        <v>56</v>
      </c>
      <c r="H229">
        <v>2</v>
      </c>
      <c r="I229">
        <f>VLOOKUP(SalesReceipts[[#This Row],[product_id]],Product[],8,FALSE)</f>
        <v>2.5499999999999998</v>
      </c>
      <c r="J229">
        <f>SalesReceipts[[#This Row],[unit_price]]-VLOOKUP(SalesReceipts[[#This Row],[product_id]],Product[],7,FALSE)</f>
        <v>1.9099999999999997</v>
      </c>
      <c r="K229" t="str">
        <f>_xlfn.XLOOKUP(SalesReceipts[[#This Row],[product_id]],Product[product_id],Product[product_group],"Not Found", 0,1)</f>
        <v>Beverages</v>
      </c>
      <c r="L229" t="str">
        <f>VLOOKUP('Sales Receipts'!C230,SalesOutlet[],4,0)</f>
        <v>Toronto</v>
      </c>
      <c r="M229" t="str">
        <f>VLOOKUP(SalesReceipts[[#This Row],[staff_id]],Staff[],7,0)</f>
        <v>Uma Winifred</v>
      </c>
      <c r="N229">
        <f>MONTH(SalesReceipts[[#This Row],[transaction_date]])</f>
        <v>3</v>
      </c>
      <c r="O229" t="str">
        <f>VLOOKUP(SalesReceipts[[#This Row],[product_id]],Product[],4,0)</f>
        <v>Brewed Chai tea</v>
      </c>
      <c r="P229">
        <f>COUNTIF(SalesReceipts[sales_outlet_id],SalesReceipts[[#This Row],[sales_outlet_id]])</f>
        <v>129</v>
      </c>
    </row>
    <row r="230" spans="1:16">
      <c r="A230">
        <v>915</v>
      </c>
      <c r="B230">
        <v>43552</v>
      </c>
      <c r="C230">
        <v>3</v>
      </c>
      <c r="D230">
        <v>6</v>
      </c>
      <c r="E230">
        <v>0</v>
      </c>
      <c r="F230">
        <v>1</v>
      </c>
      <c r="G230">
        <v>20</v>
      </c>
      <c r="H230">
        <v>1</v>
      </c>
      <c r="I230">
        <f>VLOOKUP(SalesReceipts[[#This Row],[product_id]],Product[],8,FALSE)</f>
        <v>7.6</v>
      </c>
      <c r="J230">
        <f>SalesReceipts[[#This Row],[unit_price]]-VLOOKUP(SalesReceipts[[#This Row],[product_id]],Product[],7,FALSE)</f>
        <v>1.5199999999999996</v>
      </c>
      <c r="K230" t="str">
        <f>_xlfn.XLOOKUP(SalesReceipts[[#This Row],[product_id]],Product[product_id],Product[product_group],"Not Found", 0,1)</f>
        <v>Whole Bean/Teas</v>
      </c>
      <c r="L230" t="str">
        <f>VLOOKUP('Sales Receipts'!C231,SalesOutlet[],4,0)</f>
        <v>Markham</v>
      </c>
      <c r="M230" t="str">
        <f>VLOOKUP(SalesReceipts[[#This Row],[staff_id]],Staff[],7,0)</f>
        <v>Xena Rahim</v>
      </c>
      <c r="N230">
        <f>MONTH(SalesReceipts[[#This Row],[transaction_date]])</f>
        <v>3</v>
      </c>
      <c r="O230" t="str">
        <f>VLOOKUP(SalesReceipts[[#This Row],[product_id]],Product[],4,0)</f>
        <v>Organic Chocolate</v>
      </c>
      <c r="P230">
        <f>COUNTIF(SalesReceipts[sales_outlet_id],SalesReceipts[[#This Row],[sales_outlet_id]])</f>
        <v>129</v>
      </c>
    </row>
    <row r="231" spans="1:16">
      <c r="A231">
        <v>918</v>
      </c>
      <c r="B231">
        <v>43552</v>
      </c>
      <c r="C231">
        <v>8</v>
      </c>
      <c r="D231">
        <v>33</v>
      </c>
      <c r="E231">
        <v>0</v>
      </c>
      <c r="F231">
        <v>1</v>
      </c>
      <c r="G231">
        <v>24</v>
      </c>
      <c r="H231">
        <v>1</v>
      </c>
      <c r="I231">
        <f>VLOOKUP(SalesReceipts[[#This Row],[product_id]],Product[],8,FALSE)</f>
        <v>3</v>
      </c>
      <c r="J231">
        <f>SalesReceipts[[#This Row],[unit_price]]-VLOOKUP(SalesReceipts[[#This Row],[product_id]],Product[],7,FALSE)</f>
        <v>2.4</v>
      </c>
      <c r="K231" t="str">
        <f>_xlfn.XLOOKUP(SalesReceipts[[#This Row],[product_id]],Product[product_id],Product[product_group],"Not Found", 0,1)</f>
        <v>Beverages</v>
      </c>
      <c r="L231" t="str">
        <f>VLOOKUP('Sales Receipts'!C232,SalesOutlet[],4,0)</f>
        <v>Toronto</v>
      </c>
      <c r="M231" t="str">
        <f>VLOOKUP(SalesReceipts[[#This Row],[staff_id]],Staff[],7,0)</f>
        <v>Cairo Vaughan</v>
      </c>
      <c r="N231">
        <f>MONTH(SalesReceipts[[#This Row],[transaction_date]])</f>
        <v>3</v>
      </c>
      <c r="O231" t="str">
        <f>VLOOKUP(SalesReceipts[[#This Row],[product_id]],Product[],4,0)</f>
        <v>Drip coffee</v>
      </c>
      <c r="P231">
        <f>COUNTIF(SalesReceipts[sales_outlet_id],SalesReceipts[[#This Row],[sales_outlet_id]])</f>
        <v>124</v>
      </c>
    </row>
    <row r="232" spans="1:16">
      <c r="A232">
        <v>1057</v>
      </c>
      <c r="B232">
        <v>43556</v>
      </c>
      <c r="C232">
        <v>9</v>
      </c>
      <c r="D232">
        <v>38</v>
      </c>
      <c r="E232">
        <v>0</v>
      </c>
      <c r="F232">
        <v>1</v>
      </c>
      <c r="G232">
        <v>63</v>
      </c>
      <c r="H232">
        <v>2</v>
      </c>
      <c r="I232">
        <f>VLOOKUP(SalesReceipts[[#This Row],[product_id]],Product[],8,FALSE)</f>
        <v>0.8</v>
      </c>
      <c r="J232">
        <f>SalesReceipts[[#This Row],[unit_price]]-VLOOKUP(SalesReceipts[[#This Row],[product_id]],Product[],7,FALSE)</f>
        <v>0.76</v>
      </c>
      <c r="K232" t="str">
        <f>_xlfn.XLOOKUP(SalesReceipts[[#This Row],[product_id]],Product[product_id],Product[product_group],"Not Found", 0,1)</f>
        <v>Add-ons</v>
      </c>
      <c r="L232" t="str">
        <f>VLOOKUP('Sales Receipts'!C233,SalesOutlet[],4,0)</f>
        <v>Markham</v>
      </c>
      <c r="M232" t="str">
        <f>VLOOKUP(SalesReceipts[[#This Row],[staff_id]],Staff[],7,0)</f>
        <v>Ezekiel Bertha</v>
      </c>
      <c r="N232">
        <f>MONTH(SalesReceipts[[#This Row],[transaction_date]])</f>
        <v>4</v>
      </c>
      <c r="O232" t="str">
        <f>VLOOKUP(SalesReceipts[[#This Row],[product_id]],Product[],4,0)</f>
        <v>Regular syrup</v>
      </c>
      <c r="P232">
        <f>COUNTIF(SalesReceipts[sales_outlet_id],SalesReceipts[[#This Row],[sales_outlet_id]])</f>
        <v>114</v>
      </c>
    </row>
    <row r="233" spans="1:16">
      <c r="A233">
        <v>1123</v>
      </c>
      <c r="B233">
        <v>43556</v>
      </c>
      <c r="C233">
        <v>7</v>
      </c>
      <c r="D233">
        <v>29</v>
      </c>
      <c r="E233">
        <v>0</v>
      </c>
      <c r="F233">
        <v>1</v>
      </c>
      <c r="G233">
        <v>36</v>
      </c>
      <c r="H233">
        <v>2</v>
      </c>
      <c r="I233">
        <f>VLOOKUP(SalesReceipts[[#This Row],[product_id]],Product[],8,FALSE)</f>
        <v>3.75</v>
      </c>
      <c r="J233">
        <f>SalesReceipts[[#This Row],[unit_price]]-VLOOKUP(SalesReceipts[[#This Row],[product_id]],Product[],7,FALSE)</f>
        <v>3</v>
      </c>
      <c r="K233" t="str">
        <f>_xlfn.XLOOKUP(SalesReceipts[[#This Row],[product_id]],Product[product_id],Product[product_group],"Not Found", 0,1)</f>
        <v>Beverages</v>
      </c>
      <c r="L233" t="str">
        <f>VLOOKUP('Sales Receipts'!C234,SalesOutlet[],4,0)</f>
        <v>Toronto</v>
      </c>
      <c r="M233" t="str">
        <f>VLOOKUP(SalesReceipts[[#This Row],[staff_id]],Staff[],7,0)</f>
        <v>Orson Benedict</v>
      </c>
      <c r="N233">
        <f>MONTH(SalesReceipts[[#This Row],[transaction_date]])</f>
        <v>4</v>
      </c>
      <c r="O233" t="str">
        <f>VLOOKUP(SalesReceipts[[#This Row],[product_id]],Product[],4,0)</f>
        <v>Premium brewed coffee</v>
      </c>
      <c r="P233">
        <f>COUNTIF(SalesReceipts[sales_outlet_id],SalesReceipts[[#This Row],[sales_outlet_id]])</f>
        <v>122</v>
      </c>
    </row>
    <row r="234" spans="1:16">
      <c r="A234">
        <v>1160</v>
      </c>
      <c r="B234">
        <v>43557</v>
      </c>
      <c r="C234">
        <v>4</v>
      </c>
      <c r="D234">
        <v>13</v>
      </c>
      <c r="E234">
        <v>1</v>
      </c>
      <c r="F234">
        <v>1</v>
      </c>
      <c r="G234">
        <v>49</v>
      </c>
      <c r="H234">
        <v>2</v>
      </c>
      <c r="I234">
        <f>VLOOKUP(SalesReceipts[[#This Row],[product_id]],Product[],8,FALSE)</f>
        <v>3</v>
      </c>
      <c r="J234">
        <f>SalesReceipts[[#This Row],[unit_price]]-VLOOKUP(SalesReceipts[[#This Row],[product_id]],Product[],7,FALSE)</f>
        <v>2.25</v>
      </c>
      <c r="K234" t="str">
        <f>_xlfn.XLOOKUP(SalesReceipts[[#This Row],[product_id]],Product[product_id],Product[product_group],"Not Found", 0,1)</f>
        <v>Beverages</v>
      </c>
      <c r="L234" t="str">
        <f>VLOOKUP('Sales Receipts'!C235,SalesOutlet[],4,0)</f>
        <v>Mississauga</v>
      </c>
      <c r="M234" t="str">
        <f>VLOOKUP(SalesReceipts[[#This Row],[staff_id]],Staff[],7,0)</f>
        <v>Berk Derek</v>
      </c>
      <c r="N234">
        <f>MONTH(SalesReceipts[[#This Row],[transaction_date]])</f>
        <v>4</v>
      </c>
      <c r="O234" t="str">
        <f>VLOOKUP(SalesReceipts[[#This Row],[product_id]],Product[],4,0)</f>
        <v>Brewed Black tea</v>
      </c>
      <c r="P234">
        <f>COUNTIF(SalesReceipts[sales_outlet_id],SalesReceipts[[#This Row],[sales_outlet_id]])</f>
        <v>129</v>
      </c>
    </row>
    <row r="235" spans="1:16">
      <c r="A235">
        <v>593</v>
      </c>
      <c r="B235">
        <v>43559</v>
      </c>
      <c r="C235">
        <v>6</v>
      </c>
      <c r="D235">
        <v>22</v>
      </c>
      <c r="E235">
        <v>0</v>
      </c>
      <c r="F235">
        <v>1</v>
      </c>
      <c r="G235">
        <v>83</v>
      </c>
      <c r="H235">
        <v>1</v>
      </c>
      <c r="I235">
        <f>VLOOKUP(SalesReceipts[[#This Row],[product_id]],Product[],8,FALSE)</f>
        <v>14</v>
      </c>
      <c r="J235">
        <f>SalesReceipts[[#This Row],[unit_price]]-VLOOKUP(SalesReceipts[[#This Row],[product_id]],Product[],7,FALSE)</f>
        <v>9.52</v>
      </c>
      <c r="K235" t="str">
        <f>_xlfn.XLOOKUP(SalesReceipts[[#This Row],[product_id]],Product[product_id],Product[product_group],"Not Found", 0,1)</f>
        <v>Merchandise</v>
      </c>
      <c r="L235" t="str">
        <f>VLOOKUP('Sales Receipts'!C236,SalesOutlet[],4,0)</f>
        <v>Markham</v>
      </c>
      <c r="M235" t="str">
        <f>VLOOKUP(SalesReceipts[[#This Row],[staff_id]],Staff[],7,0)</f>
        <v>Marny Dennis</v>
      </c>
      <c r="N235">
        <f>MONTH(SalesReceipts[[#This Row],[transaction_date]])</f>
        <v>4</v>
      </c>
      <c r="O235" t="str">
        <f>VLOOKUP(SalesReceipts[[#This Row],[product_id]],Product[],4,0)</f>
        <v>Housewares</v>
      </c>
      <c r="P235">
        <f>COUNTIF(SalesReceipts[sales_outlet_id],SalesReceipts[[#This Row],[sales_outlet_id]])</f>
        <v>146</v>
      </c>
    </row>
    <row r="236" spans="1:16">
      <c r="A236">
        <v>1185</v>
      </c>
      <c r="B236">
        <v>43559</v>
      </c>
      <c r="C236">
        <v>8</v>
      </c>
      <c r="D236">
        <v>35</v>
      </c>
      <c r="E236">
        <v>0</v>
      </c>
      <c r="F236">
        <v>1</v>
      </c>
      <c r="G236">
        <v>71</v>
      </c>
      <c r="H236">
        <v>2</v>
      </c>
      <c r="I236">
        <f>VLOOKUP(SalesReceipts[[#This Row],[product_id]],Product[],8,FALSE)</f>
        <v>3.75</v>
      </c>
      <c r="J236">
        <f>SalesReceipts[[#This Row],[unit_price]]-VLOOKUP(SalesReceipts[[#This Row],[product_id]],Product[],7,FALSE)</f>
        <v>1.31</v>
      </c>
      <c r="K236" t="str">
        <f>_xlfn.XLOOKUP(SalesReceipts[[#This Row],[product_id]],Product[product_id],Product[product_group],"Not Found", 0,1)</f>
        <v>Food</v>
      </c>
      <c r="L236" t="str">
        <f>VLOOKUP('Sales Receipts'!C237,SalesOutlet[],4,0)</f>
        <v>Markham</v>
      </c>
      <c r="M236" t="str">
        <f>VLOOKUP(SalesReceipts[[#This Row],[staff_id]],Staff[],7,0)</f>
        <v>Xavier Zachary</v>
      </c>
      <c r="N236">
        <f>MONTH(SalesReceipts[[#This Row],[transaction_date]])</f>
        <v>4</v>
      </c>
      <c r="O236" t="str">
        <f>VLOOKUP(SalesReceipts[[#This Row],[product_id]],Product[],4,0)</f>
        <v>Pastry</v>
      </c>
      <c r="P236">
        <f>COUNTIF(SalesReceipts[sales_outlet_id],SalesReceipts[[#This Row],[sales_outlet_id]])</f>
        <v>124</v>
      </c>
    </row>
    <row r="237" spans="1:16">
      <c r="A237">
        <v>894</v>
      </c>
      <c r="B237">
        <v>43559</v>
      </c>
      <c r="C237">
        <v>7</v>
      </c>
      <c r="D237">
        <v>30</v>
      </c>
      <c r="E237">
        <v>1</v>
      </c>
      <c r="F237">
        <v>1</v>
      </c>
      <c r="G237">
        <v>42</v>
      </c>
      <c r="H237">
        <v>2</v>
      </c>
      <c r="I237">
        <f>VLOOKUP(SalesReceipts[[#This Row],[product_id]],Product[],8,FALSE)</f>
        <v>2.5</v>
      </c>
      <c r="J237">
        <f>SalesReceipts[[#This Row],[unit_price]]-VLOOKUP(SalesReceipts[[#This Row],[product_id]],Product[],7,FALSE)</f>
        <v>1.87</v>
      </c>
      <c r="K237" t="str">
        <f>_xlfn.XLOOKUP(SalesReceipts[[#This Row],[product_id]],Product[product_id],Product[product_group],"Not Found", 0,1)</f>
        <v>Beverages</v>
      </c>
      <c r="L237" t="str">
        <f>VLOOKUP('Sales Receipts'!C238,SalesOutlet[],4,0)</f>
        <v>Toronto</v>
      </c>
      <c r="M237" t="str">
        <f>VLOOKUP(SalesReceipts[[#This Row],[staff_id]],Staff[],7,0)</f>
        <v>Amela Chadwick</v>
      </c>
      <c r="N237">
        <f>MONTH(SalesReceipts[[#This Row],[transaction_date]])</f>
        <v>4</v>
      </c>
      <c r="O237" t="str">
        <f>VLOOKUP(SalesReceipts[[#This Row],[product_id]],Product[],4,0)</f>
        <v>Brewed herbal tea</v>
      </c>
      <c r="P237">
        <f>COUNTIF(SalesReceipts[sales_outlet_id],SalesReceipts[[#This Row],[sales_outlet_id]])</f>
        <v>122</v>
      </c>
    </row>
    <row r="238" spans="1:16">
      <c r="A238">
        <v>1108</v>
      </c>
      <c r="B238">
        <v>43560</v>
      </c>
      <c r="C238">
        <v>9</v>
      </c>
      <c r="D238">
        <v>40</v>
      </c>
      <c r="E238">
        <v>1</v>
      </c>
      <c r="F238">
        <v>1</v>
      </c>
      <c r="G238">
        <v>19</v>
      </c>
      <c r="H238">
        <v>1</v>
      </c>
      <c r="I238">
        <f>VLOOKUP(SalesReceipts[[#This Row],[product_id]],Product[],8,FALSE)</f>
        <v>6.4</v>
      </c>
      <c r="J238">
        <f>SalesReceipts[[#This Row],[unit_price]]-VLOOKUP(SalesReceipts[[#This Row],[product_id]],Product[],7,FALSE)</f>
        <v>1.2800000000000002</v>
      </c>
      <c r="K238" t="str">
        <f>_xlfn.XLOOKUP(SalesReceipts[[#This Row],[product_id]],Product[product_id],Product[product_group],"Not Found", 0,1)</f>
        <v>Whole Bean/Teas</v>
      </c>
      <c r="L238" t="str">
        <f>VLOOKUP('Sales Receipts'!C239,SalesOutlet[],4,0)</f>
        <v>Toronto</v>
      </c>
      <c r="M238" t="str">
        <f>VLOOKUP(SalesReceipts[[#This Row],[staff_id]],Staff[],7,0)</f>
        <v>Brent Herman</v>
      </c>
      <c r="N238">
        <f>MONTH(SalesReceipts[[#This Row],[transaction_date]])</f>
        <v>4</v>
      </c>
      <c r="O238" t="str">
        <f>VLOOKUP(SalesReceipts[[#This Row],[product_id]],Product[],4,0)</f>
        <v>Drinking Chocolate</v>
      </c>
      <c r="P238">
        <f>COUNTIF(SalesReceipts[sales_outlet_id],SalesReceipts[[#This Row],[sales_outlet_id]])</f>
        <v>114</v>
      </c>
    </row>
    <row r="239" spans="1:16">
      <c r="A239">
        <v>306</v>
      </c>
      <c r="B239">
        <v>43560</v>
      </c>
      <c r="C239">
        <v>9</v>
      </c>
      <c r="D239">
        <v>36</v>
      </c>
      <c r="E239">
        <v>0</v>
      </c>
      <c r="F239">
        <v>1</v>
      </c>
      <c r="G239">
        <v>61</v>
      </c>
      <c r="H239">
        <v>2</v>
      </c>
      <c r="I239">
        <f>VLOOKUP(SalesReceipts[[#This Row],[product_id]],Product[],8,FALSE)</f>
        <v>4.75</v>
      </c>
      <c r="J239">
        <f>SalesReceipts[[#This Row],[unit_price]]-VLOOKUP(SalesReceipts[[#This Row],[product_id]],Product[],7,FALSE)</f>
        <v>1.19</v>
      </c>
      <c r="K239" t="str">
        <f>_xlfn.XLOOKUP(SalesReceipts[[#This Row],[product_id]],Product[product_id],Product[product_group],"Not Found", 0,1)</f>
        <v>Beverages</v>
      </c>
      <c r="L239" t="str">
        <f>VLOOKUP('Sales Receipts'!C240,SalesOutlet[],4,0)</f>
        <v>Markham</v>
      </c>
      <c r="M239" t="str">
        <f>VLOOKUP(SalesReceipts[[#This Row],[staff_id]],Staff[],7,0)</f>
        <v>Anthony Kaitlin</v>
      </c>
      <c r="N239">
        <f>MONTH(SalesReceipts[[#This Row],[transaction_date]])</f>
        <v>4</v>
      </c>
      <c r="O239" t="str">
        <f>VLOOKUP(SalesReceipts[[#This Row],[product_id]],Product[],4,0)</f>
        <v>Hot chocolate</v>
      </c>
      <c r="P239">
        <f>COUNTIF(SalesReceipts[sales_outlet_id],SalesReceipts[[#This Row],[sales_outlet_id]])</f>
        <v>114</v>
      </c>
    </row>
    <row r="240" spans="1:16">
      <c r="A240">
        <v>1393</v>
      </c>
      <c r="B240">
        <v>43560</v>
      </c>
      <c r="C240">
        <v>8</v>
      </c>
      <c r="D240">
        <v>31</v>
      </c>
      <c r="E240">
        <v>0</v>
      </c>
      <c r="F240">
        <v>1</v>
      </c>
      <c r="G240">
        <v>40</v>
      </c>
      <c r="H240">
        <v>2</v>
      </c>
      <c r="I240">
        <f>VLOOKUP(SalesReceipts[[#This Row],[product_id]],Product[],8,FALSE)</f>
        <v>3.75</v>
      </c>
      <c r="J240">
        <f>SalesReceipts[[#This Row],[unit_price]]-VLOOKUP(SalesReceipts[[#This Row],[product_id]],Product[],7,FALSE)</f>
        <v>3</v>
      </c>
      <c r="K240" t="str">
        <f>_xlfn.XLOOKUP(SalesReceipts[[#This Row],[product_id]],Product[product_id],Product[product_group],"Not Found", 0,1)</f>
        <v>Beverages</v>
      </c>
      <c r="L240" t="str">
        <f>VLOOKUP('Sales Receipts'!C241,SalesOutlet[],4,0)</f>
        <v>Mississauga</v>
      </c>
      <c r="M240" t="str">
        <f>VLOOKUP(SalesReceipts[[#This Row],[staff_id]],Staff[],7,0)</f>
        <v>Dawn Anthony</v>
      </c>
      <c r="N240">
        <f>MONTH(SalesReceipts[[#This Row],[transaction_date]])</f>
        <v>4</v>
      </c>
      <c r="O240" t="str">
        <f>VLOOKUP(SalesReceipts[[#This Row],[product_id]],Product[],4,0)</f>
        <v>Barista Espresso</v>
      </c>
      <c r="P240">
        <f>COUNTIF(SalesReceipts[sales_outlet_id],SalesReceipts[[#This Row],[sales_outlet_id]])</f>
        <v>124</v>
      </c>
    </row>
    <row r="241" spans="1:16">
      <c r="A241">
        <v>790</v>
      </c>
      <c r="B241">
        <v>43561</v>
      </c>
      <c r="C241">
        <v>6</v>
      </c>
      <c r="D241">
        <v>25</v>
      </c>
      <c r="E241">
        <v>1</v>
      </c>
      <c r="F241">
        <v>1</v>
      </c>
      <c r="G241">
        <v>84</v>
      </c>
      <c r="H241">
        <v>1</v>
      </c>
      <c r="I241">
        <f>VLOOKUP(SalesReceipts[[#This Row],[product_id]],Product[],8,FALSE)</f>
        <v>0.8</v>
      </c>
      <c r="J241">
        <f>SalesReceipts[[#This Row],[unit_price]]-VLOOKUP(SalesReceipts[[#This Row],[product_id]],Product[],7,FALSE)</f>
        <v>0.76</v>
      </c>
      <c r="K241" t="str">
        <f>_xlfn.XLOOKUP(SalesReceipts[[#This Row],[product_id]],Product[product_id],Product[product_group],"Not Found", 0,1)</f>
        <v>Add-ons</v>
      </c>
      <c r="L241" t="str">
        <f>VLOOKUP('Sales Receipts'!C242,SalesOutlet[],4,0)</f>
        <v>Toronto</v>
      </c>
      <c r="M241" t="str">
        <f>VLOOKUP(SalesReceipts[[#This Row],[staff_id]],Staff[],7,0)</f>
        <v>Aline Melanie</v>
      </c>
      <c r="N241">
        <f>MONTH(SalesReceipts[[#This Row],[transaction_date]])</f>
        <v>4</v>
      </c>
      <c r="O241" t="str">
        <f>VLOOKUP(SalesReceipts[[#This Row],[product_id]],Product[],4,0)</f>
        <v>Regular syrup</v>
      </c>
      <c r="P241">
        <f>COUNTIF(SalesReceipts[sales_outlet_id],SalesReceipts[[#This Row],[sales_outlet_id]])</f>
        <v>146</v>
      </c>
    </row>
    <row r="242" spans="1:16">
      <c r="A242">
        <v>186</v>
      </c>
      <c r="B242">
        <v>43561</v>
      </c>
      <c r="C242">
        <v>3</v>
      </c>
      <c r="D242">
        <v>6</v>
      </c>
      <c r="E242">
        <v>0</v>
      </c>
      <c r="F242">
        <v>1</v>
      </c>
      <c r="G242">
        <v>43</v>
      </c>
      <c r="H242">
        <v>2</v>
      </c>
      <c r="I242">
        <f>VLOOKUP(SalesReceipts[[#This Row],[product_id]],Product[],8,FALSE)</f>
        <v>3</v>
      </c>
      <c r="J242">
        <f>SalesReceipts[[#This Row],[unit_price]]-VLOOKUP(SalesReceipts[[#This Row],[product_id]],Product[],7,FALSE)</f>
        <v>2.25</v>
      </c>
      <c r="K242" t="str">
        <f>_xlfn.XLOOKUP(SalesReceipts[[#This Row],[product_id]],Product[product_id],Product[product_group],"Not Found", 0,1)</f>
        <v>Beverages</v>
      </c>
      <c r="L242" t="str">
        <f>VLOOKUP('Sales Receipts'!C243,SalesOutlet[],4,0)</f>
        <v>Markham</v>
      </c>
      <c r="M242" t="str">
        <f>VLOOKUP(SalesReceipts[[#This Row],[staff_id]],Staff[],7,0)</f>
        <v>Xena Rahim</v>
      </c>
      <c r="N242">
        <f>MONTH(SalesReceipts[[#This Row],[transaction_date]])</f>
        <v>4</v>
      </c>
      <c r="O242" t="str">
        <f>VLOOKUP(SalesReceipts[[#This Row],[product_id]],Product[],4,0)</f>
        <v>Brewed herbal tea</v>
      </c>
      <c r="P242">
        <f>COUNTIF(SalesReceipts[sales_outlet_id],SalesReceipts[[#This Row],[sales_outlet_id]])</f>
        <v>129</v>
      </c>
    </row>
    <row r="243" spans="1:16">
      <c r="A243">
        <v>127</v>
      </c>
      <c r="B243">
        <v>43562</v>
      </c>
      <c r="C243">
        <v>8</v>
      </c>
      <c r="D243">
        <v>35</v>
      </c>
      <c r="E243">
        <v>0</v>
      </c>
      <c r="F243">
        <v>1</v>
      </c>
      <c r="G243">
        <v>85</v>
      </c>
      <c r="H243">
        <v>2</v>
      </c>
      <c r="I243">
        <f>VLOOKUP(SalesReceipts[[#This Row],[product_id]],Product[],8,FALSE)</f>
        <v>6</v>
      </c>
      <c r="J243">
        <f>SalesReceipts[[#This Row],[unit_price]]-VLOOKUP(SalesReceipts[[#This Row],[product_id]],Product[],7,FALSE)</f>
        <v>4.8</v>
      </c>
      <c r="K243" t="str">
        <f>_xlfn.XLOOKUP(SalesReceipts[[#This Row],[product_id]],Product[product_id],Product[product_group],"Not Found", 0,1)</f>
        <v>Beverages</v>
      </c>
      <c r="L243" t="str">
        <f>VLOOKUP('Sales Receipts'!C244,SalesOutlet[],4,0)</f>
        <v>Markham</v>
      </c>
      <c r="M243" t="str">
        <f>VLOOKUP(SalesReceipts[[#This Row],[staff_id]],Staff[],7,0)</f>
        <v>Xavier Zachary</v>
      </c>
      <c r="N243">
        <f>MONTH(SalesReceipts[[#This Row],[transaction_date]])</f>
        <v>4</v>
      </c>
      <c r="O243" t="str">
        <f>VLOOKUP(SalesReceipts[[#This Row],[product_id]],Product[],4,0)</f>
        <v>Specialty coffee</v>
      </c>
      <c r="P243">
        <f>COUNTIF(SalesReceipts[sales_outlet_id],SalesReceipts[[#This Row],[sales_outlet_id]])</f>
        <v>124</v>
      </c>
    </row>
    <row r="244" spans="1:16">
      <c r="A244">
        <v>889</v>
      </c>
      <c r="B244">
        <v>43562</v>
      </c>
      <c r="C244">
        <v>8</v>
      </c>
      <c r="D244">
        <v>33</v>
      </c>
      <c r="E244">
        <v>0</v>
      </c>
      <c r="F244">
        <v>1</v>
      </c>
      <c r="G244">
        <v>52</v>
      </c>
      <c r="H244">
        <v>1</v>
      </c>
      <c r="I244">
        <f>VLOOKUP(SalesReceipts[[#This Row],[product_id]],Product[],8,FALSE)</f>
        <v>2.5</v>
      </c>
      <c r="J244">
        <f>SalesReceipts[[#This Row],[unit_price]]-VLOOKUP(SalesReceipts[[#This Row],[product_id]],Product[],7,FALSE)</f>
        <v>1.87</v>
      </c>
      <c r="K244" t="str">
        <f>_xlfn.XLOOKUP(SalesReceipts[[#This Row],[product_id]],Product[product_id],Product[product_group],"Not Found", 0,1)</f>
        <v>Beverages</v>
      </c>
      <c r="L244" t="str">
        <f>VLOOKUP('Sales Receipts'!C245,SalesOutlet[],4,0)</f>
        <v>Toronto</v>
      </c>
      <c r="M244" t="str">
        <f>VLOOKUP(SalesReceipts[[#This Row],[staff_id]],Staff[],7,0)</f>
        <v>Cairo Vaughan</v>
      </c>
      <c r="N244">
        <f>MONTH(SalesReceipts[[#This Row],[transaction_date]])</f>
        <v>4</v>
      </c>
      <c r="O244" t="str">
        <f>VLOOKUP(SalesReceipts[[#This Row],[product_id]],Product[],4,0)</f>
        <v>Brewed Chai tea</v>
      </c>
      <c r="P244">
        <f>COUNTIF(SalesReceipts[sales_outlet_id],SalesReceipts[[#This Row],[sales_outlet_id]])</f>
        <v>124</v>
      </c>
    </row>
    <row r="245" spans="1:16">
      <c r="A245">
        <v>208</v>
      </c>
      <c r="B245">
        <v>43562</v>
      </c>
      <c r="C245">
        <v>9</v>
      </c>
      <c r="D245">
        <v>36</v>
      </c>
      <c r="E245">
        <v>1</v>
      </c>
      <c r="F245">
        <v>1</v>
      </c>
      <c r="G245">
        <v>28</v>
      </c>
      <c r="H245">
        <v>1</v>
      </c>
      <c r="I245">
        <f>VLOOKUP(SalesReceipts[[#This Row],[product_id]],Product[],8,FALSE)</f>
        <v>2</v>
      </c>
      <c r="J245">
        <f>SalesReceipts[[#This Row],[unit_price]]-VLOOKUP(SalesReceipts[[#This Row],[product_id]],Product[],7,FALSE)</f>
        <v>1.6</v>
      </c>
      <c r="K245" t="str">
        <f>_xlfn.XLOOKUP(SalesReceipts[[#This Row],[product_id]],Product[product_id],Product[product_group],"Not Found", 0,1)</f>
        <v>Beverages</v>
      </c>
      <c r="L245" t="str">
        <f>VLOOKUP('Sales Receipts'!C246,SalesOutlet[],4,0)</f>
        <v>Mississauga</v>
      </c>
      <c r="M245" t="str">
        <f>VLOOKUP(SalesReceipts[[#This Row],[staff_id]],Staff[],7,0)</f>
        <v>Anthony Kaitlin</v>
      </c>
      <c r="N245">
        <f>MONTH(SalesReceipts[[#This Row],[transaction_date]])</f>
        <v>4</v>
      </c>
      <c r="O245" t="str">
        <f>VLOOKUP(SalesReceipts[[#This Row],[product_id]],Product[],4,0)</f>
        <v>Gourmet brewed coffee</v>
      </c>
      <c r="P245">
        <f>COUNTIF(SalesReceipts[sales_outlet_id],SalesReceipts[[#This Row],[sales_outlet_id]])</f>
        <v>114</v>
      </c>
    </row>
    <row r="246" spans="1:16">
      <c r="A246">
        <v>1213</v>
      </c>
      <c r="B246">
        <v>43562</v>
      </c>
      <c r="C246">
        <v>5</v>
      </c>
      <c r="D246">
        <v>19</v>
      </c>
      <c r="E246">
        <v>0</v>
      </c>
      <c r="F246">
        <v>1</v>
      </c>
      <c r="G246">
        <v>31</v>
      </c>
      <c r="H246">
        <v>1</v>
      </c>
      <c r="I246">
        <f>VLOOKUP(SalesReceipts[[#This Row],[product_id]],Product[],8,FALSE)</f>
        <v>2.2000000000000002</v>
      </c>
      <c r="J246">
        <f>SalesReceipts[[#This Row],[unit_price]]-VLOOKUP(SalesReceipts[[#This Row],[product_id]],Product[],7,FALSE)</f>
        <v>1.7600000000000002</v>
      </c>
      <c r="K246" t="str">
        <f>_xlfn.XLOOKUP(SalesReceipts[[#This Row],[product_id]],Product[product_id],Product[product_group],"Not Found", 0,1)</f>
        <v>Beverages</v>
      </c>
      <c r="L246" t="str">
        <f>VLOOKUP('Sales Receipts'!C247,SalesOutlet[],4,0)</f>
        <v>Mississauga</v>
      </c>
      <c r="M246" t="str">
        <f>VLOOKUP(SalesReceipts[[#This Row],[staff_id]],Staff[],7,0)</f>
        <v>Peter Paloma</v>
      </c>
      <c r="N246">
        <f>MONTH(SalesReceipts[[#This Row],[transaction_date]])</f>
        <v>4</v>
      </c>
      <c r="O246" t="str">
        <f>VLOOKUP(SalesReceipts[[#This Row],[product_id]],Product[],4,0)</f>
        <v>Gourmet brewed coffee</v>
      </c>
      <c r="P246">
        <f>COUNTIF(SalesReceipts[sales_outlet_id],SalesReceipts[[#This Row],[sales_outlet_id]])</f>
        <v>115</v>
      </c>
    </row>
    <row r="247" spans="1:16">
      <c r="A247">
        <v>1218</v>
      </c>
      <c r="B247">
        <v>43562</v>
      </c>
      <c r="C247">
        <v>5</v>
      </c>
      <c r="D247">
        <v>18</v>
      </c>
      <c r="E247">
        <v>0</v>
      </c>
      <c r="F247">
        <v>1</v>
      </c>
      <c r="G247">
        <v>42</v>
      </c>
      <c r="H247">
        <v>2</v>
      </c>
      <c r="I247">
        <f>VLOOKUP(SalesReceipts[[#This Row],[product_id]],Product[],8,FALSE)</f>
        <v>2.5</v>
      </c>
      <c r="J247">
        <f>SalesReceipts[[#This Row],[unit_price]]-VLOOKUP(SalesReceipts[[#This Row],[product_id]],Product[],7,FALSE)</f>
        <v>1.87</v>
      </c>
      <c r="K247" t="str">
        <f>_xlfn.XLOOKUP(SalesReceipts[[#This Row],[product_id]],Product[product_id],Product[product_group],"Not Found", 0,1)</f>
        <v>Beverages</v>
      </c>
      <c r="L247" t="str">
        <f>VLOOKUP('Sales Receipts'!C248,SalesOutlet[],4,0)</f>
        <v>Toronto</v>
      </c>
      <c r="M247" t="str">
        <f>VLOOKUP(SalesReceipts[[#This Row],[staff_id]],Staff[],7,0)</f>
        <v>Ezekiel Rashad</v>
      </c>
      <c r="N247">
        <f>MONTH(SalesReceipts[[#This Row],[transaction_date]])</f>
        <v>4</v>
      </c>
      <c r="O247" t="str">
        <f>VLOOKUP(SalesReceipts[[#This Row],[product_id]],Product[],4,0)</f>
        <v>Brewed herbal tea</v>
      </c>
      <c r="P247">
        <f>COUNTIF(SalesReceipts[sales_outlet_id],SalesReceipts[[#This Row],[sales_outlet_id]])</f>
        <v>115</v>
      </c>
    </row>
    <row r="248" spans="1:16">
      <c r="A248">
        <v>717</v>
      </c>
      <c r="B248">
        <v>43562</v>
      </c>
      <c r="C248">
        <v>4</v>
      </c>
      <c r="D248">
        <v>11</v>
      </c>
      <c r="E248">
        <v>1</v>
      </c>
      <c r="F248">
        <v>1</v>
      </c>
      <c r="G248">
        <v>17</v>
      </c>
      <c r="H248">
        <v>2</v>
      </c>
      <c r="I248">
        <f>VLOOKUP(SalesReceipts[[#This Row],[product_id]],Product[],8,FALSE)</f>
        <v>9.5</v>
      </c>
      <c r="J248">
        <f>SalesReceipts[[#This Row],[unit_price]]-VLOOKUP(SalesReceipts[[#This Row],[product_id]],Product[],7,FALSE)</f>
        <v>1.9000000000000004</v>
      </c>
      <c r="K248" t="str">
        <f>_xlfn.XLOOKUP(SalesReceipts[[#This Row],[product_id]],Product[product_id],Product[product_group],"Not Found", 0,1)</f>
        <v>Whole Bean/Teas</v>
      </c>
      <c r="L248" t="str">
        <f>VLOOKUP('Sales Receipts'!C249,SalesOutlet[],4,0)</f>
        <v>Toronto</v>
      </c>
      <c r="M248" t="str">
        <f>VLOOKUP(SalesReceipts[[#This Row],[staff_id]],Staff[],7,0)</f>
        <v>Ruth Leslie</v>
      </c>
      <c r="N248">
        <f>MONTH(SalesReceipts[[#This Row],[transaction_date]])</f>
        <v>4</v>
      </c>
      <c r="O248" t="str">
        <f>VLOOKUP(SalesReceipts[[#This Row],[product_id]],Product[],4,0)</f>
        <v>Chai tea</v>
      </c>
      <c r="P248">
        <f>COUNTIF(SalesReceipts[sales_outlet_id],SalesReceipts[[#This Row],[sales_outlet_id]])</f>
        <v>129</v>
      </c>
    </row>
    <row r="249" spans="1:16">
      <c r="A249">
        <v>718</v>
      </c>
      <c r="B249">
        <v>43562</v>
      </c>
      <c r="C249">
        <v>10</v>
      </c>
      <c r="D249">
        <v>44</v>
      </c>
      <c r="E249">
        <v>0</v>
      </c>
      <c r="F249">
        <v>1</v>
      </c>
      <c r="G249">
        <v>76</v>
      </c>
      <c r="H249">
        <v>2</v>
      </c>
      <c r="I249">
        <f>VLOOKUP(SalesReceipts[[#This Row],[product_id]],Product[],8,FALSE)</f>
        <v>3.5</v>
      </c>
      <c r="J249">
        <f>SalesReceipts[[#This Row],[unit_price]]-VLOOKUP(SalesReceipts[[#This Row],[product_id]],Product[],7,FALSE)</f>
        <v>1.2200000000000002</v>
      </c>
      <c r="K249" t="str">
        <f>_xlfn.XLOOKUP(SalesReceipts[[#This Row],[product_id]],Product[product_id],Product[product_group],"Not Found", 0,1)</f>
        <v>Food</v>
      </c>
      <c r="L249" t="str">
        <f>VLOOKUP('Sales Receipts'!C250,SalesOutlet[],4,0)</f>
        <v>Toronto</v>
      </c>
      <c r="M249" t="str">
        <f>VLOOKUP(SalesReceipts[[#This Row],[staff_id]],Staff[],7,0)</f>
        <v>Tamekah Maya</v>
      </c>
      <c r="N249">
        <f>MONTH(SalesReceipts[[#This Row],[transaction_date]])</f>
        <v>4</v>
      </c>
      <c r="O249" t="str">
        <f>VLOOKUP(SalesReceipts[[#This Row],[product_id]],Product[],4,0)</f>
        <v>Biscotti</v>
      </c>
      <c r="P249">
        <f>COUNTIF(SalesReceipts[sales_outlet_id],SalesReceipts[[#This Row],[sales_outlet_id]])</f>
        <v>121</v>
      </c>
    </row>
    <row r="250" spans="1:16">
      <c r="A250">
        <v>81</v>
      </c>
      <c r="B250">
        <v>43563</v>
      </c>
      <c r="C250">
        <v>4</v>
      </c>
      <c r="D250">
        <v>11</v>
      </c>
      <c r="E250">
        <v>1</v>
      </c>
      <c r="F250">
        <v>1</v>
      </c>
      <c r="G250">
        <v>78</v>
      </c>
      <c r="H250">
        <v>2</v>
      </c>
      <c r="I250">
        <f>VLOOKUP(SalesReceipts[[#This Row],[product_id]],Product[],8,FALSE)</f>
        <v>4.5</v>
      </c>
      <c r="J250">
        <f>SalesReceipts[[#This Row],[unit_price]]-VLOOKUP(SalesReceipts[[#This Row],[product_id]],Product[],7,FALSE)</f>
        <v>1.5699999999999998</v>
      </c>
      <c r="K250" t="str">
        <f>_xlfn.XLOOKUP(SalesReceipts[[#This Row],[product_id]],Product[product_id],Product[product_group],"Not Found", 0,1)</f>
        <v>Food</v>
      </c>
      <c r="L250" t="str">
        <f>VLOOKUP('Sales Receipts'!C251,SalesOutlet[],4,0)</f>
        <v>Markham</v>
      </c>
      <c r="M250" t="str">
        <f>VLOOKUP(SalesReceipts[[#This Row],[staff_id]],Staff[],7,0)</f>
        <v>Ruth Leslie</v>
      </c>
      <c r="N250">
        <f>MONTH(SalesReceipts[[#This Row],[transaction_date]])</f>
        <v>4</v>
      </c>
      <c r="O250" t="str">
        <f>VLOOKUP(SalesReceipts[[#This Row],[product_id]],Product[],4,0)</f>
        <v>Scone</v>
      </c>
      <c r="P250">
        <f>COUNTIF(SalesReceipts[sales_outlet_id],SalesReceipts[[#This Row],[sales_outlet_id]])</f>
        <v>129</v>
      </c>
    </row>
    <row r="251" spans="1:16">
      <c r="A251">
        <v>1710</v>
      </c>
      <c r="B251">
        <v>43563</v>
      </c>
      <c r="C251">
        <v>7</v>
      </c>
      <c r="D251">
        <v>28</v>
      </c>
      <c r="E251">
        <v>0</v>
      </c>
      <c r="F251">
        <v>1</v>
      </c>
      <c r="G251">
        <v>27</v>
      </c>
      <c r="H251">
        <v>2</v>
      </c>
      <c r="I251">
        <f>VLOOKUP(SalesReceipts[[#This Row],[product_id]],Product[],8,FALSE)</f>
        <v>3.5</v>
      </c>
      <c r="J251">
        <f>SalesReceipts[[#This Row],[unit_price]]-VLOOKUP(SalesReceipts[[#This Row],[product_id]],Product[],7,FALSE)</f>
        <v>2.8</v>
      </c>
      <c r="K251" t="str">
        <f>_xlfn.XLOOKUP(SalesReceipts[[#This Row],[product_id]],Product[product_id],Product[product_group],"Not Found", 0,1)</f>
        <v>Beverages</v>
      </c>
      <c r="L251" t="str">
        <f>VLOOKUP('Sales Receipts'!C252,SalesOutlet[],4,0)</f>
        <v>Mississauga</v>
      </c>
      <c r="M251" t="str">
        <f>VLOOKUP(SalesReceipts[[#This Row],[staff_id]],Staff[],7,0)</f>
        <v>Joseph Byron</v>
      </c>
      <c r="N251">
        <f>MONTH(SalesReceipts[[#This Row],[transaction_date]])</f>
        <v>4</v>
      </c>
      <c r="O251" t="str">
        <f>VLOOKUP(SalesReceipts[[#This Row],[product_id]],Product[],4,0)</f>
        <v>Organic brewed coffee</v>
      </c>
      <c r="P251">
        <f>COUNTIF(SalesReceipts[sales_outlet_id],SalesReceipts[[#This Row],[sales_outlet_id]])</f>
        <v>122</v>
      </c>
    </row>
    <row r="252" spans="1:16">
      <c r="A252">
        <v>150</v>
      </c>
      <c r="B252">
        <v>43564</v>
      </c>
      <c r="C252">
        <v>5</v>
      </c>
      <c r="D252">
        <v>19</v>
      </c>
      <c r="E252">
        <v>1</v>
      </c>
      <c r="F252">
        <v>1</v>
      </c>
      <c r="G252">
        <v>36</v>
      </c>
      <c r="H252">
        <v>1</v>
      </c>
      <c r="I252">
        <f>VLOOKUP(SalesReceipts[[#This Row],[product_id]],Product[],8,FALSE)</f>
        <v>3.75</v>
      </c>
      <c r="J252">
        <f>SalesReceipts[[#This Row],[unit_price]]-VLOOKUP(SalesReceipts[[#This Row],[product_id]],Product[],7,FALSE)</f>
        <v>3</v>
      </c>
      <c r="K252" t="str">
        <f>_xlfn.XLOOKUP(SalesReceipts[[#This Row],[product_id]],Product[product_id],Product[product_group],"Not Found", 0,1)</f>
        <v>Beverages</v>
      </c>
      <c r="L252" t="str">
        <f>VLOOKUP('Sales Receipts'!C253,SalesOutlet[],4,0)</f>
        <v>Toronto</v>
      </c>
      <c r="M252" t="str">
        <f>VLOOKUP(SalesReceipts[[#This Row],[staff_id]],Staff[],7,0)</f>
        <v>Peter Paloma</v>
      </c>
      <c r="N252">
        <f>MONTH(SalesReceipts[[#This Row],[transaction_date]])</f>
        <v>4</v>
      </c>
      <c r="O252" t="str">
        <f>VLOOKUP(SalesReceipts[[#This Row],[product_id]],Product[],4,0)</f>
        <v>Premium brewed coffee</v>
      </c>
      <c r="P252">
        <f>COUNTIF(SalesReceipts[sales_outlet_id],SalesReceipts[[#This Row],[sales_outlet_id]])</f>
        <v>115</v>
      </c>
    </row>
    <row r="253" spans="1:16">
      <c r="A253">
        <v>1753</v>
      </c>
      <c r="B253">
        <v>43564</v>
      </c>
      <c r="C253">
        <v>3</v>
      </c>
      <c r="D253">
        <v>10</v>
      </c>
      <c r="E253">
        <v>1</v>
      </c>
      <c r="F253">
        <v>1</v>
      </c>
      <c r="G253">
        <v>14</v>
      </c>
      <c r="H253">
        <v>2</v>
      </c>
      <c r="I253">
        <f>VLOOKUP(SalesReceipts[[#This Row],[product_id]],Product[],8,FALSE)</f>
        <v>8.9499999999999993</v>
      </c>
      <c r="J253">
        <f>SalesReceipts[[#This Row],[unit_price]]-VLOOKUP(SalesReceipts[[#This Row],[product_id]],Product[],7,FALSE)</f>
        <v>1.7899999999999991</v>
      </c>
      <c r="K253" t="str">
        <f>_xlfn.XLOOKUP(SalesReceipts[[#This Row],[product_id]],Product[product_id],Product[product_group],"Not Found", 0,1)</f>
        <v>Whole Bean/Teas</v>
      </c>
      <c r="L253" t="str">
        <f>VLOOKUP('Sales Receipts'!C254,SalesOutlet[],4,0)</f>
        <v>Mississauga</v>
      </c>
      <c r="M253" t="str">
        <f>VLOOKUP(SalesReceipts[[#This Row],[staff_id]],Staff[],7,0)</f>
        <v>Uma Winifred</v>
      </c>
      <c r="N253">
        <f>MONTH(SalesReceipts[[#This Row],[transaction_date]])</f>
        <v>4</v>
      </c>
      <c r="O253" t="str">
        <f>VLOOKUP(SalesReceipts[[#This Row],[product_id]],Product[],4,0)</f>
        <v>Black tea</v>
      </c>
      <c r="P253">
        <f>COUNTIF(SalesReceipts[sales_outlet_id],SalesReceipts[[#This Row],[sales_outlet_id]])</f>
        <v>129</v>
      </c>
    </row>
    <row r="254" spans="1:16">
      <c r="A254">
        <v>26</v>
      </c>
      <c r="B254">
        <v>43564</v>
      </c>
      <c r="C254">
        <v>5</v>
      </c>
      <c r="D254">
        <v>20</v>
      </c>
      <c r="E254">
        <v>0</v>
      </c>
      <c r="F254">
        <v>1</v>
      </c>
      <c r="G254">
        <v>31</v>
      </c>
      <c r="H254">
        <v>2</v>
      </c>
      <c r="I254">
        <f>VLOOKUP(SalesReceipts[[#This Row],[product_id]],Product[],8,FALSE)</f>
        <v>2.2000000000000002</v>
      </c>
      <c r="J254">
        <f>SalesReceipts[[#This Row],[unit_price]]-VLOOKUP(SalesReceipts[[#This Row],[product_id]],Product[],7,FALSE)</f>
        <v>1.7600000000000002</v>
      </c>
      <c r="K254" t="str">
        <f>_xlfn.XLOOKUP(SalesReceipts[[#This Row],[product_id]],Product[product_id],Product[product_group],"Not Found", 0,1)</f>
        <v>Beverages</v>
      </c>
      <c r="L254" t="str">
        <f>VLOOKUP('Sales Receipts'!C255,SalesOutlet[],4,0)</f>
        <v>Toronto</v>
      </c>
      <c r="M254" t="str">
        <f>VLOOKUP(SalesReceipts[[#This Row],[staff_id]],Staff[],7,0)</f>
        <v>Ronan Magee</v>
      </c>
      <c r="N254">
        <f>MONTH(SalesReceipts[[#This Row],[transaction_date]])</f>
        <v>4</v>
      </c>
      <c r="O254" t="str">
        <f>VLOOKUP(SalesReceipts[[#This Row],[product_id]],Product[],4,0)</f>
        <v>Gourmet brewed coffee</v>
      </c>
      <c r="P254">
        <f>COUNTIF(SalesReceipts[sales_outlet_id],SalesReceipts[[#This Row],[sales_outlet_id]])</f>
        <v>115</v>
      </c>
    </row>
    <row r="255" spans="1:16">
      <c r="A255">
        <v>265</v>
      </c>
      <c r="B255">
        <v>43564</v>
      </c>
      <c r="C255">
        <v>4</v>
      </c>
      <c r="D255">
        <v>14</v>
      </c>
      <c r="E255">
        <v>1</v>
      </c>
      <c r="F255">
        <v>1</v>
      </c>
      <c r="G255">
        <v>76</v>
      </c>
      <c r="H255">
        <v>2</v>
      </c>
      <c r="I255">
        <f>VLOOKUP(SalesReceipts[[#This Row],[product_id]],Product[],8,FALSE)</f>
        <v>3.5</v>
      </c>
      <c r="J255">
        <f>SalesReceipts[[#This Row],[unit_price]]-VLOOKUP(SalesReceipts[[#This Row],[product_id]],Product[],7,FALSE)</f>
        <v>1.2200000000000002</v>
      </c>
      <c r="K255" t="str">
        <f>_xlfn.XLOOKUP(SalesReceipts[[#This Row],[product_id]],Product[product_id],Product[product_group],"Not Found", 0,1)</f>
        <v>Food</v>
      </c>
      <c r="L255" t="str">
        <f>VLOOKUP('Sales Receipts'!C256,SalesOutlet[],4,0)</f>
        <v>Markham</v>
      </c>
      <c r="M255" t="str">
        <f>VLOOKUP(SalesReceipts[[#This Row],[staff_id]],Staff[],7,0)</f>
        <v>Damon Sasha</v>
      </c>
      <c r="N255">
        <f>MONTH(SalesReceipts[[#This Row],[transaction_date]])</f>
        <v>4</v>
      </c>
      <c r="O255" t="str">
        <f>VLOOKUP(SalesReceipts[[#This Row],[product_id]],Product[],4,0)</f>
        <v>Biscotti</v>
      </c>
      <c r="P255">
        <f>COUNTIF(SalesReceipts[sales_outlet_id],SalesReceipts[[#This Row],[sales_outlet_id]])</f>
        <v>129</v>
      </c>
    </row>
    <row r="256" spans="1:16">
      <c r="A256">
        <v>944</v>
      </c>
      <c r="B256">
        <v>43565</v>
      </c>
      <c r="C256">
        <v>7</v>
      </c>
      <c r="D256">
        <v>28</v>
      </c>
      <c r="E256">
        <v>1</v>
      </c>
      <c r="F256">
        <v>1</v>
      </c>
      <c r="G256">
        <v>31</v>
      </c>
      <c r="H256">
        <v>1</v>
      </c>
      <c r="I256">
        <f>VLOOKUP(SalesReceipts[[#This Row],[product_id]],Product[],8,FALSE)</f>
        <v>2.2000000000000002</v>
      </c>
      <c r="J256">
        <f>SalesReceipts[[#This Row],[unit_price]]-VLOOKUP(SalesReceipts[[#This Row],[product_id]],Product[],7,FALSE)</f>
        <v>1.7600000000000002</v>
      </c>
      <c r="K256" t="str">
        <f>_xlfn.XLOOKUP(SalesReceipts[[#This Row],[product_id]],Product[product_id],Product[product_group],"Not Found", 0,1)</f>
        <v>Beverages</v>
      </c>
      <c r="L256" t="str">
        <f>VLOOKUP('Sales Receipts'!C257,SalesOutlet[],4,0)</f>
        <v>Markham</v>
      </c>
      <c r="M256" t="str">
        <f>VLOOKUP(SalesReceipts[[#This Row],[staff_id]],Staff[],7,0)</f>
        <v>Joseph Byron</v>
      </c>
      <c r="N256">
        <f>MONTH(SalesReceipts[[#This Row],[transaction_date]])</f>
        <v>4</v>
      </c>
      <c r="O256" t="str">
        <f>VLOOKUP(SalesReceipts[[#This Row],[product_id]],Product[],4,0)</f>
        <v>Gourmet brewed coffee</v>
      </c>
      <c r="P256">
        <f>COUNTIF(SalesReceipts[sales_outlet_id],SalesReceipts[[#This Row],[sales_outlet_id]])</f>
        <v>122</v>
      </c>
    </row>
    <row r="257" spans="1:16">
      <c r="A257">
        <v>1739</v>
      </c>
      <c r="B257">
        <v>43565</v>
      </c>
      <c r="C257">
        <v>7</v>
      </c>
      <c r="D257">
        <v>26</v>
      </c>
      <c r="E257">
        <v>0</v>
      </c>
      <c r="F257">
        <v>1</v>
      </c>
      <c r="G257">
        <v>63</v>
      </c>
      <c r="H257">
        <v>2</v>
      </c>
      <c r="I257">
        <f>VLOOKUP(SalesReceipts[[#This Row],[product_id]],Product[],8,FALSE)</f>
        <v>0.8</v>
      </c>
      <c r="J257">
        <f>SalesReceipts[[#This Row],[unit_price]]-VLOOKUP(SalesReceipts[[#This Row],[product_id]],Product[],7,FALSE)</f>
        <v>0.76</v>
      </c>
      <c r="K257" t="str">
        <f>_xlfn.XLOOKUP(SalesReceipts[[#This Row],[product_id]],Product[product_id],Product[product_group],"Not Found", 0,1)</f>
        <v>Add-ons</v>
      </c>
      <c r="L257" t="str">
        <f>VLOOKUP('Sales Receipts'!C258,SalesOutlet[],4,0)</f>
        <v>Toronto</v>
      </c>
      <c r="M257" t="str">
        <f>VLOOKUP(SalesReceipts[[#This Row],[staff_id]],Staff[],7,0)</f>
        <v>Joelle Christen</v>
      </c>
      <c r="N257">
        <f>MONTH(SalesReceipts[[#This Row],[transaction_date]])</f>
        <v>4</v>
      </c>
      <c r="O257" t="str">
        <f>VLOOKUP(SalesReceipts[[#This Row],[product_id]],Product[],4,0)</f>
        <v>Regular syrup</v>
      </c>
      <c r="P257">
        <f>COUNTIF(SalesReceipts[sales_outlet_id],SalesReceipts[[#This Row],[sales_outlet_id]])</f>
        <v>122</v>
      </c>
    </row>
    <row r="258" spans="1:16">
      <c r="A258">
        <v>42</v>
      </c>
      <c r="B258">
        <v>43565</v>
      </c>
      <c r="C258">
        <v>10</v>
      </c>
      <c r="D258">
        <v>42</v>
      </c>
      <c r="E258">
        <v>1</v>
      </c>
      <c r="F258">
        <v>1</v>
      </c>
      <c r="G258">
        <v>50</v>
      </c>
      <c r="H258">
        <v>1</v>
      </c>
      <c r="I258">
        <f>VLOOKUP(SalesReceipts[[#This Row],[product_id]],Product[],8,FALSE)</f>
        <v>2.5</v>
      </c>
      <c r="J258">
        <f>SalesReceipts[[#This Row],[unit_price]]-VLOOKUP(SalesReceipts[[#This Row],[product_id]],Product[],7,FALSE)</f>
        <v>1.87</v>
      </c>
      <c r="K258" t="str">
        <f>_xlfn.XLOOKUP(SalesReceipts[[#This Row],[product_id]],Product[product_id],Product[product_group],"Not Found", 0,1)</f>
        <v>Beverages</v>
      </c>
      <c r="L258" t="str">
        <f>VLOOKUP('Sales Receipts'!C259,SalesOutlet[],4,0)</f>
        <v>Toronto</v>
      </c>
      <c r="M258" t="str">
        <f>VLOOKUP(SalesReceipts[[#This Row],[staff_id]],Staff[],7,0)</f>
        <v>Kylie Candace</v>
      </c>
      <c r="N258">
        <f>MONTH(SalesReceipts[[#This Row],[transaction_date]])</f>
        <v>4</v>
      </c>
      <c r="O258" t="str">
        <f>VLOOKUP(SalesReceipts[[#This Row],[product_id]],Product[],4,0)</f>
        <v>Brewed Black tea</v>
      </c>
      <c r="P258">
        <f>COUNTIF(SalesReceipts[sales_outlet_id],SalesReceipts[[#This Row],[sales_outlet_id]])</f>
        <v>121</v>
      </c>
    </row>
    <row r="259" spans="1:16">
      <c r="A259">
        <v>768</v>
      </c>
      <c r="B259">
        <v>43565</v>
      </c>
      <c r="C259">
        <v>9</v>
      </c>
      <c r="D259">
        <v>37</v>
      </c>
      <c r="E259">
        <v>0</v>
      </c>
      <c r="F259">
        <v>1</v>
      </c>
      <c r="G259">
        <v>23</v>
      </c>
      <c r="H259">
        <v>2</v>
      </c>
      <c r="I259">
        <f>VLOOKUP(SalesReceipts[[#This Row],[product_id]],Product[],8,FALSE)</f>
        <v>2.5</v>
      </c>
      <c r="J259">
        <f>SalesReceipts[[#This Row],[unit_price]]-VLOOKUP(SalesReceipts[[#This Row],[product_id]],Product[],7,FALSE)</f>
        <v>2</v>
      </c>
      <c r="K259" t="str">
        <f>_xlfn.XLOOKUP(SalesReceipts[[#This Row],[product_id]],Product[product_id],Product[product_group],"Not Found", 0,1)</f>
        <v>Beverages</v>
      </c>
      <c r="L259" t="str">
        <f>VLOOKUP('Sales Receipts'!C260,SalesOutlet[],4,0)</f>
        <v>Markham</v>
      </c>
      <c r="M259" t="str">
        <f>VLOOKUP(SalesReceipts[[#This Row],[staff_id]],Staff[],7,0)</f>
        <v>Hop Bianca</v>
      </c>
      <c r="N259">
        <f>MONTH(SalesReceipts[[#This Row],[transaction_date]])</f>
        <v>4</v>
      </c>
      <c r="O259" t="str">
        <f>VLOOKUP(SalesReceipts[[#This Row],[product_id]],Product[],4,0)</f>
        <v>Drip coffee</v>
      </c>
      <c r="P259">
        <f>COUNTIF(SalesReceipts[sales_outlet_id],SalesReceipts[[#This Row],[sales_outlet_id]])</f>
        <v>114</v>
      </c>
    </row>
    <row r="260" spans="1:16">
      <c r="A260">
        <v>4</v>
      </c>
      <c r="B260">
        <v>43565</v>
      </c>
      <c r="C260">
        <v>7</v>
      </c>
      <c r="D260">
        <v>30</v>
      </c>
      <c r="E260">
        <v>1</v>
      </c>
      <c r="F260">
        <v>1</v>
      </c>
      <c r="G260">
        <v>24</v>
      </c>
      <c r="H260">
        <v>1</v>
      </c>
      <c r="I260">
        <f>VLOOKUP(SalesReceipts[[#This Row],[product_id]],Product[],8,FALSE)</f>
        <v>3</v>
      </c>
      <c r="J260">
        <f>SalesReceipts[[#This Row],[unit_price]]-VLOOKUP(SalesReceipts[[#This Row],[product_id]],Product[],7,FALSE)</f>
        <v>2.4</v>
      </c>
      <c r="K260" t="str">
        <f>_xlfn.XLOOKUP(SalesReceipts[[#This Row],[product_id]],Product[product_id],Product[product_group],"Not Found", 0,1)</f>
        <v>Beverages</v>
      </c>
      <c r="L260" t="str">
        <f>VLOOKUP('Sales Receipts'!C261,SalesOutlet[],4,0)</f>
        <v>Toronto</v>
      </c>
      <c r="M260" t="str">
        <f>VLOOKUP(SalesReceipts[[#This Row],[staff_id]],Staff[],7,0)</f>
        <v>Amela Chadwick</v>
      </c>
      <c r="N260">
        <f>MONTH(SalesReceipts[[#This Row],[transaction_date]])</f>
        <v>4</v>
      </c>
      <c r="O260" t="str">
        <f>VLOOKUP(SalesReceipts[[#This Row],[product_id]],Product[],4,0)</f>
        <v>Drip coffee</v>
      </c>
      <c r="P260">
        <f>COUNTIF(SalesReceipts[sales_outlet_id],SalesReceipts[[#This Row],[sales_outlet_id]])</f>
        <v>122</v>
      </c>
    </row>
    <row r="261" spans="1:16">
      <c r="A261">
        <v>58</v>
      </c>
      <c r="B261">
        <v>43565</v>
      </c>
      <c r="C261">
        <v>10</v>
      </c>
      <c r="D261">
        <v>42</v>
      </c>
      <c r="E261">
        <v>0</v>
      </c>
      <c r="F261">
        <v>1</v>
      </c>
      <c r="G261">
        <v>22</v>
      </c>
      <c r="H261">
        <v>2</v>
      </c>
      <c r="I261">
        <f>VLOOKUP(SalesReceipts[[#This Row],[product_id]],Product[],8,FALSE)</f>
        <v>2</v>
      </c>
      <c r="J261">
        <f>SalesReceipts[[#This Row],[unit_price]]-VLOOKUP(SalesReceipts[[#This Row],[product_id]],Product[],7,FALSE)</f>
        <v>1.6</v>
      </c>
      <c r="K261" t="str">
        <f>_xlfn.XLOOKUP(SalesReceipts[[#This Row],[product_id]],Product[product_id],Product[product_group],"Not Found", 0,1)</f>
        <v>Beverages</v>
      </c>
      <c r="L261" t="str">
        <f>VLOOKUP('Sales Receipts'!C262,SalesOutlet[],4,0)</f>
        <v>Markham</v>
      </c>
      <c r="M261" t="str">
        <f>VLOOKUP(SalesReceipts[[#This Row],[staff_id]],Staff[],7,0)</f>
        <v>Kylie Candace</v>
      </c>
      <c r="N261">
        <f>MONTH(SalesReceipts[[#This Row],[transaction_date]])</f>
        <v>4</v>
      </c>
      <c r="O261" t="str">
        <f>VLOOKUP(SalesReceipts[[#This Row],[product_id]],Product[],4,0)</f>
        <v>Drip coffee</v>
      </c>
      <c r="P261">
        <f>COUNTIF(SalesReceipts[sales_outlet_id],SalesReceipts[[#This Row],[sales_outlet_id]])</f>
        <v>121</v>
      </c>
    </row>
    <row r="262" spans="1:16">
      <c r="A262">
        <v>213</v>
      </c>
      <c r="B262">
        <v>43565</v>
      </c>
      <c r="C262">
        <v>8</v>
      </c>
      <c r="D262">
        <v>32</v>
      </c>
      <c r="E262">
        <v>1</v>
      </c>
      <c r="F262">
        <v>1</v>
      </c>
      <c r="G262">
        <v>68</v>
      </c>
      <c r="H262">
        <v>1</v>
      </c>
      <c r="I262">
        <f>VLOOKUP(SalesReceipts[[#This Row],[product_id]],Product[],8,FALSE)</f>
        <v>3.75</v>
      </c>
      <c r="J262">
        <f>SalesReceipts[[#This Row],[unit_price]]-VLOOKUP(SalesReceipts[[#This Row],[product_id]],Product[],7,FALSE)</f>
        <v>0.94</v>
      </c>
      <c r="K262" t="str">
        <f>_xlfn.XLOOKUP(SalesReceipts[[#This Row],[product_id]],Product[product_id],Product[product_group],"Not Found", 0,1)</f>
        <v>Beverages</v>
      </c>
      <c r="L262" t="str">
        <f>VLOOKUP('Sales Receipts'!C263,SalesOutlet[],4,0)</f>
        <v>Mississauga</v>
      </c>
      <c r="M262" t="str">
        <f>VLOOKUP(SalesReceipts[[#This Row],[staff_id]],Staff[],7,0)</f>
        <v>Alisa Lysandra</v>
      </c>
      <c r="N262">
        <f>MONTH(SalesReceipts[[#This Row],[transaction_date]])</f>
        <v>4</v>
      </c>
      <c r="O262" t="str">
        <f>VLOOKUP(SalesReceipts[[#This Row],[product_id]],Product[],4,0)</f>
        <v>Seasonal drink</v>
      </c>
      <c r="P262">
        <f>COUNTIF(SalesReceipts[sales_outlet_id],SalesReceipts[[#This Row],[sales_outlet_id]])</f>
        <v>124</v>
      </c>
    </row>
    <row r="263" spans="1:16">
      <c r="A263">
        <v>1603</v>
      </c>
      <c r="B263">
        <v>43566</v>
      </c>
      <c r="C263">
        <v>5</v>
      </c>
      <c r="D263">
        <v>18</v>
      </c>
      <c r="E263">
        <v>0</v>
      </c>
      <c r="F263">
        <v>1</v>
      </c>
      <c r="G263">
        <v>67</v>
      </c>
      <c r="H263">
        <v>2</v>
      </c>
      <c r="I263">
        <f>VLOOKUP(SalesReceipts[[#This Row],[product_id]],Product[],8,FALSE)</f>
        <v>5.95</v>
      </c>
      <c r="J263">
        <f>SalesReceipts[[#This Row],[unit_price]]-VLOOKUP(SalesReceipts[[#This Row],[product_id]],Product[],7,FALSE)</f>
        <v>4.76</v>
      </c>
      <c r="K263" t="str">
        <f>_xlfn.XLOOKUP(SalesReceipts[[#This Row],[product_id]],Product[product_id],Product[product_group],"Not Found", 0,1)</f>
        <v>Beverages</v>
      </c>
      <c r="L263" t="str">
        <f>VLOOKUP('Sales Receipts'!C264,SalesOutlet[],4,0)</f>
        <v>Markham</v>
      </c>
      <c r="M263" t="str">
        <f>VLOOKUP(SalesReceipts[[#This Row],[staff_id]],Staff[],7,0)</f>
        <v>Ezekiel Rashad</v>
      </c>
      <c r="N263">
        <f>MONTH(SalesReceipts[[#This Row],[transaction_date]])</f>
        <v>4</v>
      </c>
      <c r="O263" t="str">
        <f>VLOOKUP(SalesReceipts[[#This Row],[product_id]],Product[],4,0)</f>
        <v>Seasonal drink</v>
      </c>
      <c r="P263">
        <f>COUNTIF(SalesReceipts[sales_outlet_id],SalesReceipts[[#This Row],[sales_outlet_id]])</f>
        <v>115</v>
      </c>
    </row>
    <row r="264" spans="1:16">
      <c r="A264">
        <v>859</v>
      </c>
      <c r="B264">
        <v>43567</v>
      </c>
      <c r="C264">
        <v>8</v>
      </c>
      <c r="D264">
        <v>33</v>
      </c>
      <c r="E264">
        <v>1</v>
      </c>
      <c r="F264">
        <v>1</v>
      </c>
      <c r="G264">
        <v>28</v>
      </c>
      <c r="H264">
        <v>2</v>
      </c>
      <c r="I264">
        <f>VLOOKUP(SalesReceipts[[#This Row],[product_id]],Product[],8,FALSE)</f>
        <v>2</v>
      </c>
      <c r="J264">
        <f>SalesReceipts[[#This Row],[unit_price]]-VLOOKUP(SalesReceipts[[#This Row],[product_id]],Product[],7,FALSE)</f>
        <v>1.6</v>
      </c>
      <c r="K264" t="str">
        <f>_xlfn.XLOOKUP(SalesReceipts[[#This Row],[product_id]],Product[product_id],Product[product_group],"Not Found", 0,1)</f>
        <v>Beverages</v>
      </c>
      <c r="L264" t="str">
        <f>VLOOKUP('Sales Receipts'!C265,SalesOutlet[],4,0)</f>
        <v>Mississauga</v>
      </c>
      <c r="M264" t="str">
        <f>VLOOKUP(SalesReceipts[[#This Row],[staff_id]],Staff[],7,0)</f>
        <v>Cairo Vaughan</v>
      </c>
      <c r="N264">
        <f>MONTH(SalesReceipts[[#This Row],[transaction_date]])</f>
        <v>4</v>
      </c>
      <c r="O264" t="str">
        <f>VLOOKUP(SalesReceipts[[#This Row],[product_id]],Product[],4,0)</f>
        <v>Gourmet brewed coffee</v>
      </c>
      <c r="P264">
        <f>COUNTIF(SalesReceipts[sales_outlet_id],SalesReceipts[[#This Row],[sales_outlet_id]])</f>
        <v>124</v>
      </c>
    </row>
    <row r="265" spans="1:16">
      <c r="A265">
        <v>901</v>
      </c>
      <c r="B265">
        <v>43567</v>
      </c>
      <c r="C265">
        <v>5</v>
      </c>
      <c r="D265">
        <v>16</v>
      </c>
      <c r="E265">
        <v>1</v>
      </c>
      <c r="F265">
        <v>1</v>
      </c>
      <c r="G265">
        <v>10</v>
      </c>
      <c r="H265">
        <v>1</v>
      </c>
      <c r="I265">
        <f>VLOOKUP(SalesReceipts[[#This Row],[product_id]],Product[],8,FALSE)</f>
        <v>10</v>
      </c>
      <c r="J265">
        <f>SalesReceipts[[#This Row],[unit_price]]-VLOOKUP(SalesReceipts[[#This Row],[product_id]],Product[],7,FALSE)</f>
        <v>2</v>
      </c>
      <c r="K265" t="str">
        <f>_xlfn.XLOOKUP(SalesReceipts[[#This Row],[product_id]],Product[product_id],Product[product_group],"Not Found", 0,1)</f>
        <v>Whole Bean/Teas</v>
      </c>
      <c r="L265" t="str">
        <f>VLOOKUP('Sales Receipts'!C266,SalesOutlet[],4,0)</f>
        <v>Toronto</v>
      </c>
      <c r="M265" t="str">
        <f>VLOOKUP(SalesReceipts[[#This Row],[staff_id]],Staff[],7,0)</f>
        <v>Reed Eve</v>
      </c>
      <c r="N265">
        <f>MONTH(SalesReceipts[[#This Row],[transaction_date]])</f>
        <v>4</v>
      </c>
      <c r="O265" t="str">
        <f>VLOOKUP(SalesReceipts[[#This Row],[product_id]],Product[],4,0)</f>
        <v>Green beans</v>
      </c>
      <c r="P265">
        <f>COUNTIF(SalesReceipts[sales_outlet_id],SalesReceipts[[#This Row],[sales_outlet_id]])</f>
        <v>115</v>
      </c>
    </row>
    <row r="266" spans="1:16">
      <c r="A266">
        <v>563</v>
      </c>
      <c r="B266">
        <v>43567</v>
      </c>
      <c r="C266">
        <v>4</v>
      </c>
      <c r="D266">
        <v>15</v>
      </c>
      <c r="E266">
        <v>1</v>
      </c>
      <c r="F266">
        <v>1</v>
      </c>
      <c r="G266">
        <v>88</v>
      </c>
      <c r="H266">
        <v>2</v>
      </c>
      <c r="I266">
        <f>VLOOKUP(SalesReceipts[[#This Row],[product_id]],Product[],8,FALSE)</f>
        <v>2.65</v>
      </c>
      <c r="J266">
        <f>SalesReceipts[[#This Row],[unit_price]]-VLOOKUP(SalesReceipts[[#This Row],[product_id]],Product[],7,FALSE)</f>
        <v>0.92999999999999994</v>
      </c>
      <c r="K266" t="str">
        <f>_xlfn.XLOOKUP(SalesReceipts[[#This Row],[product_id]],Product[product_id],Product[product_group],"Not Found", 0,1)</f>
        <v>Food</v>
      </c>
      <c r="L266" t="str">
        <f>VLOOKUP('Sales Receipts'!C267,SalesOutlet[],4,0)</f>
        <v>Mississauga</v>
      </c>
      <c r="M266" t="str">
        <f>VLOOKUP(SalesReceipts[[#This Row],[staff_id]],Staff[],7,0)</f>
        <v>Remedios Mari</v>
      </c>
      <c r="N266">
        <f>MONTH(SalesReceipts[[#This Row],[transaction_date]])</f>
        <v>4</v>
      </c>
      <c r="O266" t="str">
        <f>VLOOKUP(SalesReceipts[[#This Row],[product_id]],Product[],4,0)</f>
        <v>Scone</v>
      </c>
      <c r="P266">
        <f>COUNTIF(SalesReceipts[sales_outlet_id],SalesReceipts[[#This Row],[sales_outlet_id]])</f>
        <v>129</v>
      </c>
    </row>
    <row r="267" spans="1:16">
      <c r="A267">
        <v>56</v>
      </c>
      <c r="B267">
        <v>43568</v>
      </c>
      <c r="C267">
        <v>5</v>
      </c>
      <c r="D267">
        <v>18</v>
      </c>
      <c r="E267">
        <v>0</v>
      </c>
      <c r="F267">
        <v>1</v>
      </c>
      <c r="G267">
        <v>18</v>
      </c>
      <c r="H267">
        <v>2</v>
      </c>
      <c r="I267">
        <f>VLOOKUP(SalesReceipts[[#This Row],[product_id]],Product[],8,FALSE)</f>
        <v>10.95</v>
      </c>
      <c r="J267">
        <f>SalesReceipts[[#This Row],[unit_price]]-VLOOKUP(SalesReceipts[[#This Row],[product_id]],Product[],7,FALSE)</f>
        <v>2.1899999999999995</v>
      </c>
      <c r="K267" t="str">
        <f>_xlfn.XLOOKUP(SalesReceipts[[#This Row],[product_id]],Product[product_id],Product[product_group],"Not Found", 0,1)</f>
        <v>Whole Bean/Teas</v>
      </c>
      <c r="L267" t="str">
        <f>VLOOKUP('Sales Receipts'!C268,SalesOutlet[],4,0)</f>
        <v>Toronto</v>
      </c>
      <c r="M267" t="str">
        <f>VLOOKUP(SalesReceipts[[#This Row],[staff_id]],Staff[],7,0)</f>
        <v>Ezekiel Rashad</v>
      </c>
      <c r="N267">
        <f>MONTH(SalesReceipts[[#This Row],[transaction_date]])</f>
        <v>4</v>
      </c>
      <c r="O267" t="str">
        <f>VLOOKUP(SalesReceipts[[#This Row],[product_id]],Product[],4,0)</f>
        <v>Chai tea</v>
      </c>
      <c r="P267">
        <f>COUNTIF(SalesReceipts[sales_outlet_id],SalesReceipts[[#This Row],[sales_outlet_id]])</f>
        <v>115</v>
      </c>
    </row>
    <row r="268" spans="1:16">
      <c r="A268">
        <v>1032</v>
      </c>
      <c r="B268">
        <v>43568</v>
      </c>
      <c r="C268">
        <v>9</v>
      </c>
      <c r="D268">
        <v>36</v>
      </c>
      <c r="E268">
        <v>0</v>
      </c>
      <c r="F268">
        <v>1</v>
      </c>
      <c r="G268">
        <v>9</v>
      </c>
      <c r="H268">
        <v>2</v>
      </c>
      <c r="I268">
        <f>VLOOKUP(SalesReceipts[[#This Row],[product_id]],Product[],8,FALSE)</f>
        <v>22.5</v>
      </c>
      <c r="J268">
        <f>SalesReceipts[[#This Row],[unit_price]]-VLOOKUP(SalesReceipts[[#This Row],[product_id]],Product[],7,FALSE)</f>
        <v>4.5</v>
      </c>
      <c r="K268" t="str">
        <f>_xlfn.XLOOKUP(SalesReceipts[[#This Row],[product_id]],Product[product_id],Product[product_group],"Not Found", 0,1)</f>
        <v>Whole Bean/Teas</v>
      </c>
      <c r="L268" t="str">
        <f>VLOOKUP('Sales Receipts'!C269,SalesOutlet[],4,0)</f>
        <v>Markham</v>
      </c>
      <c r="M268" t="str">
        <f>VLOOKUP(SalesReceipts[[#This Row],[staff_id]],Staff[],7,0)</f>
        <v>Anthony Kaitlin</v>
      </c>
      <c r="N268">
        <f>MONTH(SalesReceipts[[#This Row],[transaction_date]])</f>
        <v>4</v>
      </c>
      <c r="O268" t="str">
        <f>VLOOKUP(SalesReceipts[[#This Row],[product_id]],Product[],4,0)</f>
        <v>Organic Beans</v>
      </c>
      <c r="P268">
        <f>COUNTIF(SalesReceipts[sales_outlet_id],SalesReceipts[[#This Row],[sales_outlet_id]])</f>
        <v>114</v>
      </c>
    </row>
    <row r="269" spans="1:16">
      <c r="A269">
        <v>1065</v>
      </c>
      <c r="B269">
        <v>43569</v>
      </c>
      <c r="C269">
        <v>8</v>
      </c>
      <c r="D269">
        <v>34</v>
      </c>
      <c r="E269">
        <v>1</v>
      </c>
      <c r="F269">
        <v>1</v>
      </c>
      <c r="G269">
        <v>61</v>
      </c>
      <c r="H269">
        <v>2</v>
      </c>
      <c r="I269">
        <f>VLOOKUP(SalesReceipts[[#This Row],[product_id]],Product[],8,FALSE)</f>
        <v>4.75</v>
      </c>
      <c r="J269">
        <f>SalesReceipts[[#This Row],[unit_price]]-VLOOKUP(SalesReceipts[[#This Row],[product_id]],Product[],7,FALSE)</f>
        <v>1.19</v>
      </c>
      <c r="K269" t="str">
        <f>_xlfn.XLOOKUP(SalesReceipts[[#This Row],[product_id]],Product[product_id],Product[product_group],"Not Found", 0,1)</f>
        <v>Beverages</v>
      </c>
      <c r="L269" t="str">
        <f>VLOOKUP('Sales Receipts'!C270,SalesOutlet[],4,0)</f>
        <v>Toronto</v>
      </c>
      <c r="M269" t="str">
        <f>VLOOKUP(SalesReceipts[[#This Row],[staff_id]],Staff[],7,0)</f>
        <v>Yasir Lillith</v>
      </c>
      <c r="N269">
        <f>MONTH(SalesReceipts[[#This Row],[transaction_date]])</f>
        <v>4</v>
      </c>
      <c r="O269" t="str">
        <f>VLOOKUP(SalesReceipts[[#This Row],[product_id]],Product[],4,0)</f>
        <v>Hot chocolate</v>
      </c>
      <c r="P269">
        <f>COUNTIF(SalesReceipts[sales_outlet_id],SalesReceipts[[#This Row],[sales_outlet_id]])</f>
        <v>124</v>
      </c>
    </row>
    <row r="270" spans="1:16">
      <c r="A270">
        <v>1490</v>
      </c>
      <c r="B270">
        <v>43569</v>
      </c>
      <c r="C270">
        <v>3</v>
      </c>
      <c r="D270">
        <v>8</v>
      </c>
      <c r="E270">
        <v>0</v>
      </c>
      <c r="F270">
        <v>1</v>
      </c>
      <c r="G270">
        <v>72</v>
      </c>
      <c r="H270">
        <v>2</v>
      </c>
      <c r="I270">
        <f>VLOOKUP(SalesReceipts[[#This Row],[product_id]],Product[],8,FALSE)</f>
        <v>3.25</v>
      </c>
      <c r="J270">
        <f>SalesReceipts[[#This Row],[unit_price]]-VLOOKUP(SalesReceipts[[#This Row],[product_id]],Product[],7,FALSE)</f>
        <v>1.1400000000000001</v>
      </c>
      <c r="K270" t="str">
        <f>_xlfn.XLOOKUP(SalesReceipts[[#This Row],[product_id]],Product[product_id],Product[product_group],"Not Found", 0,1)</f>
        <v>Food</v>
      </c>
      <c r="L270" t="str">
        <f>VLOOKUP('Sales Receipts'!C271,SalesOutlet[],4,0)</f>
        <v>Toronto</v>
      </c>
      <c r="M270" t="str">
        <f>VLOOKUP(SalesReceipts[[#This Row],[staff_id]],Staff[],7,0)</f>
        <v>Hamilton Emi</v>
      </c>
      <c r="N270">
        <f>MONTH(SalesReceipts[[#This Row],[transaction_date]])</f>
        <v>4</v>
      </c>
      <c r="O270" t="str">
        <f>VLOOKUP(SalesReceipts[[#This Row],[product_id]],Product[],4,0)</f>
        <v>Scone</v>
      </c>
      <c r="P270">
        <f>COUNTIF(SalesReceipts[sales_outlet_id],SalesReceipts[[#This Row],[sales_outlet_id]])</f>
        <v>129</v>
      </c>
    </row>
    <row r="271" spans="1:16">
      <c r="A271">
        <v>514</v>
      </c>
      <c r="B271">
        <v>43569</v>
      </c>
      <c r="C271">
        <v>10</v>
      </c>
      <c r="D271">
        <v>43</v>
      </c>
      <c r="E271">
        <v>0</v>
      </c>
      <c r="F271">
        <v>1</v>
      </c>
      <c r="G271">
        <v>53</v>
      </c>
      <c r="H271">
        <v>1</v>
      </c>
      <c r="I271">
        <f>VLOOKUP(SalesReceipts[[#This Row],[product_id]],Product[],8,FALSE)</f>
        <v>3</v>
      </c>
      <c r="J271">
        <f>SalesReceipts[[#This Row],[unit_price]]-VLOOKUP(SalesReceipts[[#This Row],[product_id]],Product[],7,FALSE)</f>
        <v>2.25</v>
      </c>
      <c r="K271" t="str">
        <f>_xlfn.XLOOKUP(SalesReceipts[[#This Row],[product_id]],Product[product_id],Product[product_group],"Not Found", 0,1)</f>
        <v>Beverages</v>
      </c>
      <c r="L271" t="str">
        <f>VLOOKUP('Sales Receipts'!C272,SalesOutlet[],4,0)</f>
        <v>Toronto</v>
      </c>
      <c r="M271" t="str">
        <f>VLOOKUP(SalesReceipts[[#This Row],[staff_id]],Staff[],7,0)</f>
        <v>Tatum Laurel</v>
      </c>
      <c r="N271">
        <f>MONTH(SalesReceipts[[#This Row],[transaction_date]])</f>
        <v>4</v>
      </c>
      <c r="O271" t="str">
        <f>VLOOKUP(SalesReceipts[[#This Row],[product_id]],Product[],4,0)</f>
        <v>Brewed Chai tea</v>
      </c>
      <c r="P271">
        <f>COUNTIF(SalesReceipts[sales_outlet_id],SalesReceipts[[#This Row],[sales_outlet_id]])</f>
        <v>121</v>
      </c>
    </row>
    <row r="272" spans="1:16">
      <c r="A272">
        <v>901</v>
      </c>
      <c r="B272">
        <v>43570</v>
      </c>
      <c r="C272">
        <v>4</v>
      </c>
      <c r="D272">
        <v>11</v>
      </c>
      <c r="E272">
        <v>1</v>
      </c>
      <c r="F272">
        <v>1</v>
      </c>
      <c r="G272">
        <v>11</v>
      </c>
      <c r="H272">
        <v>1</v>
      </c>
      <c r="I272">
        <f>VLOOKUP(SalesReceipts[[#This Row],[product_id]],Product[],8,FALSE)</f>
        <v>8.9499999999999993</v>
      </c>
      <c r="J272">
        <f>SalesReceipts[[#This Row],[unit_price]]-VLOOKUP(SalesReceipts[[#This Row],[product_id]],Product[],7,FALSE)</f>
        <v>1.7899999999999991</v>
      </c>
      <c r="K272" t="str">
        <f>_xlfn.XLOOKUP(SalesReceipts[[#This Row],[product_id]],Product[product_id],Product[product_group],"Not Found", 0,1)</f>
        <v>Whole Bean/Teas</v>
      </c>
      <c r="L272" t="str">
        <f>VLOOKUP('Sales Receipts'!C273,SalesOutlet[],4,0)</f>
        <v>Mississauga</v>
      </c>
      <c r="M272" t="str">
        <f>VLOOKUP(SalesReceipts[[#This Row],[staff_id]],Staff[],7,0)</f>
        <v>Ruth Leslie</v>
      </c>
      <c r="N272">
        <f>MONTH(SalesReceipts[[#This Row],[transaction_date]])</f>
        <v>4</v>
      </c>
      <c r="O272" t="str">
        <f>VLOOKUP(SalesReceipts[[#This Row],[product_id]],Product[],4,0)</f>
        <v>Herbal tea</v>
      </c>
      <c r="P272">
        <f>COUNTIF(SalesReceipts[sales_outlet_id],SalesReceipts[[#This Row],[sales_outlet_id]])</f>
        <v>129</v>
      </c>
    </row>
    <row r="273" spans="1:16">
      <c r="A273">
        <v>892</v>
      </c>
      <c r="B273">
        <v>43570</v>
      </c>
      <c r="C273">
        <v>6</v>
      </c>
      <c r="D273">
        <v>23</v>
      </c>
      <c r="E273">
        <v>1</v>
      </c>
      <c r="F273">
        <v>1</v>
      </c>
      <c r="G273">
        <v>1</v>
      </c>
      <c r="H273">
        <v>2</v>
      </c>
      <c r="I273">
        <f>VLOOKUP(SalesReceipts[[#This Row],[product_id]],Product[],8,FALSE)</f>
        <v>18</v>
      </c>
      <c r="J273">
        <f>SalesReceipts[[#This Row],[unit_price]]-VLOOKUP(SalesReceipts[[#This Row],[product_id]],Product[],7,FALSE)</f>
        <v>3.5999999999999996</v>
      </c>
      <c r="K273" t="str">
        <f>_xlfn.XLOOKUP(SalesReceipts[[#This Row],[product_id]],Product[product_id],Product[product_group],"Not Found", 0,1)</f>
        <v>Whole Bean/Teas</v>
      </c>
      <c r="L273" t="str">
        <f>VLOOKUP('Sales Receipts'!C274,SalesOutlet[],4,0)</f>
        <v>Toronto</v>
      </c>
      <c r="M273" t="str">
        <f>VLOOKUP(SalesReceipts[[#This Row],[staff_id]],Staff[],7,0)</f>
        <v>Blythe Arsenio</v>
      </c>
      <c r="N273">
        <f>MONTH(SalesReceipts[[#This Row],[transaction_date]])</f>
        <v>4</v>
      </c>
      <c r="O273" t="str">
        <f>VLOOKUP(SalesReceipts[[#This Row],[product_id]],Product[],4,0)</f>
        <v>Organic Beans</v>
      </c>
      <c r="P273">
        <f>COUNTIF(SalesReceipts[sales_outlet_id],SalesReceipts[[#This Row],[sales_outlet_id]])</f>
        <v>146</v>
      </c>
    </row>
    <row r="274" spans="1:16">
      <c r="A274">
        <v>46</v>
      </c>
      <c r="B274">
        <v>43570</v>
      </c>
      <c r="C274">
        <v>4</v>
      </c>
      <c r="D274">
        <v>11</v>
      </c>
      <c r="E274">
        <v>0</v>
      </c>
      <c r="F274">
        <v>1</v>
      </c>
      <c r="G274">
        <v>43</v>
      </c>
      <c r="H274">
        <v>2</v>
      </c>
      <c r="I274">
        <f>VLOOKUP(SalesReceipts[[#This Row],[product_id]],Product[],8,FALSE)</f>
        <v>3</v>
      </c>
      <c r="J274">
        <f>SalesReceipts[[#This Row],[unit_price]]-VLOOKUP(SalesReceipts[[#This Row],[product_id]],Product[],7,FALSE)</f>
        <v>2.25</v>
      </c>
      <c r="K274" t="str">
        <f>_xlfn.XLOOKUP(SalesReceipts[[#This Row],[product_id]],Product[product_id],Product[product_group],"Not Found", 0,1)</f>
        <v>Beverages</v>
      </c>
      <c r="L274" t="str">
        <f>VLOOKUP('Sales Receipts'!C275,SalesOutlet[],4,0)</f>
        <v>Toronto</v>
      </c>
      <c r="M274" t="str">
        <f>VLOOKUP(SalesReceipts[[#This Row],[staff_id]],Staff[],7,0)</f>
        <v>Ruth Leslie</v>
      </c>
      <c r="N274">
        <f>MONTH(SalesReceipts[[#This Row],[transaction_date]])</f>
        <v>4</v>
      </c>
      <c r="O274" t="str">
        <f>VLOOKUP(SalesReceipts[[#This Row],[product_id]],Product[],4,0)</f>
        <v>Brewed herbal tea</v>
      </c>
      <c r="P274">
        <f>COUNTIF(SalesReceipts[sales_outlet_id],SalesReceipts[[#This Row],[sales_outlet_id]])</f>
        <v>129</v>
      </c>
    </row>
    <row r="275" spans="1:16">
      <c r="A275">
        <v>114</v>
      </c>
      <c r="B275">
        <v>43572</v>
      </c>
      <c r="C275">
        <v>4</v>
      </c>
      <c r="D275">
        <v>14</v>
      </c>
      <c r="E275">
        <v>0</v>
      </c>
      <c r="F275">
        <v>1</v>
      </c>
      <c r="G275">
        <v>9</v>
      </c>
      <c r="H275">
        <v>1</v>
      </c>
      <c r="I275">
        <f>VLOOKUP(SalesReceipts[[#This Row],[product_id]],Product[],8,FALSE)</f>
        <v>22.5</v>
      </c>
      <c r="J275">
        <f>SalesReceipts[[#This Row],[unit_price]]-VLOOKUP(SalesReceipts[[#This Row],[product_id]],Product[],7,FALSE)</f>
        <v>4.5</v>
      </c>
      <c r="K275" t="str">
        <f>_xlfn.XLOOKUP(SalesReceipts[[#This Row],[product_id]],Product[product_id],Product[product_group],"Not Found", 0,1)</f>
        <v>Whole Bean/Teas</v>
      </c>
      <c r="L275" t="str">
        <f>VLOOKUP('Sales Receipts'!C276,SalesOutlet[],4,0)</f>
        <v>Toronto</v>
      </c>
      <c r="M275" t="str">
        <f>VLOOKUP(SalesReceipts[[#This Row],[staff_id]],Staff[],7,0)</f>
        <v>Damon Sasha</v>
      </c>
      <c r="N275">
        <f>MONTH(SalesReceipts[[#This Row],[transaction_date]])</f>
        <v>4</v>
      </c>
      <c r="O275" t="str">
        <f>VLOOKUP(SalesReceipts[[#This Row],[product_id]],Product[],4,0)</f>
        <v>Organic Beans</v>
      </c>
      <c r="P275">
        <f>COUNTIF(SalesReceipts[sales_outlet_id],SalesReceipts[[#This Row],[sales_outlet_id]])</f>
        <v>129</v>
      </c>
    </row>
    <row r="276" spans="1:16">
      <c r="A276">
        <v>1516</v>
      </c>
      <c r="B276">
        <v>43573</v>
      </c>
      <c r="C276">
        <v>10</v>
      </c>
      <c r="D276">
        <v>44</v>
      </c>
      <c r="E276">
        <v>1</v>
      </c>
      <c r="F276">
        <v>1</v>
      </c>
      <c r="G276">
        <v>14</v>
      </c>
      <c r="H276">
        <v>1</v>
      </c>
      <c r="I276">
        <f>VLOOKUP(SalesReceipts[[#This Row],[product_id]],Product[],8,FALSE)</f>
        <v>8.9499999999999993</v>
      </c>
      <c r="J276">
        <f>SalesReceipts[[#This Row],[unit_price]]-VLOOKUP(SalesReceipts[[#This Row],[product_id]],Product[],7,FALSE)</f>
        <v>1.7899999999999991</v>
      </c>
      <c r="K276" t="str">
        <f>_xlfn.XLOOKUP(SalesReceipts[[#This Row],[product_id]],Product[product_id],Product[product_group],"Not Found", 0,1)</f>
        <v>Whole Bean/Teas</v>
      </c>
      <c r="L276" t="str">
        <f>VLOOKUP('Sales Receipts'!C277,SalesOutlet[],4,0)</f>
        <v>Toronto</v>
      </c>
      <c r="M276" t="str">
        <f>VLOOKUP(SalesReceipts[[#This Row],[staff_id]],Staff[],7,0)</f>
        <v>Tamekah Maya</v>
      </c>
      <c r="N276">
        <f>MONTH(SalesReceipts[[#This Row],[transaction_date]])</f>
        <v>4</v>
      </c>
      <c r="O276" t="str">
        <f>VLOOKUP(SalesReceipts[[#This Row],[product_id]],Product[],4,0)</f>
        <v>Black tea</v>
      </c>
      <c r="P276">
        <f>COUNTIF(SalesReceipts[sales_outlet_id],SalesReceipts[[#This Row],[sales_outlet_id]])</f>
        <v>121</v>
      </c>
    </row>
    <row r="277" spans="1:16">
      <c r="A277">
        <v>1811</v>
      </c>
      <c r="B277">
        <v>43573</v>
      </c>
      <c r="C277">
        <v>4</v>
      </c>
      <c r="D277">
        <v>14</v>
      </c>
      <c r="E277">
        <v>0</v>
      </c>
      <c r="F277">
        <v>1</v>
      </c>
      <c r="G277">
        <v>22</v>
      </c>
      <c r="H277">
        <v>1</v>
      </c>
      <c r="I277">
        <f>VLOOKUP(SalesReceipts[[#This Row],[product_id]],Product[],8,FALSE)</f>
        <v>2</v>
      </c>
      <c r="J277">
        <f>SalesReceipts[[#This Row],[unit_price]]-VLOOKUP(SalesReceipts[[#This Row],[product_id]],Product[],7,FALSE)</f>
        <v>1.6</v>
      </c>
      <c r="K277" t="str">
        <f>_xlfn.XLOOKUP(SalesReceipts[[#This Row],[product_id]],Product[product_id],Product[product_group],"Not Found", 0,1)</f>
        <v>Beverages</v>
      </c>
      <c r="L277" t="str">
        <f>VLOOKUP('Sales Receipts'!C278,SalesOutlet[],4,0)</f>
        <v>Mississauga</v>
      </c>
      <c r="M277" t="str">
        <f>VLOOKUP(SalesReceipts[[#This Row],[staff_id]],Staff[],7,0)</f>
        <v>Damon Sasha</v>
      </c>
      <c r="N277">
        <f>MONTH(SalesReceipts[[#This Row],[transaction_date]])</f>
        <v>4</v>
      </c>
      <c r="O277" t="str">
        <f>VLOOKUP(SalesReceipts[[#This Row],[product_id]],Product[],4,0)</f>
        <v>Drip coffee</v>
      </c>
      <c r="P277">
        <f>COUNTIF(SalesReceipts[sales_outlet_id],SalesReceipts[[#This Row],[sales_outlet_id]])</f>
        <v>129</v>
      </c>
    </row>
    <row r="278" spans="1:16">
      <c r="A278">
        <v>404</v>
      </c>
      <c r="B278">
        <v>43573</v>
      </c>
      <c r="C278">
        <v>5</v>
      </c>
      <c r="D278">
        <v>16</v>
      </c>
      <c r="E278">
        <v>0</v>
      </c>
      <c r="F278">
        <v>1</v>
      </c>
      <c r="G278">
        <v>40</v>
      </c>
      <c r="H278">
        <v>1</v>
      </c>
      <c r="I278">
        <f>VLOOKUP(SalesReceipts[[#This Row],[product_id]],Product[],8,FALSE)</f>
        <v>3.75</v>
      </c>
      <c r="J278">
        <f>SalesReceipts[[#This Row],[unit_price]]-VLOOKUP(SalesReceipts[[#This Row],[product_id]],Product[],7,FALSE)</f>
        <v>3</v>
      </c>
      <c r="K278" t="str">
        <f>_xlfn.XLOOKUP(SalesReceipts[[#This Row],[product_id]],Product[product_id],Product[product_group],"Not Found", 0,1)</f>
        <v>Beverages</v>
      </c>
      <c r="L278" t="str">
        <f>VLOOKUP('Sales Receipts'!C279,SalesOutlet[],4,0)</f>
        <v>Toronto</v>
      </c>
      <c r="M278" t="str">
        <f>VLOOKUP(SalesReceipts[[#This Row],[staff_id]],Staff[],7,0)</f>
        <v>Reed Eve</v>
      </c>
      <c r="N278">
        <f>MONTH(SalesReceipts[[#This Row],[transaction_date]])</f>
        <v>4</v>
      </c>
      <c r="O278" t="str">
        <f>VLOOKUP(SalesReceipts[[#This Row],[product_id]],Product[],4,0)</f>
        <v>Barista Espresso</v>
      </c>
      <c r="P278">
        <f>COUNTIF(SalesReceipts[sales_outlet_id],SalesReceipts[[#This Row],[sales_outlet_id]])</f>
        <v>115</v>
      </c>
    </row>
    <row r="279" spans="1:16">
      <c r="A279">
        <v>661</v>
      </c>
      <c r="B279">
        <v>43573</v>
      </c>
      <c r="C279">
        <v>10</v>
      </c>
      <c r="D279">
        <v>42</v>
      </c>
      <c r="E279">
        <v>1</v>
      </c>
      <c r="F279">
        <v>1</v>
      </c>
      <c r="G279">
        <v>25</v>
      </c>
      <c r="H279">
        <v>1</v>
      </c>
      <c r="I279">
        <f>VLOOKUP(SalesReceipts[[#This Row],[product_id]],Product[],8,FALSE)</f>
        <v>2.2000000000000002</v>
      </c>
      <c r="J279">
        <f>SalesReceipts[[#This Row],[unit_price]]-VLOOKUP(SalesReceipts[[#This Row],[product_id]],Product[],7,FALSE)</f>
        <v>1.7600000000000002</v>
      </c>
      <c r="K279" t="str">
        <f>_xlfn.XLOOKUP(SalesReceipts[[#This Row],[product_id]],Product[product_id],Product[product_group],"Not Found", 0,1)</f>
        <v>Beverages</v>
      </c>
      <c r="L279" t="str">
        <f>VLOOKUP('Sales Receipts'!C280,SalesOutlet[],4,0)</f>
        <v>Toronto</v>
      </c>
      <c r="M279" t="str">
        <f>VLOOKUP(SalesReceipts[[#This Row],[staff_id]],Staff[],7,0)</f>
        <v>Kylie Candace</v>
      </c>
      <c r="N279">
        <f>MONTH(SalesReceipts[[#This Row],[transaction_date]])</f>
        <v>4</v>
      </c>
      <c r="O279" t="str">
        <f>VLOOKUP(SalesReceipts[[#This Row],[product_id]],Product[],4,0)</f>
        <v>Organic brewed coffee</v>
      </c>
      <c r="P279">
        <f>COUNTIF(SalesReceipts[sales_outlet_id],SalesReceipts[[#This Row],[sales_outlet_id]])</f>
        <v>121</v>
      </c>
    </row>
    <row r="280" spans="1:16">
      <c r="A280">
        <v>1599</v>
      </c>
      <c r="B280">
        <v>43574</v>
      </c>
      <c r="C280">
        <v>4</v>
      </c>
      <c r="D280">
        <v>12</v>
      </c>
      <c r="E280">
        <v>1</v>
      </c>
      <c r="F280">
        <v>1</v>
      </c>
      <c r="G280">
        <v>54</v>
      </c>
      <c r="H280">
        <v>2</v>
      </c>
      <c r="I280">
        <f>VLOOKUP(SalesReceipts[[#This Row],[product_id]],Product[],8,FALSE)</f>
        <v>2.5</v>
      </c>
      <c r="J280">
        <f>SalesReceipts[[#This Row],[unit_price]]-VLOOKUP(SalesReceipts[[#This Row],[product_id]],Product[],7,FALSE)</f>
        <v>1.87</v>
      </c>
      <c r="K280" t="str">
        <f>_xlfn.XLOOKUP(SalesReceipts[[#This Row],[product_id]],Product[product_id],Product[product_group],"Not Found", 0,1)</f>
        <v>Beverages</v>
      </c>
      <c r="L280" t="str">
        <f>VLOOKUP('Sales Receipts'!C281,SalesOutlet[],4,0)</f>
        <v>Mississauga</v>
      </c>
      <c r="M280" t="str">
        <f>VLOOKUP(SalesReceipts[[#This Row],[staff_id]],Staff[],7,0)</f>
        <v>Britanni Jorden</v>
      </c>
      <c r="N280">
        <f>MONTH(SalesReceipts[[#This Row],[transaction_date]])</f>
        <v>4</v>
      </c>
      <c r="O280" t="str">
        <f>VLOOKUP(SalesReceipts[[#This Row],[product_id]],Product[],4,0)</f>
        <v>Brewed Chai tea</v>
      </c>
      <c r="P280">
        <f>COUNTIF(SalesReceipts[sales_outlet_id],SalesReceipts[[#This Row],[sales_outlet_id]])</f>
        <v>129</v>
      </c>
    </row>
    <row r="281" spans="1:16">
      <c r="A281">
        <v>686</v>
      </c>
      <c r="B281">
        <v>43574</v>
      </c>
      <c r="C281">
        <v>6</v>
      </c>
      <c r="D281">
        <v>23</v>
      </c>
      <c r="E281">
        <v>0</v>
      </c>
      <c r="F281">
        <v>1</v>
      </c>
      <c r="G281">
        <v>61</v>
      </c>
      <c r="H281">
        <v>1</v>
      </c>
      <c r="I281">
        <f>VLOOKUP(SalesReceipts[[#This Row],[product_id]],Product[],8,FALSE)</f>
        <v>4.75</v>
      </c>
      <c r="J281">
        <f>SalesReceipts[[#This Row],[unit_price]]-VLOOKUP(SalesReceipts[[#This Row],[product_id]],Product[],7,FALSE)</f>
        <v>1.19</v>
      </c>
      <c r="K281" t="str">
        <f>_xlfn.XLOOKUP(SalesReceipts[[#This Row],[product_id]],Product[product_id],Product[product_group],"Not Found", 0,1)</f>
        <v>Beverages</v>
      </c>
      <c r="L281" t="str">
        <f>VLOOKUP('Sales Receipts'!C282,SalesOutlet[],4,0)</f>
        <v>Toronto</v>
      </c>
      <c r="M281" t="str">
        <f>VLOOKUP(SalesReceipts[[#This Row],[staff_id]],Staff[],7,0)</f>
        <v>Blythe Arsenio</v>
      </c>
      <c r="N281">
        <f>MONTH(SalesReceipts[[#This Row],[transaction_date]])</f>
        <v>4</v>
      </c>
      <c r="O281" t="str">
        <f>VLOOKUP(SalesReceipts[[#This Row],[product_id]],Product[],4,0)</f>
        <v>Hot chocolate</v>
      </c>
      <c r="P281">
        <f>COUNTIF(SalesReceipts[sales_outlet_id],SalesReceipts[[#This Row],[sales_outlet_id]])</f>
        <v>146</v>
      </c>
    </row>
    <row r="282" spans="1:16">
      <c r="A282">
        <v>1177</v>
      </c>
      <c r="B282">
        <v>43574</v>
      </c>
      <c r="C282">
        <v>3</v>
      </c>
      <c r="D282">
        <v>8</v>
      </c>
      <c r="E282">
        <v>0</v>
      </c>
      <c r="F282">
        <v>1</v>
      </c>
      <c r="G282">
        <v>56</v>
      </c>
      <c r="H282">
        <v>1</v>
      </c>
      <c r="I282">
        <f>VLOOKUP(SalesReceipts[[#This Row],[product_id]],Product[],8,FALSE)</f>
        <v>2.5499999999999998</v>
      </c>
      <c r="J282">
        <f>SalesReceipts[[#This Row],[unit_price]]-VLOOKUP(SalesReceipts[[#This Row],[product_id]],Product[],7,FALSE)</f>
        <v>1.9099999999999997</v>
      </c>
      <c r="K282" t="str">
        <f>_xlfn.XLOOKUP(SalesReceipts[[#This Row],[product_id]],Product[product_id],Product[product_group],"Not Found", 0,1)</f>
        <v>Beverages</v>
      </c>
      <c r="L282" t="str">
        <f>VLOOKUP('Sales Receipts'!C283,SalesOutlet[],4,0)</f>
        <v>Toronto</v>
      </c>
      <c r="M282" t="str">
        <f>VLOOKUP(SalesReceipts[[#This Row],[staff_id]],Staff[],7,0)</f>
        <v>Hamilton Emi</v>
      </c>
      <c r="N282">
        <f>MONTH(SalesReceipts[[#This Row],[transaction_date]])</f>
        <v>4</v>
      </c>
      <c r="O282" t="str">
        <f>VLOOKUP(SalesReceipts[[#This Row],[product_id]],Product[],4,0)</f>
        <v>Brewed Chai tea</v>
      </c>
      <c r="P282">
        <f>COUNTIF(SalesReceipts[sales_outlet_id],SalesReceipts[[#This Row],[sales_outlet_id]])</f>
        <v>129</v>
      </c>
    </row>
    <row r="283" spans="1:16">
      <c r="A283">
        <v>1181</v>
      </c>
      <c r="B283">
        <v>43574</v>
      </c>
      <c r="C283">
        <v>4</v>
      </c>
      <c r="D283">
        <v>13</v>
      </c>
      <c r="E283">
        <v>0</v>
      </c>
      <c r="F283">
        <v>1</v>
      </c>
      <c r="G283">
        <v>29</v>
      </c>
      <c r="H283">
        <v>2</v>
      </c>
      <c r="I283">
        <f>VLOOKUP(SalesReceipts[[#This Row],[product_id]],Product[],8,FALSE)</f>
        <v>2.5</v>
      </c>
      <c r="J283">
        <f>SalesReceipts[[#This Row],[unit_price]]-VLOOKUP(SalesReceipts[[#This Row],[product_id]],Product[],7,FALSE)</f>
        <v>2</v>
      </c>
      <c r="K283" t="str">
        <f>_xlfn.XLOOKUP(SalesReceipts[[#This Row],[product_id]],Product[product_id],Product[product_group],"Not Found", 0,1)</f>
        <v>Beverages</v>
      </c>
      <c r="L283" t="str">
        <f>VLOOKUP('Sales Receipts'!C284,SalesOutlet[],4,0)</f>
        <v>Markham</v>
      </c>
      <c r="M283" t="str">
        <f>VLOOKUP(SalesReceipts[[#This Row],[staff_id]],Staff[],7,0)</f>
        <v>Berk Derek</v>
      </c>
      <c r="N283">
        <f>MONTH(SalesReceipts[[#This Row],[transaction_date]])</f>
        <v>4</v>
      </c>
      <c r="O283" t="str">
        <f>VLOOKUP(SalesReceipts[[#This Row],[product_id]],Product[],4,0)</f>
        <v>Gourmet brewed coffee</v>
      </c>
      <c r="P283">
        <f>COUNTIF(SalesReceipts[sales_outlet_id],SalesReceipts[[#This Row],[sales_outlet_id]])</f>
        <v>129</v>
      </c>
    </row>
    <row r="284" spans="1:16">
      <c r="A284">
        <v>635</v>
      </c>
      <c r="B284">
        <v>43574</v>
      </c>
      <c r="C284">
        <v>8</v>
      </c>
      <c r="D284">
        <v>31</v>
      </c>
      <c r="E284">
        <v>0</v>
      </c>
      <c r="F284">
        <v>1</v>
      </c>
      <c r="G284">
        <v>69</v>
      </c>
      <c r="H284">
        <v>2</v>
      </c>
      <c r="I284">
        <f>VLOOKUP(SalesReceipts[[#This Row],[product_id]],Product[],8,FALSE)</f>
        <v>3.25</v>
      </c>
      <c r="J284">
        <f>SalesReceipts[[#This Row],[unit_price]]-VLOOKUP(SalesReceipts[[#This Row],[product_id]],Product[],7,FALSE)</f>
        <v>1.1400000000000001</v>
      </c>
      <c r="K284" t="str">
        <f>_xlfn.XLOOKUP(SalesReceipts[[#This Row],[product_id]],Product[product_id],Product[product_group],"Not Found", 0,1)</f>
        <v>Food</v>
      </c>
      <c r="L284" t="str">
        <f>VLOOKUP('Sales Receipts'!C285,SalesOutlet[],4,0)</f>
        <v>Markham</v>
      </c>
      <c r="M284" t="str">
        <f>VLOOKUP(SalesReceipts[[#This Row],[staff_id]],Staff[],7,0)</f>
        <v>Dawn Anthony</v>
      </c>
      <c r="N284">
        <f>MONTH(SalesReceipts[[#This Row],[transaction_date]])</f>
        <v>4</v>
      </c>
      <c r="O284" t="str">
        <f>VLOOKUP(SalesReceipts[[#This Row],[product_id]],Product[],4,0)</f>
        <v>Pastry</v>
      </c>
      <c r="P284">
        <f>COUNTIF(SalesReceipts[sales_outlet_id],SalesReceipts[[#This Row],[sales_outlet_id]])</f>
        <v>124</v>
      </c>
    </row>
    <row r="285" spans="1:16">
      <c r="A285">
        <v>591</v>
      </c>
      <c r="B285">
        <v>43575</v>
      </c>
      <c r="C285">
        <v>8</v>
      </c>
      <c r="D285">
        <v>34</v>
      </c>
      <c r="E285">
        <v>0</v>
      </c>
      <c r="F285">
        <v>1</v>
      </c>
      <c r="G285">
        <v>62</v>
      </c>
      <c r="H285">
        <v>2</v>
      </c>
      <c r="I285">
        <f>VLOOKUP(SalesReceipts[[#This Row],[product_id]],Product[],8,FALSE)</f>
        <v>3</v>
      </c>
      <c r="J285">
        <f>SalesReceipts[[#This Row],[unit_price]]-VLOOKUP(SalesReceipts[[#This Row],[product_id]],Product[],7,FALSE)</f>
        <v>0.75</v>
      </c>
      <c r="K285" t="str">
        <f>_xlfn.XLOOKUP(SalesReceipts[[#This Row],[product_id]],Product[product_id],Product[product_group],"Not Found", 0,1)</f>
        <v>Beverages</v>
      </c>
      <c r="L285" t="str">
        <f>VLOOKUP('Sales Receipts'!C286,SalesOutlet[],4,0)</f>
        <v>Mississauga</v>
      </c>
      <c r="M285" t="str">
        <f>VLOOKUP(SalesReceipts[[#This Row],[staff_id]],Staff[],7,0)</f>
        <v>Yasir Lillith</v>
      </c>
      <c r="N285">
        <f>MONTH(SalesReceipts[[#This Row],[transaction_date]])</f>
        <v>4</v>
      </c>
      <c r="O285" t="str">
        <f>VLOOKUP(SalesReceipts[[#This Row],[product_id]],Product[],4,0)</f>
        <v>Hot chocolate</v>
      </c>
      <c r="P285">
        <f>COUNTIF(SalesReceipts[sales_outlet_id],SalesReceipts[[#This Row],[sales_outlet_id]])</f>
        <v>124</v>
      </c>
    </row>
    <row r="286" spans="1:16">
      <c r="A286">
        <v>21</v>
      </c>
      <c r="B286">
        <v>43575</v>
      </c>
      <c r="C286">
        <v>6</v>
      </c>
      <c r="D286">
        <v>23</v>
      </c>
      <c r="E286">
        <v>1</v>
      </c>
      <c r="F286">
        <v>1</v>
      </c>
      <c r="G286">
        <v>77</v>
      </c>
      <c r="H286">
        <v>1</v>
      </c>
      <c r="I286">
        <f>VLOOKUP(SalesReceipts[[#This Row],[product_id]],Product[],8,FALSE)</f>
        <v>3</v>
      </c>
      <c r="J286">
        <f>SalesReceipts[[#This Row],[unit_price]]-VLOOKUP(SalesReceipts[[#This Row],[product_id]],Product[],7,FALSE)</f>
        <v>1.05</v>
      </c>
      <c r="K286" t="str">
        <f>_xlfn.XLOOKUP(SalesReceipts[[#This Row],[product_id]],Product[product_id],Product[product_group],"Not Found", 0,1)</f>
        <v>Food</v>
      </c>
      <c r="L286" t="str">
        <f>VLOOKUP('Sales Receipts'!C287,SalesOutlet[],4,0)</f>
        <v>Toronto</v>
      </c>
      <c r="M286" t="str">
        <f>VLOOKUP(SalesReceipts[[#This Row],[staff_id]],Staff[],7,0)</f>
        <v>Blythe Arsenio</v>
      </c>
      <c r="N286">
        <f>MONTH(SalesReceipts[[#This Row],[transaction_date]])</f>
        <v>4</v>
      </c>
      <c r="O286" t="str">
        <f>VLOOKUP(SalesReceipts[[#This Row],[product_id]],Product[],4,0)</f>
        <v>Scone</v>
      </c>
      <c r="P286">
        <f>COUNTIF(SalesReceipts[sales_outlet_id],SalesReceipts[[#This Row],[sales_outlet_id]])</f>
        <v>146</v>
      </c>
    </row>
    <row r="287" spans="1:16">
      <c r="A287">
        <v>975</v>
      </c>
      <c r="B287">
        <v>43575</v>
      </c>
      <c r="C287">
        <v>9</v>
      </c>
      <c r="D287">
        <v>36</v>
      </c>
      <c r="E287">
        <v>1</v>
      </c>
      <c r="F287">
        <v>1</v>
      </c>
      <c r="G287">
        <v>31</v>
      </c>
      <c r="H287">
        <v>1</v>
      </c>
      <c r="I287">
        <f>VLOOKUP(SalesReceipts[[#This Row],[product_id]],Product[],8,FALSE)</f>
        <v>2.2000000000000002</v>
      </c>
      <c r="J287">
        <f>SalesReceipts[[#This Row],[unit_price]]-VLOOKUP(SalesReceipts[[#This Row],[product_id]],Product[],7,FALSE)</f>
        <v>1.7600000000000002</v>
      </c>
      <c r="K287" t="str">
        <f>_xlfn.XLOOKUP(SalesReceipts[[#This Row],[product_id]],Product[product_id],Product[product_group],"Not Found", 0,1)</f>
        <v>Beverages</v>
      </c>
      <c r="L287" t="str">
        <f>VLOOKUP('Sales Receipts'!C288,SalesOutlet[],4,0)</f>
        <v>Markham</v>
      </c>
      <c r="M287" t="str">
        <f>VLOOKUP(SalesReceipts[[#This Row],[staff_id]],Staff[],7,0)</f>
        <v>Anthony Kaitlin</v>
      </c>
      <c r="N287">
        <f>MONTH(SalesReceipts[[#This Row],[transaction_date]])</f>
        <v>4</v>
      </c>
      <c r="O287" t="str">
        <f>VLOOKUP(SalesReceipts[[#This Row],[product_id]],Product[],4,0)</f>
        <v>Gourmet brewed coffee</v>
      </c>
      <c r="P287">
        <f>COUNTIF(SalesReceipts[sales_outlet_id],SalesReceipts[[#This Row],[sales_outlet_id]])</f>
        <v>114</v>
      </c>
    </row>
    <row r="288" spans="1:16">
      <c r="A288">
        <v>385</v>
      </c>
      <c r="B288">
        <v>43576</v>
      </c>
      <c r="C288">
        <v>8</v>
      </c>
      <c r="D288">
        <v>33</v>
      </c>
      <c r="E288">
        <v>1</v>
      </c>
      <c r="F288">
        <v>1</v>
      </c>
      <c r="G288">
        <v>69</v>
      </c>
      <c r="H288">
        <v>2</v>
      </c>
      <c r="I288">
        <f>VLOOKUP(SalesReceipts[[#This Row],[product_id]],Product[],8,FALSE)</f>
        <v>3.25</v>
      </c>
      <c r="J288">
        <f>SalesReceipts[[#This Row],[unit_price]]-VLOOKUP(SalesReceipts[[#This Row],[product_id]],Product[],7,FALSE)</f>
        <v>1.1400000000000001</v>
      </c>
      <c r="K288" t="str">
        <f>_xlfn.XLOOKUP(SalesReceipts[[#This Row],[product_id]],Product[product_id],Product[product_group],"Not Found", 0,1)</f>
        <v>Food</v>
      </c>
      <c r="L288" t="str">
        <f>VLOOKUP('Sales Receipts'!C289,SalesOutlet[],4,0)</f>
        <v>Toronto</v>
      </c>
      <c r="M288" t="str">
        <f>VLOOKUP(SalesReceipts[[#This Row],[staff_id]],Staff[],7,0)</f>
        <v>Cairo Vaughan</v>
      </c>
      <c r="N288">
        <f>MONTH(SalesReceipts[[#This Row],[transaction_date]])</f>
        <v>4</v>
      </c>
      <c r="O288" t="str">
        <f>VLOOKUP(SalesReceipts[[#This Row],[product_id]],Product[],4,0)</f>
        <v>Pastry</v>
      </c>
      <c r="P288">
        <f>COUNTIF(SalesReceipts[sales_outlet_id],SalesReceipts[[#This Row],[sales_outlet_id]])</f>
        <v>124</v>
      </c>
    </row>
    <row r="289" spans="1:16">
      <c r="A289">
        <v>737</v>
      </c>
      <c r="B289">
        <v>43576</v>
      </c>
      <c r="C289">
        <v>4</v>
      </c>
      <c r="D289">
        <v>12</v>
      </c>
      <c r="E289">
        <v>0</v>
      </c>
      <c r="F289">
        <v>1</v>
      </c>
      <c r="G289">
        <v>78</v>
      </c>
      <c r="H289">
        <v>2</v>
      </c>
      <c r="I289">
        <f>VLOOKUP(SalesReceipts[[#This Row],[product_id]],Product[],8,FALSE)</f>
        <v>4.5</v>
      </c>
      <c r="J289">
        <f>SalesReceipts[[#This Row],[unit_price]]-VLOOKUP(SalesReceipts[[#This Row],[product_id]],Product[],7,FALSE)</f>
        <v>1.5699999999999998</v>
      </c>
      <c r="K289" t="str">
        <f>_xlfn.XLOOKUP(SalesReceipts[[#This Row],[product_id]],Product[product_id],Product[product_group],"Not Found", 0,1)</f>
        <v>Food</v>
      </c>
      <c r="L289" t="str">
        <f>VLOOKUP('Sales Receipts'!C290,SalesOutlet[],4,0)</f>
        <v>Toronto</v>
      </c>
      <c r="M289" t="str">
        <f>VLOOKUP(SalesReceipts[[#This Row],[staff_id]],Staff[],7,0)</f>
        <v>Britanni Jorden</v>
      </c>
      <c r="N289">
        <f>MONTH(SalesReceipts[[#This Row],[transaction_date]])</f>
        <v>4</v>
      </c>
      <c r="O289" t="str">
        <f>VLOOKUP(SalesReceipts[[#This Row],[product_id]],Product[],4,0)</f>
        <v>Scone</v>
      </c>
      <c r="P289">
        <f>COUNTIF(SalesReceipts[sales_outlet_id],SalesReceipts[[#This Row],[sales_outlet_id]])</f>
        <v>129</v>
      </c>
    </row>
    <row r="290" spans="1:16">
      <c r="A290">
        <v>1521</v>
      </c>
      <c r="B290">
        <v>43576</v>
      </c>
      <c r="C290">
        <v>4</v>
      </c>
      <c r="D290">
        <v>13</v>
      </c>
      <c r="E290">
        <v>0</v>
      </c>
      <c r="F290">
        <v>1</v>
      </c>
      <c r="G290">
        <v>85</v>
      </c>
      <c r="H290">
        <v>2</v>
      </c>
      <c r="I290">
        <f>VLOOKUP(SalesReceipts[[#This Row],[product_id]],Product[],8,FALSE)</f>
        <v>6</v>
      </c>
      <c r="J290">
        <f>SalesReceipts[[#This Row],[unit_price]]-VLOOKUP(SalesReceipts[[#This Row],[product_id]],Product[],7,FALSE)</f>
        <v>4.8</v>
      </c>
      <c r="K290" t="str">
        <f>_xlfn.XLOOKUP(SalesReceipts[[#This Row],[product_id]],Product[product_id],Product[product_group],"Not Found", 0,1)</f>
        <v>Beverages</v>
      </c>
      <c r="L290" t="str">
        <f>VLOOKUP('Sales Receipts'!C291,SalesOutlet[],4,0)</f>
        <v>Mississauga</v>
      </c>
      <c r="M290" t="str">
        <f>VLOOKUP(SalesReceipts[[#This Row],[staff_id]],Staff[],7,0)</f>
        <v>Berk Derek</v>
      </c>
      <c r="N290">
        <f>MONTH(SalesReceipts[[#This Row],[transaction_date]])</f>
        <v>4</v>
      </c>
      <c r="O290" t="str">
        <f>VLOOKUP(SalesReceipts[[#This Row],[product_id]],Product[],4,0)</f>
        <v>Specialty coffee</v>
      </c>
      <c r="P290">
        <f>COUNTIF(SalesReceipts[sales_outlet_id],SalesReceipts[[#This Row],[sales_outlet_id]])</f>
        <v>129</v>
      </c>
    </row>
    <row r="291" spans="1:16">
      <c r="A291">
        <v>200</v>
      </c>
      <c r="B291">
        <v>43576</v>
      </c>
      <c r="C291">
        <v>5</v>
      </c>
      <c r="D291">
        <v>17</v>
      </c>
      <c r="E291">
        <v>1</v>
      </c>
      <c r="F291">
        <v>1</v>
      </c>
      <c r="G291">
        <v>65</v>
      </c>
      <c r="H291">
        <v>2</v>
      </c>
      <c r="I291">
        <f>VLOOKUP(SalesReceipts[[#This Row],[product_id]],Product[],8,FALSE)</f>
        <v>0.8</v>
      </c>
      <c r="J291">
        <f>SalesReceipts[[#This Row],[unit_price]]-VLOOKUP(SalesReceipts[[#This Row],[product_id]],Product[],7,FALSE)</f>
        <v>0.76</v>
      </c>
      <c r="K291" t="str">
        <f>_xlfn.XLOOKUP(SalesReceipts[[#This Row],[product_id]],Product[product_id],Product[product_group],"Not Found", 0,1)</f>
        <v>Add-ons</v>
      </c>
      <c r="L291" t="str">
        <f>VLOOKUP('Sales Receipts'!C292,SalesOutlet[],4,0)</f>
        <v>Mississauga</v>
      </c>
      <c r="M291" t="str">
        <f>VLOOKUP(SalesReceipts[[#This Row],[staff_id]],Staff[],7,0)</f>
        <v>Quail Octavia</v>
      </c>
      <c r="N291">
        <f>MONTH(SalesReceipts[[#This Row],[transaction_date]])</f>
        <v>4</v>
      </c>
      <c r="O291" t="str">
        <f>VLOOKUP(SalesReceipts[[#This Row],[product_id]],Product[],4,0)</f>
        <v>Sugar free syrup</v>
      </c>
      <c r="P291">
        <f>COUNTIF(SalesReceipts[sales_outlet_id],SalesReceipts[[#This Row],[sales_outlet_id]])</f>
        <v>115</v>
      </c>
    </row>
    <row r="292" spans="1:16">
      <c r="A292">
        <v>425</v>
      </c>
      <c r="B292">
        <v>43576</v>
      </c>
      <c r="C292">
        <v>5</v>
      </c>
      <c r="D292">
        <v>16</v>
      </c>
      <c r="E292">
        <v>1</v>
      </c>
      <c r="F292">
        <v>1</v>
      </c>
      <c r="G292">
        <v>45</v>
      </c>
      <c r="H292">
        <v>1</v>
      </c>
      <c r="I292">
        <f>VLOOKUP(SalesReceipts[[#This Row],[product_id]],Product[],8,FALSE)</f>
        <v>3</v>
      </c>
      <c r="J292">
        <f>SalesReceipts[[#This Row],[unit_price]]-VLOOKUP(SalesReceipts[[#This Row],[product_id]],Product[],7,FALSE)</f>
        <v>2.25</v>
      </c>
      <c r="K292" t="str">
        <f>_xlfn.XLOOKUP(SalesReceipts[[#This Row],[product_id]],Product[product_id],Product[product_group],"Not Found", 0,1)</f>
        <v>Beverages</v>
      </c>
      <c r="L292" t="str">
        <f>VLOOKUP('Sales Receipts'!C293,SalesOutlet[],4,0)</f>
        <v>Markham</v>
      </c>
      <c r="M292" t="str">
        <f>VLOOKUP(SalesReceipts[[#This Row],[staff_id]],Staff[],7,0)</f>
        <v>Reed Eve</v>
      </c>
      <c r="N292">
        <f>MONTH(SalesReceipts[[#This Row],[transaction_date]])</f>
        <v>4</v>
      </c>
      <c r="O292" t="str">
        <f>VLOOKUP(SalesReceipts[[#This Row],[product_id]],Product[],4,0)</f>
        <v>Brewed herbal tea</v>
      </c>
      <c r="P292">
        <f>COUNTIF(SalesReceipts[sales_outlet_id],SalesReceipts[[#This Row],[sales_outlet_id]])</f>
        <v>115</v>
      </c>
    </row>
    <row r="293" spans="1:16">
      <c r="A293">
        <v>1314</v>
      </c>
      <c r="B293">
        <v>43576</v>
      </c>
      <c r="C293">
        <v>7</v>
      </c>
      <c r="D293">
        <v>26</v>
      </c>
      <c r="E293">
        <v>0</v>
      </c>
      <c r="F293">
        <v>1</v>
      </c>
      <c r="G293">
        <v>39</v>
      </c>
      <c r="H293">
        <v>1</v>
      </c>
      <c r="I293">
        <f>VLOOKUP(SalesReceipts[[#This Row],[product_id]],Product[],8,FALSE)</f>
        <v>4.25</v>
      </c>
      <c r="J293">
        <f>SalesReceipts[[#This Row],[unit_price]]-VLOOKUP(SalesReceipts[[#This Row],[product_id]],Product[],7,FALSE)</f>
        <v>3.4</v>
      </c>
      <c r="K293" t="str">
        <f>_xlfn.XLOOKUP(SalesReceipts[[#This Row],[product_id]],Product[product_id],Product[product_group],"Not Found", 0,1)</f>
        <v>Beverages</v>
      </c>
      <c r="L293" t="str">
        <f>VLOOKUP('Sales Receipts'!C294,SalesOutlet[],4,0)</f>
        <v>Toronto</v>
      </c>
      <c r="M293" t="str">
        <f>VLOOKUP(SalesReceipts[[#This Row],[staff_id]],Staff[],7,0)</f>
        <v>Joelle Christen</v>
      </c>
      <c r="N293">
        <f>MONTH(SalesReceipts[[#This Row],[transaction_date]])</f>
        <v>4</v>
      </c>
      <c r="O293" t="str">
        <f>VLOOKUP(SalesReceipts[[#This Row],[product_id]],Product[],4,0)</f>
        <v>Barista Espresso</v>
      </c>
      <c r="P293">
        <f>COUNTIF(SalesReceipts[sales_outlet_id],SalesReceipts[[#This Row],[sales_outlet_id]])</f>
        <v>122</v>
      </c>
    </row>
    <row r="294" spans="1:16">
      <c r="A294">
        <v>523</v>
      </c>
      <c r="B294">
        <v>43577</v>
      </c>
      <c r="C294">
        <v>4</v>
      </c>
      <c r="D294">
        <v>12</v>
      </c>
      <c r="E294">
        <v>0</v>
      </c>
      <c r="F294">
        <v>1</v>
      </c>
      <c r="G294">
        <v>75</v>
      </c>
      <c r="H294">
        <v>1</v>
      </c>
      <c r="I294">
        <f>VLOOKUP(SalesReceipts[[#This Row],[product_id]],Product[],8,FALSE)</f>
        <v>3.5</v>
      </c>
      <c r="J294">
        <f>SalesReceipts[[#This Row],[unit_price]]-VLOOKUP(SalesReceipts[[#This Row],[product_id]],Product[],7,FALSE)</f>
        <v>1.2200000000000002</v>
      </c>
      <c r="K294" t="str">
        <f>_xlfn.XLOOKUP(SalesReceipts[[#This Row],[product_id]],Product[product_id],Product[product_group],"Not Found", 0,1)</f>
        <v>Food</v>
      </c>
      <c r="L294" t="str">
        <f>VLOOKUP('Sales Receipts'!C295,SalesOutlet[],4,0)</f>
        <v>Markham</v>
      </c>
      <c r="M294" t="str">
        <f>VLOOKUP(SalesReceipts[[#This Row],[staff_id]],Staff[],7,0)</f>
        <v>Britanni Jorden</v>
      </c>
      <c r="N294">
        <f>MONTH(SalesReceipts[[#This Row],[transaction_date]])</f>
        <v>4</v>
      </c>
      <c r="O294" t="str">
        <f>VLOOKUP(SalesReceipts[[#This Row],[product_id]],Product[],4,0)</f>
        <v>Biscotti</v>
      </c>
      <c r="P294">
        <f>COUNTIF(SalesReceipts[sales_outlet_id],SalesReceipts[[#This Row],[sales_outlet_id]])</f>
        <v>129</v>
      </c>
    </row>
    <row r="295" spans="1:16">
      <c r="A295">
        <v>793</v>
      </c>
      <c r="B295">
        <v>43577</v>
      </c>
      <c r="C295">
        <v>7</v>
      </c>
      <c r="D295">
        <v>26</v>
      </c>
      <c r="E295">
        <v>0</v>
      </c>
      <c r="F295">
        <v>1</v>
      </c>
      <c r="G295">
        <v>41</v>
      </c>
      <c r="H295">
        <v>1</v>
      </c>
      <c r="I295">
        <f>VLOOKUP(SalesReceipts[[#This Row],[product_id]],Product[],8,FALSE)</f>
        <v>4.25</v>
      </c>
      <c r="J295">
        <f>SalesReceipts[[#This Row],[unit_price]]-VLOOKUP(SalesReceipts[[#This Row],[product_id]],Product[],7,FALSE)</f>
        <v>3.4</v>
      </c>
      <c r="K295" t="str">
        <f>_xlfn.XLOOKUP(SalesReceipts[[#This Row],[product_id]],Product[product_id],Product[product_group],"Not Found", 0,1)</f>
        <v>Beverages</v>
      </c>
      <c r="L295" t="str">
        <f>VLOOKUP('Sales Receipts'!C296,SalesOutlet[],4,0)</f>
        <v>Markham</v>
      </c>
      <c r="M295" t="str">
        <f>VLOOKUP(SalesReceipts[[#This Row],[staff_id]],Staff[],7,0)</f>
        <v>Joelle Christen</v>
      </c>
      <c r="N295">
        <f>MONTH(SalesReceipts[[#This Row],[transaction_date]])</f>
        <v>4</v>
      </c>
      <c r="O295" t="str">
        <f>VLOOKUP(SalesReceipts[[#This Row],[product_id]],Product[],4,0)</f>
        <v>Barista Espresso</v>
      </c>
      <c r="P295">
        <f>COUNTIF(SalesReceipts[sales_outlet_id],SalesReceipts[[#This Row],[sales_outlet_id]])</f>
        <v>122</v>
      </c>
    </row>
    <row r="296" spans="1:16">
      <c r="A296">
        <v>301</v>
      </c>
      <c r="B296">
        <v>43577</v>
      </c>
      <c r="C296">
        <v>8</v>
      </c>
      <c r="D296">
        <v>32</v>
      </c>
      <c r="E296">
        <v>0</v>
      </c>
      <c r="F296">
        <v>1</v>
      </c>
      <c r="G296">
        <v>13</v>
      </c>
      <c r="H296">
        <v>2</v>
      </c>
      <c r="I296">
        <f>VLOOKUP(SalesReceipts[[#This Row],[product_id]],Product[],8,FALSE)</f>
        <v>8.9499999999999993</v>
      </c>
      <c r="J296">
        <f>SalesReceipts[[#This Row],[unit_price]]-VLOOKUP(SalesReceipts[[#This Row],[product_id]],Product[],7,FALSE)</f>
        <v>1.7899999999999991</v>
      </c>
      <c r="K296" t="str">
        <f>_xlfn.XLOOKUP(SalesReceipts[[#This Row],[product_id]],Product[product_id],Product[product_group],"Not Found", 0,1)</f>
        <v>Whole Bean/Teas</v>
      </c>
      <c r="L296" t="str">
        <f>VLOOKUP('Sales Receipts'!C297,SalesOutlet[],4,0)</f>
        <v>Mississauga</v>
      </c>
      <c r="M296" t="str">
        <f>VLOOKUP(SalesReceipts[[#This Row],[staff_id]],Staff[],7,0)</f>
        <v>Alisa Lysandra</v>
      </c>
      <c r="N296">
        <f>MONTH(SalesReceipts[[#This Row],[transaction_date]])</f>
        <v>4</v>
      </c>
      <c r="O296" t="str">
        <f>VLOOKUP(SalesReceipts[[#This Row],[product_id]],Product[],4,0)</f>
        <v>Black tea</v>
      </c>
      <c r="P296">
        <f>COUNTIF(SalesReceipts[sales_outlet_id],SalesReceipts[[#This Row],[sales_outlet_id]])</f>
        <v>124</v>
      </c>
    </row>
    <row r="297" spans="1:16">
      <c r="A297">
        <v>787</v>
      </c>
      <c r="B297">
        <v>43577</v>
      </c>
      <c r="C297">
        <v>5</v>
      </c>
      <c r="D297">
        <v>19</v>
      </c>
      <c r="E297">
        <v>0</v>
      </c>
      <c r="F297">
        <v>1</v>
      </c>
      <c r="G297">
        <v>72</v>
      </c>
      <c r="H297">
        <v>1</v>
      </c>
      <c r="I297">
        <f>VLOOKUP(SalesReceipts[[#This Row],[product_id]],Product[],8,FALSE)</f>
        <v>3.25</v>
      </c>
      <c r="J297">
        <f>SalesReceipts[[#This Row],[unit_price]]-VLOOKUP(SalesReceipts[[#This Row],[product_id]],Product[],7,FALSE)</f>
        <v>1.1400000000000001</v>
      </c>
      <c r="K297" t="str">
        <f>_xlfn.XLOOKUP(SalesReceipts[[#This Row],[product_id]],Product[product_id],Product[product_group],"Not Found", 0,1)</f>
        <v>Food</v>
      </c>
      <c r="L297" t="str">
        <f>VLOOKUP('Sales Receipts'!C298,SalesOutlet[],4,0)</f>
        <v>Markham</v>
      </c>
      <c r="M297" t="str">
        <f>VLOOKUP(SalesReceipts[[#This Row],[staff_id]],Staff[],7,0)</f>
        <v>Peter Paloma</v>
      </c>
      <c r="N297">
        <f>MONTH(SalesReceipts[[#This Row],[transaction_date]])</f>
        <v>4</v>
      </c>
      <c r="O297" t="str">
        <f>VLOOKUP(SalesReceipts[[#This Row],[product_id]],Product[],4,0)</f>
        <v>Scone</v>
      </c>
      <c r="P297">
        <f>COUNTIF(SalesReceipts[sales_outlet_id],SalesReceipts[[#This Row],[sales_outlet_id]])</f>
        <v>115</v>
      </c>
    </row>
    <row r="298" spans="1:16">
      <c r="A298">
        <v>91</v>
      </c>
      <c r="B298">
        <v>43578</v>
      </c>
      <c r="C298">
        <v>8</v>
      </c>
      <c r="D298">
        <v>32</v>
      </c>
      <c r="E298">
        <v>0</v>
      </c>
      <c r="F298">
        <v>1</v>
      </c>
      <c r="G298">
        <v>1</v>
      </c>
      <c r="H298">
        <v>2</v>
      </c>
      <c r="I298">
        <f>VLOOKUP(SalesReceipts[[#This Row],[product_id]],Product[],8,FALSE)</f>
        <v>18</v>
      </c>
      <c r="J298">
        <f>SalesReceipts[[#This Row],[unit_price]]-VLOOKUP(SalesReceipts[[#This Row],[product_id]],Product[],7,FALSE)</f>
        <v>3.5999999999999996</v>
      </c>
      <c r="K298" t="str">
        <f>_xlfn.XLOOKUP(SalesReceipts[[#This Row],[product_id]],Product[product_id],Product[product_group],"Not Found", 0,1)</f>
        <v>Whole Bean/Teas</v>
      </c>
      <c r="L298" t="str">
        <f>VLOOKUP('Sales Receipts'!C299,SalesOutlet[],4,0)</f>
        <v>Toronto</v>
      </c>
      <c r="M298" t="str">
        <f>VLOOKUP(SalesReceipts[[#This Row],[staff_id]],Staff[],7,0)</f>
        <v>Alisa Lysandra</v>
      </c>
      <c r="N298">
        <f>MONTH(SalesReceipts[[#This Row],[transaction_date]])</f>
        <v>4</v>
      </c>
      <c r="O298" t="str">
        <f>VLOOKUP(SalesReceipts[[#This Row],[product_id]],Product[],4,0)</f>
        <v>Organic Beans</v>
      </c>
      <c r="P298">
        <f>COUNTIF(SalesReceipts[sales_outlet_id],SalesReceipts[[#This Row],[sales_outlet_id]])</f>
        <v>124</v>
      </c>
    </row>
    <row r="299" spans="1:16">
      <c r="A299">
        <v>151</v>
      </c>
      <c r="B299">
        <v>43578</v>
      </c>
      <c r="C299">
        <v>10</v>
      </c>
      <c r="D299">
        <v>44</v>
      </c>
      <c r="E299">
        <v>1</v>
      </c>
      <c r="F299">
        <v>1</v>
      </c>
      <c r="G299">
        <v>77</v>
      </c>
      <c r="H299">
        <v>2</v>
      </c>
      <c r="I299">
        <f>VLOOKUP(SalesReceipts[[#This Row],[product_id]],Product[],8,FALSE)</f>
        <v>3</v>
      </c>
      <c r="J299">
        <f>SalesReceipts[[#This Row],[unit_price]]-VLOOKUP(SalesReceipts[[#This Row],[product_id]],Product[],7,FALSE)</f>
        <v>1.05</v>
      </c>
      <c r="K299" t="str">
        <f>_xlfn.XLOOKUP(SalesReceipts[[#This Row],[product_id]],Product[product_id],Product[product_group],"Not Found", 0,1)</f>
        <v>Food</v>
      </c>
      <c r="L299" t="str">
        <f>VLOOKUP('Sales Receipts'!C300,SalesOutlet[],4,0)</f>
        <v>Toronto</v>
      </c>
      <c r="M299" t="str">
        <f>VLOOKUP(SalesReceipts[[#This Row],[staff_id]],Staff[],7,0)</f>
        <v>Tamekah Maya</v>
      </c>
      <c r="N299">
        <f>MONTH(SalesReceipts[[#This Row],[transaction_date]])</f>
        <v>4</v>
      </c>
      <c r="O299" t="str">
        <f>VLOOKUP(SalesReceipts[[#This Row],[product_id]],Product[],4,0)</f>
        <v>Scone</v>
      </c>
      <c r="P299">
        <f>COUNTIF(SalesReceipts[sales_outlet_id],SalesReceipts[[#This Row],[sales_outlet_id]])</f>
        <v>121</v>
      </c>
    </row>
    <row r="300" spans="1:16">
      <c r="A300">
        <v>1271</v>
      </c>
      <c r="B300">
        <v>43579</v>
      </c>
      <c r="C300">
        <v>9</v>
      </c>
      <c r="D300">
        <v>37</v>
      </c>
      <c r="E300">
        <v>0</v>
      </c>
      <c r="F300">
        <v>1</v>
      </c>
      <c r="G300">
        <v>23</v>
      </c>
      <c r="H300">
        <v>1</v>
      </c>
      <c r="I300">
        <f>VLOOKUP(SalesReceipts[[#This Row],[product_id]],Product[],8,FALSE)</f>
        <v>2.5</v>
      </c>
      <c r="J300">
        <f>SalesReceipts[[#This Row],[unit_price]]-VLOOKUP(SalesReceipts[[#This Row],[product_id]],Product[],7,FALSE)</f>
        <v>2</v>
      </c>
      <c r="K300" t="str">
        <f>_xlfn.XLOOKUP(SalesReceipts[[#This Row],[product_id]],Product[product_id],Product[product_group],"Not Found", 0,1)</f>
        <v>Beverages</v>
      </c>
      <c r="L300" t="str">
        <f>VLOOKUP('Sales Receipts'!C301,SalesOutlet[],4,0)</f>
        <v>Toronto</v>
      </c>
      <c r="M300" t="str">
        <f>VLOOKUP(SalesReceipts[[#This Row],[staff_id]],Staff[],7,0)</f>
        <v>Hop Bianca</v>
      </c>
      <c r="N300">
        <f>MONTH(SalesReceipts[[#This Row],[transaction_date]])</f>
        <v>4</v>
      </c>
      <c r="O300" t="str">
        <f>VLOOKUP(SalesReceipts[[#This Row],[product_id]],Product[],4,0)</f>
        <v>Drip coffee</v>
      </c>
      <c r="P300">
        <f>COUNTIF(SalesReceipts[sales_outlet_id],SalesReceipts[[#This Row],[sales_outlet_id]])</f>
        <v>114</v>
      </c>
    </row>
    <row r="301" spans="1:16">
      <c r="A301">
        <v>356</v>
      </c>
      <c r="B301">
        <v>43579</v>
      </c>
      <c r="C301">
        <v>4</v>
      </c>
      <c r="D301">
        <v>13</v>
      </c>
      <c r="E301">
        <v>1</v>
      </c>
      <c r="F301">
        <v>1</v>
      </c>
      <c r="G301">
        <v>36</v>
      </c>
      <c r="H301">
        <v>2</v>
      </c>
      <c r="I301">
        <f>VLOOKUP(SalesReceipts[[#This Row],[product_id]],Product[],8,FALSE)</f>
        <v>3.75</v>
      </c>
      <c r="J301">
        <f>SalesReceipts[[#This Row],[unit_price]]-VLOOKUP(SalesReceipts[[#This Row],[product_id]],Product[],7,FALSE)</f>
        <v>3</v>
      </c>
      <c r="K301" t="str">
        <f>_xlfn.XLOOKUP(SalesReceipts[[#This Row],[product_id]],Product[product_id],Product[product_group],"Not Found", 0,1)</f>
        <v>Beverages</v>
      </c>
      <c r="L301" t="str">
        <f>VLOOKUP('Sales Receipts'!C302,SalesOutlet[],4,0)</f>
        <v>Toronto</v>
      </c>
      <c r="M301" t="str">
        <f>VLOOKUP(SalesReceipts[[#This Row],[staff_id]],Staff[],7,0)</f>
        <v>Berk Derek</v>
      </c>
      <c r="N301">
        <f>MONTH(SalesReceipts[[#This Row],[transaction_date]])</f>
        <v>4</v>
      </c>
      <c r="O301" t="str">
        <f>VLOOKUP(SalesReceipts[[#This Row],[product_id]],Product[],4,0)</f>
        <v>Premium brewed coffee</v>
      </c>
      <c r="P301">
        <f>COUNTIF(SalesReceipts[sales_outlet_id],SalesReceipts[[#This Row],[sales_outlet_id]])</f>
        <v>129</v>
      </c>
    </row>
    <row r="302" spans="1:16">
      <c r="A302">
        <v>558</v>
      </c>
      <c r="B302">
        <v>43580</v>
      </c>
      <c r="C302">
        <v>4</v>
      </c>
      <c r="D302">
        <v>14</v>
      </c>
      <c r="E302">
        <v>1</v>
      </c>
      <c r="F302">
        <v>1</v>
      </c>
      <c r="G302">
        <v>83</v>
      </c>
      <c r="H302">
        <v>1</v>
      </c>
      <c r="I302">
        <f>VLOOKUP(SalesReceipts[[#This Row],[product_id]],Product[],8,FALSE)</f>
        <v>14</v>
      </c>
      <c r="J302">
        <f>SalesReceipts[[#This Row],[unit_price]]-VLOOKUP(SalesReceipts[[#This Row],[product_id]],Product[],7,FALSE)</f>
        <v>9.52</v>
      </c>
      <c r="K302" t="str">
        <f>_xlfn.XLOOKUP(SalesReceipts[[#This Row],[product_id]],Product[product_id],Product[product_group],"Not Found", 0,1)</f>
        <v>Merchandise</v>
      </c>
      <c r="L302" t="str">
        <f>VLOOKUP('Sales Receipts'!C303,SalesOutlet[],4,0)</f>
        <v>Toronto</v>
      </c>
      <c r="M302" t="str">
        <f>VLOOKUP(SalesReceipts[[#This Row],[staff_id]],Staff[],7,0)</f>
        <v>Damon Sasha</v>
      </c>
      <c r="N302">
        <f>MONTH(SalesReceipts[[#This Row],[transaction_date]])</f>
        <v>4</v>
      </c>
      <c r="O302" t="str">
        <f>VLOOKUP(SalesReceipts[[#This Row],[product_id]],Product[],4,0)</f>
        <v>Housewares</v>
      </c>
      <c r="P302">
        <f>COUNTIF(SalesReceipts[sales_outlet_id],SalesReceipts[[#This Row],[sales_outlet_id]])</f>
        <v>129</v>
      </c>
    </row>
    <row r="303" spans="1:16">
      <c r="A303">
        <v>602</v>
      </c>
      <c r="B303">
        <v>43580</v>
      </c>
      <c r="C303">
        <v>10</v>
      </c>
      <c r="D303">
        <v>45</v>
      </c>
      <c r="E303">
        <v>0</v>
      </c>
      <c r="F303">
        <v>1</v>
      </c>
      <c r="G303">
        <v>83</v>
      </c>
      <c r="H303">
        <v>1</v>
      </c>
      <c r="I303">
        <f>VLOOKUP(SalesReceipts[[#This Row],[product_id]],Product[],8,FALSE)</f>
        <v>14</v>
      </c>
      <c r="J303">
        <f>SalesReceipts[[#This Row],[unit_price]]-VLOOKUP(SalesReceipts[[#This Row],[product_id]],Product[],7,FALSE)</f>
        <v>9.52</v>
      </c>
      <c r="K303" t="str">
        <f>_xlfn.XLOOKUP(SalesReceipts[[#This Row],[product_id]],Product[product_id],Product[product_group],"Not Found", 0,1)</f>
        <v>Merchandise</v>
      </c>
      <c r="L303" t="str">
        <f>VLOOKUP('Sales Receipts'!C304,SalesOutlet[],4,0)</f>
        <v>Markham</v>
      </c>
      <c r="M303" t="str">
        <f>VLOOKUP(SalesReceipts[[#This Row],[staff_id]],Staff[],7,0)</f>
        <v>Pandora Neville</v>
      </c>
      <c r="N303">
        <f>MONTH(SalesReceipts[[#This Row],[transaction_date]])</f>
        <v>4</v>
      </c>
      <c r="O303" t="str">
        <f>VLOOKUP(SalesReceipts[[#This Row],[product_id]],Product[],4,0)</f>
        <v>Housewares</v>
      </c>
      <c r="P303">
        <f>COUNTIF(SalesReceipts[sales_outlet_id],SalesReceipts[[#This Row],[sales_outlet_id]])</f>
        <v>121</v>
      </c>
    </row>
    <row r="304" spans="1:16">
      <c r="A304">
        <v>160</v>
      </c>
      <c r="B304">
        <v>43580</v>
      </c>
      <c r="C304">
        <v>8</v>
      </c>
      <c r="D304">
        <v>31</v>
      </c>
      <c r="E304">
        <v>0</v>
      </c>
      <c r="F304">
        <v>1</v>
      </c>
      <c r="G304">
        <v>41</v>
      </c>
      <c r="H304">
        <v>1</v>
      </c>
      <c r="I304">
        <f>VLOOKUP(SalesReceipts[[#This Row],[product_id]],Product[],8,FALSE)</f>
        <v>4.25</v>
      </c>
      <c r="J304">
        <f>SalesReceipts[[#This Row],[unit_price]]-VLOOKUP(SalesReceipts[[#This Row],[product_id]],Product[],7,FALSE)</f>
        <v>3.4</v>
      </c>
      <c r="K304" t="str">
        <f>_xlfn.XLOOKUP(SalesReceipts[[#This Row],[product_id]],Product[product_id],Product[product_group],"Not Found", 0,1)</f>
        <v>Beverages</v>
      </c>
      <c r="L304" t="str">
        <f>VLOOKUP('Sales Receipts'!C305,SalesOutlet[],4,0)</f>
        <v>Markham</v>
      </c>
      <c r="M304" t="str">
        <f>VLOOKUP(SalesReceipts[[#This Row],[staff_id]],Staff[],7,0)</f>
        <v>Dawn Anthony</v>
      </c>
      <c r="N304">
        <f>MONTH(SalesReceipts[[#This Row],[transaction_date]])</f>
        <v>4</v>
      </c>
      <c r="O304" t="str">
        <f>VLOOKUP(SalesReceipts[[#This Row],[product_id]],Product[],4,0)</f>
        <v>Barista Espresso</v>
      </c>
      <c r="P304">
        <f>COUNTIF(SalesReceipts[sales_outlet_id],SalesReceipts[[#This Row],[sales_outlet_id]])</f>
        <v>124</v>
      </c>
    </row>
    <row r="305" spans="1:16">
      <c r="A305">
        <v>633</v>
      </c>
      <c r="B305">
        <v>43580</v>
      </c>
      <c r="C305">
        <v>7</v>
      </c>
      <c r="D305">
        <v>26</v>
      </c>
      <c r="E305">
        <v>1</v>
      </c>
      <c r="F305">
        <v>1</v>
      </c>
      <c r="G305">
        <v>83</v>
      </c>
      <c r="H305">
        <v>1</v>
      </c>
      <c r="I305">
        <f>VLOOKUP(SalesReceipts[[#This Row],[product_id]],Product[],8,FALSE)</f>
        <v>14</v>
      </c>
      <c r="J305">
        <f>SalesReceipts[[#This Row],[unit_price]]-VLOOKUP(SalesReceipts[[#This Row],[product_id]],Product[],7,FALSE)</f>
        <v>9.52</v>
      </c>
      <c r="K305" t="str">
        <f>_xlfn.XLOOKUP(SalesReceipts[[#This Row],[product_id]],Product[product_id],Product[product_group],"Not Found", 0,1)</f>
        <v>Merchandise</v>
      </c>
      <c r="L305" t="str">
        <f>VLOOKUP('Sales Receipts'!C306,SalesOutlet[],4,0)</f>
        <v>Markham</v>
      </c>
      <c r="M305" t="str">
        <f>VLOOKUP(SalesReceipts[[#This Row],[staff_id]],Staff[],7,0)</f>
        <v>Joelle Christen</v>
      </c>
      <c r="N305">
        <f>MONTH(SalesReceipts[[#This Row],[transaction_date]])</f>
        <v>4</v>
      </c>
      <c r="O305" t="str">
        <f>VLOOKUP(SalesReceipts[[#This Row],[product_id]],Product[],4,0)</f>
        <v>Housewares</v>
      </c>
      <c r="P305">
        <f>COUNTIF(SalesReceipts[sales_outlet_id],SalesReceipts[[#This Row],[sales_outlet_id]])</f>
        <v>122</v>
      </c>
    </row>
    <row r="306" spans="1:16">
      <c r="A306">
        <v>528</v>
      </c>
      <c r="B306">
        <v>43582</v>
      </c>
      <c r="C306">
        <v>7</v>
      </c>
      <c r="D306">
        <v>30</v>
      </c>
      <c r="E306">
        <v>1</v>
      </c>
      <c r="F306">
        <v>1</v>
      </c>
      <c r="G306">
        <v>6</v>
      </c>
      <c r="H306">
        <v>2</v>
      </c>
      <c r="I306">
        <f>VLOOKUP(SalesReceipts[[#This Row],[product_id]],Product[],8,FALSE)</f>
        <v>21</v>
      </c>
      <c r="J306">
        <f>SalesReceipts[[#This Row],[unit_price]]-VLOOKUP(SalesReceipts[[#This Row],[product_id]],Product[],7,FALSE)</f>
        <v>4.1999999999999993</v>
      </c>
      <c r="K306" t="str">
        <f>_xlfn.XLOOKUP(SalesReceipts[[#This Row],[product_id]],Product[product_id],Product[product_group],"Not Found", 0,1)</f>
        <v>Whole Bean/Teas</v>
      </c>
      <c r="L306" t="str">
        <f>VLOOKUP('Sales Receipts'!C307,SalesOutlet[],4,0)</f>
        <v>Toronto</v>
      </c>
      <c r="M306" t="str">
        <f>VLOOKUP(SalesReceipts[[#This Row],[staff_id]],Staff[],7,0)</f>
        <v>Amela Chadwick</v>
      </c>
      <c r="N306">
        <f>MONTH(SalesReceipts[[#This Row],[transaction_date]])</f>
        <v>4</v>
      </c>
      <c r="O306" t="str">
        <f>VLOOKUP(SalesReceipts[[#This Row],[product_id]],Product[],4,0)</f>
        <v>Gourmet Beans</v>
      </c>
      <c r="P306">
        <f>COUNTIF(SalesReceipts[sales_outlet_id],SalesReceipts[[#This Row],[sales_outlet_id]])</f>
        <v>122</v>
      </c>
    </row>
    <row r="307" spans="1:16">
      <c r="A307">
        <v>1291</v>
      </c>
      <c r="B307">
        <v>43582</v>
      </c>
      <c r="C307">
        <v>9</v>
      </c>
      <c r="D307">
        <v>39</v>
      </c>
      <c r="E307">
        <v>0</v>
      </c>
      <c r="F307">
        <v>1</v>
      </c>
      <c r="G307">
        <v>57</v>
      </c>
      <c r="H307">
        <v>2</v>
      </c>
      <c r="I307">
        <f>VLOOKUP(SalesReceipts[[#This Row],[product_id]],Product[],8,FALSE)</f>
        <v>3.1</v>
      </c>
      <c r="J307">
        <f>SalesReceipts[[#This Row],[unit_price]]-VLOOKUP(SalesReceipts[[#This Row],[product_id]],Product[],7,FALSE)</f>
        <v>2.3200000000000003</v>
      </c>
      <c r="K307" t="str">
        <f>_xlfn.XLOOKUP(SalesReceipts[[#This Row],[product_id]],Product[product_id],Product[product_group],"Not Found", 0,1)</f>
        <v>Beverages</v>
      </c>
      <c r="L307" t="str">
        <f>VLOOKUP('Sales Receipts'!C308,SalesOutlet[],4,0)</f>
        <v>Markham</v>
      </c>
      <c r="M307" t="str">
        <f>VLOOKUP(SalesReceipts[[#This Row],[staff_id]],Staff[],7,0)</f>
        <v>Vance Samuel</v>
      </c>
      <c r="N307">
        <f>MONTH(SalesReceipts[[#This Row],[transaction_date]])</f>
        <v>4</v>
      </c>
      <c r="O307" t="str">
        <f>VLOOKUP(SalesReceipts[[#This Row],[product_id]],Product[],4,0)</f>
        <v>Brewed Chai tea</v>
      </c>
      <c r="P307">
        <f>COUNTIF(SalesReceipts[sales_outlet_id],SalesReceipts[[#This Row],[sales_outlet_id]])</f>
        <v>114</v>
      </c>
    </row>
    <row r="308" spans="1:16">
      <c r="A308">
        <v>692</v>
      </c>
      <c r="B308">
        <v>43582</v>
      </c>
      <c r="C308">
        <v>7</v>
      </c>
      <c r="D308">
        <v>26</v>
      </c>
      <c r="E308">
        <v>1</v>
      </c>
      <c r="F308">
        <v>1</v>
      </c>
      <c r="G308">
        <v>12</v>
      </c>
      <c r="H308">
        <v>2</v>
      </c>
      <c r="I308">
        <f>VLOOKUP(SalesReceipts[[#This Row],[product_id]],Product[],8,FALSE)</f>
        <v>8.9499999999999993</v>
      </c>
      <c r="J308">
        <f>SalesReceipts[[#This Row],[unit_price]]-VLOOKUP(SalesReceipts[[#This Row],[product_id]],Product[],7,FALSE)</f>
        <v>1.7899999999999991</v>
      </c>
      <c r="K308" t="str">
        <f>_xlfn.XLOOKUP(SalesReceipts[[#This Row],[product_id]],Product[product_id],Product[product_group],"Not Found", 0,1)</f>
        <v>Whole Bean/Teas</v>
      </c>
      <c r="L308" t="str">
        <f>VLOOKUP('Sales Receipts'!C309,SalesOutlet[],4,0)</f>
        <v>Mississauga</v>
      </c>
      <c r="M308" t="str">
        <f>VLOOKUP(SalesReceipts[[#This Row],[staff_id]],Staff[],7,0)</f>
        <v>Joelle Christen</v>
      </c>
      <c r="N308">
        <f>MONTH(SalesReceipts[[#This Row],[transaction_date]])</f>
        <v>4</v>
      </c>
      <c r="O308" t="str">
        <f>VLOOKUP(SalesReceipts[[#This Row],[product_id]],Product[],4,0)</f>
        <v>Herbal tea</v>
      </c>
      <c r="P308">
        <f>COUNTIF(SalesReceipts[sales_outlet_id],SalesReceipts[[#This Row],[sales_outlet_id]])</f>
        <v>122</v>
      </c>
    </row>
    <row r="309" spans="1:16">
      <c r="A309">
        <v>107</v>
      </c>
      <c r="B309">
        <v>43582</v>
      </c>
      <c r="C309">
        <v>6</v>
      </c>
      <c r="D309">
        <v>25</v>
      </c>
      <c r="E309">
        <v>1</v>
      </c>
      <c r="F309">
        <v>1</v>
      </c>
      <c r="G309">
        <v>74</v>
      </c>
      <c r="H309">
        <v>2</v>
      </c>
      <c r="I309">
        <f>VLOOKUP(SalesReceipts[[#This Row],[product_id]],Product[],8,FALSE)</f>
        <v>3.5</v>
      </c>
      <c r="J309">
        <f>SalesReceipts[[#This Row],[unit_price]]-VLOOKUP(SalesReceipts[[#This Row],[product_id]],Product[],7,FALSE)</f>
        <v>1.2200000000000002</v>
      </c>
      <c r="K309" t="str">
        <f>_xlfn.XLOOKUP(SalesReceipts[[#This Row],[product_id]],Product[product_id],Product[product_group],"Not Found", 0,1)</f>
        <v>Food</v>
      </c>
      <c r="L309" t="str">
        <f>VLOOKUP('Sales Receipts'!C310,SalesOutlet[],4,0)</f>
        <v>Toronto</v>
      </c>
      <c r="M309" t="str">
        <f>VLOOKUP(SalesReceipts[[#This Row],[staff_id]],Staff[],7,0)</f>
        <v>Aline Melanie</v>
      </c>
      <c r="N309">
        <f>MONTH(SalesReceipts[[#This Row],[transaction_date]])</f>
        <v>4</v>
      </c>
      <c r="O309" t="str">
        <f>VLOOKUP(SalesReceipts[[#This Row],[product_id]],Product[],4,0)</f>
        <v>Biscotti</v>
      </c>
      <c r="P309">
        <f>COUNTIF(SalesReceipts[sales_outlet_id],SalesReceipts[[#This Row],[sales_outlet_id]])</f>
        <v>146</v>
      </c>
    </row>
    <row r="310" spans="1:16">
      <c r="A310">
        <v>577</v>
      </c>
      <c r="B310">
        <v>43582</v>
      </c>
      <c r="C310">
        <v>3</v>
      </c>
      <c r="D310">
        <v>6</v>
      </c>
      <c r="E310">
        <v>0</v>
      </c>
      <c r="F310">
        <v>1</v>
      </c>
      <c r="G310">
        <v>72</v>
      </c>
      <c r="H310">
        <v>1</v>
      </c>
      <c r="I310">
        <f>VLOOKUP(SalesReceipts[[#This Row],[product_id]],Product[],8,FALSE)</f>
        <v>3.25</v>
      </c>
      <c r="J310">
        <f>SalesReceipts[[#This Row],[unit_price]]-VLOOKUP(SalesReceipts[[#This Row],[product_id]],Product[],7,FALSE)</f>
        <v>1.1400000000000001</v>
      </c>
      <c r="K310" t="str">
        <f>_xlfn.XLOOKUP(SalesReceipts[[#This Row],[product_id]],Product[product_id],Product[product_group],"Not Found", 0,1)</f>
        <v>Food</v>
      </c>
      <c r="L310" t="str">
        <f>VLOOKUP('Sales Receipts'!C311,SalesOutlet[],4,0)</f>
        <v>Toronto</v>
      </c>
      <c r="M310" t="str">
        <f>VLOOKUP(SalesReceipts[[#This Row],[staff_id]],Staff[],7,0)</f>
        <v>Xena Rahim</v>
      </c>
      <c r="N310">
        <f>MONTH(SalesReceipts[[#This Row],[transaction_date]])</f>
        <v>4</v>
      </c>
      <c r="O310" t="str">
        <f>VLOOKUP(SalesReceipts[[#This Row],[product_id]],Product[],4,0)</f>
        <v>Scone</v>
      </c>
      <c r="P310">
        <f>COUNTIF(SalesReceipts[sales_outlet_id],SalesReceipts[[#This Row],[sales_outlet_id]])</f>
        <v>129</v>
      </c>
    </row>
    <row r="311" spans="1:16">
      <c r="A311">
        <v>409</v>
      </c>
      <c r="B311">
        <v>43583</v>
      </c>
      <c r="C311">
        <v>3</v>
      </c>
      <c r="D311">
        <v>7</v>
      </c>
      <c r="E311">
        <v>1</v>
      </c>
      <c r="F311">
        <v>1</v>
      </c>
      <c r="G311">
        <v>6</v>
      </c>
      <c r="H311">
        <v>1</v>
      </c>
      <c r="I311">
        <f>VLOOKUP(SalesReceipts[[#This Row],[product_id]],Product[],8,FALSE)</f>
        <v>21</v>
      </c>
      <c r="J311">
        <f>SalesReceipts[[#This Row],[unit_price]]-VLOOKUP(SalesReceipts[[#This Row],[product_id]],Product[],7,FALSE)</f>
        <v>4.1999999999999993</v>
      </c>
      <c r="K311" t="str">
        <f>_xlfn.XLOOKUP(SalesReceipts[[#This Row],[product_id]],Product[product_id],Product[product_group],"Not Found", 0,1)</f>
        <v>Whole Bean/Teas</v>
      </c>
      <c r="L311" t="str">
        <f>VLOOKUP('Sales Receipts'!C312,SalesOutlet[],4,0)</f>
        <v>Mississauga</v>
      </c>
      <c r="M311" t="str">
        <f>VLOOKUP(SalesReceipts[[#This Row],[staff_id]],Staff[],7,0)</f>
        <v>Kelsey Cameron</v>
      </c>
      <c r="N311">
        <f>MONTH(SalesReceipts[[#This Row],[transaction_date]])</f>
        <v>4</v>
      </c>
      <c r="O311" t="str">
        <f>VLOOKUP(SalesReceipts[[#This Row],[product_id]],Product[],4,0)</f>
        <v>Gourmet Beans</v>
      </c>
      <c r="P311">
        <f>COUNTIF(SalesReceipts[sales_outlet_id],SalesReceipts[[#This Row],[sales_outlet_id]])</f>
        <v>129</v>
      </c>
    </row>
    <row r="312" spans="1:16">
      <c r="A312">
        <v>707</v>
      </c>
      <c r="B312">
        <v>43583</v>
      </c>
      <c r="C312">
        <v>5</v>
      </c>
      <c r="D312">
        <v>19</v>
      </c>
      <c r="E312">
        <v>0</v>
      </c>
      <c r="F312">
        <v>1</v>
      </c>
      <c r="G312">
        <v>72</v>
      </c>
      <c r="H312">
        <v>2</v>
      </c>
      <c r="I312">
        <f>VLOOKUP(SalesReceipts[[#This Row],[product_id]],Product[],8,FALSE)</f>
        <v>3.25</v>
      </c>
      <c r="J312">
        <f>SalesReceipts[[#This Row],[unit_price]]-VLOOKUP(SalesReceipts[[#This Row],[product_id]],Product[],7,FALSE)</f>
        <v>1.1400000000000001</v>
      </c>
      <c r="K312" t="str">
        <f>_xlfn.XLOOKUP(SalesReceipts[[#This Row],[product_id]],Product[product_id],Product[product_group],"Not Found", 0,1)</f>
        <v>Food</v>
      </c>
      <c r="L312" t="str">
        <f>VLOOKUP('Sales Receipts'!C313,SalesOutlet[],4,0)</f>
        <v>Markham</v>
      </c>
      <c r="M312" t="str">
        <f>VLOOKUP(SalesReceipts[[#This Row],[staff_id]],Staff[],7,0)</f>
        <v>Peter Paloma</v>
      </c>
      <c r="N312">
        <f>MONTH(SalesReceipts[[#This Row],[transaction_date]])</f>
        <v>4</v>
      </c>
      <c r="O312" t="str">
        <f>VLOOKUP(SalesReceipts[[#This Row],[product_id]],Product[],4,0)</f>
        <v>Scone</v>
      </c>
      <c r="P312">
        <f>COUNTIF(SalesReceipts[sales_outlet_id],SalesReceipts[[#This Row],[sales_outlet_id]])</f>
        <v>115</v>
      </c>
    </row>
    <row r="313" spans="1:16">
      <c r="A313">
        <v>1531</v>
      </c>
      <c r="B313">
        <v>43583</v>
      </c>
      <c r="C313">
        <v>8</v>
      </c>
      <c r="D313">
        <v>32</v>
      </c>
      <c r="E313">
        <v>1</v>
      </c>
      <c r="F313">
        <v>1</v>
      </c>
      <c r="G313">
        <v>43</v>
      </c>
      <c r="H313">
        <v>2</v>
      </c>
      <c r="I313">
        <f>VLOOKUP(SalesReceipts[[#This Row],[product_id]],Product[],8,FALSE)</f>
        <v>3</v>
      </c>
      <c r="J313">
        <f>SalesReceipts[[#This Row],[unit_price]]-VLOOKUP(SalesReceipts[[#This Row],[product_id]],Product[],7,FALSE)</f>
        <v>2.25</v>
      </c>
      <c r="K313" t="str">
        <f>_xlfn.XLOOKUP(SalesReceipts[[#This Row],[product_id]],Product[product_id],Product[product_group],"Not Found", 0,1)</f>
        <v>Beverages</v>
      </c>
      <c r="L313" t="str">
        <f>VLOOKUP('Sales Receipts'!C314,SalesOutlet[],4,0)</f>
        <v>Markham</v>
      </c>
      <c r="M313" t="str">
        <f>VLOOKUP(SalesReceipts[[#This Row],[staff_id]],Staff[],7,0)</f>
        <v>Alisa Lysandra</v>
      </c>
      <c r="N313">
        <f>MONTH(SalesReceipts[[#This Row],[transaction_date]])</f>
        <v>4</v>
      </c>
      <c r="O313" t="str">
        <f>VLOOKUP(SalesReceipts[[#This Row],[product_id]],Product[],4,0)</f>
        <v>Brewed herbal tea</v>
      </c>
      <c r="P313">
        <f>COUNTIF(SalesReceipts[sales_outlet_id],SalesReceipts[[#This Row],[sales_outlet_id]])</f>
        <v>124</v>
      </c>
    </row>
    <row r="314" spans="1:16">
      <c r="A314">
        <v>1526</v>
      </c>
      <c r="B314">
        <v>43586</v>
      </c>
      <c r="C314">
        <v>8</v>
      </c>
      <c r="D314">
        <v>35</v>
      </c>
      <c r="E314">
        <v>1</v>
      </c>
      <c r="F314">
        <v>1</v>
      </c>
      <c r="G314">
        <v>81</v>
      </c>
      <c r="H314">
        <v>2</v>
      </c>
      <c r="I314">
        <f>VLOOKUP(SalesReceipts[[#This Row],[product_id]],Product[],8,FALSE)</f>
        <v>28</v>
      </c>
      <c r="J314">
        <f>SalesReceipts[[#This Row],[unit_price]]-VLOOKUP(SalesReceipts[[#This Row],[product_id]],Product[],7,FALSE)</f>
        <v>19.04</v>
      </c>
      <c r="K314" t="str">
        <f>_xlfn.XLOOKUP(SalesReceipts[[#This Row],[product_id]],Product[product_id],Product[product_group],"Not Found", 0,1)</f>
        <v>Merchandise</v>
      </c>
      <c r="L314" t="str">
        <f>VLOOKUP('Sales Receipts'!C315,SalesOutlet[],4,0)</f>
        <v>Markham</v>
      </c>
      <c r="M314" t="str">
        <f>VLOOKUP(SalesReceipts[[#This Row],[staff_id]],Staff[],7,0)</f>
        <v>Xavier Zachary</v>
      </c>
      <c r="N314">
        <f>MONTH(SalesReceipts[[#This Row],[transaction_date]])</f>
        <v>5</v>
      </c>
      <c r="O314" t="str">
        <f>VLOOKUP(SalesReceipts[[#This Row],[product_id]],Product[],4,0)</f>
        <v>Clothing</v>
      </c>
      <c r="P314">
        <f>COUNTIF(SalesReceipts[sales_outlet_id],SalesReceipts[[#This Row],[sales_outlet_id]])</f>
        <v>124</v>
      </c>
    </row>
    <row r="315" spans="1:16">
      <c r="A315">
        <v>1645</v>
      </c>
      <c r="B315">
        <v>43587</v>
      </c>
      <c r="C315">
        <v>7</v>
      </c>
      <c r="D315">
        <v>30</v>
      </c>
      <c r="E315">
        <v>0</v>
      </c>
      <c r="F315">
        <v>1</v>
      </c>
      <c r="G315">
        <v>17</v>
      </c>
      <c r="H315">
        <v>2</v>
      </c>
      <c r="I315">
        <f>VLOOKUP(SalesReceipts[[#This Row],[product_id]],Product[],8,FALSE)</f>
        <v>9.5</v>
      </c>
      <c r="J315">
        <f>SalesReceipts[[#This Row],[unit_price]]-VLOOKUP(SalesReceipts[[#This Row],[product_id]],Product[],7,FALSE)</f>
        <v>1.9000000000000004</v>
      </c>
      <c r="K315" t="str">
        <f>_xlfn.XLOOKUP(SalesReceipts[[#This Row],[product_id]],Product[product_id],Product[product_group],"Not Found", 0,1)</f>
        <v>Whole Bean/Teas</v>
      </c>
      <c r="L315" t="str">
        <f>VLOOKUP('Sales Receipts'!C316,SalesOutlet[],4,0)</f>
        <v>Toronto</v>
      </c>
      <c r="M315" t="str">
        <f>VLOOKUP(SalesReceipts[[#This Row],[staff_id]],Staff[],7,0)</f>
        <v>Amela Chadwick</v>
      </c>
      <c r="N315">
        <f>MONTH(SalesReceipts[[#This Row],[transaction_date]])</f>
        <v>5</v>
      </c>
      <c r="O315" t="str">
        <f>VLOOKUP(SalesReceipts[[#This Row],[product_id]],Product[],4,0)</f>
        <v>Chai tea</v>
      </c>
      <c r="P315">
        <f>COUNTIF(SalesReceipts[sales_outlet_id],SalesReceipts[[#This Row],[sales_outlet_id]])</f>
        <v>122</v>
      </c>
    </row>
    <row r="316" spans="1:16">
      <c r="A316">
        <v>1080</v>
      </c>
      <c r="B316">
        <v>43587</v>
      </c>
      <c r="C316">
        <v>9</v>
      </c>
      <c r="D316">
        <v>39</v>
      </c>
      <c r="E316">
        <v>0</v>
      </c>
      <c r="F316">
        <v>1</v>
      </c>
      <c r="G316">
        <v>33</v>
      </c>
      <c r="H316">
        <v>1</v>
      </c>
      <c r="I316">
        <f>VLOOKUP(SalesReceipts[[#This Row],[product_id]],Product[],8,FALSE)</f>
        <v>3.5</v>
      </c>
      <c r="J316">
        <f>SalesReceipts[[#This Row],[unit_price]]-VLOOKUP(SalesReceipts[[#This Row],[product_id]],Product[],7,FALSE)</f>
        <v>2.8</v>
      </c>
      <c r="K316" t="str">
        <f>_xlfn.XLOOKUP(SalesReceipts[[#This Row],[product_id]],Product[product_id],Product[product_group],"Not Found", 0,1)</f>
        <v>Beverages</v>
      </c>
      <c r="L316" t="str">
        <f>VLOOKUP('Sales Receipts'!C317,SalesOutlet[],4,0)</f>
        <v>Toronto</v>
      </c>
      <c r="M316" t="str">
        <f>VLOOKUP(SalesReceipts[[#This Row],[staff_id]],Staff[],7,0)</f>
        <v>Vance Samuel</v>
      </c>
      <c r="N316">
        <f>MONTH(SalesReceipts[[#This Row],[transaction_date]])</f>
        <v>5</v>
      </c>
      <c r="O316" t="str">
        <f>VLOOKUP(SalesReceipts[[#This Row],[product_id]],Product[],4,0)</f>
        <v>Gourmet brewed coffee</v>
      </c>
      <c r="P316">
        <f>COUNTIF(SalesReceipts[sales_outlet_id],SalesReceipts[[#This Row],[sales_outlet_id]])</f>
        <v>114</v>
      </c>
    </row>
    <row r="317" spans="1:16">
      <c r="A317">
        <v>1825</v>
      </c>
      <c r="B317">
        <v>43588</v>
      </c>
      <c r="C317">
        <v>3</v>
      </c>
      <c r="D317">
        <v>10</v>
      </c>
      <c r="E317">
        <v>1</v>
      </c>
      <c r="F317">
        <v>1</v>
      </c>
      <c r="G317">
        <v>82</v>
      </c>
      <c r="H317">
        <v>1</v>
      </c>
      <c r="I317">
        <f>VLOOKUP(SalesReceipts[[#This Row],[product_id]],Product[],8,FALSE)</f>
        <v>12</v>
      </c>
      <c r="J317">
        <f>SalesReceipts[[#This Row],[unit_price]]-VLOOKUP(SalesReceipts[[#This Row],[product_id]],Product[],7,FALSE)</f>
        <v>8.16</v>
      </c>
      <c r="K317" t="str">
        <f>_xlfn.XLOOKUP(SalesReceipts[[#This Row],[product_id]],Product[product_id],Product[product_group],"Not Found", 0,1)</f>
        <v>Merchandise</v>
      </c>
      <c r="L317" t="str">
        <f>VLOOKUP('Sales Receipts'!C318,SalesOutlet[],4,0)</f>
        <v>Toronto</v>
      </c>
      <c r="M317" t="str">
        <f>VLOOKUP(SalesReceipts[[#This Row],[staff_id]],Staff[],7,0)</f>
        <v>Uma Winifred</v>
      </c>
      <c r="N317">
        <f>MONTH(SalesReceipts[[#This Row],[transaction_date]])</f>
        <v>5</v>
      </c>
      <c r="O317" t="str">
        <f>VLOOKUP(SalesReceipts[[#This Row],[product_id]],Product[],4,0)</f>
        <v>Housewares</v>
      </c>
      <c r="P317">
        <f>COUNTIF(SalesReceipts[sales_outlet_id],SalesReceipts[[#This Row],[sales_outlet_id]])</f>
        <v>129</v>
      </c>
    </row>
    <row r="318" spans="1:16">
      <c r="A318">
        <v>1086</v>
      </c>
      <c r="B318">
        <v>43588</v>
      </c>
      <c r="C318">
        <v>4</v>
      </c>
      <c r="D318">
        <v>14</v>
      </c>
      <c r="E318">
        <v>1</v>
      </c>
      <c r="F318">
        <v>1</v>
      </c>
      <c r="G318">
        <v>80</v>
      </c>
      <c r="H318">
        <v>1</v>
      </c>
      <c r="I318">
        <f>VLOOKUP(SalesReceipts[[#This Row],[product_id]],Product[],8,FALSE)</f>
        <v>23</v>
      </c>
      <c r="J318">
        <f>SalesReceipts[[#This Row],[unit_price]]-VLOOKUP(SalesReceipts[[#This Row],[product_id]],Product[],7,FALSE)</f>
        <v>15.64</v>
      </c>
      <c r="K318" t="str">
        <f>_xlfn.XLOOKUP(SalesReceipts[[#This Row],[product_id]],Product[product_id],Product[product_group],"Not Found", 0,1)</f>
        <v>Merchandise</v>
      </c>
      <c r="L318" t="str">
        <f>VLOOKUP('Sales Receipts'!C319,SalesOutlet[],4,0)</f>
        <v>Toronto</v>
      </c>
      <c r="M318" t="str">
        <f>VLOOKUP(SalesReceipts[[#This Row],[staff_id]],Staff[],7,0)</f>
        <v>Damon Sasha</v>
      </c>
      <c r="N318">
        <f>MONTH(SalesReceipts[[#This Row],[transaction_date]])</f>
        <v>5</v>
      </c>
      <c r="O318" t="str">
        <f>VLOOKUP(SalesReceipts[[#This Row],[product_id]],Product[],4,0)</f>
        <v>Clothing</v>
      </c>
      <c r="P318">
        <f>COUNTIF(SalesReceipts[sales_outlet_id],SalesReceipts[[#This Row],[sales_outlet_id]])</f>
        <v>129</v>
      </c>
    </row>
    <row r="319" spans="1:16">
      <c r="A319">
        <v>1296</v>
      </c>
      <c r="B319">
        <v>43589</v>
      </c>
      <c r="C319">
        <v>3</v>
      </c>
      <c r="D319">
        <v>7</v>
      </c>
      <c r="E319">
        <v>1</v>
      </c>
      <c r="F319">
        <v>1</v>
      </c>
      <c r="G319">
        <v>72</v>
      </c>
      <c r="H319">
        <v>1</v>
      </c>
      <c r="I319">
        <f>VLOOKUP(SalesReceipts[[#This Row],[product_id]],Product[],8,FALSE)</f>
        <v>3.25</v>
      </c>
      <c r="J319">
        <f>SalesReceipts[[#This Row],[unit_price]]-VLOOKUP(SalesReceipts[[#This Row],[product_id]],Product[],7,FALSE)</f>
        <v>1.1400000000000001</v>
      </c>
      <c r="K319" t="str">
        <f>_xlfn.XLOOKUP(SalesReceipts[[#This Row],[product_id]],Product[product_id],Product[product_group],"Not Found", 0,1)</f>
        <v>Food</v>
      </c>
      <c r="L319" t="str">
        <f>VLOOKUP('Sales Receipts'!C320,SalesOutlet[],4,0)</f>
        <v>Toronto</v>
      </c>
      <c r="M319" t="str">
        <f>VLOOKUP(SalesReceipts[[#This Row],[staff_id]],Staff[],7,0)</f>
        <v>Kelsey Cameron</v>
      </c>
      <c r="N319">
        <f>MONTH(SalesReceipts[[#This Row],[transaction_date]])</f>
        <v>5</v>
      </c>
      <c r="O319" t="str">
        <f>VLOOKUP(SalesReceipts[[#This Row],[product_id]],Product[],4,0)</f>
        <v>Scone</v>
      </c>
      <c r="P319">
        <f>COUNTIF(SalesReceipts[sales_outlet_id],SalesReceipts[[#This Row],[sales_outlet_id]])</f>
        <v>129</v>
      </c>
    </row>
    <row r="320" spans="1:16">
      <c r="A320">
        <v>1597</v>
      </c>
      <c r="B320">
        <v>43589</v>
      </c>
      <c r="C320">
        <v>9</v>
      </c>
      <c r="D320">
        <v>37</v>
      </c>
      <c r="E320">
        <v>0</v>
      </c>
      <c r="F320">
        <v>1</v>
      </c>
      <c r="G320">
        <v>50</v>
      </c>
      <c r="H320">
        <v>1</v>
      </c>
      <c r="I320">
        <f>VLOOKUP(SalesReceipts[[#This Row],[product_id]],Product[],8,FALSE)</f>
        <v>2.5</v>
      </c>
      <c r="J320">
        <f>SalesReceipts[[#This Row],[unit_price]]-VLOOKUP(SalesReceipts[[#This Row],[product_id]],Product[],7,FALSE)</f>
        <v>1.87</v>
      </c>
      <c r="K320" t="str">
        <f>_xlfn.XLOOKUP(SalesReceipts[[#This Row],[product_id]],Product[product_id],Product[product_group],"Not Found", 0,1)</f>
        <v>Beverages</v>
      </c>
      <c r="L320" t="str">
        <f>VLOOKUP('Sales Receipts'!C321,SalesOutlet[],4,0)</f>
        <v>Mississauga</v>
      </c>
      <c r="M320" t="str">
        <f>VLOOKUP(SalesReceipts[[#This Row],[staff_id]],Staff[],7,0)</f>
        <v>Hop Bianca</v>
      </c>
      <c r="N320">
        <f>MONTH(SalesReceipts[[#This Row],[transaction_date]])</f>
        <v>5</v>
      </c>
      <c r="O320" t="str">
        <f>VLOOKUP(SalesReceipts[[#This Row],[product_id]],Product[],4,0)</f>
        <v>Brewed Black tea</v>
      </c>
      <c r="P320">
        <f>COUNTIF(SalesReceipts[sales_outlet_id],SalesReceipts[[#This Row],[sales_outlet_id]])</f>
        <v>114</v>
      </c>
    </row>
    <row r="321" spans="1:16">
      <c r="A321">
        <v>1098</v>
      </c>
      <c r="B321">
        <v>43590</v>
      </c>
      <c r="C321">
        <v>6</v>
      </c>
      <c r="D321">
        <v>24</v>
      </c>
      <c r="E321">
        <v>1</v>
      </c>
      <c r="F321">
        <v>1</v>
      </c>
      <c r="G321">
        <v>55</v>
      </c>
      <c r="H321">
        <v>1</v>
      </c>
      <c r="I321">
        <f>VLOOKUP(SalesReceipts[[#This Row],[product_id]],Product[],8,FALSE)</f>
        <v>4</v>
      </c>
      <c r="J321">
        <f>SalesReceipts[[#This Row],[unit_price]]-VLOOKUP(SalesReceipts[[#This Row],[product_id]],Product[],7,FALSE)</f>
        <v>3</v>
      </c>
      <c r="K321" t="str">
        <f>_xlfn.XLOOKUP(SalesReceipts[[#This Row],[product_id]],Product[product_id],Product[product_group],"Not Found", 0,1)</f>
        <v>Beverages</v>
      </c>
      <c r="L321" t="str">
        <f>VLOOKUP('Sales Receipts'!C322,SalesOutlet[],4,0)</f>
        <v>Toronto</v>
      </c>
      <c r="M321" t="str">
        <f>VLOOKUP(SalesReceipts[[#This Row],[staff_id]],Staff[],7,0)</f>
        <v>Garrett Doris</v>
      </c>
      <c r="N321">
        <f>MONTH(SalesReceipts[[#This Row],[transaction_date]])</f>
        <v>5</v>
      </c>
      <c r="O321" t="str">
        <f>VLOOKUP(SalesReceipts[[#This Row],[product_id]],Product[],4,0)</f>
        <v>Brewed Chai tea</v>
      </c>
      <c r="P321">
        <f>COUNTIF(SalesReceipts[sales_outlet_id],SalesReceipts[[#This Row],[sales_outlet_id]])</f>
        <v>146</v>
      </c>
    </row>
    <row r="322" spans="1:16">
      <c r="A322">
        <v>1396</v>
      </c>
      <c r="B322">
        <v>43590</v>
      </c>
      <c r="C322">
        <v>4</v>
      </c>
      <c r="D322">
        <v>15</v>
      </c>
      <c r="E322">
        <v>0</v>
      </c>
      <c r="F322">
        <v>1</v>
      </c>
      <c r="G322">
        <v>18</v>
      </c>
      <c r="H322">
        <v>1</v>
      </c>
      <c r="I322">
        <f>VLOOKUP(SalesReceipts[[#This Row],[product_id]],Product[],8,FALSE)</f>
        <v>10.95</v>
      </c>
      <c r="J322">
        <f>SalesReceipts[[#This Row],[unit_price]]-VLOOKUP(SalesReceipts[[#This Row],[product_id]],Product[],7,FALSE)</f>
        <v>2.1899999999999995</v>
      </c>
      <c r="K322" t="str">
        <f>_xlfn.XLOOKUP(SalesReceipts[[#This Row],[product_id]],Product[product_id],Product[product_group],"Not Found", 0,1)</f>
        <v>Whole Bean/Teas</v>
      </c>
      <c r="L322" t="str">
        <f>VLOOKUP('Sales Receipts'!C323,SalesOutlet[],4,0)</f>
        <v>Toronto</v>
      </c>
      <c r="M322" t="str">
        <f>VLOOKUP(SalesReceipts[[#This Row],[staff_id]],Staff[],7,0)</f>
        <v>Remedios Mari</v>
      </c>
      <c r="N322">
        <f>MONTH(SalesReceipts[[#This Row],[transaction_date]])</f>
        <v>5</v>
      </c>
      <c r="O322" t="str">
        <f>VLOOKUP(SalesReceipts[[#This Row],[product_id]],Product[],4,0)</f>
        <v>Chai tea</v>
      </c>
      <c r="P322">
        <f>COUNTIF(SalesReceipts[sales_outlet_id],SalesReceipts[[#This Row],[sales_outlet_id]])</f>
        <v>129</v>
      </c>
    </row>
    <row r="323" spans="1:16">
      <c r="A323">
        <v>1604</v>
      </c>
      <c r="B323">
        <v>43590</v>
      </c>
      <c r="C323">
        <v>10</v>
      </c>
      <c r="D323">
        <v>44</v>
      </c>
      <c r="E323">
        <v>1</v>
      </c>
      <c r="F323">
        <v>1</v>
      </c>
      <c r="G323">
        <v>2</v>
      </c>
      <c r="H323">
        <v>2</v>
      </c>
      <c r="I323">
        <f>VLOOKUP(SalesReceipts[[#This Row],[product_id]],Product[],8,FALSE)</f>
        <v>18</v>
      </c>
      <c r="J323">
        <f>SalesReceipts[[#This Row],[unit_price]]-VLOOKUP(SalesReceipts[[#This Row],[product_id]],Product[],7,FALSE)</f>
        <v>3.5999999999999996</v>
      </c>
      <c r="K323" t="str">
        <f>_xlfn.XLOOKUP(SalesReceipts[[#This Row],[product_id]],Product[product_id],Product[product_group],"Not Found", 0,1)</f>
        <v>Whole Bean/Teas</v>
      </c>
      <c r="L323" t="str">
        <f>VLOOKUP('Sales Receipts'!C324,SalesOutlet[],4,0)</f>
        <v>Toronto</v>
      </c>
      <c r="M323" t="str">
        <f>VLOOKUP(SalesReceipts[[#This Row],[staff_id]],Staff[],7,0)</f>
        <v>Tamekah Maya</v>
      </c>
      <c r="N323">
        <f>MONTH(SalesReceipts[[#This Row],[transaction_date]])</f>
        <v>5</v>
      </c>
      <c r="O323" t="str">
        <f>VLOOKUP(SalesReceipts[[#This Row],[product_id]],Product[],4,0)</f>
        <v>House blend Beans</v>
      </c>
      <c r="P323">
        <f>COUNTIF(SalesReceipts[sales_outlet_id],SalesReceipts[[#This Row],[sales_outlet_id]])</f>
        <v>121</v>
      </c>
    </row>
    <row r="324" spans="1:16">
      <c r="A324">
        <v>1664</v>
      </c>
      <c r="B324">
        <v>43590</v>
      </c>
      <c r="C324">
        <v>10</v>
      </c>
      <c r="D324">
        <v>45</v>
      </c>
      <c r="E324">
        <v>0</v>
      </c>
      <c r="F324">
        <v>1</v>
      </c>
      <c r="G324">
        <v>41</v>
      </c>
      <c r="H324">
        <v>2</v>
      </c>
      <c r="I324">
        <f>VLOOKUP(SalesReceipts[[#This Row],[product_id]],Product[],8,FALSE)</f>
        <v>4.25</v>
      </c>
      <c r="J324">
        <f>SalesReceipts[[#This Row],[unit_price]]-VLOOKUP(SalesReceipts[[#This Row],[product_id]],Product[],7,FALSE)</f>
        <v>3.4</v>
      </c>
      <c r="K324" t="str">
        <f>_xlfn.XLOOKUP(SalesReceipts[[#This Row],[product_id]],Product[product_id],Product[product_group],"Not Found", 0,1)</f>
        <v>Beverages</v>
      </c>
      <c r="L324" t="str">
        <f>VLOOKUP('Sales Receipts'!C325,SalesOutlet[],4,0)</f>
        <v>Toronto</v>
      </c>
      <c r="M324" t="str">
        <f>VLOOKUP(SalesReceipts[[#This Row],[staff_id]],Staff[],7,0)</f>
        <v>Pandora Neville</v>
      </c>
      <c r="N324">
        <f>MONTH(SalesReceipts[[#This Row],[transaction_date]])</f>
        <v>5</v>
      </c>
      <c r="O324" t="str">
        <f>VLOOKUP(SalesReceipts[[#This Row],[product_id]],Product[],4,0)</f>
        <v>Barista Espresso</v>
      </c>
      <c r="P324">
        <f>COUNTIF(SalesReceipts[sales_outlet_id],SalesReceipts[[#This Row],[sales_outlet_id]])</f>
        <v>121</v>
      </c>
    </row>
    <row r="325" spans="1:16">
      <c r="A325">
        <v>5</v>
      </c>
      <c r="B325">
        <v>43590</v>
      </c>
      <c r="C325">
        <v>9</v>
      </c>
      <c r="D325">
        <v>38</v>
      </c>
      <c r="E325">
        <v>0</v>
      </c>
      <c r="F325">
        <v>1</v>
      </c>
      <c r="G325">
        <v>28</v>
      </c>
      <c r="H325">
        <v>1</v>
      </c>
      <c r="I325">
        <f>VLOOKUP(SalesReceipts[[#This Row],[product_id]],Product[],8,FALSE)</f>
        <v>2</v>
      </c>
      <c r="J325">
        <f>SalesReceipts[[#This Row],[unit_price]]-VLOOKUP(SalesReceipts[[#This Row],[product_id]],Product[],7,FALSE)</f>
        <v>1.6</v>
      </c>
      <c r="K325" t="str">
        <f>_xlfn.XLOOKUP(SalesReceipts[[#This Row],[product_id]],Product[product_id],Product[product_group],"Not Found", 0,1)</f>
        <v>Beverages</v>
      </c>
      <c r="L325" t="str">
        <f>VLOOKUP('Sales Receipts'!C326,SalesOutlet[],4,0)</f>
        <v>Markham</v>
      </c>
      <c r="M325" t="str">
        <f>VLOOKUP(SalesReceipts[[#This Row],[staff_id]],Staff[],7,0)</f>
        <v>Ezekiel Bertha</v>
      </c>
      <c r="N325">
        <f>MONTH(SalesReceipts[[#This Row],[transaction_date]])</f>
        <v>5</v>
      </c>
      <c r="O325" t="str">
        <f>VLOOKUP(SalesReceipts[[#This Row],[product_id]],Product[],4,0)</f>
        <v>Gourmet brewed coffee</v>
      </c>
      <c r="P325">
        <f>COUNTIF(SalesReceipts[sales_outlet_id],SalesReceipts[[#This Row],[sales_outlet_id]])</f>
        <v>114</v>
      </c>
    </row>
    <row r="326" spans="1:16">
      <c r="A326">
        <v>202</v>
      </c>
      <c r="B326">
        <v>43591</v>
      </c>
      <c r="C326">
        <v>7</v>
      </c>
      <c r="D326">
        <v>29</v>
      </c>
      <c r="E326">
        <v>0</v>
      </c>
      <c r="F326">
        <v>1</v>
      </c>
      <c r="G326">
        <v>55</v>
      </c>
      <c r="H326">
        <v>2</v>
      </c>
      <c r="I326">
        <f>VLOOKUP(SalesReceipts[[#This Row],[product_id]],Product[],8,FALSE)</f>
        <v>4</v>
      </c>
      <c r="J326">
        <f>SalesReceipts[[#This Row],[unit_price]]-VLOOKUP(SalesReceipts[[#This Row],[product_id]],Product[],7,FALSE)</f>
        <v>3</v>
      </c>
      <c r="K326" t="str">
        <f>_xlfn.XLOOKUP(SalesReceipts[[#This Row],[product_id]],Product[product_id],Product[product_group],"Not Found", 0,1)</f>
        <v>Beverages</v>
      </c>
      <c r="L326" t="str">
        <f>VLOOKUP('Sales Receipts'!C327,SalesOutlet[],4,0)</f>
        <v>Toronto</v>
      </c>
      <c r="M326" t="str">
        <f>VLOOKUP(SalesReceipts[[#This Row],[staff_id]],Staff[],7,0)</f>
        <v>Orson Benedict</v>
      </c>
      <c r="N326">
        <f>MONTH(SalesReceipts[[#This Row],[transaction_date]])</f>
        <v>5</v>
      </c>
      <c r="O326" t="str">
        <f>VLOOKUP(SalesReceipts[[#This Row],[product_id]],Product[],4,0)</f>
        <v>Brewed Chai tea</v>
      </c>
      <c r="P326">
        <f>COUNTIF(SalesReceipts[sales_outlet_id],SalesReceipts[[#This Row],[sales_outlet_id]])</f>
        <v>122</v>
      </c>
    </row>
    <row r="327" spans="1:16">
      <c r="A327">
        <v>1332</v>
      </c>
      <c r="B327">
        <v>43592</v>
      </c>
      <c r="C327">
        <v>10</v>
      </c>
      <c r="D327">
        <v>45</v>
      </c>
      <c r="E327">
        <v>1</v>
      </c>
      <c r="F327">
        <v>1</v>
      </c>
      <c r="G327">
        <v>1</v>
      </c>
      <c r="H327">
        <v>2</v>
      </c>
      <c r="I327">
        <f>VLOOKUP(SalesReceipts[[#This Row],[product_id]],Product[],8,FALSE)</f>
        <v>18</v>
      </c>
      <c r="J327">
        <f>SalesReceipts[[#This Row],[unit_price]]-VLOOKUP(SalesReceipts[[#This Row],[product_id]],Product[],7,FALSE)</f>
        <v>3.5999999999999996</v>
      </c>
      <c r="K327" t="str">
        <f>_xlfn.XLOOKUP(SalesReceipts[[#This Row],[product_id]],Product[product_id],Product[product_group],"Not Found", 0,1)</f>
        <v>Whole Bean/Teas</v>
      </c>
      <c r="L327" t="str">
        <f>VLOOKUP('Sales Receipts'!C328,SalesOutlet[],4,0)</f>
        <v>Markham</v>
      </c>
      <c r="M327" t="str">
        <f>VLOOKUP(SalesReceipts[[#This Row],[staff_id]],Staff[],7,0)</f>
        <v>Pandora Neville</v>
      </c>
      <c r="N327">
        <f>MONTH(SalesReceipts[[#This Row],[transaction_date]])</f>
        <v>5</v>
      </c>
      <c r="O327" t="str">
        <f>VLOOKUP(SalesReceipts[[#This Row],[product_id]],Product[],4,0)</f>
        <v>Organic Beans</v>
      </c>
      <c r="P327">
        <f>COUNTIF(SalesReceipts[sales_outlet_id],SalesReceipts[[#This Row],[sales_outlet_id]])</f>
        <v>121</v>
      </c>
    </row>
    <row r="328" spans="1:16">
      <c r="A328">
        <v>935</v>
      </c>
      <c r="B328">
        <v>43592</v>
      </c>
      <c r="C328">
        <v>7</v>
      </c>
      <c r="D328">
        <v>30</v>
      </c>
      <c r="E328">
        <v>0</v>
      </c>
      <c r="F328">
        <v>1</v>
      </c>
      <c r="G328">
        <v>60</v>
      </c>
      <c r="H328">
        <v>1</v>
      </c>
      <c r="I328">
        <f>VLOOKUP(SalesReceipts[[#This Row],[product_id]],Product[],8,FALSE)</f>
        <v>3.75</v>
      </c>
      <c r="J328">
        <f>SalesReceipts[[#This Row],[unit_price]]-VLOOKUP(SalesReceipts[[#This Row],[product_id]],Product[],7,FALSE)</f>
        <v>0.94</v>
      </c>
      <c r="K328" t="str">
        <f>_xlfn.XLOOKUP(SalesReceipts[[#This Row],[product_id]],Product[product_id],Product[product_group],"Not Found", 0,1)</f>
        <v>Beverages</v>
      </c>
      <c r="L328" t="str">
        <f>VLOOKUP('Sales Receipts'!C329,SalesOutlet[],4,0)</f>
        <v>Markham</v>
      </c>
      <c r="M328" t="str">
        <f>VLOOKUP(SalesReceipts[[#This Row],[staff_id]],Staff[],7,0)</f>
        <v>Amela Chadwick</v>
      </c>
      <c r="N328">
        <f>MONTH(SalesReceipts[[#This Row],[transaction_date]])</f>
        <v>5</v>
      </c>
      <c r="O328" t="str">
        <f>VLOOKUP(SalesReceipts[[#This Row],[product_id]],Product[],4,0)</f>
        <v>Hot chocolate</v>
      </c>
      <c r="P328">
        <f>COUNTIF(SalesReceipts[sales_outlet_id],SalesReceipts[[#This Row],[sales_outlet_id]])</f>
        <v>122</v>
      </c>
    </row>
    <row r="329" spans="1:16">
      <c r="A329">
        <v>1102</v>
      </c>
      <c r="B329">
        <v>43592</v>
      </c>
      <c r="C329">
        <v>7</v>
      </c>
      <c r="D329">
        <v>28</v>
      </c>
      <c r="E329">
        <v>0</v>
      </c>
      <c r="F329">
        <v>1</v>
      </c>
      <c r="G329">
        <v>3</v>
      </c>
      <c r="H329">
        <v>2</v>
      </c>
      <c r="I329">
        <f>VLOOKUP(SalesReceipts[[#This Row],[product_id]],Product[],8,FALSE)</f>
        <v>14.75</v>
      </c>
      <c r="J329">
        <f>SalesReceipts[[#This Row],[unit_price]]-VLOOKUP(SalesReceipts[[#This Row],[product_id]],Product[],7,FALSE)</f>
        <v>2.9499999999999993</v>
      </c>
      <c r="K329" t="str">
        <f>_xlfn.XLOOKUP(SalesReceipts[[#This Row],[product_id]],Product[product_id],Product[product_group],"Not Found", 0,1)</f>
        <v>Whole Bean/Teas</v>
      </c>
      <c r="L329" t="str">
        <f>VLOOKUP('Sales Receipts'!C330,SalesOutlet[],4,0)</f>
        <v>Mississauga</v>
      </c>
      <c r="M329" t="str">
        <f>VLOOKUP(SalesReceipts[[#This Row],[staff_id]],Staff[],7,0)</f>
        <v>Joseph Byron</v>
      </c>
      <c r="N329">
        <f>MONTH(SalesReceipts[[#This Row],[transaction_date]])</f>
        <v>5</v>
      </c>
      <c r="O329" t="str">
        <f>VLOOKUP(SalesReceipts[[#This Row],[product_id]],Product[],4,0)</f>
        <v>Espresso Beans</v>
      </c>
      <c r="P329">
        <f>COUNTIF(SalesReceipts[sales_outlet_id],SalesReceipts[[#This Row],[sales_outlet_id]])</f>
        <v>122</v>
      </c>
    </row>
    <row r="330" spans="1:16">
      <c r="A330">
        <v>446</v>
      </c>
      <c r="B330">
        <v>43593</v>
      </c>
      <c r="C330">
        <v>6</v>
      </c>
      <c r="D330">
        <v>25</v>
      </c>
      <c r="E330">
        <v>1</v>
      </c>
      <c r="F330">
        <v>1</v>
      </c>
      <c r="G330">
        <v>21</v>
      </c>
      <c r="H330">
        <v>2</v>
      </c>
      <c r="I330">
        <f>VLOOKUP(SalesReceipts[[#This Row],[product_id]],Product[],8,FALSE)</f>
        <v>13.33</v>
      </c>
      <c r="J330">
        <f>SalesReceipts[[#This Row],[unit_price]]-VLOOKUP(SalesReceipts[[#This Row],[product_id]],Product[],7,FALSE)</f>
        <v>2.67</v>
      </c>
      <c r="K330" t="str">
        <f>_xlfn.XLOOKUP(SalesReceipts[[#This Row],[product_id]],Product[product_id],Product[product_group],"Not Found", 0,1)</f>
        <v>Whole Bean/Teas</v>
      </c>
      <c r="L330" t="str">
        <f>VLOOKUP('Sales Receipts'!C331,SalesOutlet[],4,0)</f>
        <v>Mississauga</v>
      </c>
      <c r="M330" t="str">
        <f>VLOOKUP(SalesReceipts[[#This Row],[staff_id]],Staff[],7,0)</f>
        <v>Aline Melanie</v>
      </c>
      <c r="N330">
        <f>MONTH(SalesReceipts[[#This Row],[transaction_date]])</f>
        <v>5</v>
      </c>
      <c r="O330" t="str">
        <f>VLOOKUP(SalesReceipts[[#This Row],[product_id]],Product[],4,0)</f>
        <v>Drinking Chocolate</v>
      </c>
      <c r="P330">
        <f>COUNTIF(SalesReceipts[sales_outlet_id],SalesReceipts[[#This Row],[sales_outlet_id]])</f>
        <v>146</v>
      </c>
    </row>
    <row r="331" spans="1:16">
      <c r="A331">
        <v>964</v>
      </c>
      <c r="B331">
        <v>43593</v>
      </c>
      <c r="C331">
        <v>6</v>
      </c>
      <c r="D331">
        <v>25</v>
      </c>
      <c r="E331">
        <v>1</v>
      </c>
      <c r="F331">
        <v>1</v>
      </c>
      <c r="G331">
        <v>88</v>
      </c>
      <c r="H331">
        <v>2</v>
      </c>
      <c r="I331">
        <f>VLOOKUP(SalesReceipts[[#This Row],[product_id]],Product[],8,FALSE)</f>
        <v>2.65</v>
      </c>
      <c r="J331">
        <f>SalesReceipts[[#This Row],[unit_price]]-VLOOKUP(SalesReceipts[[#This Row],[product_id]],Product[],7,FALSE)</f>
        <v>0.92999999999999994</v>
      </c>
      <c r="K331" t="str">
        <f>_xlfn.XLOOKUP(SalesReceipts[[#This Row],[product_id]],Product[product_id],Product[product_group],"Not Found", 0,1)</f>
        <v>Food</v>
      </c>
      <c r="L331" t="str">
        <f>VLOOKUP('Sales Receipts'!C332,SalesOutlet[],4,0)</f>
        <v>Markham</v>
      </c>
      <c r="M331" t="str">
        <f>VLOOKUP(SalesReceipts[[#This Row],[staff_id]],Staff[],7,0)</f>
        <v>Aline Melanie</v>
      </c>
      <c r="N331">
        <f>MONTH(SalesReceipts[[#This Row],[transaction_date]])</f>
        <v>5</v>
      </c>
      <c r="O331" t="str">
        <f>VLOOKUP(SalesReceipts[[#This Row],[product_id]],Product[],4,0)</f>
        <v>Scone</v>
      </c>
      <c r="P331">
        <f>COUNTIF(SalesReceipts[sales_outlet_id],SalesReceipts[[#This Row],[sales_outlet_id]])</f>
        <v>146</v>
      </c>
    </row>
    <row r="332" spans="1:16">
      <c r="A332">
        <v>1406</v>
      </c>
      <c r="B332">
        <v>43593</v>
      </c>
      <c r="C332">
        <v>7</v>
      </c>
      <c r="D332">
        <v>29</v>
      </c>
      <c r="E332">
        <v>1</v>
      </c>
      <c r="F332">
        <v>1</v>
      </c>
      <c r="G332">
        <v>33</v>
      </c>
      <c r="H332">
        <v>1</v>
      </c>
      <c r="I332">
        <f>VLOOKUP(SalesReceipts[[#This Row],[product_id]],Product[],8,FALSE)</f>
        <v>3.5</v>
      </c>
      <c r="J332">
        <f>SalesReceipts[[#This Row],[unit_price]]-VLOOKUP(SalesReceipts[[#This Row],[product_id]],Product[],7,FALSE)</f>
        <v>2.8</v>
      </c>
      <c r="K332" t="str">
        <f>_xlfn.XLOOKUP(SalesReceipts[[#This Row],[product_id]],Product[product_id],Product[product_group],"Not Found", 0,1)</f>
        <v>Beverages</v>
      </c>
      <c r="L332" t="str">
        <f>VLOOKUP('Sales Receipts'!C333,SalesOutlet[],4,0)</f>
        <v>Toronto</v>
      </c>
      <c r="M332" t="str">
        <f>VLOOKUP(SalesReceipts[[#This Row],[staff_id]],Staff[],7,0)</f>
        <v>Orson Benedict</v>
      </c>
      <c r="N332">
        <f>MONTH(SalesReceipts[[#This Row],[transaction_date]])</f>
        <v>5</v>
      </c>
      <c r="O332" t="str">
        <f>VLOOKUP(SalesReceipts[[#This Row],[product_id]],Product[],4,0)</f>
        <v>Gourmet brewed coffee</v>
      </c>
      <c r="P332">
        <f>COUNTIF(SalesReceipts[sales_outlet_id],SalesReceipts[[#This Row],[sales_outlet_id]])</f>
        <v>122</v>
      </c>
    </row>
    <row r="333" spans="1:16">
      <c r="A333">
        <v>1447</v>
      </c>
      <c r="B333">
        <v>43593</v>
      </c>
      <c r="C333">
        <v>10</v>
      </c>
      <c r="D333">
        <v>42</v>
      </c>
      <c r="E333">
        <v>0</v>
      </c>
      <c r="F333">
        <v>1</v>
      </c>
      <c r="G333">
        <v>83</v>
      </c>
      <c r="H333">
        <v>2</v>
      </c>
      <c r="I333">
        <f>VLOOKUP(SalesReceipts[[#This Row],[product_id]],Product[],8,FALSE)</f>
        <v>14</v>
      </c>
      <c r="J333">
        <f>SalesReceipts[[#This Row],[unit_price]]-VLOOKUP(SalesReceipts[[#This Row],[product_id]],Product[],7,FALSE)</f>
        <v>9.52</v>
      </c>
      <c r="K333" t="str">
        <f>_xlfn.XLOOKUP(SalesReceipts[[#This Row],[product_id]],Product[product_id],Product[product_group],"Not Found", 0,1)</f>
        <v>Merchandise</v>
      </c>
      <c r="L333" t="str">
        <f>VLOOKUP('Sales Receipts'!C334,SalesOutlet[],4,0)</f>
        <v>Toronto</v>
      </c>
      <c r="M333" t="str">
        <f>VLOOKUP(SalesReceipts[[#This Row],[staff_id]],Staff[],7,0)</f>
        <v>Kylie Candace</v>
      </c>
      <c r="N333">
        <f>MONTH(SalesReceipts[[#This Row],[transaction_date]])</f>
        <v>5</v>
      </c>
      <c r="O333" t="str">
        <f>VLOOKUP(SalesReceipts[[#This Row],[product_id]],Product[],4,0)</f>
        <v>Housewares</v>
      </c>
      <c r="P333">
        <f>COUNTIF(SalesReceipts[sales_outlet_id],SalesReceipts[[#This Row],[sales_outlet_id]])</f>
        <v>121</v>
      </c>
    </row>
    <row r="334" spans="1:16">
      <c r="A334">
        <v>454</v>
      </c>
      <c r="B334">
        <v>43593</v>
      </c>
      <c r="C334">
        <v>3</v>
      </c>
      <c r="D334">
        <v>8</v>
      </c>
      <c r="E334">
        <v>1</v>
      </c>
      <c r="F334">
        <v>1</v>
      </c>
      <c r="G334">
        <v>40</v>
      </c>
      <c r="H334">
        <v>2</v>
      </c>
      <c r="I334">
        <f>VLOOKUP(SalesReceipts[[#This Row],[product_id]],Product[],8,FALSE)</f>
        <v>3.75</v>
      </c>
      <c r="J334">
        <f>SalesReceipts[[#This Row],[unit_price]]-VLOOKUP(SalesReceipts[[#This Row],[product_id]],Product[],7,FALSE)</f>
        <v>3</v>
      </c>
      <c r="K334" t="str">
        <f>_xlfn.XLOOKUP(SalesReceipts[[#This Row],[product_id]],Product[product_id],Product[product_group],"Not Found", 0,1)</f>
        <v>Beverages</v>
      </c>
      <c r="L334" t="str">
        <f>VLOOKUP('Sales Receipts'!C335,SalesOutlet[],4,0)</f>
        <v>Markham</v>
      </c>
      <c r="M334" t="str">
        <f>VLOOKUP(SalesReceipts[[#This Row],[staff_id]],Staff[],7,0)</f>
        <v>Hamilton Emi</v>
      </c>
      <c r="N334">
        <f>MONTH(SalesReceipts[[#This Row],[transaction_date]])</f>
        <v>5</v>
      </c>
      <c r="O334" t="str">
        <f>VLOOKUP(SalesReceipts[[#This Row],[product_id]],Product[],4,0)</f>
        <v>Barista Espresso</v>
      </c>
      <c r="P334">
        <f>COUNTIF(SalesReceipts[sales_outlet_id],SalesReceipts[[#This Row],[sales_outlet_id]])</f>
        <v>129</v>
      </c>
    </row>
    <row r="335" spans="1:16">
      <c r="A335">
        <v>833</v>
      </c>
      <c r="B335">
        <v>43593</v>
      </c>
      <c r="C335">
        <v>8</v>
      </c>
      <c r="D335">
        <v>32</v>
      </c>
      <c r="E335">
        <v>0</v>
      </c>
      <c r="F335">
        <v>1</v>
      </c>
      <c r="G335">
        <v>69</v>
      </c>
      <c r="H335">
        <v>1</v>
      </c>
      <c r="I335">
        <f>VLOOKUP(SalesReceipts[[#This Row],[product_id]],Product[],8,FALSE)</f>
        <v>3.25</v>
      </c>
      <c r="J335">
        <f>SalesReceipts[[#This Row],[unit_price]]-VLOOKUP(SalesReceipts[[#This Row],[product_id]],Product[],7,FALSE)</f>
        <v>1.1400000000000001</v>
      </c>
      <c r="K335" t="str">
        <f>_xlfn.XLOOKUP(SalesReceipts[[#This Row],[product_id]],Product[product_id],Product[product_group],"Not Found", 0,1)</f>
        <v>Food</v>
      </c>
      <c r="L335" t="str">
        <f>VLOOKUP('Sales Receipts'!C336,SalesOutlet[],4,0)</f>
        <v>Mississauga</v>
      </c>
      <c r="M335" t="str">
        <f>VLOOKUP(SalesReceipts[[#This Row],[staff_id]],Staff[],7,0)</f>
        <v>Alisa Lysandra</v>
      </c>
      <c r="N335">
        <f>MONTH(SalesReceipts[[#This Row],[transaction_date]])</f>
        <v>5</v>
      </c>
      <c r="O335" t="str">
        <f>VLOOKUP(SalesReceipts[[#This Row],[product_id]],Product[],4,0)</f>
        <v>Pastry</v>
      </c>
      <c r="P335">
        <f>COUNTIF(SalesReceipts[sales_outlet_id],SalesReceipts[[#This Row],[sales_outlet_id]])</f>
        <v>124</v>
      </c>
    </row>
    <row r="336" spans="1:16">
      <c r="A336">
        <v>106</v>
      </c>
      <c r="B336">
        <v>43593</v>
      </c>
      <c r="C336">
        <v>6</v>
      </c>
      <c r="D336">
        <v>24</v>
      </c>
      <c r="E336">
        <v>1</v>
      </c>
      <c r="F336">
        <v>1</v>
      </c>
      <c r="G336">
        <v>20</v>
      </c>
      <c r="H336">
        <v>1</v>
      </c>
      <c r="I336">
        <f>VLOOKUP(SalesReceipts[[#This Row],[product_id]],Product[],8,FALSE)</f>
        <v>7.6</v>
      </c>
      <c r="J336">
        <f>SalesReceipts[[#This Row],[unit_price]]-VLOOKUP(SalesReceipts[[#This Row],[product_id]],Product[],7,FALSE)</f>
        <v>1.5199999999999996</v>
      </c>
      <c r="K336" t="str">
        <f>_xlfn.XLOOKUP(SalesReceipts[[#This Row],[product_id]],Product[product_id],Product[product_group],"Not Found", 0,1)</f>
        <v>Whole Bean/Teas</v>
      </c>
      <c r="L336" t="str">
        <f>VLOOKUP('Sales Receipts'!C337,SalesOutlet[],4,0)</f>
        <v>Toronto</v>
      </c>
      <c r="M336" t="str">
        <f>VLOOKUP(SalesReceipts[[#This Row],[staff_id]],Staff[],7,0)</f>
        <v>Garrett Doris</v>
      </c>
      <c r="N336">
        <f>MONTH(SalesReceipts[[#This Row],[transaction_date]])</f>
        <v>5</v>
      </c>
      <c r="O336" t="str">
        <f>VLOOKUP(SalesReceipts[[#This Row],[product_id]],Product[],4,0)</f>
        <v>Organic Chocolate</v>
      </c>
      <c r="P336">
        <f>COUNTIF(SalesReceipts[sales_outlet_id],SalesReceipts[[#This Row],[sales_outlet_id]])</f>
        <v>146</v>
      </c>
    </row>
    <row r="337" spans="1:16">
      <c r="A337">
        <v>480</v>
      </c>
      <c r="B337">
        <v>43594</v>
      </c>
      <c r="C337">
        <v>3</v>
      </c>
      <c r="D337">
        <v>10</v>
      </c>
      <c r="E337">
        <v>0</v>
      </c>
      <c r="F337">
        <v>1</v>
      </c>
      <c r="G337">
        <v>66</v>
      </c>
      <c r="H337">
        <v>2</v>
      </c>
      <c r="I337">
        <f>VLOOKUP(SalesReceipts[[#This Row],[product_id]],Product[],8,FALSE)</f>
        <v>4.95</v>
      </c>
      <c r="J337">
        <f>SalesReceipts[[#This Row],[unit_price]]-VLOOKUP(SalesReceipts[[#This Row],[product_id]],Product[],7,FALSE)</f>
        <v>3.96</v>
      </c>
      <c r="K337" t="str">
        <f>_xlfn.XLOOKUP(SalesReceipts[[#This Row],[product_id]],Product[product_id],Product[product_group],"Not Found", 0,1)</f>
        <v>Beverages</v>
      </c>
      <c r="L337" t="str">
        <f>VLOOKUP('Sales Receipts'!C338,SalesOutlet[],4,0)</f>
        <v>Markham</v>
      </c>
      <c r="M337" t="str">
        <f>VLOOKUP(SalesReceipts[[#This Row],[staff_id]],Staff[],7,0)</f>
        <v>Uma Winifred</v>
      </c>
      <c r="N337">
        <f>MONTH(SalesReceipts[[#This Row],[transaction_date]])</f>
        <v>5</v>
      </c>
      <c r="O337" t="str">
        <f>VLOOKUP(SalesReceipts[[#This Row],[product_id]],Product[],4,0)</f>
        <v>Seasonal drink</v>
      </c>
      <c r="P337">
        <f>COUNTIF(SalesReceipts[sales_outlet_id],SalesReceipts[[#This Row],[sales_outlet_id]])</f>
        <v>129</v>
      </c>
    </row>
    <row r="338" spans="1:16">
      <c r="A338">
        <v>928</v>
      </c>
      <c r="B338">
        <v>43594</v>
      </c>
      <c r="C338">
        <v>8</v>
      </c>
      <c r="D338">
        <v>33</v>
      </c>
      <c r="E338">
        <v>1</v>
      </c>
      <c r="F338">
        <v>1</v>
      </c>
      <c r="G338">
        <v>60</v>
      </c>
      <c r="H338">
        <v>2</v>
      </c>
      <c r="I338">
        <f>VLOOKUP(SalesReceipts[[#This Row],[product_id]],Product[],8,FALSE)</f>
        <v>3.75</v>
      </c>
      <c r="J338">
        <f>SalesReceipts[[#This Row],[unit_price]]-VLOOKUP(SalesReceipts[[#This Row],[product_id]],Product[],7,FALSE)</f>
        <v>0.94</v>
      </c>
      <c r="K338" t="str">
        <f>_xlfn.XLOOKUP(SalesReceipts[[#This Row],[product_id]],Product[product_id],Product[product_group],"Not Found", 0,1)</f>
        <v>Beverages</v>
      </c>
      <c r="L338" t="str">
        <f>VLOOKUP('Sales Receipts'!C339,SalesOutlet[],4,0)</f>
        <v>Mississauga</v>
      </c>
      <c r="M338" t="str">
        <f>VLOOKUP(SalesReceipts[[#This Row],[staff_id]],Staff[],7,0)</f>
        <v>Cairo Vaughan</v>
      </c>
      <c r="N338">
        <f>MONTH(SalesReceipts[[#This Row],[transaction_date]])</f>
        <v>5</v>
      </c>
      <c r="O338" t="str">
        <f>VLOOKUP(SalesReceipts[[#This Row],[product_id]],Product[],4,0)</f>
        <v>Hot chocolate</v>
      </c>
      <c r="P338">
        <f>COUNTIF(SalesReceipts[sales_outlet_id],SalesReceipts[[#This Row],[sales_outlet_id]])</f>
        <v>124</v>
      </c>
    </row>
    <row r="339" spans="1:16">
      <c r="A339">
        <v>1614</v>
      </c>
      <c r="B339">
        <v>43595</v>
      </c>
      <c r="C339">
        <v>5</v>
      </c>
      <c r="D339">
        <v>16</v>
      </c>
      <c r="E339">
        <v>0</v>
      </c>
      <c r="F339">
        <v>1</v>
      </c>
      <c r="G339">
        <v>33</v>
      </c>
      <c r="H339">
        <v>1</v>
      </c>
      <c r="I339">
        <f>VLOOKUP(SalesReceipts[[#This Row],[product_id]],Product[],8,FALSE)</f>
        <v>3.5</v>
      </c>
      <c r="J339">
        <f>SalesReceipts[[#This Row],[unit_price]]-VLOOKUP(SalesReceipts[[#This Row],[product_id]],Product[],7,FALSE)</f>
        <v>2.8</v>
      </c>
      <c r="K339" t="str">
        <f>_xlfn.XLOOKUP(SalesReceipts[[#This Row],[product_id]],Product[product_id],Product[product_group],"Not Found", 0,1)</f>
        <v>Beverages</v>
      </c>
      <c r="L339" t="str">
        <f>VLOOKUP('Sales Receipts'!C340,SalesOutlet[],4,0)</f>
        <v>Toronto</v>
      </c>
      <c r="M339" t="str">
        <f>VLOOKUP(SalesReceipts[[#This Row],[staff_id]],Staff[],7,0)</f>
        <v>Reed Eve</v>
      </c>
      <c r="N339">
        <f>MONTH(SalesReceipts[[#This Row],[transaction_date]])</f>
        <v>5</v>
      </c>
      <c r="O339" t="str">
        <f>VLOOKUP(SalesReceipts[[#This Row],[product_id]],Product[],4,0)</f>
        <v>Gourmet brewed coffee</v>
      </c>
      <c r="P339">
        <f>COUNTIF(SalesReceipts[sales_outlet_id],SalesReceipts[[#This Row],[sales_outlet_id]])</f>
        <v>115</v>
      </c>
    </row>
    <row r="340" spans="1:16">
      <c r="A340">
        <v>469</v>
      </c>
      <c r="B340">
        <v>43595</v>
      </c>
      <c r="C340">
        <v>3</v>
      </c>
      <c r="D340">
        <v>8</v>
      </c>
      <c r="E340">
        <v>0</v>
      </c>
      <c r="F340">
        <v>1</v>
      </c>
      <c r="G340">
        <v>41</v>
      </c>
      <c r="H340">
        <v>2</v>
      </c>
      <c r="I340">
        <f>VLOOKUP(SalesReceipts[[#This Row],[product_id]],Product[],8,FALSE)</f>
        <v>4.25</v>
      </c>
      <c r="J340">
        <f>SalesReceipts[[#This Row],[unit_price]]-VLOOKUP(SalesReceipts[[#This Row],[product_id]],Product[],7,FALSE)</f>
        <v>3.4</v>
      </c>
      <c r="K340" t="str">
        <f>_xlfn.XLOOKUP(SalesReceipts[[#This Row],[product_id]],Product[product_id],Product[product_group],"Not Found", 0,1)</f>
        <v>Beverages</v>
      </c>
      <c r="L340" t="str">
        <f>VLOOKUP('Sales Receipts'!C341,SalesOutlet[],4,0)</f>
        <v>Toronto</v>
      </c>
      <c r="M340" t="str">
        <f>VLOOKUP(SalesReceipts[[#This Row],[staff_id]],Staff[],7,0)</f>
        <v>Hamilton Emi</v>
      </c>
      <c r="N340">
        <f>MONTH(SalesReceipts[[#This Row],[transaction_date]])</f>
        <v>5</v>
      </c>
      <c r="O340" t="str">
        <f>VLOOKUP(SalesReceipts[[#This Row],[product_id]],Product[],4,0)</f>
        <v>Barista Espresso</v>
      </c>
      <c r="P340">
        <f>COUNTIF(SalesReceipts[sales_outlet_id],SalesReceipts[[#This Row],[sales_outlet_id]])</f>
        <v>129</v>
      </c>
    </row>
    <row r="341" spans="1:16">
      <c r="A341">
        <v>333</v>
      </c>
      <c r="B341">
        <v>43595</v>
      </c>
      <c r="C341">
        <v>10</v>
      </c>
      <c r="D341">
        <v>41</v>
      </c>
      <c r="E341">
        <v>1</v>
      </c>
      <c r="F341">
        <v>1</v>
      </c>
      <c r="G341">
        <v>13</v>
      </c>
      <c r="H341">
        <v>1</v>
      </c>
      <c r="I341">
        <f>VLOOKUP(SalesReceipts[[#This Row],[product_id]],Product[],8,FALSE)</f>
        <v>8.9499999999999993</v>
      </c>
      <c r="J341">
        <f>SalesReceipts[[#This Row],[unit_price]]-VLOOKUP(SalesReceipts[[#This Row],[product_id]],Product[],7,FALSE)</f>
        <v>1.7899999999999991</v>
      </c>
      <c r="K341" t="str">
        <f>_xlfn.XLOOKUP(SalesReceipts[[#This Row],[product_id]],Product[product_id],Product[product_group],"Not Found", 0,1)</f>
        <v>Whole Bean/Teas</v>
      </c>
      <c r="L341" t="str">
        <f>VLOOKUP('Sales Receipts'!C342,SalesOutlet[],4,0)</f>
        <v>Markham</v>
      </c>
      <c r="M341" t="str">
        <f>VLOOKUP(SalesReceipts[[#This Row],[staff_id]],Staff[],7,0)</f>
        <v>Adrian Macon</v>
      </c>
      <c r="N341">
        <f>MONTH(SalesReceipts[[#This Row],[transaction_date]])</f>
        <v>5</v>
      </c>
      <c r="O341" t="str">
        <f>VLOOKUP(SalesReceipts[[#This Row],[product_id]],Product[],4,0)</f>
        <v>Black tea</v>
      </c>
      <c r="P341">
        <f>COUNTIF(SalesReceipts[sales_outlet_id],SalesReceipts[[#This Row],[sales_outlet_id]])</f>
        <v>121</v>
      </c>
    </row>
    <row r="342" spans="1:16">
      <c r="A342">
        <v>842</v>
      </c>
      <c r="B342">
        <v>43596</v>
      </c>
      <c r="C342">
        <v>8</v>
      </c>
      <c r="D342">
        <v>31</v>
      </c>
      <c r="E342">
        <v>1</v>
      </c>
      <c r="F342">
        <v>1</v>
      </c>
      <c r="G342">
        <v>45</v>
      </c>
      <c r="H342">
        <v>2</v>
      </c>
      <c r="I342">
        <f>VLOOKUP(SalesReceipts[[#This Row],[product_id]],Product[],8,FALSE)</f>
        <v>3</v>
      </c>
      <c r="J342">
        <f>SalesReceipts[[#This Row],[unit_price]]-VLOOKUP(SalesReceipts[[#This Row],[product_id]],Product[],7,FALSE)</f>
        <v>2.25</v>
      </c>
      <c r="K342" t="str">
        <f>_xlfn.XLOOKUP(SalesReceipts[[#This Row],[product_id]],Product[product_id],Product[product_group],"Not Found", 0,1)</f>
        <v>Beverages</v>
      </c>
      <c r="L342" t="str">
        <f>VLOOKUP('Sales Receipts'!C343,SalesOutlet[],4,0)</f>
        <v>Markham</v>
      </c>
      <c r="M342" t="str">
        <f>VLOOKUP(SalesReceipts[[#This Row],[staff_id]],Staff[],7,0)</f>
        <v>Dawn Anthony</v>
      </c>
      <c r="N342">
        <f>MONTH(SalesReceipts[[#This Row],[transaction_date]])</f>
        <v>5</v>
      </c>
      <c r="O342" t="str">
        <f>VLOOKUP(SalesReceipts[[#This Row],[product_id]],Product[],4,0)</f>
        <v>Brewed herbal tea</v>
      </c>
      <c r="P342">
        <f>COUNTIF(SalesReceipts[sales_outlet_id],SalesReceipts[[#This Row],[sales_outlet_id]])</f>
        <v>124</v>
      </c>
    </row>
    <row r="343" spans="1:16">
      <c r="A343">
        <v>494</v>
      </c>
      <c r="B343">
        <v>43597</v>
      </c>
      <c r="C343">
        <v>8</v>
      </c>
      <c r="D343">
        <v>35</v>
      </c>
      <c r="E343">
        <v>0</v>
      </c>
      <c r="F343">
        <v>1</v>
      </c>
      <c r="G343">
        <v>35</v>
      </c>
      <c r="H343">
        <v>1</v>
      </c>
      <c r="I343">
        <f>VLOOKUP(SalesReceipts[[#This Row],[product_id]],Product[],8,FALSE)</f>
        <v>3.1</v>
      </c>
      <c r="J343">
        <f>SalesReceipts[[#This Row],[unit_price]]-VLOOKUP(SalesReceipts[[#This Row],[product_id]],Product[],7,FALSE)</f>
        <v>2.48</v>
      </c>
      <c r="K343" t="str">
        <f>_xlfn.XLOOKUP(SalesReceipts[[#This Row],[product_id]],Product[product_id],Product[product_group],"Not Found", 0,1)</f>
        <v>Beverages</v>
      </c>
      <c r="L343" t="str">
        <f>VLOOKUP('Sales Receipts'!C344,SalesOutlet[],4,0)</f>
        <v>Toronto</v>
      </c>
      <c r="M343" t="str">
        <f>VLOOKUP(SalesReceipts[[#This Row],[staff_id]],Staff[],7,0)</f>
        <v>Xavier Zachary</v>
      </c>
      <c r="N343">
        <f>MONTH(SalesReceipts[[#This Row],[transaction_date]])</f>
        <v>5</v>
      </c>
      <c r="O343" t="str">
        <f>VLOOKUP(SalesReceipts[[#This Row],[product_id]],Product[],4,0)</f>
        <v>Premium brewed coffee</v>
      </c>
      <c r="P343">
        <f>COUNTIF(SalesReceipts[sales_outlet_id],SalesReceipts[[#This Row],[sales_outlet_id]])</f>
        <v>124</v>
      </c>
    </row>
    <row r="344" spans="1:16">
      <c r="A344">
        <v>1626</v>
      </c>
      <c r="B344">
        <v>43597</v>
      </c>
      <c r="C344">
        <v>10</v>
      </c>
      <c r="D344">
        <v>44</v>
      </c>
      <c r="E344">
        <v>0</v>
      </c>
      <c r="F344">
        <v>1</v>
      </c>
      <c r="G344">
        <v>32</v>
      </c>
      <c r="H344">
        <v>2</v>
      </c>
      <c r="I344">
        <f>VLOOKUP(SalesReceipts[[#This Row],[product_id]],Product[],8,FALSE)</f>
        <v>3</v>
      </c>
      <c r="J344">
        <f>SalesReceipts[[#This Row],[unit_price]]-VLOOKUP(SalesReceipts[[#This Row],[product_id]],Product[],7,FALSE)</f>
        <v>2.4</v>
      </c>
      <c r="K344" t="str">
        <f>_xlfn.XLOOKUP(SalesReceipts[[#This Row],[product_id]],Product[product_id],Product[product_group],"Not Found", 0,1)</f>
        <v>Beverages</v>
      </c>
      <c r="L344" t="str">
        <f>VLOOKUP('Sales Receipts'!C345,SalesOutlet[],4,0)</f>
        <v>Markham</v>
      </c>
      <c r="M344" t="str">
        <f>VLOOKUP(SalesReceipts[[#This Row],[staff_id]],Staff[],7,0)</f>
        <v>Tamekah Maya</v>
      </c>
      <c r="N344">
        <f>MONTH(SalesReceipts[[#This Row],[transaction_date]])</f>
        <v>5</v>
      </c>
      <c r="O344" t="str">
        <f>VLOOKUP(SalesReceipts[[#This Row],[product_id]],Product[],4,0)</f>
        <v>Gourmet brewed coffee</v>
      </c>
      <c r="P344">
        <f>COUNTIF(SalesReceipts[sales_outlet_id],SalesReceipts[[#This Row],[sales_outlet_id]])</f>
        <v>121</v>
      </c>
    </row>
    <row r="345" spans="1:16">
      <c r="A345">
        <v>585</v>
      </c>
      <c r="B345">
        <v>43599</v>
      </c>
      <c r="C345">
        <v>7</v>
      </c>
      <c r="D345">
        <v>28</v>
      </c>
      <c r="E345">
        <v>0</v>
      </c>
      <c r="F345">
        <v>1</v>
      </c>
      <c r="G345">
        <v>31</v>
      </c>
      <c r="H345">
        <v>2</v>
      </c>
      <c r="I345">
        <f>VLOOKUP(SalesReceipts[[#This Row],[product_id]],Product[],8,FALSE)</f>
        <v>2.2000000000000002</v>
      </c>
      <c r="J345">
        <f>SalesReceipts[[#This Row],[unit_price]]-VLOOKUP(SalesReceipts[[#This Row],[product_id]],Product[],7,FALSE)</f>
        <v>1.7600000000000002</v>
      </c>
      <c r="K345" t="str">
        <f>_xlfn.XLOOKUP(SalesReceipts[[#This Row],[product_id]],Product[product_id],Product[product_group],"Not Found", 0,1)</f>
        <v>Beverages</v>
      </c>
      <c r="L345" t="str">
        <f>VLOOKUP('Sales Receipts'!C346,SalesOutlet[],4,0)</f>
        <v>Mississauga</v>
      </c>
      <c r="M345" t="str">
        <f>VLOOKUP(SalesReceipts[[#This Row],[staff_id]],Staff[],7,0)</f>
        <v>Joseph Byron</v>
      </c>
      <c r="N345">
        <f>MONTH(SalesReceipts[[#This Row],[transaction_date]])</f>
        <v>5</v>
      </c>
      <c r="O345" t="str">
        <f>VLOOKUP(SalesReceipts[[#This Row],[product_id]],Product[],4,0)</f>
        <v>Gourmet brewed coffee</v>
      </c>
      <c r="P345">
        <f>COUNTIF(SalesReceipts[sales_outlet_id],SalesReceipts[[#This Row],[sales_outlet_id]])</f>
        <v>122</v>
      </c>
    </row>
    <row r="346" spans="1:16">
      <c r="A346">
        <v>969</v>
      </c>
      <c r="B346">
        <v>43599</v>
      </c>
      <c r="C346">
        <v>5</v>
      </c>
      <c r="D346">
        <v>19</v>
      </c>
      <c r="E346">
        <v>0</v>
      </c>
      <c r="F346">
        <v>1</v>
      </c>
      <c r="G346">
        <v>8</v>
      </c>
      <c r="H346">
        <v>1</v>
      </c>
      <c r="I346">
        <f>VLOOKUP(SalesReceipts[[#This Row],[product_id]],Product[],8,FALSE)</f>
        <v>45</v>
      </c>
      <c r="J346">
        <f>SalesReceipts[[#This Row],[unit_price]]-VLOOKUP(SalesReceipts[[#This Row],[product_id]],Product[],7,FALSE)</f>
        <v>9</v>
      </c>
      <c r="K346" t="str">
        <f>_xlfn.XLOOKUP(SalesReceipts[[#This Row],[product_id]],Product[product_id],Product[product_group],"Not Found", 0,1)</f>
        <v>Whole Bean/Teas</v>
      </c>
      <c r="L346" t="str">
        <f>VLOOKUP('Sales Receipts'!C347,SalesOutlet[],4,0)</f>
        <v>Toronto</v>
      </c>
      <c r="M346" t="str">
        <f>VLOOKUP(SalesReceipts[[#This Row],[staff_id]],Staff[],7,0)</f>
        <v>Peter Paloma</v>
      </c>
      <c r="N346">
        <f>MONTH(SalesReceipts[[#This Row],[transaction_date]])</f>
        <v>5</v>
      </c>
      <c r="O346" t="str">
        <f>VLOOKUP(SalesReceipts[[#This Row],[product_id]],Product[],4,0)</f>
        <v>Premium Beans</v>
      </c>
      <c r="P346">
        <f>COUNTIF(SalesReceipts[sales_outlet_id],SalesReceipts[[#This Row],[sales_outlet_id]])</f>
        <v>115</v>
      </c>
    </row>
    <row r="347" spans="1:16">
      <c r="A347">
        <v>1182</v>
      </c>
      <c r="B347">
        <v>43599</v>
      </c>
      <c r="C347">
        <v>10</v>
      </c>
      <c r="D347">
        <v>44</v>
      </c>
      <c r="E347">
        <v>1</v>
      </c>
      <c r="F347">
        <v>1</v>
      </c>
      <c r="G347">
        <v>44</v>
      </c>
      <c r="H347">
        <v>1</v>
      </c>
      <c r="I347">
        <f>VLOOKUP(SalesReceipts[[#This Row],[product_id]],Product[],8,FALSE)</f>
        <v>2.5</v>
      </c>
      <c r="J347">
        <f>SalesReceipts[[#This Row],[unit_price]]-VLOOKUP(SalesReceipts[[#This Row],[product_id]],Product[],7,FALSE)</f>
        <v>1.87</v>
      </c>
      <c r="K347" t="str">
        <f>_xlfn.XLOOKUP(SalesReceipts[[#This Row],[product_id]],Product[product_id],Product[product_group],"Not Found", 0,1)</f>
        <v>Beverages</v>
      </c>
      <c r="L347" t="str">
        <f>VLOOKUP('Sales Receipts'!C348,SalesOutlet[],4,0)</f>
        <v>Toronto</v>
      </c>
      <c r="M347" t="str">
        <f>VLOOKUP(SalesReceipts[[#This Row],[staff_id]],Staff[],7,0)</f>
        <v>Tamekah Maya</v>
      </c>
      <c r="N347">
        <f>MONTH(SalesReceipts[[#This Row],[transaction_date]])</f>
        <v>5</v>
      </c>
      <c r="O347" t="str">
        <f>VLOOKUP(SalesReceipts[[#This Row],[product_id]],Product[],4,0)</f>
        <v>Brewed herbal tea</v>
      </c>
      <c r="P347">
        <f>COUNTIF(SalesReceipts[sales_outlet_id],SalesReceipts[[#This Row],[sales_outlet_id]])</f>
        <v>121</v>
      </c>
    </row>
    <row r="348" spans="1:16">
      <c r="A348">
        <v>1083</v>
      </c>
      <c r="B348">
        <v>43599</v>
      </c>
      <c r="C348">
        <v>4</v>
      </c>
      <c r="D348">
        <v>15</v>
      </c>
      <c r="E348">
        <v>0</v>
      </c>
      <c r="F348">
        <v>1</v>
      </c>
      <c r="G348">
        <v>39</v>
      </c>
      <c r="H348">
        <v>2</v>
      </c>
      <c r="I348">
        <f>VLOOKUP(SalesReceipts[[#This Row],[product_id]],Product[],8,FALSE)</f>
        <v>4.25</v>
      </c>
      <c r="J348">
        <f>SalesReceipts[[#This Row],[unit_price]]-VLOOKUP(SalesReceipts[[#This Row],[product_id]],Product[],7,FALSE)</f>
        <v>3.4</v>
      </c>
      <c r="K348" t="str">
        <f>_xlfn.XLOOKUP(SalesReceipts[[#This Row],[product_id]],Product[product_id],Product[product_group],"Not Found", 0,1)</f>
        <v>Beverages</v>
      </c>
      <c r="L348" t="str">
        <f>VLOOKUP('Sales Receipts'!C349,SalesOutlet[],4,0)</f>
        <v>Toronto</v>
      </c>
      <c r="M348" t="str">
        <f>VLOOKUP(SalesReceipts[[#This Row],[staff_id]],Staff[],7,0)</f>
        <v>Remedios Mari</v>
      </c>
      <c r="N348">
        <f>MONTH(SalesReceipts[[#This Row],[transaction_date]])</f>
        <v>5</v>
      </c>
      <c r="O348" t="str">
        <f>VLOOKUP(SalesReceipts[[#This Row],[product_id]],Product[],4,0)</f>
        <v>Barista Espresso</v>
      </c>
      <c r="P348">
        <f>COUNTIF(SalesReceipts[sales_outlet_id],SalesReceipts[[#This Row],[sales_outlet_id]])</f>
        <v>129</v>
      </c>
    </row>
    <row r="349" spans="1:16">
      <c r="A349">
        <v>1571</v>
      </c>
      <c r="B349">
        <v>43599</v>
      </c>
      <c r="C349">
        <v>9</v>
      </c>
      <c r="D349">
        <v>38</v>
      </c>
      <c r="E349">
        <v>1</v>
      </c>
      <c r="F349">
        <v>1</v>
      </c>
      <c r="G349">
        <v>78</v>
      </c>
      <c r="H349">
        <v>2</v>
      </c>
      <c r="I349">
        <f>VLOOKUP(SalesReceipts[[#This Row],[product_id]],Product[],8,FALSE)</f>
        <v>4.5</v>
      </c>
      <c r="J349">
        <f>SalesReceipts[[#This Row],[unit_price]]-VLOOKUP(SalesReceipts[[#This Row],[product_id]],Product[],7,FALSE)</f>
        <v>1.5699999999999998</v>
      </c>
      <c r="K349" t="str">
        <f>_xlfn.XLOOKUP(SalesReceipts[[#This Row],[product_id]],Product[product_id],Product[product_group],"Not Found", 0,1)</f>
        <v>Food</v>
      </c>
      <c r="L349" t="str">
        <f>VLOOKUP('Sales Receipts'!C350,SalesOutlet[],4,0)</f>
        <v>Toronto</v>
      </c>
      <c r="M349" t="str">
        <f>VLOOKUP(SalesReceipts[[#This Row],[staff_id]],Staff[],7,0)</f>
        <v>Ezekiel Bertha</v>
      </c>
      <c r="N349">
        <f>MONTH(SalesReceipts[[#This Row],[transaction_date]])</f>
        <v>5</v>
      </c>
      <c r="O349" t="str">
        <f>VLOOKUP(SalesReceipts[[#This Row],[product_id]],Product[],4,0)</f>
        <v>Scone</v>
      </c>
      <c r="P349">
        <f>COUNTIF(SalesReceipts[sales_outlet_id],SalesReceipts[[#This Row],[sales_outlet_id]])</f>
        <v>114</v>
      </c>
    </row>
    <row r="350" spans="1:16">
      <c r="A350">
        <v>501</v>
      </c>
      <c r="B350">
        <v>43600</v>
      </c>
      <c r="C350">
        <v>9</v>
      </c>
      <c r="D350">
        <v>39</v>
      </c>
      <c r="E350">
        <v>0</v>
      </c>
      <c r="F350">
        <v>1</v>
      </c>
      <c r="G350">
        <v>42</v>
      </c>
      <c r="H350">
        <v>1</v>
      </c>
      <c r="I350">
        <f>VLOOKUP(SalesReceipts[[#This Row],[product_id]],Product[],8,FALSE)</f>
        <v>2.5</v>
      </c>
      <c r="J350">
        <f>SalesReceipts[[#This Row],[unit_price]]-VLOOKUP(SalesReceipts[[#This Row],[product_id]],Product[],7,FALSE)</f>
        <v>1.87</v>
      </c>
      <c r="K350" t="str">
        <f>_xlfn.XLOOKUP(SalesReceipts[[#This Row],[product_id]],Product[product_id],Product[product_group],"Not Found", 0,1)</f>
        <v>Beverages</v>
      </c>
      <c r="L350" t="str">
        <f>VLOOKUP('Sales Receipts'!C351,SalesOutlet[],4,0)</f>
        <v>Toronto</v>
      </c>
      <c r="M350" t="str">
        <f>VLOOKUP(SalesReceipts[[#This Row],[staff_id]],Staff[],7,0)</f>
        <v>Vance Samuel</v>
      </c>
      <c r="N350">
        <f>MONTH(SalesReceipts[[#This Row],[transaction_date]])</f>
        <v>5</v>
      </c>
      <c r="O350" t="str">
        <f>VLOOKUP(SalesReceipts[[#This Row],[product_id]],Product[],4,0)</f>
        <v>Brewed herbal tea</v>
      </c>
      <c r="P350">
        <f>COUNTIF(SalesReceipts[sales_outlet_id],SalesReceipts[[#This Row],[sales_outlet_id]])</f>
        <v>114</v>
      </c>
    </row>
    <row r="351" spans="1:16">
      <c r="A351">
        <v>541</v>
      </c>
      <c r="B351">
        <v>43600</v>
      </c>
      <c r="C351">
        <v>4</v>
      </c>
      <c r="D351">
        <v>15</v>
      </c>
      <c r="E351">
        <v>1</v>
      </c>
      <c r="F351">
        <v>1</v>
      </c>
      <c r="G351">
        <v>54</v>
      </c>
      <c r="H351">
        <v>2</v>
      </c>
      <c r="I351">
        <f>VLOOKUP(SalesReceipts[[#This Row],[product_id]],Product[],8,FALSE)</f>
        <v>2.5</v>
      </c>
      <c r="J351">
        <f>SalesReceipts[[#This Row],[unit_price]]-VLOOKUP(SalesReceipts[[#This Row],[product_id]],Product[],7,FALSE)</f>
        <v>1.87</v>
      </c>
      <c r="K351" t="str">
        <f>_xlfn.XLOOKUP(SalesReceipts[[#This Row],[product_id]],Product[product_id],Product[product_group],"Not Found", 0,1)</f>
        <v>Beverages</v>
      </c>
      <c r="L351" t="str">
        <f>VLOOKUP('Sales Receipts'!C352,SalesOutlet[],4,0)</f>
        <v>Toronto</v>
      </c>
      <c r="M351" t="str">
        <f>VLOOKUP(SalesReceipts[[#This Row],[staff_id]],Staff[],7,0)</f>
        <v>Remedios Mari</v>
      </c>
      <c r="N351">
        <f>MONTH(SalesReceipts[[#This Row],[transaction_date]])</f>
        <v>5</v>
      </c>
      <c r="O351" t="str">
        <f>VLOOKUP(SalesReceipts[[#This Row],[product_id]],Product[],4,0)</f>
        <v>Brewed Chai tea</v>
      </c>
      <c r="P351">
        <f>COUNTIF(SalesReceipts[sales_outlet_id],SalesReceipts[[#This Row],[sales_outlet_id]])</f>
        <v>129</v>
      </c>
    </row>
    <row r="352" spans="1:16">
      <c r="A352">
        <v>1017</v>
      </c>
      <c r="B352">
        <v>43600</v>
      </c>
      <c r="C352">
        <v>10</v>
      </c>
      <c r="D352">
        <v>41</v>
      </c>
      <c r="E352">
        <v>1</v>
      </c>
      <c r="F352">
        <v>1</v>
      </c>
      <c r="G352">
        <v>11</v>
      </c>
      <c r="H352">
        <v>1</v>
      </c>
      <c r="I352">
        <f>VLOOKUP(SalesReceipts[[#This Row],[product_id]],Product[],8,FALSE)</f>
        <v>8.9499999999999993</v>
      </c>
      <c r="J352">
        <f>SalesReceipts[[#This Row],[unit_price]]-VLOOKUP(SalesReceipts[[#This Row],[product_id]],Product[],7,FALSE)</f>
        <v>1.7899999999999991</v>
      </c>
      <c r="K352" t="str">
        <f>_xlfn.XLOOKUP(SalesReceipts[[#This Row],[product_id]],Product[product_id],Product[product_group],"Not Found", 0,1)</f>
        <v>Whole Bean/Teas</v>
      </c>
      <c r="L352" t="str">
        <f>VLOOKUP('Sales Receipts'!C353,SalesOutlet[],4,0)</f>
        <v>Toronto</v>
      </c>
      <c r="M352" t="str">
        <f>VLOOKUP(SalesReceipts[[#This Row],[staff_id]],Staff[],7,0)</f>
        <v>Adrian Macon</v>
      </c>
      <c r="N352">
        <f>MONTH(SalesReceipts[[#This Row],[transaction_date]])</f>
        <v>5</v>
      </c>
      <c r="O352" t="str">
        <f>VLOOKUP(SalesReceipts[[#This Row],[product_id]],Product[],4,0)</f>
        <v>Herbal tea</v>
      </c>
      <c r="P352">
        <f>COUNTIF(SalesReceipts[sales_outlet_id],SalesReceipts[[#This Row],[sales_outlet_id]])</f>
        <v>121</v>
      </c>
    </row>
    <row r="353" spans="1:16">
      <c r="A353">
        <v>1142</v>
      </c>
      <c r="B353">
        <v>43600</v>
      </c>
      <c r="C353">
        <v>4</v>
      </c>
      <c r="D353">
        <v>13</v>
      </c>
      <c r="E353">
        <v>0</v>
      </c>
      <c r="F353">
        <v>1</v>
      </c>
      <c r="G353">
        <v>26</v>
      </c>
      <c r="H353">
        <v>2</v>
      </c>
      <c r="I353">
        <f>VLOOKUP(SalesReceipts[[#This Row],[product_id]],Product[],8,FALSE)</f>
        <v>3</v>
      </c>
      <c r="J353">
        <f>SalesReceipts[[#This Row],[unit_price]]-VLOOKUP(SalesReceipts[[#This Row],[product_id]],Product[],7,FALSE)</f>
        <v>2.4</v>
      </c>
      <c r="K353" t="str">
        <f>_xlfn.XLOOKUP(SalesReceipts[[#This Row],[product_id]],Product[product_id],Product[product_group],"Not Found", 0,1)</f>
        <v>Beverages</v>
      </c>
      <c r="L353" t="str">
        <f>VLOOKUP('Sales Receipts'!C354,SalesOutlet[],4,0)</f>
        <v>Markham</v>
      </c>
      <c r="M353" t="str">
        <f>VLOOKUP(SalesReceipts[[#This Row],[staff_id]],Staff[],7,0)</f>
        <v>Berk Derek</v>
      </c>
      <c r="N353">
        <f>MONTH(SalesReceipts[[#This Row],[transaction_date]])</f>
        <v>5</v>
      </c>
      <c r="O353" t="str">
        <f>VLOOKUP(SalesReceipts[[#This Row],[product_id]],Product[],4,0)</f>
        <v>Organic brewed coffee</v>
      </c>
      <c r="P353">
        <f>COUNTIF(SalesReceipts[sales_outlet_id],SalesReceipts[[#This Row],[sales_outlet_id]])</f>
        <v>129</v>
      </c>
    </row>
    <row r="354" spans="1:16">
      <c r="A354">
        <v>1268</v>
      </c>
      <c r="B354">
        <v>43600</v>
      </c>
      <c r="C354">
        <v>8</v>
      </c>
      <c r="D354">
        <v>34</v>
      </c>
      <c r="E354">
        <v>0</v>
      </c>
      <c r="F354">
        <v>1</v>
      </c>
      <c r="G354">
        <v>7</v>
      </c>
      <c r="H354">
        <v>1</v>
      </c>
      <c r="I354">
        <f>VLOOKUP(SalesReceipts[[#This Row],[product_id]],Product[],8,FALSE)</f>
        <v>19.75</v>
      </c>
      <c r="J354">
        <f>SalesReceipts[[#This Row],[unit_price]]-VLOOKUP(SalesReceipts[[#This Row],[product_id]],Product[],7,FALSE)</f>
        <v>3.9499999999999993</v>
      </c>
      <c r="K354" t="str">
        <f>_xlfn.XLOOKUP(SalesReceipts[[#This Row],[product_id]],Product[product_id],Product[product_group],"Not Found", 0,1)</f>
        <v>Whole Bean/Teas</v>
      </c>
      <c r="L354" t="str">
        <f>VLOOKUP('Sales Receipts'!C355,SalesOutlet[],4,0)</f>
        <v>Markham</v>
      </c>
      <c r="M354" t="str">
        <f>VLOOKUP(SalesReceipts[[#This Row],[staff_id]],Staff[],7,0)</f>
        <v>Yasir Lillith</v>
      </c>
      <c r="N354">
        <f>MONTH(SalesReceipts[[#This Row],[transaction_date]])</f>
        <v>5</v>
      </c>
      <c r="O354" t="str">
        <f>VLOOKUP(SalesReceipts[[#This Row],[product_id]],Product[],4,0)</f>
        <v>Premium Beans</v>
      </c>
      <c r="P354">
        <f>COUNTIF(SalesReceipts[sales_outlet_id],SalesReceipts[[#This Row],[sales_outlet_id]])</f>
        <v>124</v>
      </c>
    </row>
    <row r="355" spans="1:16">
      <c r="A355">
        <v>337</v>
      </c>
      <c r="B355">
        <v>43601</v>
      </c>
      <c r="C355">
        <v>7</v>
      </c>
      <c r="D355">
        <v>27</v>
      </c>
      <c r="E355">
        <v>1</v>
      </c>
      <c r="F355">
        <v>1</v>
      </c>
      <c r="G355">
        <v>34</v>
      </c>
      <c r="H355">
        <v>2</v>
      </c>
      <c r="I355">
        <f>VLOOKUP(SalesReceipts[[#This Row],[product_id]],Product[],8,FALSE)</f>
        <v>2.4500000000000002</v>
      </c>
      <c r="J355">
        <f>SalesReceipts[[#This Row],[unit_price]]-VLOOKUP(SalesReceipts[[#This Row],[product_id]],Product[],7,FALSE)</f>
        <v>1.9600000000000002</v>
      </c>
      <c r="K355" t="str">
        <f>_xlfn.XLOOKUP(SalesReceipts[[#This Row],[product_id]],Product[product_id],Product[product_group],"Not Found", 0,1)</f>
        <v>Beverages</v>
      </c>
      <c r="L355" t="str">
        <f>VLOOKUP('Sales Receipts'!C356,SalesOutlet[],4,0)</f>
        <v>Markham</v>
      </c>
      <c r="M355" t="str">
        <f>VLOOKUP(SalesReceipts[[#This Row],[staff_id]],Staff[],7,0)</f>
        <v>Ainsley Evelyn</v>
      </c>
      <c r="N355">
        <f>MONTH(SalesReceipts[[#This Row],[transaction_date]])</f>
        <v>5</v>
      </c>
      <c r="O355" t="str">
        <f>VLOOKUP(SalesReceipts[[#This Row],[product_id]],Product[],4,0)</f>
        <v>Premium brewed coffee</v>
      </c>
      <c r="P355">
        <f>COUNTIF(SalesReceipts[sales_outlet_id],SalesReceipts[[#This Row],[sales_outlet_id]])</f>
        <v>122</v>
      </c>
    </row>
    <row r="356" spans="1:16">
      <c r="A356">
        <v>405</v>
      </c>
      <c r="B356">
        <v>43601</v>
      </c>
      <c r="C356">
        <v>8</v>
      </c>
      <c r="D356">
        <v>33</v>
      </c>
      <c r="E356">
        <v>0</v>
      </c>
      <c r="F356">
        <v>1</v>
      </c>
      <c r="G356">
        <v>17</v>
      </c>
      <c r="H356">
        <v>2</v>
      </c>
      <c r="I356">
        <f>VLOOKUP(SalesReceipts[[#This Row],[product_id]],Product[],8,FALSE)</f>
        <v>9.5</v>
      </c>
      <c r="J356">
        <f>SalesReceipts[[#This Row],[unit_price]]-VLOOKUP(SalesReceipts[[#This Row],[product_id]],Product[],7,FALSE)</f>
        <v>1.9000000000000004</v>
      </c>
      <c r="K356" t="str">
        <f>_xlfn.XLOOKUP(SalesReceipts[[#This Row],[product_id]],Product[product_id],Product[product_group],"Not Found", 0,1)</f>
        <v>Whole Bean/Teas</v>
      </c>
      <c r="L356" t="str">
        <f>VLOOKUP('Sales Receipts'!C357,SalesOutlet[],4,0)</f>
        <v>Toronto</v>
      </c>
      <c r="M356" t="str">
        <f>VLOOKUP(SalesReceipts[[#This Row],[staff_id]],Staff[],7,0)</f>
        <v>Cairo Vaughan</v>
      </c>
      <c r="N356">
        <f>MONTH(SalesReceipts[[#This Row],[transaction_date]])</f>
        <v>5</v>
      </c>
      <c r="O356" t="str">
        <f>VLOOKUP(SalesReceipts[[#This Row],[product_id]],Product[],4,0)</f>
        <v>Chai tea</v>
      </c>
      <c r="P356">
        <f>COUNTIF(SalesReceipts[sales_outlet_id],SalesReceipts[[#This Row],[sales_outlet_id]])</f>
        <v>124</v>
      </c>
    </row>
    <row r="357" spans="1:16">
      <c r="A357">
        <v>433</v>
      </c>
      <c r="B357">
        <v>43601</v>
      </c>
      <c r="C357">
        <v>4</v>
      </c>
      <c r="D357">
        <v>12</v>
      </c>
      <c r="E357">
        <v>1</v>
      </c>
      <c r="F357">
        <v>1</v>
      </c>
      <c r="G357">
        <v>20</v>
      </c>
      <c r="H357">
        <v>2</v>
      </c>
      <c r="I357">
        <f>VLOOKUP(SalesReceipts[[#This Row],[product_id]],Product[],8,FALSE)</f>
        <v>7.6</v>
      </c>
      <c r="J357">
        <f>SalesReceipts[[#This Row],[unit_price]]-VLOOKUP(SalesReceipts[[#This Row],[product_id]],Product[],7,FALSE)</f>
        <v>1.5199999999999996</v>
      </c>
      <c r="K357" t="str">
        <f>_xlfn.XLOOKUP(SalesReceipts[[#This Row],[product_id]],Product[product_id],Product[product_group],"Not Found", 0,1)</f>
        <v>Whole Bean/Teas</v>
      </c>
      <c r="L357" t="str">
        <f>VLOOKUP('Sales Receipts'!C358,SalesOutlet[],4,0)</f>
        <v>Markham</v>
      </c>
      <c r="M357" t="str">
        <f>VLOOKUP(SalesReceipts[[#This Row],[staff_id]],Staff[],7,0)</f>
        <v>Britanni Jorden</v>
      </c>
      <c r="N357">
        <f>MONTH(SalesReceipts[[#This Row],[transaction_date]])</f>
        <v>5</v>
      </c>
      <c r="O357" t="str">
        <f>VLOOKUP(SalesReceipts[[#This Row],[product_id]],Product[],4,0)</f>
        <v>Organic Chocolate</v>
      </c>
      <c r="P357">
        <f>COUNTIF(SalesReceipts[sales_outlet_id],SalesReceipts[[#This Row],[sales_outlet_id]])</f>
        <v>129</v>
      </c>
    </row>
    <row r="358" spans="1:16">
      <c r="A358">
        <v>112</v>
      </c>
      <c r="B358">
        <v>43602</v>
      </c>
      <c r="C358">
        <v>8</v>
      </c>
      <c r="D358">
        <v>35</v>
      </c>
      <c r="E358">
        <v>1</v>
      </c>
      <c r="F358">
        <v>1</v>
      </c>
      <c r="G358">
        <v>63</v>
      </c>
      <c r="H358">
        <v>2</v>
      </c>
      <c r="I358">
        <f>VLOOKUP(SalesReceipts[[#This Row],[product_id]],Product[],8,FALSE)</f>
        <v>0.8</v>
      </c>
      <c r="J358">
        <f>SalesReceipts[[#This Row],[unit_price]]-VLOOKUP(SalesReceipts[[#This Row],[product_id]],Product[],7,FALSE)</f>
        <v>0.76</v>
      </c>
      <c r="K358" t="str">
        <f>_xlfn.XLOOKUP(SalesReceipts[[#This Row],[product_id]],Product[product_id],Product[product_group],"Not Found", 0,1)</f>
        <v>Add-ons</v>
      </c>
      <c r="L358" t="str">
        <f>VLOOKUP('Sales Receipts'!C359,SalesOutlet[],4,0)</f>
        <v>Toronto</v>
      </c>
      <c r="M358" t="str">
        <f>VLOOKUP(SalesReceipts[[#This Row],[staff_id]],Staff[],7,0)</f>
        <v>Xavier Zachary</v>
      </c>
      <c r="N358">
        <f>MONTH(SalesReceipts[[#This Row],[transaction_date]])</f>
        <v>5</v>
      </c>
      <c r="O358" t="str">
        <f>VLOOKUP(SalesReceipts[[#This Row],[product_id]],Product[],4,0)</f>
        <v>Regular syrup</v>
      </c>
      <c r="P358">
        <f>COUNTIF(SalesReceipts[sales_outlet_id],SalesReceipts[[#This Row],[sales_outlet_id]])</f>
        <v>124</v>
      </c>
    </row>
    <row r="359" spans="1:16">
      <c r="A359">
        <v>366</v>
      </c>
      <c r="B359">
        <v>43602</v>
      </c>
      <c r="C359">
        <v>9</v>
      </c>
      <c r="D359">
        <v>40</v>
      </c>
      <c r="E359">
        <v>0</v>
      </c>
      <c r="F359">
        <v>1</v>
      </c>
      <c r="G359">
        <v>74</v>
      </c>
      <c r="H359">
        <v>1</v>
      </c>
      <c r="I359">
        <f>VLOOKUP(SalesReceipts[[#This Row],[product_id]],Product[],8,FALSE)</f>
        <v>3.5</v>
      </c>
      <c r="J359">
        <f>SalesReceipts[[#This Row],[unit_price]]-VLOOKUP(SalesReceipts[[#This Row],[product_id]],Product[],7,FALSE)</f>
        <v>1.2200000000000002</v>
      </c>
      <c r="K359" t="str">
        <f>_xlfn.XLOOKUP(SalesReceipts[[#This Row],[product_id]],Product[product_id],Product[product_group],"Not Found", 0,1)</f>
        <v>Food</v>
      </c>
      <c r="L359" t="str">
        <f>VLOOKUP('Sales Receipts'!C360,SalesOutlet[],4,0)</f>
        <v>Markham</v>
      </c>
      <c r="M359" t="str">
        <f>VLOOKUP(SalesReceipts[[#This Row],[staff_id]],Staff[],7,0)</f>
        <v>Brent Herman</v>
      </c>
      <c r="N359">
        <f>MONTH(SalesReceipts[[#This Row],[transaction_date]])</f>
        <v>5</v>
      </c>
      <c r="O359" t="str">
        <f>VLOOKUP(SalesReceipts[[#This Row],[product_id]],Product[],4,0)</f>
        <v>Biscotti</v>
      </c>
      <c r="P359">
        <f>COUNTIF(SalesReceipts[sales_outlet_id],SalesReceipts[[#This Row],[sales_outlet_id]])</f>
        <v>114</v>
      </c>
    </row>
    <row r="360" spans="1:16">
      <c r="A360">
        <v>268</v>
      </c>
      <c r="B360">
        <v>43603</v>
      </c>
      <c r="C360">
        <v>7</v>
      </c>
      <c r="D360">
        <v>27</v>
      </c>
      <c r="E360">
        <v>0</v>
      </c>
      <c r="F360">
        <v>1</v>
      </c>
      <c r="G360">
        <v>85</v>
      </c>
      <c r="H360">
        <v>2</v>
      </c>
      <c r="I360">
        <f>VLOOKUP(SalesReceipts[[#This Row],[product_id]],Product[],8,FALSE)</f>
        <v>6</v>
      </c>
      <c r="J360">
        <f>SalesReceipts[[#This Row],[unit_price]]-VLOOKUP(SalesReceipts[[#This Row],[product_id]],Product[],7,FALSE)</f>
        <v>4.8</v>
      </c>
      <c r="K360" t="str">
        <f>_xlfn.XLOOKUP(SalesReceipts[[#This Row],[product_id]],Product[product_id],Product[product_group],"Not Found", 0,1)</f>
        <v>Beverages</v>
      </c>
      <c r="L360" t="str">
        <f>VLOOKUP('Sales Receipts'!C361,SalesOutlet[],4,0)</f>
        <v>Toronto</v>
      </c>
      <c r="M360" t="str">
        <f>VLOOKUP(SalesReceipts[[#This Row],[staff_id]],Staff[],7,0)</f>
        <v>Ainsley Evelyn</v>
      </c>
      <c r="N360">
        <f>MONTH(SalesReceipts[[#This Row],[transaction_date]])</f>
        <v>5</v>
      </c>
      <c r="O360" t="str">
        <f>VLOOKUP(SalesReceipts[[#This Row],[product_id]],Product[],4,0)</f>
        <v>Specialty coffee</v>
      </c>
      <c r="P360">
        <f>COUNTIF(SalesReceipts[sales_outlet_id],SalesReceipts[[#This Row],[sales_outlet_id]])</f>
        <v>122</v>
      </c>
    </row>
    <row r="361" spans="1:16">
      <c r="A361">
        <v>778</v>
      </c>
      <c r="B361">
        <v>43603</v>
      </c>
      <c r="C361">
        <v>3</v>
      </c>
      <c r="D361">
        <v>6</v>
      </c>
      <c r="E361">
        <v>0</v>
      </c>
      <c r="F361">
        <v>1</v>
      </c>
      <c r="G361">
        <v>81</v>
      </c>
      <c r="H361">
        <v>1</v>
      </c>
      <c r="I361">
        <f>VLOOKUP(SalesReceipts[[#This Row],[product_id]],Product[],8,FALSE)</f>
        <v>28</v>
      </c>
      <c r="J361">
        <f>SalesReceipts[[#This Row],[unit_price]]-VLOOKUP(SalesReceipts[[#This Row],[product_id]],Product[],7,FALSE)</f>
        <v>19.04</v>
      </c>
      <c r="K361" t="str">
        <f>_xlfn.XLOOKUP(SalesReceipts[[#This Row],[product_id]],Product[product_id],Product[product_group],"Not Found", 0,1)</f>
        <v>Merchandise</v>
      </c>
      <c r="L361" t="str">
        <f>VLOOKUP('Sales Receipts'!C362,SalesOutlet[],4,0)</f>
        <v>Toronto</v>
      </c>
      <c r="M361" t="str">
        <f>VLOOKUP(SalesReceipts[[#This Row],[staff_id]],Staff[],7,0)</f>
        <v>Xena Rahim</v>
      </c>
      <c r="N361">
        <f>MONTH(SalesReceipts[[#This Row],[transaction_date]])</f>
        <v>5</v>
      </c>
      <c r="O361" t="str">
        <f>VLOOKUP(SalesReceipts[[#This Row],[product_id]],Product[],4,0)</f>
        <v>Clothing</v>
      </c>
      <c r="P361">
        <f>COUNTIF(SalesReceipts[sales_outlet_id],SalesReceipts[[#This Row],[sales_outlet_id]])</f>
        <v>129</v>
      </c>
    </row>
    <row r="362" spans="1:16">
      <c r="A362">
        <v>831</v>
      </c>
      <c r="B362">
        <v>43603</v>
      </c>
      <c r="C362">
        <v>9</v>
      </c>
      <c r="D362">
        <v>38</v>
      </c>
      <c r="E362">
        <v>0</v>
      </c>
      <c r="F362">
        <v>1</v>
      </c>
      <c r="G362">
        <v>84</v>
      </c>
      <c r="H362">
        <v>2</v>
      </c>
      <c r="I362">
        <f>VLOOKUP(SalesReceipts[[#This Row],[product_id]],Product[],8,FALSE)</f>
        <v>0.8</v>
      </c>
      <c r="J362">
        <f>SalesReceipts[[#This Row],[unit_price]]-VLOOKUP(SalesReceipts[[#This Row],[product_id]],Product[],7,FALSE)</f>
        <v>0.76</v>
      </c>
      <c r="K362" t="str">
        <f>_xlfn.XLOOKUP(SalesReceipts[[#This Row],[product_id]],Product[product_id],Product[product_group],"Not Found", 0,1)</f>
        <v>Add-ons</v>
      </c>
      <c r="L362" t="str">
        <f>VLOOKUP('Sales Receipts'!C363,SalesOutlet[],4,0)</f>
        <v>Toronto</v>
      </c>
      <c r="M362" t="str">
        <f>VLOOKUP(SalesReceipts[[#This Row],[staff_id]],Staff[],7,0)</f>
        <v>Ezekiel Bertha</v>
      </c>
      <c r="N362">
        <f>MONTH(SalesReceipts[[#This Row],[transaction_date]])</f>
        <v>5</v>
      </c>
      <c r="O362" t="str">
        <f>VLOOKUP(SalesReceipts[[#This Row],[product_id]],Product[],4,0)</f>
        <v>Regular syrup</v>
      </c>
      <c r="P362">
        <f>COUNTIF(SalesReceipts[sales_outlet_id],SalesReceipts[[#This Row],[sales_outlet_id]])</f>
        <v>114</v>
      </c>
    </row>
    <row r="363" spans="1:16">
      <c r="A363">
        <v>919</v>
      </c>
      <c r="B363">
        <v>43603</v>
      </c>
      <c r="C363">
        <v>3</v>
      </c>
      <c r="D363">
        <v>7</v>
      </c>
      <c r="E363">
        <v>0</v>
      </c>
      <c r="F363">
        <v>1</v>
      </c>
      <c r="G363">
        <v>36</v>
      </c>
      <c r="H363">
        <v>1</v>
      </c>
      <c r="I363">
        <f>VLOOKUP(SalesReceipts[[#This Row],[product_id]],Product[],8,FALSE)</f>
        <v>3.75</v>
      </c>
      <c r="J363">
        <f>SalesReceipts[[#This Row],[unit_price]]-VLOOKUP(SalesReceipts[[#This Row],[product_id]],Product[],7,FALSE)</f>
        <v>3</v>
      </c>
      <c r="K363" t="str">
        <f>_xlfn.XLOOKUP(SalesReceipts[[#This Row],[product_id]],Product[product_id],Product[product_group],"Not Found", 0,1)</f>
        <v>Beverages</v>
      </c>
      <c r="L363" t="str">
        <f>VLOOKUP('Sales Receipts'!C364,SalesOutlet[],4,0)</f>
        <v>Markham</v>
      </c>
      <c r="M363" t="str">
        <f>VLOOKUP(SalesReceipts[[#This Row],[staff_id]],Staff[],7,0)</f>
        <v>Kelsey Cameron</v>
      </c>
      <c r="N363">
        <f>MONTH(SalesReceipts[[#This Row],[transaction_date]])</f>
        <v>5</v>
      </c>
      <c r="O363" t="str">
        <f>VLOOKUP(SalesReceipts[[#This Row],[product_id]],Product[],4,0)</f>
        <v>Premium brewed coffee</v>
      </c>
      <c r="P363">
        <f>COUNTIF(SalesReceipts[sales_outlet_id],SalesReceipts[[#This Row],[sales_outlet_id]])</f>
        <v>129</v>
      </c>
    </row>
    <row r="364" spans="1:16">
      <c r="A364">
        <v>855</v>
      </c>
      <c r="B364">
        <v>43604</v>
      </c>
      <c r="C364">
        <v>8</v>
      </c>
      <c r="D364">
        <v>34</v>
      </c>
      <c r="E364">
        <v>0</v>
      </c>
      <c r="F364">
        <v>1</v>
      </c>
      <c r="G364">
        <v>60</v>
      </c>
      <c r="H364">
        <v>1</v>
      </c>
      <c r="I364">
        <f>VLOOKUP(SalesReceipts[[#This Row],[product_id]],Product[],8,FALSE)</f>
        <v>3.75</v>
      </c>
      <c r="J364">
        <f>SalesReceipts[[#This Row],[unit_price]]-VLOOKUP(SalesReceipts[[#This Row],[product_id]],Product[],7,FALSE)</f>
        <v>0.94</v>
      </c>
      <c r="K364" t="str">
        <f>_xlfn.XLOOKUP(SalesReceipts[[#This Row],[product_id]],Product[product_id],Product[product_group],"Not Found", 0,1)</f>
        <v>Beverages</v>
      </c>
      <c r="L364" t="str">
        <f>VLOOKUP('Sales Receipts'!C365,SalesOutlet[],4,0)</f>
        <v>Markham</v>
      </c>
      <c r="M364" t="str">
        <f>VLOOKUP(SalesReceipts[[#This Row],[staff_id]],Staff[],7,0)</f>
        <v>Yasir Lillith</v>
      </c>
      <c r="N364">
        <f>MONTH(SalesReceipts[[#This Row],[transaction_date]])</f>
        <v>5</v>
      </c>
      <c r="O364" t="str">
        <f>VLOOKUP(SalesReceipts[[#This Row],[product_id]],Product[],4,0)</f>
        <v>Hot chocolate</v>
      </c>
      <c r="P364">
        <f>COUNTIF(SalesReceipts[sales_outlet_id],SalesReceipts[[#This Row],[sales_outlet_id]])</f>
        <v>124</v>
      </c>
    </row>
    <row r="365" spans="1:16">
      <c r="A365">
        <v>944</v>
      </c>
      <c r="B365">
        <v>43604</v>
      </c>
      <c r="C365">
        <v>7</v>
      </c>
      <c r="D365">
        <v>30</v>
      </c>
      <c r="E365">
        <v>1</v>
      </c>
      <c r="F365">
        <v>1</v>
      </c>
      <c r="G365">
        <v>11</v>
      </c>
      <c r="H365">
        <v>2</v>
      </c>
      <c r="I365">
        <f>VLOOKUP(SalesReceipts[[#This Row],[product_id]],Product[],8,FALSE)</f>
        <v>8.9499999999999993</v>
      </c>
      <c r="J365">
        <f>SalesReceipts[[#This Row],[unit_price]]-VLOOKUP(SalesReceipts[[#This Row],[product_id]],Product[],7,FALSE)</f>
        <v>1.7899999999999991</v>
      </c>
      <c r="K365" t="str">
        <f>_xlfn.XLOOKUP(SalesReceipts[[#This Row],[product_id]],Product[product_id],Product[product_group],"Not Found", 0,1)</f>
        <v>Whole Bean/Teas</v>
      </c>
      <c r="L365" t="str">
        <f>VLOOKUP('Sales Receipts'!C366,SalesOutlet[],4,0)</f>
        <v>Toronto</v>
      </c>
      <c r="M365" t="str">
        <f>VLOOKUP(SalesReceipts[[#This Row],[staff_id]],Staff[],7,0)</f>
        <v>Amela Chadwick</v>
      </c>
      <c r="N365">
        <f>MONTH(SalesReceipts[[#This Row],[transaction_date]])</f>
        <v>5</v>
      </c>
      <c r="O365" t="str">
        <f>VLOOKUP(SalesReceipts[[#This Row],[product_id]],Product[],4,0)</f>
        <v>Herbal tea</v>
      </c>
      <c r="P365">
        <f>COUNTIF(SalesReceipts[sales_outlet_id],SalesReceipts[[#This Row],[sales_outlet_id]])</f>
        <v>122</v>
      </c>
    </row>
    <row r="366" spans="1:16">
      <c r="A366">
        <v>336</v>
      </c>
      <c r="B366">
        <v>43604</v>
      </c>
      <c r="C366">
        <v>4</v>
      </c>
      <c r="D366">
        <v>14</v>
      </c>
      <c r="E366">
        <v>1</v>
      </c>
      <c r="F366">
        <v>1</v>
      </c>
      <c r="G366">
        <v>42</v>
      </c>
      <c r="H366">
        <v>1</v>
      </c>
      <c r="I366">
        <f>VLOOKUP(SalesReceipts[[#This Row],[product_id]],Product[],8,FALSE)</f>
        <v>2.5</v>
      </c>
      <c r="J366">
        <f>SalesReceipts[[#This Row],[unit_price]]-VLOOKUP(SalesReceipts[[#This Row],[product_id]],Product[],7,FALSE)</f>
        <v>1.87</v>
      </c>
      <c r="K366" t="str">
        <f>_xlfn.XLOOKUP(SalesReceipts[[#This Row],[product_id]],Product[product_id],Product[product_group],"Not Found", 0,1)</f>
        <v>Beverages</v>
      </c>
      <c r="L366" t="str">
        <f>VLOOKUP('Sales Receipts'!C367,SalesOutlet[],4,0)</f>
        <v>Toronto</v>
      </c>
      <c r="M366" t="str">
        <f>VLOOKUP(SalesReceipts[[#This Row],[staff_id]],Staff[],7,0)</f>
        <v>Damon Sasha</v>
      </c>
      <c r="N366">
        <f>MONTH(SalesReceipts[[#This Row],[transaction_date]])</f>
        <v>5</v>
      </c>
      <c r="O366" t="str">
        <f>VLOOKUP(SalesReceipts[[#This Row],[product_id]],Product[],4,0)</f>
        <v>Brewed herbal tea</v>
      </c>
      <c r="P366">
        <f>COUNTIF(SalesReceipts[sales_outlet_id],SalesReceipts[[#This Row],[sales_outlet_id]])</f>
        <v>129</v>
      </c>
    </row>
    <row r="367" spans="1:16">
      <c r="A367">
        <v>1458</v>
      </c>
      <c r="B367">
        <v>43604</v>
      </c>
      <c r="C367">
        <v>10</v>
      </c>
      <c r="D367">
        <v>44</v>
      </c>
      <c r="E367">
        <v>0</v>
      </c>
      <c r="F367">
        <v>1</v>
      </c>
      <c r="G367">
        <v>14</v>
      </c>
      <c r="H367">
        <v>2</v>
      </c>
      <c r="I367">
        <f>VLOOKUP(SalesReceipts[[#This Row],[product_id]],Product[],8,FALSE)</f>
        <v>8.9499999999999993</v>
      </c>
      <c r="J367">
        <f>SalesReceipts[[#This Row],[unit_price]]-VLOOKUP(SalesReceipts[[#This Row],[product_id]],Product[],7,FALSE)</f>
        <v>1.7899999999999991</v>
      </c>
      <c r="K367" t="str">
        <f>_xlfn.XLOOKUP(SalesReceipts[[#This Row],[product_id]],Product[product_id],Product[product_group],"Not Found", 0,1)</f>
        <v>Whole Bean/Teas</v>
      </c>
      <c r="L367" t="str">
        <f>VLOOKUP('Sales Receipts'!C368,SalesOutlet[],4,0)</f>
        <v>Toronto</v>
      </c>
      <c r="M367" t="str">
        <f>VLOOKUP(SalesReceipts[[#This Row],[staff_id]],Staff[],7,0)</f>
        <v>Tamekah Maya</v>
      </c>
      <c r="N367">
        <f>MONTH(SalesReceipts[[#This Row],[transaction_date]])</f>
        <v>5</v>
      </c>
      <c r="O367" t="str">
        <f>VLOOKUP(SalesReceipts[[#This Row],[product_id]],Product[],4,0)</f>
        <v>Black tea</v>
      </c>
      <c r="P367">
        <f>COUNTIF(SalesReceipts[sales_outlet_id],SalesReceipts[[#This Row],[sales_outlet_id]])</f>
        <v>121</v>
      </c>
    </row>
    <row r="368" spans="1:16">
      <c r="A368">
        <v>1207</v>
      </c>
      <c r="B368">
        <v>43605</v>
      </c>
      <c r="C368">
        <v>3</v>
      </c>
      <c r="D368">
        <v>8</v>
      </c>
      <c r="E368">
        <v>0</v>
      </c>
      <c r="F368">
        <v>1</v>
      </c>
      <c r="G368">
        <v>7</v>
      </c>
      <c r="H368">
        <v>1</v>
      </c>
      <c r="I368">
        <f>VLOOKUP(SalesReceipts[[#This Row],[product_id]],Product[],8,FALSE)</f>
        <v>19.75</v>
      </c>
      <c r="J368">
        <f>SalesReceipts[[#This Row],[unit_price]]-VLOOKUP(SalesReceipts[[#This Row],[product_id]],Product[],7,FALSE)</f>
        <v>3.9499999999999993</v>
      </c>
      <c r="K368" t="str">
        <f>_xlfn.XLOOKUP(SalesReceipts[[#This Row],[product_id]],Product[product_id],Product[product_group],"Not Found", 0,1)</f>
        <v>Whole Bean/Teas</v>
      </c>
      <c r="L368" t="str">
        <f>VLOOKUP('Sales Receipts'!C369,SalesOutlet[],4,0)</f>
        <v>Markham</v>
      </c>
      <c r="M368" t="str">
        <f>VLOOKUP(SalesReceipts[[#This Row],[staff_id]],Staff[],7,0)</f>
        <v>Hamilton Emi</v>
      </c>
      <c r="N368">
        <f>MONTH(SalesReceipts[[#This Row],[transaction_date]])</f>
        <v>5</v>
      </c>
      <c r="O368" t="str">
        <f>VLOOKUP(SalesReceipts[[#This Row],[product_id]],Product[],4,0)</f>
        <v>Premium Beans</v>
      </c>
      <c r="P368">
        <f>COUNTIF(SalesReceipts[sales_outlet_id],SalesReceipts[[#This Row],[sales_outlet_id]])</f>
        <v>129</v>
      </c>
    </row>
    <row r="369" spans="1:16">
      <c r="A369">
        <v>1570</v>
      </c>
      <c r="B369">
        <v>43605</v>
      </c>
      <c r="C369">
        <v>7</v>
      </c>
      <c r="D369">
        <v>30</v>
      </c>
      <c r="E369">
        <v>0</v>
      </c>
      <c r="F369">
        <v>1</v>
      </c>
      <c r="G369">
        <v>65</v>
      </c>
      <c r="H369">
        <v>2</v>
      </c>
      <c r="I369">
        <f>VLOOKUP(SalesReceipts[[#This Row],[product_id]],Product[],8,FALSE)</f>
        <v>0.8</v>
      </c>
      <c r="J369">
        <f>SalesReceipts[[#This Row],[unit_price]]-VLOOKUP(SalesReceipts[[#This Row],[product_id]],Product[],7,FALSE)</f>
        <v>0.76</v>
      </c>
      <c r="K369" t="str">
        <f>_xlfn.XLOOKUP(SalesReceipts[[#This Row],[product_id]],Product[product_id],Product[product_group],"Not Found", 0,1)</f>
        <v>Add-ons</v>
      </c>
      <c r="L369" t="str">
        <f>VLOOKUP('Sales Receipts'!C370,SalesOutlet[],4,0)</f>
        <v>Toronto</v>
      </c>
      <c r="M369" t="str">
        <f>VLOOKUP(SalesReceipts[[#This Row],[staff_id]],Staff[],7,0)</f>
        <v>Amela Chadwick</v>
      </c>
      <c r="N369">
        <f>MONTH(SalesReceipts[[#This Row],[transaction_date]])</f>
        <v>5</v>
      </c>
      <c r="O369" t="str">
        <f>VLOOKUP(SalesReceipts[[#This Row],[product_id]],Product[],4,0)</f>
        <v>Sugar free syrup</v>
      </c>
      <c r="P369">
        <f>COUNTIF(SalesReceipts[sales_outlet_id],SalesReceipts[[#This Row],[sales_outlet_id]])</f>
        <v>122</v>
      </c>
    </row>
    <row r="370" spans="1:16">
      <c r="A370">
        <v>132</v>
      </c>
      <c r="B370">
        <v>43605</v>
      </c>
      <c r="C370">
        <v>9</v>
      </c>
      <c r="D370">
        <v>38</v>
      </c>
      <c r="E370">
        <v>1</v>
      </c>
      <c r="F370">
        <v>1</v>
      </c>
      <c r="G370">
        <v>6</v>
      </c>
      <c r="H370">
        <v>1</v>
      </c>
      <c r="I370">
        <f>VLOOKUP(SalesReceipts[[#This Row],[product_id]],Product[],8,FALSE)</f>
        <v>21</v>
      </c>
      <c r="J370">
        <f>SalesReceipts[[#This Row],[unit_price]]-VLOOKUP(SalesReceipts[[#This Row],[product_id]],Product[],7,FALSE)</f>
        <v>4.1999999999999993</v>
      </c>
      <c r="K370" t="str">
        <f>_xlfn.XLOOKUP(SalesReceipts[[#This Row],[product_id]],Product[product_id],Product[product_group],"Not Found", 0,1)</f>
        <v>Whole Bean/Teas</v>
      </c>
      <c r="L370" t="str">
        <f>VLOOKUP('Sales Receipts'!C371,SalesOutlet[],4,0)</f>
        <v>Mississauga</v>
      </c>
      <c r="M370" t="str">
        <f>VLOOKUP(SalesReceipts[[#This Row],[staff_id]],Staff[],7,0)</f>
        <v>Ezekiel Bertha</v>
      </c>
      <c r="N370">
        <f>MONTH(SalesReceipts[[#This Row],[transaction_date]])</f>
        <v>5</v>
      </c>
      <c r="O370" t="str">
        <f>VLOOKUP(SalesReceipts[[#This Row],[product_id]],Product[],4,0)</f>
        <v>Gourmet Beans</v>
      </c>
      <c r="P370">
        <f>COUNTIF(SalesReceipts[sales_outlet_id],SalesReceipts[[#This Row],[sales_outlet_id]])</f>
        <v>114</v>
      </c>
    </row>
    <row r="371" spans="1:16">
      <c r="A371">
        <v>201</v>
      </c>
      <c r="B371">
        <v>43605</v>
      </c>
      <c r="C371">
        <v>6</v>
      </c>
      <c r="D371">
        <v>22</v>
      </c>
      <c r="E371">
        <v>0</v>
      </c>
      <c r="F371">
        <v>1</v>
      </c>
      <c r="G371">
        <v>6</v>
      </c>
      <c r="H371">
        <v>2</v>
      </c>
      <c r="I371">
        <f>VLOOKUP(SalesReceipts[[#This Row],[product_id]],Product[],8,FALSE)</f>
        <v>21</v>
      </c>
      <c r="J371">
        <f>SalesReceipts[[#This Row],[unit_price]]-VLOOKUP(SalesReceipts[[#This Row],[product_id]],Product[],7,FALSE)</f>
        <v>4.1999999999999993</v>
      </c>
      <c r="K371" t="str">
        <f>_xlfn.XLOOKUP(SalesReceipts[[#This Row],[product_id]],Product[product_id],Product[product_group],"Not Found", 0,1)</f>
        <v>Whole Bean/Teas</v>
      </c>
      <c r="L371" t="str">
        <f>VLOOKUP('Sales Receipts'!C372,SalesOutlet[],4,0)</f>
        <v>Mississauga</v>
      </c>
      <c r="M371" t="str">
        <f>VLOOKUP(SalesReceipts[[#This Row],[staff_id]],Staff[],7,0)</f>
        <v>Marny Dennis</v>
      </c>
      <c r="N371">
        <f>MONTH(SalesReceipts[[#This Row],[transaction_date]])</f>
        <v>5</v>
      </c>
      <c r="O371" t="str">
        <f>VLOOKUP(SalesReceipts[[#This Row],[product_id]],Product[],4,0)</f>
        <v>Gourmet Beans</v>
      </c>
      <c r="P371">
        <f>COUNTIF(SalesReceipts[sales_outlet_id],SalesReceipts[[#This Row],[sales_outlet_id]])</f>
        <v>146</v>
      </c>
    </row>
    <row r="372" spans="1:16">
      <c r="A372">
        <v>1670</v>
      </c>
      <c r="B372">
        <v>43605</v>
      </c>
      <c r="C372">
        <v>6</v>
      </c>
      <c r="D372">
        <v>24</v>
      </c>
      <c r="E372">
        <v>1</v>
      </c>
      <c r="F372">
        <v>1</v>
      </c>
      <c r="G372">
        <v>69</v>
      </c>
      <c r="H372">
        <v>2</v>
      </c>
      <c r="I372">
        <f>VLOOKUP(SalesReceipts[[#This Row],[product_id]],Product[],8,FALSE)</f>
        <v>3.25</v>
      </c>
      <c r="J372">
        <f>SalesReceipts[[#This Row],[unit_price]]-VLOOKUP(SalesReceipts[[#This Row],[product_id]],Product[],7,FALSE)</f>
        <v>1.1400000000000001</v>
      </c>
      <c r="K372" t="str">
        <f>_xlfn.XLOOKUP(SalesReceipts[[#This Row],[product_id]],Product[product_id],Product[product_group],"Not Found", 0,1)</f>
        <v>Food</v>
      </c>
      <c r="L372" t="str">
        <f>VLOOKUP('Sales Receipts'!C373,SalesOutlet[],4,0)</f>
        <v>Toronto</v>
      </c>
      <c r="M372" t="str">
        <f>VLOOKUP(SalesReceipts[[#This Row],[staff_id]],Staff[],7,0)</f>
        <v>Garrett Doris</v>
      </c>
      <c r="N372">
        <f>MONTH(SalesReceipts[[#This Row],[transaction_date]])</f>
        <v>5</v>
      </c>
      <c r="O372" t="str">
        <f>VLOOKUP(SalesReceipts[[#This Row],[product_id]],Product[],4,0)</f>
        <v>Pastry</v>
      </c>
      <c r="P372">
        <f>COUNTIF(SalesReceipts[sales_outlet_id],SalesReceipts[[#This Row],[sales_outlet_id]])</f>
        <v>146</v>
      </c>
    </row>
    <row r="373" spans="1:16">
      <c r="A373">
        <v>174</v>
      </c>
      <c r="B373">
        <v>43605</v>
      </c>
      <c r="C373">
        <v>4</v>
      </c>
      <c r="D373">
        <v>14</v>
      </c>
      <c r="E373">
        <v>0</v>
      </c>
      <c r="F373">
        <v>1</v>
      </c>
      <c r="G373">
        <v>36</v>
      </c>
      <c r="H373">
        <v>1</v>
      </c>
      <c r="I373">
        <f>VLOOKUP(SalesReceipts[[#This Row],[product_id]],Product[],8,FALSE)</f>
        <v>3.75</v>
      </c>
      <c r="J373">
        <f>SalesReceipts[[#This Row],[unit_price]]-VLOOKUP(SalesReceipts[[#This Row],[product_id]],Product[],7,FALSE)</f>
        <v>3</v>
      </c>
      <c r="K373" t="str">
        <f>_xlfn.XLOOKUP(SalesReceipts[[#This Row],[product_id]],Product[product_id],Product[product_group],"Not Found", 0,1)</f>
        <v>Beverages</v>
      </c>
      <c r="L373" t="str">
        <f>VLOOKUP('Sales Receipts'!C374,SalesOutlet[],4,0)</f>
        <v>Mississauga</v>
      </c>
      <c r="M373" t="str">
        <f>VLOOKUP(SalesReceipts[[#This Row],[staff_id]],Staff[],7,0)</f>
        <v>Damon Sasha</v>
      </c>
      <c r="N373">
        <f>MONTH(SalesReceipts[[#This Row],[transaction_date]])</f>
        <v>5</v>
      </c>
      <c r="O373" t="str">
        <f>VLOOKUP(SalesReceipts[[#This Row],[product_id]],Product[],4,0)</f>
        <v>Premium brewed coffee</v>
      </c>
      <c r="P373">
        <f>COUNTIF(SalesReceipts[sales_outlet_id],SalesReceipts[[#This Row],[sales_outlet_id]])</f>
        <v>129</v>
      </c>
    </row>
    <row r="374" spans="1:16">
      <c r="A374">
        <v>691</v>
      </c>
      <c r="B374">
        <v>43606</v>
      </c>
      <c r="C374">
        <v>6</v>
      </c>
      <c r="D374">
        <v>24</v>
      </c>
      <c r="E374">
        <v>0</v>
      </c>
      <c r="F374">
        <v>1</v>
      </c>
      <c r="G374">
        <v>11</v>
      </c>
      <c r="H374">
        <v>1</v>
      </c>
      <c r="I374">
        <f>VLOOKUP(SalesReceipts[[#This Row],[product_id]],Product[],8,FALSE)</f>
        <v>8.9499999999999993</v>
      </c>
      <c r="J374">
        <f>SalesReceipts[[#This Row],[unit_price]]-VLOOKUP(SalesReceipts[[#This Row],[product_id]],Product[],7,FALSE)</f>
        <v>1.7899999999999991</v>
      </c>
      <c r="K374" t="str">
        <f>_xlfn.XLOOKUP(SalesReceipts[[#This Row],[product_id]],Product[product_id],Product[product_group],"Not Found", 0,1)</f>
        <v>Whole Bean/Teas</v>
      </c>
      <c r="L374" t="str">
        <f>VLOOKUP('Sales Receipts'!C375,SalesOutlet[],4,0)</f>
        <v>Markham</v>
      </c>
      <c r="M374" t="str">
        <f>VLOOKUP(SalesReceipts[[#This Row],[staff_id]],Staff[],7,0)</f>
        <v>Garrett Doris</v>
      </c>
      <c r="N374">
        <f>MONTH(SalesReceipts[[#This Row],[transaction_date]])</f>
        <v>5</v>
      </c>
      <c r="O374" t="str">
        <f>VLOOKUP(SalesReceipts[[#This Row],[product_id]],Product[],4,0)</f>
        <v>Herbal tea</v>
      </c>
      <c r="P374">
        <f>COUNTIF(SalesReceipts[sales_outlet_id],SalesReceipts[[#This Row],[sales_outlet_id]])</f>
        <v>146</v>
      </c>
    </row>
    <row r="375" spans="1:16">
      <c r="A375">
        <v>1137</v>
      </c>
      <c r="B375">
        <v>43606</v>
      </c>
      <c r="C375">
        <v>8</v>
      </c>
      <c r="D375">
        <v>31</v>
      </c>
      <c r="E375">
        <v>0</v>
      </c>
      <c r="F375">
        <v>1</v>
      </c>
      <c r="G375">
        <v>31</v>
      </c>
      <c r="H375">
        <v>2</v>
      </c>
      <c r="I375">
        <f>VLOOKUP(SalesReceipts[[#This Row],[product_id]],Product[],8,FALSE)</f>
        <v>2.2000000000000002</v>
      </c>
      <c r="J375">
        <f>SalesReceipts[[#This Row],[unit_price]]-VLOOKUP(SalesReceipts[[#This Row],[product_id]],Product[],7,FALSE)</f>
        <v>1.7600000000000002</v>
      </c>
      <c r="K375" t="str">
        <f>_xlfn.XLOOKUP(SalesReceipts[[#This Row],[product_id]],Product[product_id],Product[product_group],"Not Found", 0,1)</f>
        <v>Beverages</v>
      </c>
      <c r="L375" t="str">
        <f>VLOOKUP('Sales Receipts'!C376,SalesOutlet[],4,0)</f>
        <v>Toronto</v>
      </c>
      <c r="M375" t="str">
        <f>VLOOKUP(SalesReceipts[[#This Row],[staff_id]],Staff[],7,0)</f>
        <v>Dawn Anthony</v>
      </c>
      <c r="N375">
        <f>MONTH(SalesReceipts[[#This Row],[transaction_date]])</f>
        <v>5</v>
      </c>
      <c r="O375" t="str">
        <f>VLOOKUP(SalesReceipts[[#This Row],[product_id]],Product[],4,0)</f>
        <v>Gourmet brewed coffee</v>
      </c>
      <c r="P375">
        <f>COUNTIF(SalesReceipts[sales_outlet_id],SalesReceipts[[#This Row],[sales_outlet_id]])</f>
        <v>124</v>
      </c>
    </row>
    <row r="376" spans="1:16">
      <c r="A376">
        <v>1159</v>
      </c>
      <c r="B376">
        <v>43606</v>
      </c>
      <c r="C376">
        <v>4</v>
      </c>
      <c r="D376">
        <v>15</v>
      </c>
      <c r="E376">
        <v>1</v>
      </c>
      <c r="F376">
        <v>1</v>
      </c>
      <c r="G376">
        <v>58</v>
      </c>
      <c r="H376">
        <v>1</v>
      </c>
      <c r="I376">
        <f>VLOOKUP(SalesReceipts[[#This Row],[product_id]],Product[],8,FALSE)</f>
        <v>3.5</v>
      </c>
      <c r="J376">
        <f>SalesReceipts[[#This Row],[unit_price]]-VLOOKUP(SalesReceipts[[#This Row],[product_id]],Product[],7,FALSE)</f>
        <v>0.87000000000000011</v>
      </c>
      <c r="K376" t="str">
        <f>_xlfn.XLOOKUP(SalesReceipts[[#This Row],[product_id]],Product[product_id],Product[product_group],"Not Found", 0,1)</f>
        <v>Beverages</v>
      </c>
      <c r="L376" t="str">
        <f>VLOOKUP('Sales Receipts'!C377,SalesOutlet[],4,0)</f>
        <v>Mississauga</v>
      </c>
      <c r="M376" t="str">
        <f>VLOOKUP(SalesReceipts[[#This Row],[staff_id]],Staff[],7,0)</f>
        <v>Remedios Mari</v>
      </c>
      <c r="N376">
        <f>MONTH(SalesReceipts[[#This Row],[transaction_date]])</f>
        <v>5</v>
      </c>
      <c r="O376" t="str">
        <f>VLOOKUP(SalesReceipts[[#This Row],[product_id]],Product[],4,0)</f>
        <v>Hot chocolate</v>
      </c>
      <c r="P376">
        <f>COUNTIF(SalesReceipts[sales_outlet_id],SalesReceipts[[#This Row],[sales_outlet_id]])</f>
        <v>129</v>
      </c>
    </row>
    <row r="377" spans="1:16">
      <c r="A377">
        <v>1212</v>
      </c>
      <c r="B377">
        <v>43606</v>
      </c>
      <c r="C377">
        <v>6</v>
      </c>
      <c r="D377">
        <v>21</v>
      </c>
      <c r="E377">
        <v>0</v>
      </c>
      <c r="F377">
        <v>1</v>
      </c>
      <c r="G377">
        <v>12</v>
      </c>
      <c r="H377">
        <v>1</v>
      </c>
      <c r="I377">
        <f>VLOOKUP(SalesReceipts[[#This Row],[product_id]],Product[],8,FALSE)</f>
        <v>8.9499999999999993</v>
      </c>
      <c r="J377">
        <f>SalesReceipts[[#This Row],[unit_price]]-VLOOKUP(SalesReceipts[[#This Row],[product_id]],Product[],7,FALSE)</f>
        <v>1.7899999999999991</v>
      </c>
      <c r="K377" t="str">
        <f>_xlfn.XLOOKUP(SalesReceipts[[#This Row],[product_id]],Product[product_id],Product[product_group],"Not Found", 0,1)</f>
        <v>Whole Bean/Teas</v>
      </c>
      <c r="L377" t="str">
        <f>VLOOKUP('Sales Receipts'!C378,SalesOutlet[],4,0)</f>
        <v>Toronto</v>
      </c>
      <c r="M377" t="str">
        <f>VLOOKUP(SalesReceipts[[#This Row],[staff_id]],Staff[],7,0)</f>
        <v>Melodie Mercedes</v>
      </c>
      <c r="N377">
        <f>MONTH(SalesReceipts[[#This Row],[transaction_date]])</f>
        <v>5</v>
      </c>
      <c r="O377" t="str">
        <f>VLOOKUP(SalesReceipts[[#This Row],[product_id]],Product[],4,0)</f>
        <v>Herbal tea</v>
      </c>
      <c r="P377">
        <f>COUNTIF(SalesReceipts[sales_outlet_id],SalesReceipts[[#This Row],[sales_outlet_id]])</f>
        <v>146</v>
      </c>
    </row>
    <row r="378" spans="1:16">
      <c r="A378">
        <v>680</v>
      </c>
      <c r="B378">
        <v>43607</v>
      </c>
      <c r="C378">
        <v>9</v>
      </c>
      <c r="D378">
        <v>38</v>
      </c>
      <c r="E378">
        <v>1</v>
      </c>
      <c r="F378">
        <v>1</v>
      </c>
      <c r="G378">
        <v>28</v>
      </c>
      <c r="H378">
        <v>1</v>
      </c>
      <c r="I378">
        <f>VLOOKUP(SalesReceipts[[#This Row],[product_id]],Product[],8,FALSE)</f>
        <v>2</v>
      </c>
      <c r="J378">
        <f>SalesReceipts[[#This Row],[unit_price]]-VLOOKUP(SalesReceipts[[#This Row],[product_id]],Product[],7,FALSE)</f>
        <v>1.6</v>
      </c>
      <c r="K378" t="str">
        <f>_xlfn.XLOOKUP(SalesReceipts[[#This Row],[product_id]],Product[product_id],Product[product_group],"Not Found", 0,1)</f>
        <v>Beverages</v>
      </c>
      <c r="L378" t="str">
        <f>VLOOKUP('Sales Receipts'!C379,SalesOutlet[],4,0)</f>
        <v>Markham</v>
      </c>
      <c r="M378" t="str">
        <f>VLOOKUP(SalesReceipts[[#This Row],[staff_id]],Staff[],7,0)</f>
        <v>Ezekiel Bertha</v>
      </c>
      <c r="N378">
        <f>MONTH(SalesReceipts[[#This Row],[transaction_date]])</f>
        <v>5</v>
      </c>
      <c r="O378" t="str">
        <f>VLOOKUP(SalesReceipts[[#This Row],[product_id]],Product[],4,0)</f>
        <v>Gourmet brewed coffee</v>
      </c>
      <c r="P378">
        <f>COUNTIF(SalesReceipts[sales_outlet_id],SalesReceipts[[#This Row],[sales_outlet_id]])</f>
        <v>114</v>
      </c>
    </row>
    <row r="379" spans="1:16">
      <c r="A379">
        <v>1324</v>
      </c>
      <c r="B379">
        <v>43607</v>
      </c>
      <c r="C379">
        <v>7</v>
      </c>
      <c r="D379">
        <v>29</v>
      </c>
      <c r="E379">
        <v>1</v>
      </c>
      <c r="F379">
        <v>1</v>
      </c>
      <c r="G379">
        <v>80</v>
      </c>
      <c r="H379">
        <v>2</v>
      </c>
      <c r="I379">
        <f>VLOOKUP(SalesReceipts[[#This Row],[product_id]],Product[],8,FALSE)</f>
        <v>23</v>
      </c>
      <c r="J379">
        <f>SalesReceipts[[#This Row],[unit_price]]-VLOOKUP(SalesReceipts[[#This Row],[product_id]],Product[],7,FALSE)</f>
        <v>15.64</v>
      </c>
      <c r="K379" t="str">
        <f>_xlfn.XLOOKUP(SalesReceipts[[#This Row],[product_id]],Product[product_id],Product[product_group],"Not Found", 0,1)</f>
        <v>Merchandise</v>
      </c>
      <c r="L379" t="str">
        <f>VLOOKUP('Sales Receipts'!C380,SalesOutlet[],4,0)</f>
        <v>Toronto</v>
      </c>
      <c r="M379" t="str">
        <f>VLOOKUP(SalesReceipts[[#This Row],[staff_id]],Staff[],7,0)</f>
        <v>Orson Benedict</v>
      </c>
      <c r="N379">
        <f>MONTH(SalesReceipts[[#This Row],[transaction_date]])</f>
        <v>5</v>
      </c>
      <c r="O379" t="str">
        <f>VLOOKUP(SalesReceipts[[#This Row],[product_id]],Product[],4,0)</f>
        <v>Clothing</v>
      </c>
      <c r="P379">
        <f>COUNTIF(SalesReceipts[sales_outlet_id],SalesReceipts[[#This Row],[sales_outlet_id]])</f>
        <v>122</v>
      </c>
    </row>
    <row r="380" spans="1:16">
      <c r="A380">
        <v>898</v>
      </c>
      <c r="B380">
        <v>43608</v>
      </c>
      <c r="C380">
        <v>3</v>
      </c>
      <c r="D380">
        <v>6</v>
      </c>
      <c r="E380">
        <v>1</v>
      </c>
      <c r="F380">
        <v>1</v>
      </c>
      <c r="G380">
        <v>23</v>
      </c>
      <c r="H380">
        <v>2</v>
      </c>
      <c r="I380">
        <f>VLOOKUP(SalesReceipts[[#This Row],[product_id]],Product[],8,FALSE)</f>
        <v>2.5</v>
      </c>
      <c r="J380">
        <f>SalesReceipts[[#This Row],[unit_price]]-VLOOKUP(SalesReceipts[[#This Row],[product_id]],Product[],7,FALSE)</f>
        <v>2</v>
      </c>
      <c r="K380" t="str">
        <f>_xlfn.XLOOKUP(SalesReceipts[[#This Row],[product_id]],Product[product_id],Product[product_group],"Not Found", 0,1)</f>
        <v>Beverages</v>
      </c>
      <c r="L380" t="str">
        <f>VLOOKUP('Sales Receipts'!C381,SalesOutlet[],4,0)</f>
        <v>Markham</v>
      </c>
      <c r="M380" t="str">
        <f>VLOOKUP(SalesReceipts[[#This Row],[staff_id]],Staff[],7,0)</f>
        <v>Xena Rahim</v>
      </c>
      <c r="N380">
        <f>MONTH(SalesReceipts[[#This Row],[transaction_date]])</f>
        <v>5</v>
      </c>
      <c r="O380" t="str">
        <f>VLOOKUP(SalesReceipts[[#This Row],[product_id]],Product[],4,0)</f>
        <v>Drip coffee</v>
      </c>
      <c r="P380">
        <f>COUNTIF(SalesReceipts[sales_outlet_id],SalesReceipts[[#This Row],[sales_outlet_id]])</f>
        <v>129</v>
      </c>
    </row>
    <row r="381" spans="1:16">
      <c r="A381">
        <v>120</v>
      </c>
      <c r="B381">
        <v>43609</v>
      </c>
      <c r="C381">
        <v>8</v>
      </c>
      <c r="D381">
        <v>33</v>
      </c>
      <c r="E381">
        <v>0</v>
      </c>
      <c r="F381">
        <v>1</v>
      </c>
      <c r="G381">
        <v>46</v>
      </c>
      <c r="H381">
        <v>2</v>
      </c>
      <c r="I381">
        <f>VLOOKUP(SalesReceipts[[#This Row],[product_id]],Product[],8,FALSE)</f>
        <v>2.5</v>
      </c>
      <c r="J381">
        <f>SalesReceipts[[#This Row],[unit_price]]-VLOOKUP(SalesReceipts[[#This Row],[product_id]],Product[],7,FALSE)</f>
        <v>1.87</v>
      </c>
      <c r="K381" t="str">
        <f>_xlfn.XLOOKUP(SalesReceipts[[#This Row],[product_id]],Product[product_id],Product[product_group],"Not Found", 0,1)</f>
        <v>Beverages</v>
      </c>
      <c r="L381" t="str">
        <f>VLOOKUP('Sales Receipts'!C382,SalesOutlet[],4,0)</f>
        <v>Toronto</v>
      </c>
      <c r="M381" t="str">
        <f>VLOOKUP(SalesReceipts[[#This Row],[staff_id]],Staff[],7,0)</f>
        <v>Cairo Vaughan</v>
      </c>
      <c r="N381">
        <f>MONTH(SalesReceipts[[#This Row],[transaction_date]])</f>
        <v>5</v>
      </c>
      <c r="O381" t="str">
        <f>VLOOKUP(SalesReceipts[[#This Row],[product_id]],Product[],4,0)</f>
        <v>Brewed Green tea</v>
      </c>
      <c r="P381">
        <f>COUNTIF(SalesReceipts[sales_outlet_id],SalesReceipts[[#This Row],[sales_outlet_id]])</f>
        <v>124</v>
      </c>
    </row>
    <row r="382" spans="1:16">
      <c r="A382">
        <v>530</v>
      </c>
      <c r="B382">
        <v>43609</v>
      </c>
      <c r="C382">
        <v>9</v>
      </c>
      <c r="D382">
        <v>36</v>
      </c>
      <c r="E382">
        <v>1</v>
      </c>
      <c r="F382">
        <v>1</v>
      </c>
      <c r="G382">
        <v>79</v>
      </c>
      <c r="H382">
        <v>1</v>
      </c>
      <c r="I382">
        <f>VLOOKUP(SalesReceipts[[#This Row],[product_id]],Product[],8,FALSE)</f>
        <v>3.75</v>
      </c>
      <c r="J382">
        <f>SalesReceipts[[#This Row],[unit_price]]-VLOOKUP(SalesReceipts[[#This Row],[product_id]],Product[],7,FALSE)</f>
        <v>1.31</v>
      </c>
      <c r="K382" t="str">
        <f>_xlfn.XLOOKUP(SalesReceipts[[#This Row],[product_id]],Product[product_id],Product[product_group],"Not Found", 0,1)</f>
        <v>Food</v>
      </c>
      <c r="L382" t="str">
        <f>VLOOKUP('Sales Receipts'!C383,SalesOutlet[],4,0)</f>
        <v>Toronto</v>
      </c>
      <c r="M382" t="str">
        <f>VLOOKUP(SalesReceipts[[#This Row],[staff_id]],Staff[],7,0)</f>
        <v>Anthony Kaitlin</v>
      </c>
      <c r="N382">
        <f>MONTH(SalesReceipts[[#This Row],[transaction_date]])</f>
        <v>5</v>
      </c>
      <c r="O382" t="str">
        <f>VLOOKUP(SalesReceipts[[#This Row],[product_id]],Product[],4,0)</f>
        <v>Scone</v>
      </c>
      <c r="P382">
        <f>COUNTIF(SalesReceipts[sales_outlet_id],SalesReceipts[[#This Row],[sales_outlet_id]])</f>
        <v>114</v>
      </c>
    </row>
    <row r="383" spans="1:16">
      <c r="A383">
        <v>1267</v>
      </c>
      <c r="B383">
        <v>43609</v>
      </c>
      <c r="C383">
        <v>4</v>
      </c>
      <c r="D383">
        <v>15</v>
      </c>
      <c r="E383">
        <v>0</v>
      </c>
      <c r="F383">
        <v>1</v>
      </c>
      <c r="G383">
        <v>75</v>
      </c>
      <c r="H383">
        <v>1</v>
      </c>
      <c r="I383">
        <f>VLOOKUP(SalesReceipts[[#This Row],[product_id]],Product[],8,FALSE)</f>
        <v>3.5</v>
      </c>
      <c r="J383">
        <f>SalesReceipts[[#This Row],[unit_price]]-VLOOKUP(SalesReceipts[[#This Row],[product_id]],Product[],7,FALSE)</f>
        <v>1.2200000000000002</v>
      </c>
      <c r="K383" t="str">
        <f>_xlfn.XLOOKUP(SalesReceipts[[#This Row],[product_id]],Product[product_id],Product[product_group],"Not Found", 0,1)</f>
        <v>Food</v>
      </c>
      <c r="L383" t="str">
        <f>VLOOKUP('Sales Receipts'!C384,SalesOutlet[],4,0)</f>
        <v>Markham</v>
      </c>
      <c r="M383" t="str">
        <f>VLOOKUP(SalesReceipts[[#This Row],[staff_id]],Staff[],7,0)</f>
        <v>Remedios Mari</v>
      </c>
      <c r="N383">
        <f>MONTH(SalesReceipts[[#This Row],[transaction_date]])</f>
        <v>5</v>
      </c>
      <c r="O383" t="str">
        <f>VLOOKUP(SalesReceipts[[#This Row],[product_id]],Product[],4,0)</f>
        <v>Biscotti</v>
      </c>
      <c r="P383">
        <f>COUNTIF(SalesReceipts[sales_outlet_id],SalesReceipts[[#This Row],[sales_outlet_id]])</f>
        <v>129</v>
      </c>
    </row>
    <row r="384" spans="1:16">
      <c r="A384">
        <v>1418</v>
      </c>
      <c r="B384">
        <v>43609</v>
      </c>
      <c r="C384">
        <v>7</v>
      </c>
      <c r="D384">
        <v>30</v>
      </c>
      <c r="E384">
        <v>1</v>
      </c>
      <c r="F384">
        <v>1</v>
      </c>
      <c r="G384">
        <v>84</v>
      </c>
      <c r="H384">
        <v>2</v>
      </c>
      <c r="I384">
        <f>VLOOKUP(SalesReceipts[[#This Row],[product_id]],Product[],8,FALSE)</f>
        <v>0.8</v>
      </c>
      <c r="J384">
        <f>SalesReceipts[[#This Row],[unit_price]]-VLOOKUP(SalesReceipts[[#This Row],[product_id]],Product[],7,FALSE)</f>
        <v>0.76</v>
      </c>
      <c r="K384" t="str">
        <f>_xlfn.XLOOKUP(SalesReceipts[[#This Row],[product_id]],Product[product_id],Product[product_group],"Not Found", 0,1)</f>
        <v>Add-ons</v>
      </c>
      <c r="L384" t="str">
        <f>VLOOKUP('Sales Receipts'!C385,SalesOutlet[],4,0)</f>
        <v>Markham</v>
      </c>
      <c r="M384" t="str">
        <f>VLOOKUP(SalesReceipts[[#This Row],[staff_id]],Staff[],7,0)</f>
        <v>Amela Chadwick</v>
      </c>
      <c r="N384">
        <f>MONTH(SalesReceipts[[#This Row],[transaction_date]])</f>
        <v>5</v>
      </c>
      <c r="O384" t="str">
        <f>VLOOKUP(SalesReceipts[[#This Row],[product_id]],Product[],4,0)</f>
        <v>Regular syrup</v>
      </c>
      <c r="P384">
        <f>COUNTIF(SalesReceipts[sales_outlet_id],SalesReceipts[[#This Row],[sales_outlet_id]])</f>
        <v>122</v>
      </c>
    </row>
    <row r="385" spans="1:16">
      <c r="A385">
        <v>1057</v>
      </c>
      <c r="B385">
        <v>43610</v>
      </c>
      <c r="C385">
        <v>7</v>
      </c>
      <c r="D385">
        <v>28</v>
      </c>
      <c r="E385">
        <v>0</v>
      </c>
      <c r="F385">
        <v>1</v>
      </c>
      <c r="G385">
        <v>84</v>
      </c>
      <c r="H385">
        <v>1</v>
      </c>
      <c r="I385">
        <f>VLOOKUP(SalesReceipts[[#This Row],[product_id]],Product[],8,FALSE)</f>
        <v>0.8</v>
      </c>
      <c r="J385">
        <f>SalesReceipts[[#This Row],[unit_price]]-VLOOKUP(SalesReceipts[[#This Row],[product_id]],Product[],7,FALSE)</f>
        <v>0.76</v>
      </c>
      <c r="K385" t="str">
        <f>_xlfn.XLOOKUP(SalesReceipts[[#This Row],[product_id]],Product[product_id],Product[product_group],"Not Found", 0,1)</f>
        <v>Add-ons</v>
      </c>
      <c r="L385" t="str">
        <f>VLOOKUP('Sales Receipts'!C386,SalesOutlet[],4,0)</f>
        <v>Markham</v>
      </c>
      <c r="M385" t="str">
        <f>VLOOKUP(SalesReceipts[[#This Row],[staff_id]],Staff[],7,0)</f>
        <v>Joseph Byron</v>
      </c>
      <c r="N385">
        <f>MONTH(SalesReceipts[[#This Row],[transaction_date]])</f>
        <v>5</v>
      </c>
      <c r="O385" t="str">
        <f>VLOOKUP(SalesReceipts[[#This Row],[product_id]],Product[],4,0)</f>
        <v>Regular syrup</v>
      </c>
      <c r="P385">
        <f>COUNTIF(SalesReceipts[sales_outlet_id],SalesReceipts[[#This Row],[sales_outlet_id]])</f>
        <v>122</v>
      </c>
    </row>
    <row r="386" spans="1:16">
      <c r="A386">
        <v>1436</v>
      </c>
      <c r="B386">
        <v>43610</v>
      </c>
      <c r="C386">
        <v>8</v>
      </c>
      <c r="D386">
        <v>34</v>
      </c>
      <c r="E386">
        <v>1</v>
      </c>
      <c r="F386">
        <v>1</v>
      </c>
      <c r="G386">
        <v>77</v>
      </c>
      <c r="H386">
        <v>2</v>
      </c>
      <c r="I386">
        <f>VLOOKUP(SalesReceipts[[#This Row],[product_id]],Product[],8,FALSE)</f>
        <v>3</v>
      </c>
      <c r="J386">
        <f>SalesReceipts[[#This Row],[unit_price]]-VLOOKUP(SalesReceipts[[#This Row],[product_id]],Product[],7,FALSE)</f>
        <v>1.05</v>
      </c>
      <c r="K386" t="str">
        <f>_xlfn.XLOOKUP(SalesReceipts[[#This Row],[product_id]],Product[product_id],Product[product_group],"Not Found", 0,1)</f>
        <v>Food</v>
      </c>
      <c r="L386" t="str">
        <f>VLOOKUP('Sales Receipts'!C387,SalesOutlet[],4,0)</f>
        <v>Mississauga</v>
      </c>
      <c r="M386" t="str">
        <f>VLOOKUP(SalesReceipts[[#This Row],[staff_id]],Staff[],7,0)</f>
        <v>Yasir Lillith</v>
      </c>
      <c r="N386">
        <f>MONTH(SalesReceipts[[#This Row],[transaction_date]])</f>
        <v>5</v>
      </c>
      <c r="O386" t="str">
        <f>VLOOKUP(SalesReceipts[[#This Row],[product_id]],Product[],4,0)</f>
        <v>Scone</v>
      </c>
      <c r="P386">
        <f>COUNTIF(SalesReceipts[sales_outlet_id],SalesReceipts[[#This Row],[sales_outlet_id]])</f>
        <v>124</v>
      </c>
    </row>
    <row r="387" spans="1:16">
      <c r="A387">
        <v>1488</v>
      </c>
      <c r="B387">
        <v>43610</v>
      </c>
      <c r="C387">
        <v>5</v>
      </c>
      <c r="D387">
        <v>18</v>
      </c>
      <c r="E387">
        <v>0</v>
      </c>
      <c r="F387">
        <v>1</v>
      </c>
      <c r="G387">
        <v>19</v>
      </c>
      <c r="H387">
        <v>2</v>
      </c>
      <c r="I387">
        <f>VLOOKUP(SalesReceipts[[#This Row],[product_id]],Product[],8,FALSE)</f>
        <v>6.4</v>
      </c>
      <c r="J387">
        <f>SalesReceipts[[#This Row],[unit_price]]-VLOOKUP(SalesReceipts[[#This Row],[product_id]],Product[],7,FALSE)</f>
        <v>1.2800000000000002</v>
      </c>
      <c r="K387" t="str">
        <f>_xlfn.XLOOKUP(SalesReceipts[[#This Row],[product_id]],Product[product_id],Product[product_group],"Not Found", 0,1)</f>
        <v>Whole Bean/Teas</v>
      </c>
      <c r="L387" t="str">
        <f>VLOOKUP('Sales Receipts'!C388,SalesOutlet[],4,0)</f>
        <v>Toronto</v>
      </c>
      <c r="M387" t="str">
        <f>VLOOKUP(SalesReceipts[[#This Row],[staff_id]],Staff[],7,0)</f>
        <v>Ezekiel Rashad</v>
      </c>
      <c r="N387">
        <f>MONTH(SalesReceipts[[#This Row],[transaction_date]])</f>
        <v>5</v>
      </c>
      <c r="O387" t="str">
        <f>VLOOKUP(SalesReceipts[[#This Row],[product_id]],Product[],4,0)</f>
        <v>Drinking Chocolate</v>
      </c>
      <c r="P387">
        <f>COUNTIF(SalesReceipts[sales_outlet_id],SalesReceipts[[#This Row],[sales_outlet_id]])</f>
        <v>115</v>
      </c>
    </row>
    <row r="388" spans="1:16">
      <c r="A388">
        <v>1598</v>
      </c>
      <c r="B388">
        <v>43611</v>
      </c>
      <c r="C388">
        <v>3</v>
      </c>
      <c r="D388">
        <v>8</v>
      </c>
      <c r="E388">
        <v>1</v>
      </c>
      <c r="F388">
        <v>1</v>
      </c>
      <c r="G388">
        <v>39</v>
      </c>
      <c r="H388">
        <v>2</v>
      </c>
      <c r="I388">
        <f>VLOOKUP(SalesReceipts[[#This Row],[product_id]],Product[],8,FALSE)</f>
        <v>4.25</v>
      </c>
      <c r="J388">
        <f>SalesReceipts[[#This Row],[unit_price]]-VLOOKUP(SalesReceipts[[#This Row],[product_id]],Product[],7,FALSE)</f>
        <v>3.4</v>
      </c>
      <c r="K388" t="str">
        <f>_xlfn.XLOOKUP(SalesReceipts[[#This Row],[product_id]],Product[product_id],Product[product_group],"Not Found", 0,1)</f>
        <v>Beverages</v>
      </c>
      <c r="L388" t="str">
        <f>VLOOKUP('Sales Receipts'!C389,SalesOutlet[],4,0)</f>
        <v>Mississauga</v>
      </c>
      <c r="M388" t="str">
        <f>VLOOKUP(SalesReceipts[[#This Row],[staff_id]],Staff[],7,0)</f>
        <v>Hamilton Emi</v>
      </c>
      <c r="N388">
        <f>MONTH(SalesReceipts[[#This Row],[transaction_date]])</f>
        <v>5</v>
      </c>
      <c r="O388" t="str">
        <f>VLOOKUP(SalesReceipts[[#This Row],[product_id]],Product[],4,0)</f>
        <v>Barista Espresso</v>
      </c>
      <c r="P388">
        <f>COUNTIF(SalesReceipts[sales_outlet_id],SalesReceipts[[#This Row],[sales_outlet_id]])</f>
        <v>129</v>
      </c>
    </row>
    <row r="389" spans="1:16">
      <c r="A389">
        <v>504</v>
      </c>
      <c r="B389">
        <v>43611</v>
      </c>
      <c r="C389">
        <v>6</v>
      </c>
      <c r="D389">
        <v>22</v>
      </c>
      <c r="E389">
        <v>0</v>
      </c>
      <c r="F389">
        <v>1</v>
      </c>
      <c r="G389">
        <v>20</v>
      </c>
      <c r="H389">
        <v>1</v>
      </c>
      <c r="I389">
        <f>VLOOKUP(SalesReceipts[[#This Row],[product_id]],Product[],8,FALSE)</f>
        <v>7.6</v>
      </c>
      <c r="J389">
        <f>SalesReceipts[[#This Row],[unit_price]]-VLOOKUP(SalesReceipts[[#This Row],[product_id]],Product[],7,FALSE)</f>
        <v>1.5199999999999996</v>
      </c>
      <c r="K389" t="str">
        <f>_xlfn.XLOOKUP(SalesReceipts[[#This Row],[product_id]],Product[product_id],Product[product_group],"Not Found", 0,1)</f>
        <v>Whole Bean/Teas</v>
      </c>
      <c r="L389" t="str">
        <f>VLOOKUP('Sales Receipts'!C390,SalesOutlet[],4,0)</f>
        <v>Mississauga</v>
      </c>
      <c r="M389" t="str">
        <f>VLOOKUP(SalesReceipts[[#This Row],[staff_id]],Staff[],7,0)</f>
        <v>Marny Dennis</v>
      </c>
      <c r="N389">
        <f>MONTH(SalesReceipts[[#This Row],[transaction_date]])</f>
        <v>5</v>
      </c>
      <c r="O389" t="str">
        <f>VLOOKUP(SalesReceipts[[#This Row],[product_id]],Product[],4,0)</f>
        <v>Organic Chocolate</v>
      </c>
      <c r="P389">
        <f>COUNTIF(SalesReceipts[sales_outlet_id],SalesReceipts[[#This Row],[sales_outlet_id]])</f>
        <v>146</v>
      </c>
    </row>
    <row r="390" spans="1:16">
      <c r="A390">
        <v>508</v>
      </c>
      <c r="B390">
        <v>43611</v>
      </c>
      <c r="C390">
        <v>6</v>
      </c>
      <c r="D390">
        <v>23</v>
      </c>
      <c r="E390">
        <v>0</v>
      </c>
      <c r="F390">
        <v>1</v>
      </c>
      <c r="G390">
        <v>47</v>
      </c>
      <c r="H390">
        <v>1</v>
      </c>
      <c r="I390">
        <f>VLOOKUP(SalesReceipts[[#This Row],[product_id]],Product[],8,FALSE)</f>
        <v>3</v>
      </c>
      <c r="J390">
        <f>SalesReceipts[[#This Row],[unit_price]]-VLOOKUP(SalesReceipts[[#This Row],[product_id]],Product[],7,FALSE)</f>
        <v>2.25</v>
      </c>
      <c r="K390" t="str">
        <f>_xlfn.XLOOKUP(SalesReceipts[[#This Row],[product_id]],Product[product_id],Product[product_group],"Not Found", 0,1)</f>
        <v>Beverages</v>
      </c>
      <c r="L390" t="str">
        <f>VLOOKUP('Sales Receipts'!C391,SalesOutlet[],4,0)</f>
        <v>Toronto</v>
      </c>
      <c r="M390" t="str">
        <f>VLOOKUP(SalesReceipts[[#This Row],[staff_id]],Staff[],7,0)</f>
        <v>Blythe Arsenio</v>
      </c>
      <c r="N390">
        <f>MONTH(SalesReceipts[[#This Row],[transaction_date]])</f>
        <v>5</v>
      </c>
      <c r="O390" t="str">
        <f>VLOOKUP(SalesReceipts[[#This Row],[product_id]],Product[],4,0)</f>
        <v>Brewed Green tea</v>
      </c>
      <c r="P390">
        <f>COUNTIF(SalesReceipts[sales_outlet_id],SalesReceipts[[#This Row],[sales_outlet_id]])</f>
        <v>146</v>
      </c>
    </row>
    <row r="391" spans="1:16">
      <c r="A391">
        <v>1620</v>
      </c>
      <c r="B391">
        <v>43611</v>
      </c>
      <c r="C391">
        <v>3</v>
      </c>
      <c r="D391">
        <v>9</v>
      </c>
      <c r="E391">
        <v>0</v>
      </c>
      <c r="F391">
        <v>1</v>
      </c>
      <c r="G391">
        <v>50</v>
      </c>
      <c r="H391">
        <v>1</v>
      </c>
      <c r="I391">
        <f>VLOOKUP(SalesReceipts[[#This Row],[product_id]],Product[],8,FALSE)</f>
        <v>2.5</v>
      </c>
      <c r="J391">
        <f>SalesReceipts[[#This Row],[unit_price]]-VLOOKUP(SalesReceipts[[#This Row],[product_id]],Product[],7,FALSE)</f>
        <v>1.87</v>
      </c>
      <c r="K391" t="str">
        <f>_xlfn.XLOOKUP(SalesReceipts[[#This Row],[product_id]],Product[product_id],Product[product_group],"Not Found", 0,1)</f>
        <v>Beverages</v>
      </c>
      <c r="L391" t="str">
        <f>VLOOKUP('Sales Receipts'!C392,SalesOutlet[],4,0)</f>
        <v>Toronto</v>
      </c>
      <c r="M391" t="str">
        <f>VLOOKUP(SalesReceipts[[#This Row],[staff_id]],Staff[],7,0)</f>
        <v>Caldwell Veda</v>
      </c>
      <c r="N391">
        <f>MONTH(SalesReceipts[[#This Row],[transaction_date]])</f>
        <v>5</v>
      </c>
      <c r="O391" t="str">
        <f>VLOOKUP(SalesReceipts[[#This Row],[product_id]],Product[],4,0)</f>
        <v>Brewed Black tea</v>
      </c>
      <c r="P391">
        <f>COUNTIF(SalesReceipts[sales_outlet_id],SalesReceipts[[#This Row],[sales_outlet_id]])</f>
        <v>129</v>
      </c>
    </row>
    <row r="392" spans="1:16">
      <c r="A392">
        <v>577</v>
      </c>
      <c r="B392">
        <v>43611</v>
      </c>
      <c r="C392">
        <v>9</v>
      </c>
      <c r="D392">
        <v>38</v>
      </c>
      <c r="E392">
        <v>0</v>
      </c>
      <c r="F392">
        <v>1</v>
      </c>
      <c r="G392">
        <v>51</v>
      </c>
      <c r="H392">
        <v>1</v>
      </c>
      <c r="I392">
        <f>VLOOKUP(SalesReceipts[[#This Row],[product_id]],Product[],8,FALSE)</f>
        <v>3</v>
      </c>
      <c r="J392">
        <f>SalesReceipts[[#This Row],[unit_price]]-VLOOKUP(SalesReceipts[[#This Row],[product_id]],Product[],7,FALSE)</f>
        <v>2.25</v>
      </c>
      <c r="K392" t="str">
        <f>_xlfn.XLOOKUP(SalesReceipts[[#This Row],[product_id]],Product[product_id],Product[product_group],"Not Found", 0,1)</f>
        <v>Beverages</v>
      </c>
      <c r="L392" t="str">
        <f>VLOOKUP('Sales Receipts'!C393,SalesOutlet[],4,0)</f>
        <v>Toronto</v>
      </c>
      <c r="M392" t="str">
        <f>VLOOKUP(SalesReceipts[[#This Row],[staff_id]],Staff[],7,0)</f>
        <v>Ezekiel Bertha</v>
      </c>
      <c r="N392">
        <f>MONTH(SalesReceipts[[#This Row],[transaction_date]])</f>
        <v>5</v>
      </c>
      <c r="O392" t="str">
        <f>VLOOKUP(SalesReceipts[[#This Row],[product_id]],Product[],4,0)</f>
        <v>Brewed Black tea</v>
      </c>
      <c r="P392">
        <f>COUNTIF(SalesReceipts[sales_outlet_id],SalesReceipts[[#This Row],[sales_outlet_id]])</f>
        <v>114</v>
      </c>
    </row>
    <row r="393" spans="1:16">
      <c r="A393">
        <v>1325</v>
      </c>
      <c r="B393">
        <v>43612</v>
      </c>
      <c r="C393">
        <v>3</v>
      </c>
      <c r="D393">
        <v>9</v>
      </c>
      <c r="E393">
        <v>1</v>
      </c>
      <c r="F393">
        <v>1</v>
      </c>
      <c r="G393">
        <v>31</v>
      </c>
      <c r="H393">
        <v>1</v>
      </c>
      <c r="I393">
        <f>VLOOKUP(SalesReceipts[[#This Row],[product_id]],Product[],8,FALSE)</f>
        <v>2.2000000000000002</v>
      </c>
      <c r="J393">
        <f>SalesReceipts[[#This Row],[unit_price]]-VLOOKUP(SalesReceipts[[#This Row],[product_id]],Product[],7,FALSE)</f>
        <v>1.7600000000000002</v>
      </c>
      <c r="K393" t="str">
        <f>_xlfn.XLOOKUP(SalesReceipts[[#This Row],[product_id]],Product[product_id],Product[product_group],"Not Found", 0,1)</f>
        <v>Beverages</v>
      </c>
      <c r="L393" t="str">
        <f>VLOOKUP('Sales Receipts'!C394,SalesOutlet[],4,0)</f>
        <v>Markham</v>
      </c>
      <c r="M393" t="str">
        <f>VLOOKUP(SalesReceipts[[#This Row],[staff_id]],Staff[],7,0)</f>
        <v>Caldwell Veda</v>
      </c>
      <c r="N393">
        <f>MONTH(SalesReceipts[[#This Row],[transaction_date]])</f>
        <v>5</v>
      </c>
      <c r="O393" t="str">
        <f>VLOOKUP(SalesReceipts[[#This Row],[product_id]],Product[],4,0)</f>
        <v>Gourmet brewed coffee</v>
      </c>
      <c r="P393">
        <f>COUNTIF(SalesReceipts[sales_outlet_id],SalesReceipts[[#This Row],[sales_outlet_id]])</f>
        <v>129</v>
      </c>
    </row>
    <row r="394" spans="1:16">
      <c r="A394">
        <v>757</v>
      </c>
      <c r="B394">
        <v>43612</v>
      </c>
      <c r="C394">
        <v>8</v>
      </c>
      <c r="D394">
        <v>31</v>
      </c>
      <c r="E394">
        <v>0</v>
      </c>
      <c r="F394">
        <v>1</v>
      </c>
      <c r="G394">
        <v>29</v>
      </c>
      <c r="H394">
        <v>2</v>
      </c>
      <c r="I394">
        <f>VLOOKUP(SalesReceipts[[#This Row],[product_id]],Product[],8,FALSE)</f>
        <v>2.5</v>
      </c>
      <c r="J394">
        <f>SalesReceipts[[#This Row],[unit_price]]-VLOOKUP(SalesReceipts[[#This Row],[product_id]],Product[],7,FALSE)</f>
        <v>2</v>
      </c>
      <c r="K394" t="str">
        <f>_xlfn.XLOOKUP(SalesReceipts[[#This Row],[product_id]],Product[product_id],Product[product_group],"Not Found", 0,1)</f>
        <v>Beverages</v>
      </c>
      <c r="L394" t="str">
        <f>VLOOKUP('Sales Receipts'!C395,SalesOutlet[],4,0)</f>
        <v>Mississauga</v>
      </c>
      <c r="M394" t="str">
        <f>VLOOKUP(SalesReceipts[[#This Row],[staff_id]],Staff[],7,0)</f>
        <v>Dawn Anthony</v>
      </c>
      <c r="N394">
        <f>MONTH(SalesReceipts[[#This Row],[transaction_date]])</f>
        <v>5</v>
      </c>
      <c r="O394" t="str">
        <f>VLOOKUP(SalesReceipts[[#This Row],[product_id]],Product[],4,0)</f>
        <v>Gourmet brewed coffee</v>
      </c>
      <c r="P394">
        <f>COUNTIF(SalesReceipts[sales_outlet_id],SalesReceipts[[#This Row],[sales_outlet_id]])</f>
        <v>124</v>
      </c>
    </row>
    <row r="395" spans="1:16">
      <c r="A395">
        <v>511</v>
      </c>
      <c r="B395">
        <v>43617</v>
      </c>
      <c r="C395">
        <v>6</v>
      </c>
      <c r="D395">
        <v>23</v>
      </c>
      <c r="E395">
        <v>0</v>
      </c>
      <c r="F395">
        <v>1</v>
      </c>
      <c r="G395">
        <v>72</v>
      </c>
      <c r="H395">
        <v>2</v>
      </c>
      <c r="I395">
        <f>VLOOKUP(SalesReceipts[[#This Row],[product_id]],Product[],8,FALSE)</f>
        <v>3.25</v>
      </c>
      <c r="J395">
        <f>SalesReceipts[[#This Row],[unit_price]]-VLOOKUP(SalesReceipts[[#This Row],[product_id]],Product[],7,FALSE)</f>
        <v>1.1400000000000001</v>
      </c>
      <c r="K395" t="str">
        <f>_xlfn.XLOOKUP(SalesReceipts[[#This Row],[product_id]],Product[product_id],Product[product_group],"Not Found", 0,1)</f>
        <v>Food</v>
      </c>
      <c r="L395" t="str">
        <f>VLOOKUP('Sales Receipts'!C396,SalesOutlet[],4,0)</f>
        <v>Mississauga</v>
      </c>
      <c r="M395" t="str">
        <f>VLOOKUP(SalesReceipts[[#This Row],[staff_id]],Staff[],7,0)</f>
        <v>Blythe Arsenio</v>
      </c>
      <c r="N395">
        <f>MONTH(SalesReceipts[[#This Row],[transaction_date]])</f>
        <v>6</v>
      </c>
      <c r="O395" t="str">
        <f>VLOOKUP(SalesReceipts[[#This Row],[product_id]],Product[],4,0)</f>
        <v>Scone</v>
      </c>
      <c r="P395">
        <f>COUNTIF(SalesReceipts[sales_outlet_id],SalesReceipts[[#This Row],[sales_outlet_id]])</f>
        <v>146</v>
      </c>
    </row>
    <row r="396" spans="1:16">
      <c r="A396">
        <v>1120</v>
      </c>
      <c r="B396">
        <v>43617</v>
      </c>
      <c r="C396">
        <v>6</v>
      </c>
      <c r="D396">
        <v>25</v>
      </c>
      <c r="E396">
        <v>0</v>
      </c>
      <c r="F396">
        <v>1</v>
      </c>
      <c r="G396">
        <v>45</v>
      </c>
      <c r="H396">
        <v>1</v>
      </c>
      <c r="I396">
        <f>VLOOKUP(SalesReceipts[[#This Row],[product_id]],Product[],8,FALSE)</f>
        <v>3</v>
      </c>
      <c r="J396">
        <f>SalesReceipts[[#This Row],[unit_price]]-VLOOKUP(SalesReceipts[[#This Row],[product_id]],Product[],7,FALSE)</f>
        <v>2.25</v>
      </c>
      <c r="K396" t="str">
        <f>_xlfn.XLOOKUP(SalesReceipts[[#This Row],[product_id]],Product[product_id],Product[product_group],"Not Found", 0,1)</f>
        <v>Beverages</v>
      </c>
      <c r="L396" t="str">
        <f>VLOOKUP('Sales Receipts'!C397,SalesOutlet[],4,0)</f>
        <v>Markham</v>
      </c>
      <c r="M396" t="str">
        <f>VLOOKUP(SalesReceipts[[#This Row],[staff_id]],Staff[],7,0)</f>
        <v>Aline Melanie</v>
      </c>
      <c r="N396">
        <f>MONTH(SalesReceipts[[#This Row],[transaction_date]])</f>
        <v>6</v>
      </c>
      <c r="O396" t="str">
        <f>VLOOKUP(SalesReceipts[[#This Row],[product_id]],Product[],4,0)</f>
        <v>Brewed herbal tea</v>
      </c>
      <c r="P396">
        <f>COUNTIF(SalesReceipts[sales_outlet_id],SalesReceipts[[#This Row],[sales_outlet_id]])</f>
        <v>146</v>
      </c>
    </row>
    <row r="397" spans="1:16">
      <c r="A397">
        <v>1587</v>
      </c>
      <c r="B397">
        <v>43617</v>
      </c>
      <c r="C397">
        <v>8</v>
      </c>
      <c r="D397">
        <v>31</v>
      </c>
      <c r="E397">
        <v>1</v>
      </c>
      <c r="F397">
        <v>1</v>
      </c>
      <c r="G397">
        <v>78</v>
      </c>
      <c r="H397">
        <v>1</v>
      </c>
      <c r="I397">
        <f>VLOOKUP(SalesReceipts[[#This Row],[product_id]],Product[],8,FALSE)</f>
        <v>4.5</v>
      </c>
      <c r="J397">
        <f>SalesReceipts[[#This Row],[unit_price]]-VLOOKUP(SalesReceipts[[#This Row],[product_id]],Product[],7,FALSE)</f>
        <v>1.5699999999999998</v>
      </c>
      <c r="K397" t="str">
        <f>_xlfn.XLOOKUP(SalesReceipts[[#This Row],[product_id]],Product[product_id],Product[product_group],"Not Found", 0,1)</f>
        <v>Food</v>
      </c>
      <c r="L397" t="str">
        <f>VLOOKUP('Sales Receipts'!C398,SalesOutlet[],4,0)</f>
        <v>Mississauga</v>
      </c>
      <c r="M397" t="str">
        <f>VLOOKUP(SalesReceipts[[#This Row],[staff_id]],Staff[],7,0)</f>
        <v>Dawn Anthony</v>
      </c>
      <c r="N397">
        <f>MONTH(SalesReceipts[[#This Row],[transaction_date]])</f>
        <v>6</v>
      </c>
      <c r="O397" t="str">
        <f>VLOOKUP(SalesReceipts[[#This Row],[product_id]],Product[],4,0)</f>
        <v>Scone</v>
      </c>
      <c r="P397">
        <f>COUNTIF(SalesReceipts[sales_outlet_id],SalesReceipts[[#This Row],[sales_outlet_id]])</f>
        <v>124</v>
      </c>
    </row>
    <row r="398" spans="1:16">
      <c r="A398">
        <v>176</v>
      </c>
      <c r="B398">
        <v>43617</v>
      </c>
      <c r="C398">
        <v>5</v>
      </c>
      <c r="D398">
        <v>17</v>
      </c>
      <c r="E398">
        <v>0</v>
      </c>
      <c r="F398">
        <v>1</v>
      </c>
      <c r="G398">
        <v>55</v>
      </c>
      <c r="H398">
        <v>1</v>
      </c>
      <c r="I398">
        <f>VLOOKUP(SalesReceipts[[#This Row],[product_id]],Product[],8,FALSE)</f>
        <v>4</v>
      </c>
      <c r="J398">
        <f>SalesReceipts[[#This Row],[unit_price]]-VLOOKUP(SalesReceipts[[#This Row],[product_id]],Product[],7,FALSE)</f>
        <v>3</v>
      </c>
      <c r="K398" t="str">
        <f>_xlfn.XLOOKUP(SalesReceipts[[#This Row],[product_id]],Product[product_id],Product[product_group],"Not Found", 0,1)</f>
        <v>Beverages</v>
      </c>
      <c r="L398" t="str">
        <f>VLOOKUP('Sales Receipts'!C399,SalesOutlet[],4,0)</f>
        <v>Toronto</v>
      </c>
      <c r="M398" t="str">
        <f>VLOOKUP(SalesReceipts[[#This Row],[staff_id]],Staff[],7,0)</f>
        <v>Quail Octavia</v>
      </c>
      <c r="N398">
        <f>MONTH(SalesReceipts[[#This Row],[transaction_date]])</f>
        <v>6</v>
      </c>
      <c r="O398" t="str">
        <f>VLOOKUP(SalesReceipts[[#This Row],[product_id]],Product[],4,0)</f>
        <v>Brewed Chai tea</v>
      </c>
      <c r="P398">
        <f>COUNTIF(SalesReceipts[sales_outlet_id],SalesReceipts[[#This Row],[sales_outlet_id]])</f>
        <v>115</v>
      </c>
    </row>
    <row r="399" spans="1:16">
      <c r="A399">
        <v>938</v>
      </c>
      <c r="B399">
        <v>43617</v>
      </c>
      <c r="C399">
        <v>3</v>
      </c>
      <c r="D399">
        <v>7</v>
      </c>
      <c r="E399">
        <v>1</v>
      </c>
      <c r="F399">
        <v>1</v>
      </c>
      <c r="G399">
        <v>34</v>
      </c>
      <c r="H399">
        <v>1</v>
      </c>
      <c r="I399">
        <f>VLOOKUP(SalesReceipts[[#This Row],[product_id]],Product[],8,FALSE)</f>
        <v>2.4500000000000002</v>
      </c>
      <c r="J399">
        <f>SalesReceipts[[#This Row],[unit_price]]-VLOOKUP(SalesReceipts[[#This Row],[product_id]],Product[],7,FALSE)</f>
        <v>1.9600000000000002</v>
      </c>
      <c r="K399" t="str">
        <f>_xlfn.XLOOKUP(SalesReceipts[[#This Row],[product_id]],Product[product_id],Product[product_group],"Not Found", 0,1)</f>
        <v>Beverages</v>
      </c>
      <c r="L399" t="str">
        <f>VLOOKUP('Sales Receipts'!C400,SalesOutlet[],4,0)</f>
        <v>Toronto</v>
      </c>
      <c r="M399" t="str">
        <f>VLOOKUP(SalesReceipts[[#This Row],[staff_id]],Staff[],7,0)</f>
        <v>Kelsey Cameron</v>
      </c>
      <c r="N399">
        <f>MONTH(SalesReceipts[[#This Row],[transaction_date]])</f>
        <v>6</v>
      </c>
      <c r="O399" t="str">
        <f>VLOOKUP(SalesReceipts[[#This Row],[product_id]],Product[],4,0)</f>
        <v>Premium brewed coffee</v>
      </c>
      <c r="P399">
        <f>COUNTIF(SalesReceipts[sales_outlet_id],SalesReceipts[[#This Row],[sales_outlet_id]])</f>
        <v>129</v>
      </c>
    </row>
    <row r="400" spans="1:16">
      <c r="A400">
        <v>1317</v>
      </c>
      <c r="B400">
        <v>43617</v>
      </c>
      <c r="C400">
        <v>9</v>
      </c>
      <c r="D400">
        <v>38</v>
      </c>
      <c r="E400">
        <v>1</v>
      </c>
      <c r="F400">
        <v>1</v>
      </c>
      <c r="G400">
        <v>34</v>
      </c>
      <c r="H400">
        <v>1</v>
      </c>
      <c r="I400">
        <f>VLOOKUP(SalesReceipts[[#This Row],[product_id]],Product[],8,FALSE)</f>
        <v>2.4500000000000002</v>
      </c>
      <c r="J400">
        <f>SalesReceipts[[#This Row],[unit_price]]-VLOOKUP(SalesReceipts[[#This Row],[product_id]],Product[],7,FALSE)</f>
        <v>1.9600000000000002</v>
      </c>
      <c r="K400" t="str">
        <f>_xlfn.XLOOKUP(SalesReceipts[[#This Row],[product_id]],Product[product_id],Product[product_group],"Not Found", 0,1)</f>
        <v>Beverages</v>
      </c>
      <c r="L400" t="str">
        <f>VLOOKUP('Sales Receipts'!C401,SalesOutlet[],4,0)</f>
        <v>Toronto</v>
      </c>
      <c r="M400" t="str">
        <f>VLOOKUP(SalesReceipts[[#This Row],[staff_id]],Staff[],7,0)</f>
        <v>Ezekiel Bertha</v>
      </c>
      <c r="N400">
        <f>MONTH(SalesReceipts[[#This Row],[transaction_date]])</f>
        <v>6</v>
      </c>
      <c r="O400" t="str">
        <f>VLOOKUP(SalesReceipts[[#This Row],[product_id]],Product[],4,0)</f>
        <v>Premium brewed coffee</v>
      </c>
      <c r="P400">
        <f>COUNTIF(SalesReceipts[sales_outlet_id],SalesReceipts[[#This Row],[sales_outlet_id]])</f>
        <v>114</v>
      </c>
    </row>
    <row r="401" spans="1:16">
      <c r="A401">
        <v>703</v>
      </c>
      <c r="B401">
        <v>43618</v>
      </c>
      <c r="C401">
        <v>4</v>
      </c>
      <c r="D401">
        <v>11</v>
      </c>
      <c r="E401">
        <v>0</v>
      </c>
      <c r="F401">
        <v>1</v>
      </c>
      <c r="G401">
        <v>63</v>
      </c>
      <c r="H401">
        <v>2</v>
      </c>
      <c r="I401">
        <f>VLOOKUP(SalesReceipts[[#This Row],[product_id]],Product[],8,FALSE)</f>
        <v>0.8</v>
      </c>
      <c r="J401">
        <f>SalesReceipts[[#This Row],[unit_price]]-VLOOKUP(SalesReceipts[[#This Row],[product_id]],Product[],7,FALSE)</f>
        <v>0.76</v>
      </c>
      <c r="K401" t="str">
        <f>_xlfn.XLOOKUP(SalesReceipts[[#This Row],[product_id]],Product[product_id],Product[product_group],"Not Found", 0,1)</f>
        <v>Add-ons</v>
      </c>
      <c r="L401" t="str">
        <f>VLOOKUP('Sales Receipts'!C402,SalesOutlet[],4,0)</f>
        <v>Markham</v>
      </c>
      <c r="M401" t="str">
        <f>VLOOKUP(SalesReceipts[[#This Row],[staff_id]],Staff[],7,0)</f>
        <v>Ruth Leslie</v>
      </c>
      <c r="N401">
        <f>MONTH(SalesReceipts[[#This Row],[transaction_date]])</f>
        <v>6</v>
      </c>
      <c r="O401" t="str">
        <f>VLOOKUP(SalesReceipts[[#This Row],[product_id]],Product[],4,0)</f>
        <v>Regular syrup</v>
      </c>
      <c r="P401">
        <f>COUNTIF(SalesReceipts[sales_outlet_id],SalesReceipts[[#This Row],[sales_outlet_id]])</f>
        <v>129</v>
      </c>
    </row>
    <row r="402" spans="1:16">
      <c r="A402">
        <v>507</v>
      </c>
      <c r="B402">
        <v>43618</v>
      </c>
      <c r="C402">
        <v>8</v>
      </c>
      <c r="D402">
        <v>35</v>
      </c>
      <c r="E402">
        <v>1</v>
      </c>
      <c r="F402">
        <v>1</v>
      </c>
      <c r="G402">
        <v>35</v>
      </c>
      <c r="H402">
        <v>2</v>
      </c>
      <c r="I402">
        <f>VLOOKUP(SalesReceipts[[#This Row],[product_id]],Product[],8,FALSE)</f>
        <v>3.1</v>
      </c>
      <c r="J402">
        <f>SalesReceipts[[#This Row],[unit_price]]-VLOOKUP(SalesReceipts[[#This Row],[product_id]],Product[],7,FALSE)</f>
        <v>2.48</v>
      </c>
      <c r="K402" t="str">
        <f>_xlfn.XLOOKUP(SalesReceipts[[#This Row],[product_id]],Product[product_id],Product[product_group],"Not Found", 0,1)</f>
        <v>Beverages</v>
      </c>
      <c r="L402" t="str">
        <f>VLOOKUP('Sales Receipts'!C403,SalesOutlet[],4,0)</f>
        <v>Toronto</v>
      </c>
      <c r="M402" t="str">
        <f>VLOOKUP(SalesReceipts[[#This Row],[staff_id]],Staff[],7,0)</f>
        <v>Xavier Zachary</v>
      </c>
      <c r="N402">
        <f>MONTH(SalesReceipts[[#This Row],[transaction_date]])</f>
        <v>6</v>
      </c>
      <c r="O402" t="str">
        <f>VLOOKUP(SalesReceipts[[#This Row],[product_id]],Product[],4,0)</f>
        <v>Premium brewed coffee</v>
      </c>
      <c r="P402">
        <f>COUNTIF(SalesReceipts[sales_outlet_id],SalesReceipts[[#This Row],[sales_outlet_id]])</f>
        <v>124</v>
      </c>
    </row>
    <row r="403" spans="1:16">
      <c r="A403">
        <v>1237</v>
      </c>
      <c r="B403">
        <v>43619</v>
      </c>
      <c r="C403">
        <v>9</v>
      </c>
      <c r="D403">
        <v>36</v>
      </c>
      <c r="E403">
        <v>0</v>
      </c>
      <c r="F403">
        <v>1</v>
      </c>
      <c r="G403">
        <v>60</v>
      </c>
      <c r="H403">
        <v>2</v>
      </c>
      <c r="I403">
        <f>VLOOKUP(SalesReceipts[[#This Row],[product_id]],Product[],8,FALSE)</f>
        <v>3.75</v>
      </c>
      <c r="J403">
        <f>SalesReceipts[[#This Row],[unit_price]]-VLOOKUP(SalesReceipts[[#This Row],[product_id]],Product[],7,FALSE)</f>
        <v>0.94</v>
      </c>
      <c r="K403" t="str">
        <f>_xlfn.XLOOKUP(SalesReceipts[[#This Row],[product_id]],Product[product_id],Product[product_group],"Not Found", 0,1)</f>
        <v>Beverages</v>
      </c>
      <c r="L403" t="str">
        <f>VLOOKUP('Sales Receipts'!C404,SalesOutlet[],4,0)</f>
        <v>Toronto</v>
      </c>
      <c r="M403" t="str">
        <f>VLOOKUP(SalesReceipts[[#This Row],[staff_id]],Staff[],7,0)</f>
        <v>Anthony Kaitlin</v>
      </c>
      <c r="N403">
        <f>MONTH(SalesReceipts[[#This Row],[transaction_date]])</f>
        <v>6</v>
      </c>
      <c r="O403" t="str">
        <f>VLOOKUP(SalesReceipts[[#This Row],[product_id]],Product[],4,0)</f>
        <v>Hot chocolate</v>
      </c>
      <c r="P403">
        <f>COUNTIF(SalesReceipts[sales_outlet_id],SalesReceipts[[#This Row],[sales_outlet_id]])</f>
        <v>114</v>
      </c>
    </row>
    <row r="404" spans="1:16">
      <c r="A404">
        <v>434</v>
      </c>
      <c r="B404">
        <v>43620</v>
      </c>
      <c r="C404">
        <v>9</v>
      </c>
      <c r="D404">
        <v>37</v>
      </c>
      <c r="E404">
        <v>0</v>
      </c>
      <c r="F404">
        <v>1</v>
      </c>
      <c r="G404">
        <v>28</v>
      </c>
      <c r="H404">
        <v>2</v>
      </c>
      <c r="I404">
        <f>VLOOKUP(SalesReceipts[[#This Row],[product_id]],Product[],8,FALSE)</f>
        <v>2</v>
      </c>
      <c r="J404">
        <f>SalesReceipts[[#This Row],[unit_price]]-VLOOKUP(SalesReceipts[[#This Row],[product_id]],Product[],7,FALSE)</f>
        <v>1.6</v>
      </c>
      <c r="K404" t="str">
        <f>_xlfn.XLOOKUP(SalesReceipts[[#This Row],[product_id]],Product[product_id],Product[product_group],"Not Found", 0,1)</f>
        <v>Beverages</v>
      </c>
      <c r="L404" t="str">
        <f>VLOOKUP('Sales Receipts'!C405,SalesOutlet[],4,0)</f>
        <v>Mississauga</v>
      </c>
      <c r="M404" t="str">
        <f>VLOOKUP(SalesReceipts[[#This Row],[staff_id]],Staff[],7,0)</f>
        <v>Hop Bianca</v>
      </c>
      <c r="N404">
        <f>MONTH(SalesReceipts[[#This Row],[transaction_date]])</f>
        <v>6</v>
      </c>
      <c r="O404" t="str">
        <f>VLOOKUP(SalesReceipts[[#This Row],[product_id]],Product[],4,0)</f>
        <v>Gourmet brewed coffee</v>
      </c>
      <c r="P404">
        <f>COUNTIF(SalesReceipts[sales_outlet_id],SalesReceipts[[#This Row],[sales_outlet_id]])</f>
        <v>114</v>
      </c>
    </row>
    <row r="405" spans="1:16">
      <c r="A405">
        <v>693</v>
      </c>
      <c r="B405">
        <v>43620</v>
      </c>
      <c r="C405">
        <v>6</v>
      </c>
      <c r="D405">
        <v>25</v>
      </c>
      <c r="E405">
        <v>1</v>
      </c>
      <c r="F405">
        <v>1</v>
      </c>
      <c r="G405">
        <v>79</v>
      </c>
      <c r="H405">
        <v>2</v>
      </c>
      <c r="I405">
        <f>VLOOKUP(SalesReceipts[[#This Row],[product_id]],Product[],8,FALSE)</f>
        <v>3.75</v>
      </c>
      <c r="J405">
        <f>SalesReceipts[[#This Row],[unit_price]]-VLOOKUP(SalesReceipts[[#This Row],[product_id]],Product[],7,FALSE)</f>
        <v>1.31</v>
      </c>
      <c r="K405" t="str">
        <f>_xlfn.XLOOKUP(SalesReceipts[[#This Row],[product_id]],Product[product_id],Product[product_group],"Not Found", 0,1)</f>
        <v>Food</v>
      </c>
      <c r="L405" t="str">
        <f>VLOOKUP('Sales Receipts'!C406,SalesOutlet[],4,0)</f>
        <v>Toronto</v>
      </c>
      <c r="M405" t="str">
        <f>VLOOKUP(SalesReceipts[[#This Row],[staff_id]],Staff[],7,0)</f>
        <v>Aline Melanie</v>
      </c>
      <c r="N405">
        <f>MONTH(SalesReceipts[[#This Row],[transaction_date]])</f>
        <v>6</v>
      </c>
      <c r="O405" t="str">
        <f>VLOOKUP(SalesReceipts[[#This Row],[product_id]],Product[],4,0)</f>
        <v>Scone</v>
      </c>
      <c r="P405">
        <f>COUNTIF(SalesReceipts[sales_outlet_id],SalesReceipts[[#This Row],[sales_outlet_id]])</f>
        <v>146</v>
      </c>
    </row>
    <row r="406" spans="1:16">
      <c r="A406">
        <v>414</v>
      </c>
      <c r="B406">
        <v>43620</v>
      </c>
      <c r="C406">
        <v>9</v>
      </c>
      <c r="D406">
        <v>36</v>
      </c>
      <c r="E406">
        <v>0</v>
      </c>
      <c r="F406">
        <v>1</v>
      </c>
      <c r="G406">
        <v>46</v>
      </c>
      <c r="H406">
        <v>2</v>
      </c>
      <c r="I406">
        <f>VLOOKUP(SalesReceipts[[#This Row],[product_id]],Product[],8,FALSE)</f>
        <v>2.5</v>
      </c>
      <c r="J406">
        <f>SalesReceipts[[#This Row],[unit_price]]-VLOOKUP(SalesReceipts[[#This Row],[product_id]],Product[],7,FALSE)</f>
        <v>1.87</v>
      </c>
      <c r="K406" t="str">
        <f>_xlfn.XLOOKUP(SalesReceipts[[#This Row],[product_id]],Product[product_id],Product[product_group],"Not Found", 0,1)</f>
        <v>Beverages</v>
      </c>
      <c r="L406" t="str">
        <f>VLOOKUP('Sales Receipts'!C407,SalesOutlet[],4,0)</f>
        <v>Markham</v>
      </c>
      <c r="M406" t="str">
        <f>VLOOKUP(SalesReceipts[[#This Row],[staff_id]],Staff[],7,0)</f>
        <v>Anthony Kaitlin</v>
      </c>
      <c r="N406">
        <f>MONTH(SalesReceipts[[#This Row],[transaction_date]])</f>
        <v>6</v>
      </c>
      <c r="O406" t="str">
        <f>VLOOKUP(SalesReceipts[[#This Row],[product_id]],Product[],4,0)</f>
        <v>Brewed Green tea</v>
      </c>
      <c r="P406">
        <f>COUNTIF(SalesReceipts[sales_outlet_id],SalesReceipts[[#This Row],[sales_outlet_id]])</f>
        <v>114</v>
      </c>
    </row>
    <row r="407" spans="1:16">
      <c r="A407">
        <v>798</v>
      </c>
      <c r="B407">
        <v>43621</v>
      </c>
      <c r="C407">
        <v>7</v>
      </c>
      <c r="D407">
        <v>30</v>
      </c>
      <c r="E407">
        <v>1</v>
      </c>
      <c r="F407">
        <v>1</v>
      </c>
      <c r="G407">
        <v>19</v>
      </c>
      <c r="H407">
        <v>2</v>
      </c>
      <c r="I407">
        <f>VLOOKUP(SalesReceipts[[#This Row],[product_id]],Product[],8,FALSE)</f>
        <v>6.4</v>
      </c>
      <c r="J407">
        <f>SalesReceipts[[#This Row],[unit_price]]-VLOOKUP(SalesReceipts[[#This Row],[product_id]],Product[],7,FALSE)</f>
        <v>1.2800000000000002</v>
      </c>
      <c r="K407" t="str">
        <f>_xlfn.XLOOKUP(SalesReceipts[[#This Row],[product_id]],Product[product_id],Product[product_group],"Not Found", 0,1)</f>
        <v>Whole Bean/Teas</v>
      </c>
      <c r="L407" t="str">
        <f>VLOOKUP('Sales Receipts'!C408,SalesOutlet[],4,0)</f>
        <v>Toronto</v>
      </c>
      <c r="M407" t="str">
        <f>VLOOKUP(SalesReceipts[[#This Row],[staff_id]],Staff[],7,0)</f>
        <v>Amela Chadwick</v>
      </c>
      <c r="N407">
        <f>MONTH(SalesReceipts[[#This Row],[transaction_date]])</f>
        <v>6</v>
      </c>
      <c r="O407" t="str">
        <f>VLOOKUP(SalesReceipts[[#This Row],[product_id]],Product[],4,0)</f>
        <v>Drinking Chocolate</v>
      </c>
      <c r="P407">
        <f>COUNTIF(SalesReceipts[sales_outlet_id],SalesReceipts[[#This Row],[sales_outlet_id]])</f>
        <v>122</v>
      </c>
    </row>
    <row r="408" spans="1:16">
      <c r="A408">
        <v>1348</v>
      </c>
      <c r="B408">
        <v>43621</v>
      </c>
      <c r="C408">
        <v>10</v>
      </c>
      <c r="D408">
        <v>45</v>
      </c>
      <c r="E408">
        <v>0</v>
      </c>
      <c r="F408">
        <v>1</v>
      </c>
      <c r="G408">
        <v>67</v>
      </c>
      <c r="H408">
        <v>2</v>
      </c>
      <c r="I408">
        <f>VLOOKUP(SalesReceipts[[#This Row],[product_id]],Product[],8,FALSE)</f>
        <v>5.95</v>
      </c>
      <c r="J408">
        <f>SalesReceipts[[#This Row],[unit_price]]-VLOOKUP(SalesReceipts[[#This Row],[product_id]],Product[],7,FALSE)</f>
        <v>4.76</v>
      </c>
      <c r="K408" t="str">
        <f>_xlfn.XLOOKUP(SalesReceipts[[#This Row],[product_id]],Product[product_id],Product[product_group],"Not Found", 0,1)</f>
        <v>Beverages</v>
      </c>
      <c r="L408" t="str">
        <f>VLOOKUP('Sales Receipts'!C409,SalesOutlet[],4,0)</f>
        <v>Markham</v>
      </c>
      <c r="M408" t="str">
        <f>VLOOKUP(SalesReceipts[[#This Row],[staff_id]],Staff[],7,0)</f>
        <v>Pandora Neville</v>
      </c>
      <c r="N408">
        <f>MONTH(SalesReceipts[[#This Row],[transaction_date]])</f>
        <v>6</v>
      </c>
      <c r="O408" t="str">
        <f>VLOOKUP(SalesReceipts[[#This Row],[product_id]],Product[],4,0)</f>
        <v>Seasonal drink</v>
      </c>
      <c r="P408">
        <f>COUNTIF(SalesReceipts[sales_outlet_id],SalesReceipts[[#This Row],[sales_outlet_id]])</f>
        <v>121</v>
      </c>
    </row>
    <row r="409" spans="1:16">
      <c r="A409">
        <v>355</v>
      </c>
      <c r="B409">
        <v>43621</v>
      </c>
      <c r="C409">
        <v>7</v>
      </c>
      <c r="D409">
        <v>28</v>
      </c>
      <c r="E409">
        <v>0</v>
      </c>
      <c r="F409">
        <v>1</v>
      </c>
      <c r="G409">
        <v>59</v>
      </c>
      <c r="H409">
        <v>2</v>
      </c>
      <c r="I409">
        <f>VLOOKUP(SalesReceipts[[#This Row],[product_id]],Product[],8,FALSE)</f>
        <v>4.5</v>
      </c>
      <c r="J409">
        <f>SalesReceipts[[#This Row],[unit_price]]-VLOOKUP(SalesReceipts[[#This Row],[product_id]],Product[],7,FALSE)</f>
        <v>1.1200000000000001</v>
      </c>
      <c r="K409" t="str">
        <f>_xlfn.XLOOKUP(SalesReceipts[[#This Row],[product_id]],Product[product_id],Product[product_group],"Not Found", 0,1)</f>
        <v>Beverages</v>
      </c>
      <c r="L409" t="str">
        <f>VLOOKUP('Sales Receipts'!C410,SalesOutlet[],4,0)</f>
        <v>Markham</v>
      </c>
      <c r="M409" t="str">
        <f>VLOOKUP(SalesReceipts[[#This Row],[staff_id]],Staff[],7,0)</f>
        <v>Joseph Byron</v>
      </c>
      <c r="N409">
        <f>MONTH(SalesReceipts[[#This Row],[transaction_date]])</f>
        <v>6</v>
      </c>
      <c r="O409" t="str">
        <f>VLOOKUP(SalesReceipts[[#This Row],[product_id]],Product[],4,0)</f>
        <v>Hot chocolate</v>
      </c>
      <c r="P409">
        <f>COUNTIF(SalesReceipts[sales_outlet_id],SalesReceipts[[#This Row],[sales_outlet_id]])</f>
        <v>122</v>
      </c>
    </row>
    <row r="410" spans="1:16">
      <c r="A410">
        <v>101</v>
      </c>
      <c r="B410">
        <v>43622</v>
      </c>
      <c r="C410">
        <v>7</v>
      </c>
      <c r="D410">
        <v>27</v>
      </c>
      <c r="E410">
        <v>1</v>
      </c>
      <c r="F410">
        <v>1</v>
      </c>
      <c r="G410">
        <v>75</v>
      </c>
      <c r="H410">
        <v>2</v>
      </c>
      <c r="I410">
        <f>VLOOKUP(SalesReceipts[[#This Row],[product_id]],Product[],8,FALSE)</f>
        <v>3.5</v>
      </c>
      <c r="J410">
        <f>SalesReceipts[[#This Row],[unit_price]]-VLOOKUP(SalesReceipts[[#This Row],[product_id]],Product[],7,FALSE)</f>
        <v>1.2200000000000002</v>
      </c>
      <c r="K410" t="str">
        <f>_xlfn.XLOOKUP(SalesReceipts[[#This Row],[product_id]],Product[product_id],Product[product_group],"Not Found", 0,1)</f>
        <v>Food</v>
      </c>
      <c r="L410" t="str">
        <f>VLOOKUP('Sales Receipts'!C411,SalesOutlet[],4,0)</f>
        <v>Toronto</v>
      </c>
      <c r="M410" t="str">
        <f>VLOOKUP(SalesReceipts[[#This Row],[staff_id]],Staff[],7,0)</f>
        <v>Ainsley Evelyn</v>
      </c>
      <c r="N410">
        <f>MONTH(SalesReceipts[[#This Row],[transaction_date]])</f>
        <v>6</v>
      </c>
      <c r="O410" t="str">
        <f>VLOOKUP(SalesReceipts[[#This Row],[product_id]],Product[],4,0)</f>
        <v>Biscotti</v>
      </c>
      <c r="P410">
        <f>COUNTIF(SalesReceipts[sales_outlet_id],SalesReceipts[[#This Row],[sales_outlet_id]])</f>
        <v>122</v>
      </c>
    </row>
    <row r="411" spans="1:16">
      <c r="A411">
        <v>1749</v>
      </c>
      <c r="B411">
        <v>43622</v>
      </c>
      <c r="C411">
        <v>9</v>
      </c>
      <c r="D411">
        <v>37</v>
      </c>
      <c r="E411">
        <v>0</v>
      </c>
      <c r="F411">
        <v>1</v>
      </c>
      <c r="G411">
        <v>11</v>
      </c>
      <c r="H411">
        <v>1</v>
      </c>
      <c r="I411">
        <f>VLOOKUP(SalesReceipts[[#This Row],[product_id]],Product[],8,FALSE)</f>
        <v>8.9499999999999993</v>
      </c>
      <c r="J411">
        <f>SalesReceipts[[#This Row],[unit_price]]-VLOOKUP(SalesReceipts[[#This Row],[product_id]],Product[],7,FALSE)</f>
        <v>1.7899999999999991</v>
      </c>
      <c r="K411" t="str">
        <f>_xlfn.XLOOKUP(SalesReceipts[[#This Row],[product_id]],Product[product_id],Product[product_group],"Not Found", 0,1)</f>
        <v>Whole Bean/Teas</v>
      </c>
      <c r="L411" t="str">
        <f>VLOOKUP('Sales Receipts'!C412,SalesOutlet[],4,0)</f>
        <v>Mississauga</v>
      </c>
      <c r="M411" t="str">
        <f>VLOOKUP(SalesReceipts[[#This Row],[staff_id]],Staff[],7,0)</f>
        <v>Hop Bianca</v>
      </c>
      <c r="N411">
        <f>MONTH(SalesReceipts[[#This Row],[transaction_date]])</f>
        <v>6</v>
      </c>
      <c r="O411" t="str">
        <f>VLOOKUP(SalesReceipts[[#This Row],[product_id]],Product[],4,0)</f>
        <v>Herbal tea</v>
      </c>
      <c r="P411">
        <f>COUNTIF(SalesReceipts[sales_outlet_id],SalesReceipts[[#This Row],[sales_outlet_id]])</f>
        <v>114</v>
      </c>
    </row>
    <row r="412" spans="1:16">
      <c r="A412">
        <v>1737</v>
      </c>
      <c r="B412">
        <v>43623</v>
      </c>
      <c r="C412">
        <v>6</v>
      </c>
      <c r="D412">
        <v>25</v>
      </c>
      <c r="E412">
        <v>0</v>
      </c>
      <c r="F412">
        <v>1</v>
      </c>
      <c r="G412">
        <v>29</v>
      </c>
      <c r="H412">
        <v>1</v>
      </c>
      <c r="I412">
        <f>VLOOKUP(SalesReceipts[[#This Row],[product_id]],Product[],8,FALSE)</f>
        <v>2.5</v>
      </c>
      <c r="J412">
        <f>SalesReceipts[[#This Row],[unit_price]]-VLOOKUP(SalesReceipts[[#This Row],[product_id]],Product[],7,FALSE)</f>
        <v>2</v>
      </c>
      <c r="K412" t="str">
        <f>_xlfn.XLOOKUP(SalesReceipts[[#This Row],[product_id]],Product[product_id],Product[product_group],"Not Found", 0,1)</f>
        <v>Beverages</v>
      </c>
      <c r="L412" t="str">
        <f>VLOOKUP('Sales Receipts'!C413,SalesOutlet[],4,0)</f>
        <v>Toronto</v>
      </c>
      <c r="M412" t="str">
        <f>VLOOKUP(SalesReceipts[[#This Row],[staff_id]],Staff[],7,0)</f>
        <v>Aline Melanie</v>
      </c>
      <c r="N412">
        <f>MONTH(SalesReceipts[[#This Row],[transaction_date]])</f>
        <v>6</v>
      </c>
      <c r="O412" t="str">
        <f>VLOOKUP(SalesReceipts[[#This Row],[product_id]],Product[],4,0)</f>
        <v>Gourmet brewed coffee</v>
      </c>
      <c r="P412">
        <f>COUNTIF(SalesReceipts[sales_outlet_id],SalesReceipts[[#This Row],[sales_outlet_id]])</f>
        <v>146</v>
      </c>
    </row>
    <row r="413" spans="1:16">
      <c r="A413">
        <v>80</v>
      </c>
      <c r="B413">
        <v>43623</v>
      </c>
      <c r="C413">
        <v>9</v>
      </c>
      <c r="D413">
        <v>36</v>
      </c>
      <c r="E413">
        <v>1</v>
      </c>
      <c r="F413">
        <v>1</v>
      </c>
      <c r="G413">
        <v>45</v>
      </c>
      <c r="H413">
        <v>2</v>
      </c>
      <c r="I413">
        <f>VLOOKUP(SalesReceipts[[#This Row],[product_id]],Product[],8,FALSE)</f>
        <v>3</v>
      </c>
      <c r="J413">
        <f>SalesReceipts[[#This Row],[unit_price]]-VLOOKUP(SalesReceipts[[#This Row],[product_id]],Product[],7,FALSE)</f>
        <v>2.25</v>
      </c>
      <c r="K413" t="str">
        <f>_xlfn.XLOOKUP(SalesReceipts[[#This Row],[product_id]],Product[product_id],Product[product_group],"Not Found", 0,1)</f>
        <v>Beverages</v>
      </c>
      <c r="L413" t="str">
        <f>VLOOKUP('Sales Receipts'!C414,SalesOutlet[],4,0)</f>
        <v>Toronto</v>
      </c>
      <c r="M413" t="str">
        <f>VLOOKUP(SalesReceipts[[#This Row],[staff_id]],Staff[],7,0)</f>
        <v>Anthony Kaitlin</v>
      </c>
      <c r="N413">
        <f>MONTH(SalesReceipts[[#This Row],[transaction_date]])</f>
        <v>6</v>
      </c>
      <c r="O413" t="str">
        <f>VLOOKUP(SalesReceipts[[#This Row],[product_id]],Product[],4,0)</f>
        <v>Brewed herbal tea</v>
      </c>
      <c r="P413">
        <f>COUNTIF(SalesReceipts[sales_outlet_id],SalesReceipts[[#This Row],[sales_outlet_id]])</f>
        <v>114</v>
      </c>
    </row>
    <row r="414" spans="1:16">
      <c r="A414">
        <v>838</v>
      </c>
      <c r="B414">
        <v>43623</v>
      </c>
      <c r="C414">
        <v>10</v>
      </c>
      <c r="D414">
        <v>44</v>
      </c>
      <c r="E414">
        <v>0</v>
      </c>
      <c r="F414">
        <v>1</v>
      </c>
      <c r="G414">
        <v>29</v>
      </c>
      <c r="H414">
        <v>1</v>
      </c>
      <c r="I414">
        <f>VLOOKUP(SalesReceipts[[#This Row],[product_id]],Product[],8,FALSE)</f>
        <v>2.5</v>
      </c>
      <c r="J414">
        <f>SalesReceipts[[#This Row],[unit_price]]-VLOOKUP(SalesReceipts[[#This Row],[product_id]],Product[],7,FALSE)</f>
        <v>2</v>
      </c>
      <c r="K414" t="str">
        <f>_xlfn.XLOOKUP(SalesReceipts[[#This Row],[product_id]],Product[product_id],Product[product_group],"Not Found", 0,1)</f>
        <v>Beverages</v>
      </c>
      <c r="L414" t="str">
        <f>VLOOKUP('Sales Receipts'!C415,SalesOutlet[],4,0)</f>
        <v>Mississauga</v>
      </c>
      <c r="M414" t="str">
        <f>VLOOKUP(SalesReceipts[[#This Row],[staff_id]],Staff[],7,0)</f>
        <v>Tamekah Maya</v>
      </c>
      <c r="N414">
        <f>MONTH(SalesReceipts[[#This Row],[transaction_date]])</f>
        <v>6</v>
      </c>
      <c r="O414" t="str">
        <f>VLOOKUP(SalesReceipts[[#This Row],[product_id]],Product[],4,0)</f>
        <v>Gourmet brewed coffee</v>
      </c>
      <c r="P414">
        <f>COUNTIF(SalesReceipts[sales_outlet_id],SalesReceipts[[#This Row],[sales_outlet_id]])</f>
        <v>121</v>
      </c>
    </row>
    <row r="415" spans="1:16">
      <c r="A415">
        <v>570</v>
      </c>
      <c r="B415">
        <v>43623</v>
      </c>
      <c r="C415">
        <v>6</v>
      </c>
      <c r="D415">
        <v>25</v>
      </c>
      <c r="E415">
        <v>0</v>
      </c>
      <c r="F415">
        <v>1</v>
      </c>
      <c r="G415">
        <v>49</v>
      </c>
      <c r="H415">
        <v>1</v>
      </c>
      <c r="I415">
        <f>VLOOKUP(SalesReceipts[[#This Row],[product_id]],Product[],8,FALSE)</f>
        <v>3</v>
      </c>
      <c r="J415">
        <f>SalesReceipts[[#This Row],[unit_price]]-VLOOKUP(SalesReceipts[[#This Row],[product_id]],Product[],7,FALSE)</f>
        <v>2.25</v>
      </c>
      <c r="K415" t="str">
        <f>_xlfn.XLOOKUP(SalesReceipts[[#This Row],[product_id]],Product[product_id],Product[product_group],"Not Found", 0,1)</f>
        <v>Beverages</v>
      </c>
      <c r="L415" t="str">
        <f>VLOOKUP('Sales Receipts'!C416,SalesOutlet[],4,0)</f>
        <v>Mississauga</v>
      </c>
      <c r="M415" t="str">
        <f>VLOOKUP(SalesReceipts[[#This Row],[staff_id]],Staff[],7,0)</f>
        <v>Aline Melanie</v>
      </c>
      <c r="N415">
        <f>MONTH(SalesReceipts[[#This Row],[transaction_date]])</f>
        <v>6</v>
      </c>
      <c r="O415" t="str">
        <f>VLOOKUP(SalesReceipts[[#This Row],[product_id]],Product[],4,0)</f>
        <v>Brewed Black tea</v>
      </c>
      <c r="P415">
        <f>COUNTIF(SalesReceipts[sales_outlet_id],SalesReceipts[[#This Row],[sales_outlet_id]])</f>
        <v>146</v>
      </c>
    </row>
    <row r="416" spans="1:16">
      <c r="A416">
        <v>426</v>
      </c>
      <c r="B416">
        <v>43624</v>
      </c>
      <c r="C416">
        <v>6</v>
      </c>
      <c r="D416">
        <v>22</v>
      </c>
      <c r="E416">
        <v>0</v>
      </c>
      <c r="F416">
        <v>1</v>
      </c>
      <c r="G416">
        <v>51</v>
      </c>
      <c r="H416">
        <v>2</v>
      </c>
      <c r="I416">
        <f>VLOOKUP(SalesReceipts[[#This Row],[product_id]],Product[],8,FALSE)</f>
        <v>3</v>
      </c>
      <c r="J416">
        <f>SalesReceipts[[#This Row],[unit_price]]-VLOOKUP(SalesReceipts[[#This Row],[product_id]],Product[],7,FALSE)</f>
        <v>2.25</v>
      </c>
      <c r="K416" t="str">
        <f>_xlfn.XLOOKUP(SalesReceipts[[#This Row],[product_id]],Product[product_id],Product[product_group],"Not Found", 0,1)</f>
        <v>Beverages</v>
      </c>
      <c r="L416" t="str">
        <f>VLOOKUP('Sales Receipts'!C417,SalesOutlet[],4,0)</f>
        <v>Mississauga</v>
      </c>
      <c r="M416" t="str">
        <f>VLOOKUP(SalesReceipts[[#This Row],[staff_id]],Staff[],7,0)</f>
        <v>Marny Dennis</v>
      </c>
      <c r="N416">
        <f>MONTH(SalesReceipts[[#This Row],[transaction_date]])</f>
        <v>6</v>
      </c>
      <c r="O416" t="str">
        <f>VLOOKUP(SalesReceipts[[#This Row],[product_id]],Product[],4,0)</f>
        <v>Brewed Black tea</v>
      </c>
      <c r="P416">
        <f>COUNTIF(SalesReceipts[sales_outlet_id],SalesReceipts[[#This Row],[sales_outlet_id]])</f>
        <v>146</v>
      </c>
    </row>
    <row r="417" spans="1:16">
      <c r="A417">
        <v>766</v>
      </c>
      <c r="B417">
        <v>43624</v>
      </c>
      <c r="C417">
        <v>5</v>
      </c>
      <c r="D417">
        <v>17</v>
      </c>
      <c r="E417">
        <v>1</v>
      </c>
      <c r="F417">
        <v>1</v>
      </c>
      <c r="G417">
        <v>15</v>
      </c>
      <c r="H417">
        <v>1</v>
      </c>
      <c r="I417">
        <f>VLOOKUP(SalesReceipts[[#This Row],[product_id]],Product[],8,FALSE)</f>
        <v>9.25</v>
      </c>
      <c r="J417">
        <f>SalesReceipts[[#This Row],[unit_price]]-VLOOKUP(SalesReceipts[[#This Row],[product_id]],Product[],7,FALSE)</f>
        <v>1.8499999999999996</v>
      </c>
      <c r="K417" t="str">
        <f>_xlfn.XLOOKUP(SalesReceipts[[#This Row],[product_id]],Product[product_id],Product[product_group],"Not Found", 0,1)</f>
        <v>Whole Bean/Teas</v>
      </c>
      <c r="L417" t="str">
        <f>VLOOKUP('Sales Receipts'!C418,SalesOutlet[],4,0)</f>
        <v>Mississauga</v>
      </c>
      <c r="M417" t="str">
        <f>VLOOKUP(SalesReceipts[[#This Row],[staff_id]],Staff[],7,0)</f>
        <v>Quail Octavia</v>
      </c>
      <c r="N417">
        <f>MONTH(SalesReceipts[[#This Row],[transaction_date]])</f>
        <v>6</v>
      </c>
      <c r="O417" t="str">
        <f>VLOOKUP(SalesReceipts[[#This Row],[product_id]],Product[],4,0)</f>
        <v>Green tea</v>
      </c>
      <c r="P417">
        <f>COUNTIF(SalesReceipts[sales_outlet_id],SalesReceipts[[#This Row],[sales_outlet_id]])</f>
        <v>115</v>
      </c>
    </row>
    <row r="418" spans="1:16">
      <c r="A418">
        <v>309</v>
      </c>
      <c r="B418">
        <v>43625</v>
      </c>
      <c r="C418">
        <v>6</v>
      </c>
      <c r="D418">
        <v>21</v>
      </c>
      <c r="E418">
        <v>1</v>
      </c>
      <c r="F418">
        <v>1</v>
      </c>
      <c r="G418">
        <v>44</v>
      </c>
      <c r="H418">
        <v>2</v>
      </c>
      <c r="I418">
        <f>VLOOKUP(SalesReceipts[[#This Row],[product_id]],Product[],8,FALSE)</f>
        <v>2.5</v>
      </c>
      <c r="J418">
        <f>SalesReceipts[[#This Row],[unit_price]]-VLOOKUP(SalesReceipts[[#This Row],[product_id]],Product[],7,FALSE)</f>
        <v>1.87</v>
      </c>
      <c r="K418" t="str">
        <f>_xlfn.XLOOKUP(SalesReceipts[[#This Row],[product_id]],Product[product_id],Product[product_group],"Not Found", 0,1)</f>
        <v>Beverages</v>
      </c>
      <c r="L418" t="str">
        <f>VLOOKUP('Sales Receipts'!C419,SalesOutlet[],4,0)</f>
        <v>Markham</v>
      </c>
      <c r="M418" t="str">
        <f>VLOOKUP(SalesReceipts[[#This Row],[staff_id]],Staff[],7,0)</f>
        <v>Melodie Mercedes</v>
      </c>
      <c r="N418">
        <f>MONTH(SalesReceipts[[#This Row],[transaction_date]])</f>
        <v>6</v>
      </c>
      <c r="O418" t="str">
        <f>VLOOKUP(SalesReceipts[[#This Row],[product_id]],Product[],4,0)</f>
        <v>Brewed herbal tea</v>
      </c>
      <c r="P418">
        <f>COUNTIF(SalesReceipts[sales_outlet_id],SalesReceipts[[#This Row],[sales_outlet_id]])</f>
        <v>146</v>
      </c>
    </row>
    <row r="419" spans="1:16">
      <c r="A419">
        <v>623</v>
      </c>
      <c r="B419">
        <v>43625</v>
      </c>
      <c r="C419">
        <v>7</v>
      </c>
      <c r="D419">
        <v>30</v>
      </c>
      <c r="E419">
        <v>1</v>
      </c>
      <c r="F419">
        <v>1</v>
      </c>
      <c r="G419">
        <v>40</v>
      </c>
      <c r="H419">
        <v>2</v>
      </c>
      <c r="I419">
        <f>VLOOKUP(SalesReceipts[[#This Row],[product_id]],Product[],8,FALSE)</f>
        <v>3.75</v>
      </c>
      <c r="J419">
        <f>SalesReceipts[[#This Row],[unit_price]]-VLOOKUP(SalesReceipts[[#This Row],[product_id]],Product[],7,FALSE)</f>
        <v>3</v>
      </c>
      <c r="K419" t="str">
        <f>_xlfn.XLOOKUP(SalesReceipts[[#This Row],[product_id]],Product[product_id],Product[product_group],"Not Found", 0,1)</f>
        <v>Beverages</v>
      </c>
      <c r="L419" t="str">
        <f>VLOOKUP('Sales Receipts'!C420,SalesOutlet[],4,0)</f>
        <v>Mississauga</v>
      </c>
      <c r="M419" t="str">
        <f>VLOOKUP(SalesReceipts[[#This Row],[staff_id]],Staff[],7,0)</f>
        <v>Amela Chadwick</v>
      </c>
      <c r="N419">
        <f>MONTH(SalesReceipts[[#This Row],[transaction_date]])</f>
        <v>6</v>
      </c>
      <c r="O419" t="str">
        <f>VLOOKUP(SalesReceipts[[#This Row],[product_id]],Product[],4,0)</f>
        <v>Barista Espresso</v>
      </c>
      <c r="P419">
        <f>COUNTIF(SalesReceipts[sales_outlet_id],SalesReceipts[[#This Row],[sales_outlet_id]])</f>
        <v>122</v>
      </c>
    </row>
    <row r="420" spans="1:16">
      <c r="A420">
        <v>357</v>
      </c>
      <c r="B420">
        <v>43626</v>
      </c>
      <c r="C420">
        <v>6</v>
      </c>
      <c r="D420">
        <v>23</v>
      </c>
      <c r="E420">
        <v>0</v>
      </c>
      <c r="F420">
        <v>1</v>
      </c>
      <c r="G420">
        <v>76</v>
      </c>
      <c r="H420">
        <v>1</v>
      </c>
      <c r="I420">
        <f>VLOOKUP(SalesReceipts[[#This Row],[product_id]],Product[],8,FALSE)</f>
        <v>3.5</v>
      </c>
      <c r="J420">
        <f>SalesReceipts[[#This Row],[unit_price]]-VLOOKUP(SalesReceipts[[#This Row],[product_id]],Product[],7,FALSE)</f>
        <v>1.2200000000000002</v>
      </c>
      <c r="K420" t="str">
        <f>_xlfn.XLOOKUP(SalesReceipts[[#This Row],[product_id]],Product[product_id],Product[product_group],"Not Found", 0,1)</f>
        <v>Food</v>
      </c>
      <c r="L420" t="str">
        <f>VLOOKUP('Sales Receipts'!C421,SalesOutlet[],4,0)</f>
        <v>Mississauga</v>
      </c>
      <c r="M420" t="str">
        <f>VLOOKUP(SalesReceipts[[#This Row],[staff_id]],Staff[],7,0)</f>
        <v>Blythe Arsenio</v>
      </c>
      <c r="N420">
        <f>MONTH(SalesReceipts[[#This Row],[transaction_date]])</f>
        <v>6</v>
      </c>
      <c r="O420" t="str">
        <f>VLOOKUP(SalesReceipts[[#This Row],[product_id]],Product[],4,0)</f>
        <v>Biscotti</v>
      </c>
      <c r="P420">
        <f>COUNTIF(SalesReceipts[sales_outlet_id],SalesReceipts[[#This Row],[sales_outlet_id]])</f>
        <v>146</v>
      </c>
    </row>
    <row r="421" spans="1:16">
      <c r="A421">
        <v>924</v>
      </c>
      <c r="B421">
        <v>43626</v>
      </c>
      <c r="C421">
        <v>6</v>
      </c>
      <c r="D421">
        <v>24</v>
      </c>
      <c r="E421">
        <v>0</v>
      </c>
      <c r="F421">
        <v>1</v>
      </c>
      <c r="G421">
        <v>64</v>
      </c>
      <c r="H421">
        <v>2</v>
      </c>
      <c r="I421">
        <f>VLOOKUP(SalesReceipts[[#This Row],[product_id]],Product[],8,FALSE)</f>
        <v>0.8</v>
      </c>
      <c r="J421">
        <f>SalesReceipts[[#This Row],[unit_price]]-VLOOKUP(SalesReceipts[[#This Row],[product_id]],Product[],7,FALSE)</f>
        <v>0.76</v>
      </c>
      <c r="K421" t="str">
        <f>_xlfn.XLOOKUP(SalesReceipts[[#This Row],[product_id]],Product[product_id],Product[product_group],"Not Found", 0,1)</f>
        <v>Add-ons</v>
      </c>
      <c r="L421" t="str">
        <f>VLOOKUP('Sales Receipts'!C422,SalesOutlet[],4,0)</f>
        <v>Toronto</v>
      </c>
      <c r="M421" t="str">
        <f>VLOOKUP(SalesReceipts[[#This Row],[staff_id]],Staff[],7,0)</f>
        <v>Garrett Doris</v>
      </c>
      <c r="N421">
        <f>MONTH(SalesReceipts[[#This Row],[transaction_date]])</f>
        <v>6</v>
      </c>
      <c r="O421" t="str">
        <f>VLOOKUP(SalesReceipts[[#This Row],[product_id]],Product[],4,0)</f>
        <v>Regular syrup</v>
      </c>
      <c r="P421">
        <f>COUNTIF(SalesReceipts[sales_outlet_id],SalesReceipts[[#This Row],[sales_outlet_id]])</f>
        <v>146</v>
      </c>
    </row>
    <row r="422" spans="1:16">
      <c r="A422">
        <v>1524</v>
      </c>
      <c r="B422">
        <v>43626</v>
      </c>
      <c r="C422">
        <v>3</v>
      </c>
      <c r="D422">
        <v>7</v>
      </c>
      <c r="E422">
        <v>1</v>
      </c>
      <c r="F422">
        <v>1</v>
      </c>
      <c r="G422">
        <v>37</v>
      </c>
      <c r="H422">
        <v>2</v>
      </c>
      <c r="I422">
        <f>VLOOKUP(SalesReceipts[[#This Row],[product_id]],Product[],8,FALSE)</f>
        <v>3</v>
      </c>
      <c r="J422">
        <f>SalesReceipts[[#This Row],[unit_price]]-VLOOKUP(SalesReceipts[[#This Row],[product_id]],Product[],7,FALSE)</f>
        <v>2.4</v>
      </c>
      <c r="K422" t="str">
        <f>_xlfn.XLOOKUP(SalesReceipts[[#This Row],[product_id]],Product[product_id],Product[product_group],"Not Found", 0,1)</f>
        <v>Beverages</v>
      </c>
      <c r="L422" t="str">
        <f>VLOOKUP('Sales Receipts'!C423,SalesOutlet[],4,0)</f>
        <v>Toronto</v>
      </c>
      <c r="M422" t="str">
        <f>VLOOKUP(SalesReceipts[[#This Row],[staff_id]],Staff[],7,0)</f>
        <v>Kelsey Cameron</v>
      </c>
      <c r="N422">
        <f>MONTH(SalesReceipts[[#This Row],[transaction_date]])</f>
        <v>6</v>
      </c>
      <c r="O422" t="str">
        <f>VLOOKUP(SalesReceipts[[#This Row],[product_id]],Product[],4,0)</f>
        <v>Barista Espresso</v>
      </c>
      <c r="P422">
        <f>COUNTIF(SalesReceipts[sales_outlet_id],SalesReceipts[[#This Row],[sales_outlet_id]])</f>
        <v>129</v>
      </c>
    </row>
    <row r="423" spans="1:16">
      <c r="A423">
        <v>1702</v>
      </c>
      <c r="B423">
        <v>43626</v>
      </c>
      <c r="C423">
        <v>3</v>
      </c>
      <c r="D423">
        <v>9</v>
      </c>
      <c r="E423">
        <v>0</v>
      </c>
      <c r="F423">
        <v>1</v>
      </c>
      <c r="G423">
        <v>52</v>
      </c>
      <c r="H423">
        <v>1</v>
      </c>
      <c r="I423">
        <f>VLOOKUP(SalesReceipts[[#This Row],[product_id]],Product[],8,FALSE)</f>
        <v>2.5</v>
      </c>
      <c r="J423">
        <f>SalesReceipts[[#This Row],[unit_price]]-VLOOKUP(SalesReceipts[[#This Row],[product_id]],Product[],7,FALSE)</f>
        <v>1.87</v>
      </c>
      <c r="K423" t="str">
        <f>_xlfn.XLOOKUP(SalesReceipts[[#This Row],[product_id]],Product[product_id],Product[product_group],"Not Found", 0,1)</f>
        <v>Beverages</v>
      </c>
      <c r="L423" t="str">
        <f>VLOOKUP('Sales Receipts'!C424,SalesOutlet[],4,0)</f>
        <v>Toronto</v>
      </c>
      <c r="M423" t="str">
        <f>VLOOKUP(SalesReceipts[[#This Row],[staff_id]],Staff[],7,0)</f>
        <v>Caldwell Veda</v>
      </c>
      <c r="N423">
        <f>MONTH(SalesReceipts[[#This Row],[transaction_date]])</f>
        <v>6</v>
      </c>
      <c r="O423" t="str">
        <f>VLOOKUP(SalesReceipts[[#This Row],[product_id]],Product[],4,0)</f>
        <v>Brewed Chai tea</v>
      </c>
      <c r="P423">
        <f>COUNTIF(SalesReceipts[sales_outlet_id],SalesReceipts[[#This Row],[sales_outlet_id]])</f>
        <v>129</v>
      </c>
    </row>
    <row r="424" spans="1:16">
      <c r="A424">
        <v>11</v>
      </c>
      <c r="B424">
        <v>43627</v>
      </c>
      <c r="C424">
        <v>4</v>
      </c>
      <c r="D424">
        <v>14</v>
      </c>
      <c r="E424">
        <v>0</v>
      </c>
      <c r="F424">
        <v>1</v>
      </c>
      <c r="G424">
        <v>59</v>
      </c>
      <c r="H424">
        <v>2</v>
      </c>
      <c r="I424">
        <f>VLOOKUP(SalesReceipts[[#This Row],[product_id]],Product[],8,FALSE)</f>
        <v>4.5</v>
      </c>
      <c r="J424">
        <f>SalesReceipts[[#This Row],[unit_price]]-VLOOKUP(SalesReceipts[[#This Row],[product_id]],Product[],7,FALSE)</f>
        <v>1.1200000000000001</v>
      </c>
      <c r="K424" t="str">
        <f>_xlfn.XLOOKUP(SalesReceipts[[#This Row],[product_id]],Product[product_id],Product[product_group],"Not Found", 0,1)</f>
        <v>Beverages</v>
      </c>
      <c r="L424" t="str">
        <f>VLOOKUP('Sales Receipts'!C425,SalesOutlet[],4,0)</f>
        <v>Markham</v>
      </c>
      <c r="M424" t="str">
        <f>VLOOKUP(SalesReceipts[[#This Row],[staff_id]],Staff[],7,0)</f>
        <v>Damon Sasha</v>
      </c>
      <c r="N424">
        <f>MONTH(SalesReceipts[[#This Row],[transaction_date]])</f>
        <v>6</v>
      </c>
      <c r="O424" t="str">
        <f>VLOOKUP(SalesReceipts[[#This Row],[product_id]],Product[],4,0)</f>
        <v>Hot chocolate</v>
      </c>
      <c r="P424">
        <f>COUNTIF(SalesReceipts[sales_outlet_id],SalesReceipts[[#This Row],[sales_outlet_id]])</f>
        <v>129</v>
      </c>
    </row>
    <row r="425" spans="1:16">
      <c r="A425">
        <v>134</v>
      </c>
      <c r="B425">
        <v>43627</v>
      </c>
      <c r="C425">
        <v>7</v>
      </c>
      <c r="D425">
        <v>30</v>
      </c>
      <c r="E425">
        <v>1</v>
      </c>
      <c r="F425">
        <v>1</v>
      </c>
      <c r="G425">
        <v>85</v>
      </c>
      <c r="H425">
        <v>2</v>
      </c>
      <c r="I425">
        <f>VLOOKUP(SalesReceipts[[#This Row],[product_id]],Product[],8,FALSE)</f>
        <v>6</v>
      </c>
      <c r="J425">
        <f>SalesReceipts[[#This Row],[unit_price]]-VLOOKUP(SalesReceipts[[#This Row],[product_id]],Product[],7,FALSE)</f>
        <v>4.8</v>
      </c>
      <c r="K425" t="str">
        <f>_xlfn.XLOOKUP(SalesReceipts[[#This Row],[product_id]],Product[product_id],Product[product_group],"Not Found", 0,1)</f>
        <v>Beverages</v>
      </c>
      <c r="L425" t="str">
        <f>VLOOKUP('Sales Receipts'!C426,SalesOutlet[],4,0)</f>
        <v>Toronto</v>
      </c>
      <c r="M425" t="str">
        <f>VLOOKUP(SalesReceipts[[#This Row],[staff_id]],Staff[],7,0)</f>
        <v>Amela Chadwick</v>
      </c>
      <c r="N425">
        <f>MONTH(SalesReceipts[[#This Row],[transaction_date]])</f>
        <v>6</v>
      </c>
      <c r="O425" t="str">
        <f>VLOOKUP(SalesReceipts[[#This Row],[product_id]],Product[],4,0)</f>
        <v>Specialty coffee</v>
      </c>
      <c r="P425">
        <f>COUNTIF(SalesReceipts[sales_outlet_id],SalesReceipts[[#This Row],[sales_outlet_id]])</f>
        <v>122</v>
      </c>
    </row>
    <row r="426" spans="1:16">
      <c r="A426">
        <v>711</v>
      </c>
      <c r="B426">
        <v>43627</v>
      </c>
      <c r="C426">
        <v>10</v>
      </c>
      <c r="D426">
        <v>43</v>
      </c>
      <c r="E426">
        <v>0</v>
      </c>
      <c r="F426">
        <v>1</v>
      </c>
      <c r="G426">
        <v>37</v>
      </c>
      <c r="H426">
        <v>2</v>
      </c>
      <c r="I426">
        <f>VLOOKUP(SalesReceipts[[#This Row],[product_id]],Product[],8,FALSE)</f>
        <v>3</v>
      </c>
      <c r="J426">
        <f>SalesReceipts[[#This Row],[unit_price]]-VLOOKUP(SalesReceipts[[#This Row],[product_id]],Product[],7,FALSE)</f>
        <v>2.4</v>
      </c>
      <c r="K426" t="str">
        <f>_xlfn.XLOOKUP(SalesReceipts[[#This Row],[product_id]],Product[product_id],Product[product_group],"Not Found", 0,1)</f>
        <v>Beverages</v>
      </c>
      <c r="L426" t="str">
        <f>VLOOKUP('Sales Receipts'!C427,SalesOutlet[],4,0)</f>
        <v>Toronto</v>
      </c>
      <c r="M426" t="str">
        <f>VLOOKUP(SalesReceipts[[#This Row],[staff_id]],Staff[],7,0)</f>
        <v>Tatum Laurel</v>
      </c>
      <c r="N426">
        <f>MONTH(SalesReceipts[[#This Row],[transaction_date]])</f>
        <v>6</v>
      </c>
      <c r="O426" t="str">
        <f>VLOOKUP(SalesReceipts[[#This Row],[product_id]],Product[],4,0)</f>
        <v>Barista Espresso</v>
      </c>
      <c r="P426">
        <f>COUNTIF(SalesReceipts[sales_outlet_id],SalesReceipts[[#This Row],[sales_outlet_id]])</f>
        <v>121</v>
      </c>
    </row>
    <row r="427" spans="1:16">
      <c r="A427">
        <v>1247</v>
      </c>
      <c r="B427">
        <v>43628</v>
      </c>
      <c r="C427">
        <v>3</v>
      </c>
      <c r="D427">
        <v>6</v>
      </c>
      <c r="E427">
        <v>1</v>
      </c>
      <c r="F427">
        <v>1</v>
      </c>
      <c r="G427">
        <v>51</v>
      </c>
      <c r="H427">
        <v>1</v>
      </c>
      <c r="I427">
        <f>VLOOKUP(SalesReceipts[[#This Row],[product_id]],Product[],8,FALSE)</f>
        <v>3</v>
      </c>
      <c r="J427">
        <f>SalesReceipts[[#This Row],[unit_price]]-VLOOKUP(SalesReceipts[[#This Row],[product_id]],Product[],7,FALSE)</f>
        <v>2.25</v>
      </c>
      <c r="K427" t="str">
        <f>_xlfn.XLOOKUP(SalesReceipts[[#This Row],[product_id]],Product[product_id],Product[product_group],"Not Found", 0,1)</f>
        <v>Beverages</v>
      </c>
      <c r="L427" t="str">
        <f>VLOOKUP('Sales Receipts'!C428,SalesOutlet[],4,0)</f>
        <v>Toronto</v>
      </c>
      <c r="M427" t="str">
        <f>VLOOKUP(SalesReceipts[[#This Row],[staff_id]],Staff[],7,0)</f>
        <v>Xena Rahim</v>
      </c>
      <c r="N427">
        <f>MONTH(SalesReceipts[[#This Row],[transaction_date]])</f>
        <v>6</v>
      </c>
      <c r="O427" t="str">
        <f>VLOOKUP(SalesReceipts[[#This Row],[product_id]],Product[],4,0)</f>
        <v>Brewed Black tea</v>
      </c>
      <c r="P427">
        <f>COUNTIF(SalesReceipts[sales_outlet_id],SalesReceipts[[#This Row],[sales_outlet_id]])</f>
        <v>129</v>
      </c>
    </row>
    <row r="428" spans="1:16">
      <c r="A428">
        <v>335</v>
      </c>
      <c r="B428">
        <v>43628</v>
      </c>
      <c r="C428">
        <v>10</v>
      </c>
      <c r="D428">
        <v>44</v>
      </c>
      <c r="E428">
        <v>0</v>
      </c>
      <c r="F428">
        <v>1</v>
      </c>
      <c r="G428">
        <v>9</v>
      </c>
      <c r="H428">
        <v>2</v>
      </c>
      <c r="I428">
        <f>VLOOKUP(SalesReceipts[[#This Row],[product_id]],Product[],8,FALSE)</f>
        <v>22.5</v>
      </c>
      <c r="J428">
        <f>SalesReceipts[[#This Row],[unit_price]]-VLOOKUP(SalesReceipts[[#This Row],[product_id]],Product[],7,FALSE)</f>
        <v>4.5</v>
      </c>
      <c r="K428" t="str">
        <f>_xlfn.XLOOKUP(SalesReceipts[[#This Row],[product_id]],Product[product_id],Product[product_group],"Not Found", 0,1)</f>
        <v>Whole Bean/Teas</v>
      </c>
      <c r="L428" t="str">
        <f>VLOOKUP('Sales Receipts'!C429,SalesOutlet[],4,0)</f>
        <v>Mississauga</v>
      </c>
      <c r="M428" t="str">
        <f>VLOOKUP(SalesReceipts[[#This Row],[staff_id]],Staff[],7,0)</f>
        <v>Tamekah Maya</v>
      </c>
      <c r="N428">
        <f>MONTH(SalesReceipts[[#This Row],[transaction_date]])</f>
        <v>6</v>
      </c>
      <c r="O428" t="str">
        <f>VLOOKUP(SalesReceipts[[#This Row],[product_id]],Product[],4,0)</f>
        <v>Organic Beans</v>
      </c>
      <c r="P428">
        <f>COUNTIF(SalesReceipts[sales_outlet_id],SalesReceipts[[#This Row],[sales_outlet_id]])</f>
        <v>121</v>
      </c>
    </row>
    <row r="429" spans="1:16">
      <c r="A429">
        <v>13</v>
      </c>
      <c r="B429">
        <v>43628</v>
      </c>
      <c r="C429">
        <v>6</v>
      </c>
      <c r="D429">
        <v>24</v>
      </c>
      <c r="E429">
        <v>1</v>
      </c>
      <c r="F429">
        <v>1</v>
      </c>
      <c r="G429">
        <v>56</v>
      </c>
      <c r="H429">
        <v>1</v>
      </c>
      <c r="I429">
        <f>VLOOKUP(SalesReceipts[[#This Row],[product_id]],Product[],8,FALSE)</f>
        <v>2.5499999999999998</v>
      </c>
      <c r="J429">
        <f>SalesReceipts[[#This Row],[unit_price]]-VLOOKUP(SalesReceipts[[#This Row],[product_id]],Product[],7,FALSE)</f>
        <v>1.9099999999999997</v>
      </c>
      <c r="K429" t="str">
        <f>_xlfn.XLOOKUP(SalesReceipts[[#This Row],[product_id]],Product[product_id],Product[product_group],"Not Found", 0,1)</f>
        <v>Beverages</v>
      </c>
      <c r="L429" t="str">
        <f>VLOOKUP('Sales Receipts'!C430,SalesOutlet[],4,0)</f>
        <v>Toronto</v>
      </c>
      <c r="M429" t="str">
        <f>VLOOKUP(SalesReceipts[[#This Row],[staff_id]],Staff[],7,0)</f>
        <v>Garrett Doris</v>
      </c>
      <c r="N429">
        <f>MONTH(SalesReceipts[[#This Row],[transaction_date]])</f>
        <v>6</v>
      </c>
      <c r="O429" t="str">
        <f>VLOOKUP(SalesReceipts[[#This Row],[product_id]],Product[],4,0)</f>
        <v>Brewed Chai tea</v>
      </c>
      <c r="P429">
        <f>COUNTIF(SalesReceipts[sales_outlet_id],SalesReceipts[[#This Row],[sales_outlet_id]])</f>
        <v>146</v>
      </c>
    </row>
    <row r="430" spans="1:16">
      <c r="A430">
        <v>377</v>
      </c>
      <c r="B430">
        <v>43628</v>
      </c>
      <c r="C430">
        <v>3</v>
      </c>
      <c r="D430">
        <v>8</v>
      </c>
      <c r="E430">
        <v>1</v>
      </c>
      <c r="F430">
        <v>1</v>
      </c>
      <c r="G430">
        <v>46</v>
      </c>
      <c r="H430">
        <v>1</v>
      </c>
      <c r="I430">
        <f>VLOOKUP(SalesReceipts[[#This Row],[product_id]],Product[],8,FALSE)</f>
        <v>2.5</v>
      </c>
      <c r="J430">
        <f>SalesReceipts[[#This Row],[unit_price]]-VLOOKUP(SalesReceipts[[#This Row],[product_id]],Product[],7,FALSE)</f>
        <v>1.87</v>
      </c>
      <c r="K430" t="str">
        <f>_xlfn.XLOOKUP(SalesReceipts[[#This Row],[product_id]],Product[product_id],Product[product_group],"Not Found", 0,1)</f>
        <v>Beverages</v>
      </c>
      <c r="L430" t="str">
        <f>VLOOKUP('Sales Receipts'!C431,SalesOutlet[],4,0)</f>
        <v>Markham</v>
      </c>
      <c r="M430" t="str">
        <f>VLOOKUP(SalesReceipts[[#This Row],[staff_id]],Staff[],7,0)</f>
        <v>Hamilton Emi</v>
      </c>
      <c r="N430">
        <f>MONTH(SalesReceipts[[#This Row],[transaction_date]])</f>
        <v>6</v>
      </c>
      <c r="O430" t="str">
        <f>VLOOKUP(SalesReceipts[[#This Row],[product_id]],Product[],4,0)</f>
        <v>Brewed Green tea</v>
      </c>
      <c r="P430">
        <f>COUNTIF(SalesReceipts[sales_outlet_id],SalesReceipts[[#This Row],[sales_outlet_id]])</f>
        <v>129</v>
      </c>
    </row>
    <row r="431" spans="1:16">
      <c r="A431">
        <v>128</v>
      </c>
      <c r="B431">
        <v>43629</v>
      </c>
      <c r="C431">
        <v>8</v>
      </c>
      <c r="D431">
        <v>32</v>
      </c>
      <c r="E431">
        <v>1</v>
      </c>
      <c r="F431">
        <v>1</v>
      </c>
      <c r="G431">
        <v>17</v>
      </c>
      <c r="H431">
        <v>2</v>
      </c>
      <c r="I431">
        <f>VLOOKUP(SalesReceipts[[#This Row],[product_id]],Product[],8,FALSE)</f>
        <v>9.5</v>
      </c>
      <c r="J431">
        <f>SalesReceipts[[#This Row],[unit_price]]-VLOOKUP(SalesReceipts[[#This Row],[product_id]],Product[],7,FALSE)</f>
        <v>1.9000000000000004</v>
      </c>
      <c r="K431" t="str">
        <f>_xlfn.XLOOKUP(SalesReceipts[[#This Row],[product_id]],Product[product_id],Product[product_group],"Not Found", 0,1)</f>
        <v>Whole Bean/Teas</v>
      </c>
      <c r="L431" t="str">
        <f>VLOOKUP('Sales Receipts'!C432,SalesOutlet[],4,0)</f>
        <v>Toronto</v>
      </c>
      <c r="M431" t="str">
        <f>VLOOKUP(SalesReceipts[[#This Row],[staff_id]],Staff[],7,0)</f>
        <v>Alisa Lysandra</v>
      </c>
      <c r="N431">
        <f>MONTH(SalesReceipts[[#This Row],[transaction_date]])</f>
        <v>6</v>
      </c>
      <c r="O431" t="str">
        <f>VLOOKUP(SalesReceipts[[#This Row],[product_id]],Product[],4,0)</f>
        <v>Chai tea</v>
      </c>
      <c r="P431">
        <f>COUNTIF(SalesReceipts[sales_outlet_id],SalesReceipts[[#This Row],[sales_outlet_id]])</f>
        <v>124</v>
      </c>
    </row>
    <row r="432" spans="1:16">
      <c r="A432">
        <v>136</v>
      </c>
      <c r="B432">
        <v>43629</v>
      </c>
      <c r="C432">
        <v>3</v>
      </c>
      <c r="D432">
        <v>7</v>
      </c>
      <c r="E432">
        <v>0</v>
      </c>
      <c r="F432">
        <v>1</v>
      </c>
      <c r="G432">
        <v>40</v>
      </c>
      <c r="H432">
        <v>1</v>
      </c>
      <c r="I432">
        <f>VLOOKUP(SalesReceipts[[#This Row],[product_id]],Product[],8,FALSE)</f>
        <v>3.75</v>
      </c>
      <c r="J432">
        <f>SalesReceipts[[#This Row],[unit_price]]-VLOOKUP(SalesReceipts[[#This Row],[product_id]],Product[],7,FALSE)</f>
        <v>3</v>
      </c>
      <c r="K432" t="str">
        <f>_xlfn.XLOOKUP(SalesReceipts[[#This Row],[product_id]],Product[product_id],Product[product_group],"Not Found", 0,1)</f>
        <v>Beverages</v>
      </c>
      <c r="L432" t="str">
        <f>VLOOKUP('Sales Receipts'!C433,SalesOutlet[],4,0)</f>
        <v>Mississauga</v>
      </c>
      <c r="M432" t="str">
        <f>VLOOKUP(SalesReceipts[[#This Row],[staff_id]],Staff[],7,0)</f>
        <v>Kelsey Cameron</v>
      </c>
      <c r="N432">
        <f>MONTH(SalesReceipts[[#This Row],[transaction_date]])</f>
        <v>6</v>
      </c>
      <c r="O432" t="str">
        <f>VLOOKUP(SalesReceipts[[#This Row],[product_id]],Product[],4,0)</f>
        <v>Barista Espresso</v>
      </c>
      <c r="P432">
        <f>COUNTIF(SalesReceipts[sales_outlet_id],SalesReceipts[[#This Row],[sales_outlet_id]])</f>
        <v>129</v>
      </c>
    </row>
    <row r="433" spans="1:16">
      <c r="A433">
        <v>221</v>
      </c>
      <c r="B433">
        <v>43629</v>
      </c>
      <c r="C433">
        <v>6</v>
      </c>
      <c r="D433">
        <v>21</v>
      </c>
      <c r="E433">
        <v>0</v>
      </c>
      <c r="F433">
        <v>1</v>
      </c>
      <c r="G433">
        <v>80</v>
      </c>
      <c r="H433">
        <v>1</v>
      </c>
      <c r="I433">
        <f>VLOOKUP(SalesReceipts[[#This Row],[product_id]],Product[],8,FALSE)</f>
        <v>23</v>
      </c>
      <c r="J433">
        <f>SalesReceipts[[#This Row],[unit_price]]-VLOOKUP(SalesReceipts[[#This Row],[product_id]],Product[],7,FALSE)</f>
        <v>15.64</v>
      </c>
      <c r="K433" t="str">
        <f>_xlfn.XLOOKUP(SalesReceipts[[#This Row],[product_id]],Product[product_id],Product[product_group],"Not Found", 0,1)</f>
        <v>Merchandise</v>
      </c>
      <c r="L433" t="str">
        <f>VLOOKUP('Sales Receipts'!C434,SalesOutlet[],4,0)</f>
        <v>Markham</v>
      </c>
      <c r="M433" t="str">
        <f>VLOOKUP(SalesReceipts[[#This Row],[staff_id]],Staff[],7,0)</f>
        <v>Melodie Mercedes</v>
      </c>
      <c r="N433">
        <f>MONTH(SalesReceipts[[#This Row],[transaction_date]])</f>
        <v>6</v>
      </c>
      <c r="O433" t="str">
        <f>VLOOKUP(SalesReceipts[[#This Row],[product_id]],Product[],4,0)</f>
        <v>Clothing</v>
      </c>
      <c r="P433">
        <f>COUNTIF(SalesReceipts[sales_outlet_id],SalesReceipts[[#This Row],[sales_outlet_id]])</f>
        <v>146</v>
      </c>
    </row>
    <row r="434" spans="1:16">
      <c r="A434">
        <v>575</v>
      </c>
      <c r="B434">
        <v>43630</v>
      </c>
      <c r="C434">
        <v>8</v>
      </c>
      <c r="D434">
        <v>34</v>
      </c>
      <c r="E434">
        <v>0</v>
      </c>
      <c r="F434">
        <v>1</v>
      </c>
      <c r="G434">
        <v>4</v>
      </c>
      <c r="H434">
        <v>2</v>
      </c>
      <c r="I434">
        <f>VLOOKUP(SalesReceipts[[#This Row],[product_id]],Product[],8,FALSE)</f>
        <v>20.45</v>
      </c>
      <c r="J434">
        <f>SalesReceipts[[#This Row],[unit_price]]-VLOOKUP(SalesReceipts[[#This Row],[product_id]],Product[],7,FALSE)</f>
        <v>4.09</v>
      </c>
      <c r="K434" t="str">
        <f>_xlfn.XLOOKUP(SalesReceipts[[#This Row],[product_id]],Product[product_id],Product[product_group],"Not Found", 0,1)</f>
        <v>Whole Bean/Teas</v>
      </c>
      <c r="L434" t="str">
        <f>VLOOKUP('Sales Receipts'!C435,SalesOutlet[],4,0)</f>
        <v>Mississauga</v>
      </c>
      <c r="M434" t="str">
        <f>VLOOKUP(SalesReceipts[[#This Row],[staff_id]],Staff[],7,0)</f>
        <v>Yasir Lillith</v>
      </c>
      <c r="N434">
        <f>MONTH(SalesReceipts[[#This Row],[transaction_date]])</f>
        <v>6</v>
      </c>
      <c r="O434" t="str">
        <f>VLOOKUP(SalesReceipts[[#This Row],[product_id]],Product[],4,0)</f>
        <v>Espresso Beans</v>
      </c>
      <c r="P434">
        <f>COUNTIF(SalesReceipts[sales_outlet_id],SalesReceipts[[#This Row],[sales_outlet_id]])</f>
        <v>124</v>
      </c>
    </row>
    <row r="435" spans="1:16">
      <c r="A435">
        <v>1095</v>
      </c>
      <c r="B435">
        <v>43630</v>
      </c>
      <c r="C435">
        <v>6</v>
      </c>
      <c r="D435">
        <v>22</v>
      </c>
      <c r="E435">
        <v>1</v>
      </c>
      <c r="F435">
        <v>1</v>
      </c>
      <c r="G435">
        <v>87</v>
      </c>
      <c r="H435">
        <v>2</v>
      </c>
      <c r="I435">
        <f>VLOOKUP(SalesReceipts[[#This Row],[product_id]],Product[],8,FALSE)</f>
        <v>2.1</v>
      </c>
      <c r="J435">
        <f>SalesReceipts[[#This Row],[unit_price]]-VLOOKUP(SalesReceipts[[#This Row],[product_id]],Product[],7,FALSE)</f>
        <v>1.6800000000000002</v>
      </c>
      <c r="K435" t="str">
        <f>_xlfn.XLOOKUP(SalesReceipts[[#This Row],[product_id]],Product[product_id],Product[product_group],"Not Found", 0,1)</f>
        <v>Beverages</v>
      </c>
      <c r="L435" t="str">
        <f>VLOOKUP('Sales Receipts'!C436,SalesOutlet[],4,0)</f>
        <v>Markham</v>
      </c>
      <c r="M435" t="str">
        <f>VLOOKUP(SalesReceipts[[#This Row],[staff_id]],Staff[],7,0)</f>
        <v>Marny Dennis</v>
      </c>
      <c r="N435">
        <f>MONTH(SalesReceipts[[#This Row],[transaction_date]])</f>
        <v>6</v>
      </c>
      <c r="O435" t="str">
        <f>VLOOKUP(SalesReceipts[[#This Row],[product_id]],Product[],4,0)</f>
        <v>Barista Espresso</v>
      </c>
      <c r="P435">
        <f>COUNTIF(SalesReceipts[sales_outlet_id],SalesReceipts[[#This Row],[sales_outlet_id]])</f>
        <v>146</v>
      </c>
    </row>
    <row r="436" spans="1:16">
      <c r="A436">
        <v>532</v>
      </c>
      <c r="B436">
        <v>43630</v>
      </c>
      <c r="C436">
        <v>7</v>
      </c>
      <c r="D436">
        <v>29</v>
      </c>
      <c r="E436">
        <v>0</v>
      </c>
      <c r="F436">
        <v>1</v>
      </c>
      <c r="G436">
        <v>65</v>
      </c>
      <c r="H436">
        <v>2</v>
      </c>
      <c r="I436">
        <f>VLOOKUP(SalesReceipts[[#This Row],[product_id]],Product[],8,FALSE)</f>
        <v>0.8</v>
      </c>
      <c r="J436">
        <f>SalesReceipts[[#This Row],[unit_price]]-VLOOKUP(SalesReceipts[[#This Row],[product_id]],Product[],7,FALSE)</f>
        <v>0.76</v>
      </c>
      <c r="K436" t="str">
        <f>_xlfn.XLOOKUP(SalesReceipts[[#This Row],[product_id]],Product[product_id],Product[product_group],"Not Found", 0,1)</f>
        <v>Add-ons</v>
      </c>
      <c r="L436" t="str">
        <f>VLOOKUP('Sales Receipts'!C437,SalesOutlet[],4,0)</f>
        <v>Mississauga</v>
      </c>
      <c r="M436" t="str">
        <f>VLOOKUP(SalesReceipts[[#This Row],[staff_id]],Staff[],7,0)</f>
        <v>Orson Benedict</v>
      </c>
      <c r="N436">
        <f>MONTH(SalesReceipts[[#This Row],[transaction_date]])</f>
        <v>6</v>
      </c>
      <c r="O436" t="str">
        <f>VLOOKUP(SalesReceipts[[#This Row],[product_id]],Product[],4,0)</f>
        <v>Sugar free syrup</v>
      </c>
      <c r="P436">
        <f>COUNTIF(SalesReceipts[sales_outlet_id],SalesReceipts[[#This Row],[sales_outlet_id]])</f>
        <v>122</v>
      </c>
    </row>
    <row r="437" spans="1:16">
      <c r="A437">
        <v>632</v>
      </c>
      <c r="B437">
        <v>43631</v>
      </c>
      <c r="C437">
        <v>5</v>
      </c>
      <c r="D437">
        <v>19</v>
      </c>
      <c r="E437">
        <v>0</v>
      </c>
      <c r="F437">
        <v>1</v>
      </c>
      <c r="G437">
        <v>31</v>
      </c>
      <c r="H437">
        <v>1</v>
      </c>
      <c r="I437">
        <f>VLOOKUP(SalesReceipts[[#This Row],[product_id]],Product[],8,FALSE)</f>
        <v>2.2000000000000002</v>
      </c>
      <c r="J437">
        <f>SalesReceipts[[#This Row],[unit_price]]-VLOOKUP(SalesReceipts[[#This Row],[product_id]],Product[],7,FALSE)</f>
        <v>1.7600000000000002</v>
      </c>
      <c r="K437" t="str">
        <f>_xlfn.XLOOKUP(SalesReceipts[[#This Row],[product_id]],Product[product_id],Product[product_group],"Not Found", 0,1)</f>
        <v>Beverages</v>
      </c>
      <c r="L437" t="str">
        <f>VLOOKUP('Sales Receipts'!C438,SalesOutlet[],4,0)</f>
        <v>Mississauga</v>
      </c>
      <c r="M437" t="str">
        <f>VLOOKUP(SalesReceipts[[#This Row],[staff_id]],Staff[],7,0)</f>
        <v>Peter Paloma</v>
      </c>
      <c r="N437">
        <f>MONTH(SalesReceipts[[#This Row],[transaction_date]])</f>
        <v>6</v>
      </c>
      <c r="O437" t="str">
        <f>VLOOKUP(SalesReceipts[[#This Row],[product_id]],Product[],4,0)</f>
        <v>Gourmet brewed coffee</v>
      </c>
      <c r="P437">
        <f>COUNTIF(SalesReceipts[sales_outlet_id],SalesReceipts[[#This Row],[sales_outlet_id]])</f>
        <v>115</v>
      </c>
    </row>
    <row r="438" spans="1:16">
      <c r="A438">
        <v>958</v>
      </c>
      <c r="B438">
        <v>43631</v>
      </c>
      <c r="C438">
        <v>6</v>
      </c>
      <c r="D438">
        <v>23</v>
      </c>
      <c r="E438">
        <v>0</v>
      </c>
      <c r="F438">
        <v>1</v>
      </c>
      <c r="G438">
        <v>67</v>
      </c>
      <c r="H438">
        <v>1</v>
      </c>
      <c r="I438">
        <f>VLOOKUP(SalesReceipts[[#This Row],[product_id]],Product[],8,FALSE)</f>
        <v>5.95</v>
      </c>
      <c r="J438">
        <f>SalesReceipts[[#This Row],[unit_price]]-VLOOKUP(SalesReceipts[[#This Row],[product_id]],Product[],7,FALSE)</f>
        <v>4.76</v>
      </c>
      <c r="K438" t="str">
        <f>_xlfn.XLOOKUP(SalesReceipts[[#This Row],[product_id]],Product[product_id],Product[product_group],"Not Found", 0,1)</f>
        <v>Beverages</v>
      </c>
      <c r="L438" t="str">
        <f>VLOOKUP('Sales Receipts'!C439,SalesOutlet[],4,0)</f>
        <v>Mississauga</v>
      </c>
      <c r="M438" t="str">
        <f>VLOOKUP(SalesReceipts[[#This Row],[staff_id]],Staff[],7,0)</f>
        <v>Blythe Arsenio</v>
      </c>
      <c r="N438">
        <f>MONTH(SalesReceipts[[#This Row],[transaction_date]])</f>
        <v>6</v>
      </c>
      <c r="O438" t="str">
        <f>VLOOKUP(SalesReceipts[[#This Row],[product_id]],Product[],4,0)</f>
        <v>Seasonal drink</v>
      </c>
      <c r="P438">
        <f>COUNTIF(SalesReceipts[sales_outlet_id],SalesReceipts[[#This Row],[sales_outlet_id]])</f>
        <v>146</v>
      </c>
    </row>
    <row r="439" spans="1:16">
      <c r="A439">
        <v>458</v>
      </c>
      <c r="B439">
        <v>43631</v>
      </c>
      <c r="C439">
        <v>6</v>
      </c>
      <c r="D439">
        <v>22</v>
      </c>
      <c r="E439">
        <v>0</v>
      </c>
      <c r="F439">
        <v>1</v>
      </c>
      <c r="G439">
        <v>84</v>
      </c>
      <c r="H439">
        <v>1</v>
      </c>
      <c r="I439">
        <f>VLOOKUP(SalesReceipts[[#This Row],[product_id]],Product[],8,FALSE)</f>
        <v>0.8</v>
      </c>
      <c r="J439">
        <f>SalesReceipts[[#This Row],[unit_price]]-VLOOKUP(SalesReceipts[[#This Row],[product_id]],Product[],7,FALSE)</f>
        <v>0.76</v>
      </c>
      <c r="K439" t="str">
        <f>_xlfn.XLOOKUP(SalesReceipts[[#This Row],[product_id]],Product[product_id],Product[product_group],"Not Found", 0,1)</f>
        <v>Add-ons</v>
      </c>
      <c r="L439" t="str">
        <f>VLOOKUP('Sales Receipts'!C440,SalesOutlet[],4,0)</f>
        <v>Mississauga</v>
      </c>
      <c r="M439" t="str">
        <f>VLOOKUP(SalesReceipts[[#This Row],[staff_id]],Staff[],7,0)</f>
        <v>Marny Dennis</v>
      </c>
      <c r="N439">
        <f>MONTH(SalesReceipts[[#This Row],[transaction_date]])</f>
        <v>6</v>
      </c>
      <c r="O439" t="str">
        <f>VLOOKUP(SalesReceipts[[#This Row],[product_id]],Product[],4,0)</f>
        <v>Regular syrup</v>
      </c>
      <c r="P439">
        <f>COUNTIF(SalesReceipts[sales_outlet_id],SalesReceipts[[#This Row],[sales_outlet_id]])</f>
        <v>146</v>
      </c>
    </row>
    <row r="440" spans="1:16">
      <c r="A440">
        <v>1064</v>
      </c>
      <c r="B440">
        <v>43632</v>
      </c>
      <c r="C440">
        <v>5</v>
      </c>
      <c r="D440">
        <v>18</v>
      </c>
      <c r="E440">
        <v>1</v>
      </c>
      <c r="F440">
        <v>1</v>
      </c>
      <c r="G440">
        <v>3</v>
      </c>
      <c r="H440">
        <v>2</v>
      </c>
      <c r="I440">
        <f>VLOOKUP(SalesReceipts[[#This Row],[product_id]],Product[],8,FALSE)</f>
        <v>14.75</v>
      </c>
      <c r="J440">
        <f>SalesReceipts[[#This Row],[unit_price]]-VLOOKUP(SalesReceipts[[#This Row],[product_id]],Product[],7,FALSE)</f>
        <v>2.9499999999999993</v>
      </c>
      <c r="K440" t="str">
        <f>_xlfn.XLOOKUP(SalesReceipts[[#This Row],[product_id]],Product[product_id],Product[product_group],"Not Found", 0,1)</f>
        <v>Whole Bean/Teas</v>
      </c>
      <c r="L440" t="str">
        <f>VLOOKUP('Sales Receipts'!C441,SalesOutlet[],4,0)</f>
        <v>Markham</v>
      </c>
      <c r="M440" t="str">
        <f>VLOOKUP(SalesReceipts[[#This Row],[staff_id]],Staff[],7,0)</f>
        <v>Ezekiel Rashad</v>
      </c>
      <c r="N440">
        <f>MONTH(SalesReceipts[[#This Row],[transaction_date]])</f>
        <v>6</v>
      </c>
      <c r="O440" t="str">
        <f>VLOOKUP(SalesReceipts[[#This Row],[product_id]],Product[],4,0)</f>
        <v>Espresso Beans</v>
      </c>
      <c r="P440">
        <f>COUNTIF(SalesReceipts[sales_outlet_id],SalesReceipts[[#This Row],[sales_outlet_id]])</f>
        <v>115</v>
      </c>
    </row>
    <row r="441" spans="1:16">
      <c r="A441">
        <v>1297</v>
      </c>
      <c r="B441">
        <v>43632</v>
      </c>
      <c r="C441">
        <v>7</v>
      </c>
      <c r="D441">
        <v>27</v>
      </c>
      <c r="E441">
        <v>1</v>
      </c>
      <c r="F441">
        <v>1</v>
      </c>
      <c r="G441">
        <v>76</v>
      </c>
      <c r="H441">
        <v>2</v>
      </c>
      <c r="I441">
        <f>VLOOKUP(SalesReceipts[[#This Row],[product_id]],Product[],8,FALSE)</f>
        <v>3.5</v>
      </c>
      <c r="J441">
        <f>SalesReceipts[[#This Row],[unit_price]]-VLOOKUP(SalesReceipts[[#This Row],[product_id]],Product[],7,FALSE)</f>
        <v>1.2200000000000002</v>
      </c>
      <c r="K441" t="str">
        <f>_xlfn.XLOOKUP(SalesReceipts[[#This Row],[product_id]],Product[product_id],Product[product_group],"Not Found", 0,1)</f>
        <v>Food</v>
      </c>
      <c r="L441" t="str">
        <f>VLOOKUP('Sales Receipts'!C442,SalesOutlet[],4,0)</f>
        <v>Toronto</v>
      </c>
      <c r="M441" t="str">
        <f>VLOOKUP(SalesReceipts[[#This Row],[staff_id]],Staff[],7,0)</f>
        <v>Ainsley Evelyn</v>
      </c>
      <c r="N441">
        <f>MONTH(SalesReceipts[[#This Row],[transaction_date]])</f>
        <v>6</v>
      </c>
      <c r="O441" t="str">
        <f>VLOOKUP(SalesReceipts[[#This Row],[product_id]],Product[],4,0)</f>
        <v>Biscotti</v>
      </c>
      <c r="P441">
        <f>COUNTIF(SalesReceipts[sales_outlet_id],SalesReceipts[[#This Row],[sales_outlet_id]])</f>
        <v>122</v>
      </c>
    </row>
    <row r="442" spans="1:16">
      <c r="A442">
        <v>1660</v>
      </c>
      <c r="B442">
        <v>43632</v>
      </c>
      <c r="C442">
        <v>3</v>
      </c>
      <c r="D442">
        <v>8</v>
      </c>
      <c r="E442">
        <v>0</v>
      </c>
      <c r="F442">
        <v>1</v>
      </c>
      <c r="G442">
        <v>8</v>
      </c>
      <c r="H442">
        <v>2</v>
      </c>
      <c r="I442">
        <f>VLOOKUP(SalesReceipts[[#This Row],[product_id]],Product[],8,FALSE)</f>
        <v>45</v>
      </c>
      <c r="J442">
        <f>SalesReceipts[[#This Row],[unit_price]]-VLOOKUP(SalesReceipts[[#This Row],[product_id]],Product[],7,FALSE)</f>
        <v>9</v>
      </c>
      <c r="K442" t="str">
        <f>_xlfn.XLOOKUP(SalesReceipts[[#This Row],[product_id]],Product[product_id],Product[product_group],"Not Found", 0,1)</f>
        <v>Whole Bean/Teas</v>
      </c>
      <c r="L442" t="str">
        <f>VLOOKUP('Sales Receipts'!C443,SalesOutlet[],4,0)</f>
        <v>Mississauga</v>
      </c>
      <c r="M442" t="str">
        <f>VLOOKUP(SalesReceipts[[#This Row],[staff_id]],Staff[],7,0)</f>
        <v>Hamilton Emi</v>
      </c>
      <c r="N442">
        <f>MONTH(SalesReceipts[[#This Row],[transaction_date]])</f>
        <v>6</v>
      </c>
      <c r="O442" t="str">
        <f>VLOOKUP(SalesReceipts[[#This Row],[product_id]],Product[],4,0)</f>
        <v>Premium Beans</v>
      </c>
      <c r="P442">
        <f>COUNTIF(SalesReceipts[sales_outlet_id],SalesReceipts[[#This Row],[sales_outlet_id]])</f>
        <v>129</v>
      </c>
    </row>
    <row r="443" spans="1:16">
      <c r="A443">
        <v>106</v>
      </c>
      <c r="B443">
        <v>43632</v>
      </c>
      <c r="C443">
        <v>5</v>
      </c>
      <c r="D443">
        <v>18</v>
      </c>
      <c r="E443">
        <v>1</v>
      </c>
      <c r="F443">
        <v>1</v>
      </c>
      <c r="G443">
        <v>39</v>
      </c>
      <c r="H443">
        <v>1</v>
      </c>
      <c r="I443">
        <f>VLOOKUP(SalesReceipts[[#This Row],[product_id]],Product[],8,FALSE)</f>
        <v>4.25</v>
      </c>
      <c r="J443">
        <f>SalesReceipts[[#This Row],[unit_price]]-VLOOKUP(SalesReceipts[[#This Row],[product_id]],Product[],7,FALSE)</f>
        <v>3.4</v>
      </c>
      <c r="K443" t="str">
        <f>_xlfn.XLOOKUP(SalesReceipts[[#This Row],[product_id]],Product[product_id],Product[product_group],"Not Found", 0,1)</f>
        <v>Beverages</v>
      </c>
      <c r="L443" t="str">
        <f>VLOOKUP('Sales Receipts'!C444,SalesOutlet[],4,0)</f>
        <v>Toronto</v>
      </c>
      <c r="M443" t="str">
        <f>VLOOKUP(SalesReceipts[[#This Row],[staff_id]],Staff[],7,0)</f>
        <v>Ezekiel Rashad</v>
      </c>
      <c r="N443">
        <f>MONTH(SalesReceipts[[#This Row],[transaction_date]])</f>
        <v>6</v>
      </c>
      <c r="O443" t="str">
        <f>VLOOKUP(SalesReceipts[[#This Row],[product_id]],Product[],4,0)</f>
        <v>Barista Espresso</v>
      </c>
      <c r="P443">
        <f>COUNTIF(SalesReceipts[sales_outlet_id],SalesReceipts[[#This Row],[sales_outlet_id]])</f>
        <v>115</v>
      </c>
    </row>
    <row r="444" spans="1:16">
      <c r="A444">
        <v>656</v>
      </c>
      <c r="B444">
        <v>43632</v>
      </c>
      <c r="C444">
        <v>4</v>
      </c>
      <c r="D444">
        <v>12</v>
      </c>
      <c r="E444">
        <v>1</v>
      </c>
      <c r="F444">
        <v>1</v>
      </c>
      <c r="G444">
        <v>66</v>
      </c>
      <c r="H444">
        <v>2</v>
      </c>
      <c r="I444">
        <f>VLOOKUP(SalesReceipts[[#This Row],[product_id]],Product[],8,FALSE)</f>
        <v>4.95</v>
      </c>
      <c r="J444">
        <f>SalesReceipts[[#This Row],[unit_price]]-VLOOKUP(SalesReceipts[[#This Row],[product_id]],Product[],7,FALSE)</f>
        <v>3.96</v>
      </c>
      <c r="K444" t="str">
        <f>_xlfn.XLOOKUP(SalesReceipts[[#This Row],[product_id]],Product[product_id],Product[product_group],"Not Found", 0,1)</f>
        <v>Beverages</v>
      </c>
      <c r="L444" t="str">
        <f>VLOOKUP('Sales Receipts'!C445,SalesOutlet[],4,0)</f>
        <v>Toronto</v>
      </c>
      <c r="M444" t="str">
        <f>VLOOKUP(SalesReceipts[[#This Row],[staff_id]],Staff[],7,0)</f>
        <v>Britanni Jorden</v>
      </c>
      <c r="N444">
        <f>MONTH(SalesReceipts[[#This Row],[transaction_date]])</f>
        <v>6</v>
      </c>
      <c r="O444" t="str">
        <f>VLOOKUP(SalesReceipts[[#This Row],[product_id]],Product[],4,0)</f>
        <v>Seasonal drink</v>
      </c>
      <c r="P444">
        <f>COUNTIF(SalesReceipts[sales_outlet_id],SalesReceipts[[#This Row],[sales_outlet_id]])</f>
        <v>129</v>
      </c>
    </row>
    <row r="445" spans="1:16">
      <c r="A445">
        <v>311</v>
      </c>
      <c r="B445">
        <v>43633</v>
      </c>
      <c r="C445">
        <v>10</v>
      </c>
      <c r="D445">
        <v>41</v>
      </c>
      <c r="E445">
        <v>0</v>
      </c>
      <c r="F445">
        <v>1</v>
      </c>
      <c r="G445">
        <v>86</v>
      </c>
      <c r="H445">
        <v>1</v>
      </c>
      <c r="I445">
        <f>VLOOKUP(SalesReceipts[[#This Row],[product_id]],Product[],8,FALSE)</f>
        <v>3</v>
      </c>
      <c r="J445">
        <f>SalesReceipts[[#This Row],[unit_price]]-VLOOKUP(SalesReceipts[[#This Row],[product_id]],Product[],7,FALSE)</f>
        <v>2.4</v>
      </c>
      <c r="K445" t="str">
        <f>_xlfn.XLOOKUP(SalesReceipts[[#This Row],[product_id]],Product[product_id],Product[product_group],"Not Found", 0,1)</f>
        <v>Beverages</v>
      </c>
      <c r="L445" t="str">
        <f>VLOOKUP('Sales Receipts'!C446,SalesOutlet[],4,0)</f>
        <v>Toronto</v>
      </c>
      <c r="M445" t="str">
        <f>VLOOKUP(SalesReceipts[[#This Row],[staff_id]],Staff[],7,0)</f>
        <v>Adrian Macon</v>
      </c>
      <c r="N445">
        <f>MONTH(SalesReceipts[[#This Row],[transaction_date]])</f>
        <v>6</v>
      </c>
      <c r="O445" t="str">
        <f>VLOOKUP(SalesReceipts[[#This Row],[product_id]],Product[],4,0)</f>
        <v>Barista Espresso</v>
      </c>
      <c r="P445">
        <f>COUNTIF(SalesReceipts[sales_outlet_id],SalesReceipts[[#This Row],[sales_outlet_id]])</f>
        <v>121</v>
      </c>
    </row>
    <row r="446" spans="1:16">
      <c r="A446">
        <v>49</v>
      </c>
      <c r="B446">
        <v>43634</v>
      </c>
      <c r="C446">
        <v>10</v>
      </c>
      <c r="D446">
        <v>44</v>
      </c>
      <c r="E446">
        <v>0</v>
      </c>
      <c r="F446">
        <v>1</v>
      </c>
      <c r="G446">
        <v>6</v>
      </c>
      <c r="H446">
        <v>2</v>
      </c>
      <c r="I446">
        <f>VLOOKUP(SalesReceipts[[#This Row],[product_id]],Product[],8,FALSE)</f>
        <v>21</v>
      </c>
      <c r="J446">
        <f>SalesReceipts[[#This Row],[unit_price]]-VLOOKUP(SalesReceipts[[#This Row],[product_id]],Product[],7,FALSE)</f>
        <v>4.1999999999999993</v>
      </c>
      <c r="K446" t="str">
        <f>_xlfn.XLOOKUP(SalesReceipts[[#This Row],[product_id]],Product[product_id],Product[product_group],"Not Found", 0,1)</f>
        <v>Whole Bean/Teas</v>
      </c>
      <c r="L446" t="str">
        <f>VLOOKUP('Sales Receipts'!C447,SalesOutlet[],4,0)</f>
        <v>Toronto</v>
      </c>
      <c r="M446" t="str">
        <f>VLOOKUP(SalesReceipts[[#This Row],[staff_id]],Staff[],7,0)</f>
        <v>Tamekah Maya</v>
      </c>
      <c r="N446">
        <f>MONTH(SalesReceipts[[#This Row],[transaction_date]])</f>
        <v>6</v>
      </c>
      <c r="O446" t="str">
        <f>VLOOKUP(SalesReceipts[[#This Row],[product_id]],Product[],4,0)</f>
        <v>Gourmet Beans</v>
      </c>
      <c r="P446">
        <f>COUNTIF(SalesReceipts[sales_outlet_id],SalesReceipts[[#This Row],[sales_outlet_id]])</f>
        <v>121</v>
      </c>
    </row>
    <row r="447" spans="1:16">
      <c r="A447">
        <v>242</v>
      </c>
      <c r="B447">
        <v>43634</v>
      </c>
      <c r="C447">
        <v>3</v>
      </c>
      <c r="D447">
        <v>10</v>
      </c>
      <c r="E447">
        <v>1</v>
      </c>
      <c r="F447">
        <v>1</v>
      </c>
      <c r="G447">
        <v>82</v>
      </c>
      <c r="H447">
        <v>2</v>
      </c>
      <c r="I447">
        <f>VLOOKUP(SalesReceipts[[#This Row],[product_id]],Product[],8,FALSE)</f>
        <v>12</v>
      </c>
      <c r="J447">
        <f>SalesReceipts[[#This Row],[unit_price]]-VLOOKUP(SalesReceipts[[#This Row],[product_id]],Product[],7,FALSE)</f>
        <v>8.16</v>
      </c>
      <c r="K447" t="str">
        <f>_xlfn.XLOOKUP(SalesReceipts[[#This Row],[product_id]],Product[product_id],Product[product_group],"Not Found", 0,1)</f>
        <v>Merchandise</v>
      </c>
      <c r="L447" t="str">
        <f>VLOOKUP('Sales Receipts'!C448,SalesOutlet[],4,0)</f>
        <v>Toronto</v>
      </c>
      <c r="M447" t="str">
        <f>VLOOKUP(SalesReceipts[[#This Row],[staff_id]],Staff[],7,0)</f>
        <v>Uma Winifred</v>
      </c>
      <c r="N447">
        <f>MONTH(SalesReceipts[[#This Row],[transaction_date]])</f>
        <v>6</v>
      </c>
      <c r="O447" t="str">
        <f>VLOOKUP(SalesReceipts[[#This Row],[product_id]],Product[],4,0)</f>
        <v>Housewares</v>
      </c>
      <c r="P447">
        <f>COUNTIF(SalesReceipts[sales_outlet_id],SalesReceipts[[#This Row],[sales_outlet_id]])</f>
        <v>129</v>
      </c>
    </row>
    <row r="448" spans="1:16">
      <c r="A448">
        <v>22</v>
      </c>
      <c r="B448">
        <v>43635</v>
      </c>
      <c r="C448">
        <v>9</v>
      </c>
      <c r="D448">
        <v>37</v>
      </c>
      <c r="E448">
        <v>1</v>
      </c>
      <c r="F448">
        <v>1</v>
      </c>
      <c r="G448">
        <v>19</v>
      </c>
      <c r="H448">
        <v>1</v>
      </c>
      <c r="I448">
        <f>VLOOKUP(SalesReceipts[[#This Row],[product_id]],Product[],8,FALSE)</f>
        <v>6.4</v>
      </c>
      <c r="J448">
        <f>SalesReceipts[[#This Row],[unit_price]]-VLOOKUP(SalesReceipts[[#This Row],[product_id]],Product[],7,FALSE)</f>
        <v>1.2800000000000002</v>
      </c>
      <c r="K448" t="str">
        <f>_xlfn.XLOOKUP(SalesReceipts[[#This Row],[product_id]],Product[product_id],Product[product_group],"Not Found", 0,1)</f>
        <v>Whole Bean/Teas</v>
      </c>
      <c r="L448" t="str">
        <f>VLOOKUP('Sales Receipts'!C449,SalesOutlet[],4,0)</f>
        <v>Toronto</v>
      </c>
      <c r="M448" t="str">
        <f>VLOOKUP(SalesReceipts[[#This Row],[staff_id]],Staff[],7,0)</f>
        <v>Hop Bianca</v>
      </c>
      <c r="N448">
        <f>MONTH(SalesReceipts[[#This Row],[transaction_date]])</f>
        <v>6</v>
      </c>
      <c r="O448" t="str">
        <f>VLOOKUP(SalesReceipts[[#This Row],[product_id]],Product[],4,0)</f>
        <v>Drinking Chocolate</v>
      </c>
      <c r="P448">
        <f>COUNTIF(SalesReceipts[sales_outlet_id],SalesReceipts[[#This Row],[sales_outlet_id]])</f>
        <v>114</v>
      </c>
    </row>
    <row r="449" spans="1:16">
      <c r="A449">
        <v>1367</v>
      </c>
      <c r="B449">
        <v>43636</v>
      </c>
      <c r="C449">
        <v>10</v>
      </c>
      <c r="D449">
        <v>42</v>
      </c>
      <c r="E449">
        <v>0</v>
      </c>
      <c r="F449">
        <v>1</v>
      </c>
      <c r="G449">
        <v>27</v>
      </c>
      <c r="H449">
        <v>2</v>
      </c>
      <c r="I449">
        <f>VLOOKUP(SalesReceipts[[#This Row],[product_id]],Product[],8,FALSE)</f>
        <v>3.5</v>
      </c>
      <c r="J449">
        <f>SalesReceipts[[#This Row],[unit_price]]-VLOOKUP(SalesReceipts[[#This Row],[product_id]],Product[],7,FALSE)</f>
        <v>2.8</v>
      </c>
      <c r="K449" t="str">
        <f>_xlfn.XLOOKUP(SalesReceipts[[#This Row],[product_id]],Product[product_id],Product[product_group],"Not Found", 0,1)</f>
        <v>Beverages</v>
      </c>
      <c r="L449" t="str">
        <f>VLOOKUP('Sales Receipts'!C450,SalesOutlet[],4,0)</f>
        <v>Toronto</v>
      </c>
      <c r="M449" t="str">
        <f>VLOOKUP(SalesReceipts[[#This Row],[staff_id]],Staff[],7,0)</f>
        <v>Kylie Candace</v>
      </c>
      <c r="N449">
        <f>MONTH(SalesReceipts[[#This Row],[transaction_date]])</f>
        <v>6</v>
      </c>
      <c r="O449" t="str">
        <f>VLOOKUP(SalesReceipts[[#This Row],[product_id]],Product[],4,0)</f>
        <v>Organic brewed coffee</v>
      </c>
      <c r="P449">
        <f>COUNTIF(SalesReceipts[sales_outlet_id],SalesReceipts[[#This Row],[sales_outlet_id]])</f>
        <v>121</v>
      </c>
    </row>
    <row r="450" spans="1:16">
      <c r="A450">
        <v>104</v>
      </c>
      <c r="B450">
        <v>43636</v>
      </c>
      <c r="C450">
        <v>4</v>
      </c>
      <c r="D450">
        <v>12</v>
      </c>
      <c r="E450">
        <v>0</v>
      </c>
      <c r="F450">
        <v>1</v>
      </c>
      <c r="G450">
        <v>24</v>
      </c>
      <c r="H450">
        <v>1</v>
      </c>
      <c r="I450">
        <f>VLOOKUP(SalesReceipts[[#This Row],[product_id]],Product[],8,FALSE)</f>
        <v>3</v>
      </c>
      <c r="J450">
        <f>SalesReceipts[[#This Row],[unit_price]]-VLOOKUP(SalesReceipts[[#This Row],[product_id]],Product[],7,FALSE)</f>
        <v>2.4</v>
      </c>
      <c r="K450" t="str">
        <f>_xlfn.XLOOKUP(SalesReceipts[[#This Row],[product_id]],Product[product_id],Product[product_group],"Not Found", 0,1)</f>
        <v>Beverages</v>
      </c>
      <c r="L450" t="str">
        <f>VLOOKUP('Sales Receipts'!C451,SalesOutlet[],4,0)</f>
        <v>Mississauga</v>
      </c>
      <c r="M450" t="str">
        <f>VLOOKUP(SalesReceipts[[#This Row],[staff_id]],Staff[],7,0)</f>
        <v>Britanni Jorden</v>
      </c>
      <c r="N450">
        <f>MONTH(SalesReceipts[[#This Row],[transaction_date]])</f>
        <v>6</v>
      </c>
      <c r="O450" t="str">
        <f>VLOOKUP(SalesReceipts[[#This Row],[product_id]],Product[],4,0)</f>
        <v>Drip coffee</v>
      </c>
      <c r="P450">
        <f>COUNTIF(SalesReceipts[sales_outlet_id],SalesReceipts[[#This Row],[sales_outlet_id]])</f>
        <v>129</v>
      </c>
    </row>
    <row r="451" spans="1:16">
      <c r="A451">
        <v>537</v>
      </c>
      <c r="B451">
        <v>43637</v>
      </c>
      <c r="C451">
        <v>5</v>
      </c>
      <c r="D451">
        <v>20</v>
      </c>
      <c r="E451">
        <v>1</v>
      </c>
      <c r="F451">
        <v>1</v>
      </c>
      <c r="G451">
        <v>76</v>
      </c>
      <c r="H451">
        <v>1</v>
      </c>
      <c r="I451">
        <f>VLOOKUP(SalesReceipts[[#This Row],[product_id]],Product[],8,FALSE)</f>
        <v>3.5</v>
      </c>
      <c r="J451">
        <f>SalesReceipts[[#This Row],[unit_price]]-VLOOKUP(SalesReceipts[[#This Row],[product_id]],Product[],7,FALSE)</f>
        <v>1.2200000000000002</v>
      </c>
      <c r="K451" t="str">
        <f>_xlfn.XLOOKUP(SalesReceipts[[#This Row],[product_id]],Product[product_id],Product[product_group],"Not Found", 0,1)</f>
        <v>Food</v>
      </c>
      <c r="L451" t="str">
        <f>VLOOKUP('Sales Receipts'!C452,SalesOutlet[],4,0)</f>
        <v>Mississauga</v>
      </c>
      <c r="M451" t="str">
        <f>VLOOKUP(SalesReceipts[[#This Row],[staff_id]],Staff[],7,0)</f>
        <v>Ronan Magee</v>
      </c>
      <c r="N451">
        <f>MONTH(SalesReceipts[[#This Row],[transaction_date]])</f>
        <v>6</v>
      </c>
      <c r="O451" t="str">
        <f>VLOOKUP(SalesReceipts[[#This Row],[product_id]],Product[],4,0)</f>
        <v>Biscotti</v>
      </c>
      <c r="P451">
        <f>COUNTIF(SalesReceipts[sales_outlet_id],SalesReceipts[[#This Row],[sales_outlet_id]])</f>
        <v>115</v>
      </c>
    </row>
    <row r="452" spans="1:16">
      <c r="A452">
        <v>725</v>
      </c>
      <c r="B452">
        <v>43637</v>
      </c>
      <c r="C452">
        <v>6</v>
      </c>
      <c r="D452">
        <v>21</v>
      </c>
      <c r="E452">
        <v>0</v>
      </c>
      <c r="F452">
        <v>1</v>
      </c>
      <c r="G452">
        <v>31</v>
      </c>
      <c r="H452">
        <v>1</v>
      </c>
      <c r="I452">
        <f>VLOOKUP(SalesReceipts[[#This Row],[product_id]],Product[],8,FALSE)</f>
        <v>2.2000000000000002</v>
      </c>
      <c r="J452">
        <f>SalesReceipts[[#This Row],[unit_price]]-VLOOKUP(SalesReceipts[[#This Row],[product_id]],Product[],7,FALSE)</f>
        <v>1.7600000000000002</v>
      </c>
      <c r="K452" t="str">
        <f>_xlfn.XLOOKUP(SalesReceipts[[#This Row],[product_id]],Product[product_id],Product[product_group],"Not Found", 0,1)</f>
        <v>Beverages</v>
      </c>
      <c r="L452" t="str">
        <f>VLOOKUP('Sales Receipts'!C453,SalesOutlet[],4,0)</f>
        <v>Toronto</v>
      </c>
      <c r="M452" t="str">
        <f>VLOOKUP(SalesReceipts[[#This Row],[staff_id]],Staff[],7,0)</f>
        <v>Melodie Mercedes</v>
      </c>
      <c r="N452">
        <f>MONTH(SalesReceipts[[#This Row],[transaction_date]])</f>
        <v>6</v>
      </c>
      <c r="O452" t="str">
        <f>VLOOKUP(SalesReceipts[[#This Row],[product_id]],Product[],4,0)</f>
        <v>Gourmet brewed coffee</v>
      </c>
      <c r="P452">
        <f>COUNTIF(SalesReceipts[sales_outlet_id],SalesReceipts[[#This Row],[sales_outlet_id]])</f>
        <v>146</v>
      </c>
    </row>
    <row r="453" spans="1:16">
      <c r="A453">
        <v>923</v>
      </c>
      <c r="B453">
        <v>43637</v>
      </c>
      <c r="C453">
        <v>9</v>
      </c>
      <c r="D453">
        <v>37</v>
      </c>
      <c r="E453">
        <v>0</v>
      </c>
      <c r="F453">
        <v>1</v>
      </c>
      <c r="G453">
        <v>43</v>
      </c>
      <c r="H453">
        <v>1</v>
      </c>
      <c r="I453">
        <f>VLOOKUP(SalesReceipts[[#This Row],[product_id]],Product[],8,FALSE)</f>
        <v>3</v>
      </c>
      <c r="J453">
        <f>SalesReceipts[[#This Row],[unit_price]]-VLOOKUP(SalesReceipts[[#This Row],[product_id]],Product[],7,FALSE)</f>
        <v>2.25</v>
      </c>
      <c r="K453" t="str">
        <f>_xlfn.XLOOKUP(SalesReceipts[[#This Row],[product_id]],Product[product_id],Product[product_group],"Not Found", 0,1)</f>
        <v>Beverages</v>
      </c>
      <c r="L453" t="str">
        <f>VLOOKUP('Sales Receipts'!C454,SalesOutlet[],4,0)</f>
        <v>Mississauga</v>
      </c>
      <c r="M453" t="str">
        <f>VLOOKUP(SalesReceipts[[#This Row],[staff_id]],Staff[],7,0)</f>
        <v>Hop Bianca</v>
      </c>
      <c r="N453">
        <f>MONTH(SalesReceipts[[#This Row],[transaction_date]])</f>
        <v>6</v>
      </c>
      <c r="O453" t="str">
        <f>VLOOKUP(SalesReceipts[[#This Row],[product_id]],Product[],4,0)</f>
        <v>Brewed herbal tea</v>
      </c>
      <c r="P453">
        <f>COUNTIF(SalesReceipts[sales_outlet_id],SalesReceipts[[#This Row],[sales_outlet_id]])</f>
        <v>114</v>
      </c>
    </row>
    <row r="454" spans="1:16">
      <c r="A454">
        <v>401</v>
      </c>
      <c r="B454">
        <v>43637</v>
      </c>
      <c r="C454">
        <v>6</v>
      </c>
      <c r="D454">
        <v>21</v>
      </c>
      <c r="E454">
        <v>0</v>
      </c>
      <c r="F454">
        <v>1</v>
      </c>
      <c r="G454">
        <v>24</v>
      </c>
      <c r="H454">
        <v>2</v>
      </c>
      <c r="I454">
        <f>VLOOKUP(SalesReceipts[[#This Row],[product_id]],Product[],8,FALSE)</f>
        <v>3</v>
      </c>
      <c r="J454">
        <f>SalesReceipts[[#This Row],[unit_price]]-VLOOKUP(SalesReceipts[[#This Row],[product_id]],Product[],7,FALSE)</f>
        <v>2.4</v>
      </c>
      <c r="K454" t="str">
        <f>_xlfn.XLOOKUP(SalesReceipts[[#This Row],[product_id]],Product[product_id],Product[product_group],"Not Found", 0,1)</f>
        <v>Beverages</v>
      </c>
      <c r="L454" t="str">
        <f>VLOOKUP('Sales Receipts'!C455,SalesOutlet[],4,0)</f>
        <v>Markham</v>
      </c>
      <c r="M454" t="str">
        <f>VLOOKUP(SalesReceipts[[#This Row],[staff_id]],Staff[],7,0)</f>
        <v>Melodie Mercedes</v>
      </c>
      <c r="N454">
        <f>MONTH(SalesReceipts[[#This Row],[transaction_date]])</f>
        <v>6</v>
      </c>
      <c r="O454" t="str">
        <f>VLOOKUP(SalesReceipts[[#This Row],[product_id]],Product[],4,0)</f>
        <v>Drip coffee</v>
      </c>
      <c r="P454">
        <f>COUNTIF(SalesReceipts[sales_outlet_id],SalesReceipts[[#This Row],[sales_outlet_id]])</f>
        <v>146</v>
      </c>
    </row>
    <row r="455" spans="1:16">
      <c r="A455">
        <v>699</v>
      </c>
      <c r="B455">
        <v>43637</v>
      </c>
      <c r="C455">
        <v>8</v>
      </c>
      <c r="D455">
        <v>32</v>
      </c>
      <c r="E455">
        <v>0</v>
      </c>
      <c r="F455">
        <v>1</v>
      </c>
      <c r="G455">
        <v>22</v>
      </c>
      <c r="H455">
        <v>2</v>
      </c>
      <c r="I455">
        <f>VLOOKUP(SalesReceipts[[#This Row],[product_id]],Product[],8,FALSE)</f>
        <v>2</v>
      </c>
      <c r="J455">
        <f>SalesReceipts[[#This Row],[unit_price]]-VLOOKUP(SalesReceipts[[#This Row],[product_id]],Product[],7,FALSE)</f>
        <v>1.6</v>
      </c>
      <c r="K455" t="str">
        <f>_xlfn.XLOOKUP(SalesReceipts[[#This Row],[product_id]],Product[product_id],Product[product_group],"Not Found", 0,1)</f>
        <v>Beverages</v>
      </c>
      <c r="L455" t="str">
        <f>VLOOKUP('Sales Receipts'!C456,SalesOutlet[],4,0)</f>
        <v>Toronto</v>
      </c>
      <c r="M455" t="str">
        <f>VLOOKUP(SalesReceipts[[#This Row],[staff_id]],Staff[],7,0)</f>
        <v>Alisa Lysandra</v>
      </c>
      <c r="N455">
        <f>MONTH(SalesReceipts[[#This Row],[transaction_date]])</f>
        <v>6</v>
      </c>
      <c r="O455" t="str">
        <f>VLOOKUP(SalesReceipts[[#This Row],[product_id]],Product[],4,0)</f>
        <v>Drip coffee</v>
      </c>
      <c r="P455">
        <f>COUNTIF(SalesReceipts[sales_outlet_id],SalesReceipts[[#This Row],[sales_outlet_id]])</f>
        <v>124</v>
      </c>
    </row>
    <row r="456" spans="1:16">
      <c r="A456">
        <v>1338</v>
      </c>
      <c r="B456">
        <v>43637</v>
      </c>
      <c r="C456">
        <v>3</v>
      </c>
      <c r="D456">
        <v>7</v>
      </c>
      <c r="E456">
        <v>0</v>
      </c>
      <c r="F456">
        <v>1</v>
      </c>
      <c r="G456">
        <v>17</v>
      </c>
      <c r="H456">
        <v>2</v>
      </c>
      <c r="I456">
        <f>VLOOKUP(SalesReceipts[[#This Row],[product_id]],Product[],8,FALSE)</f>
        <v>9.5</v>
      </c>
      <c r="J456">
        <f>SalesReceipts[[#This Row],[unit_price]]-VLOOKUP(SalesReceipts[[#This Row],[product_id]],Product[],7,FALSE)</f>
        <v>1.9000000000000004</v>
      </c>
      <c r="K456" t="str">
        <f>_xlfn.XLOOKUP(SalesReceipts[[#This Row],[product_id]],Product[product_id],Product[product_group],"Not Found", 0,1)</f>
        <v>Whole Bean/Teas</v>
      </c>
      <c r="L456" t="str">
        <f>VLOOKUP('Sales Receipts'!C457,SalesOutlet[],4,0)</f>
        <v>Toronto</v>
      </c>
      <c r="M456" t="str">
        <f>VLOOKUP(SalesReceipts[[#This Row],[staff_id]],Staff[],7,0)</f>
        <v>Kelsey Cameron</v>
      </c>
      <c r="N456">
        <f>MONTH(SalesReceipts[[#This Row],[transaction_date]])</f>
        <v>6</v>
      </c>
      <c r="O456" t="str">
        <f>VLOOKUP(SalesReceipts[[#This Row],[product_id]],Product[],4,0)</f>
        <v>Chai tea</v>
      </c>
      <c r="P456">
        <f>COUNTIF(SalesReceipts[sales_outlet_id],SalesReceipts[[#This Row],[sales_outlet_id]])</f>
        <v>129</v>
      </c>
    </row>
    <row r="457" spans="1:16">
      <c r="A457">
        <v>1507</v>
      </c>
      <c r="B457">
        <v>43637</v>
      </c>
      <c r="C457">
        <v>10</v>
      </c>
      <c r="D457">
        <v>43</v>
      </c>
      <c r="E457">
        <v>0</v>
      </c>
      <c r="F457">
        <v>1</v>
      </c>
      <c r="G457">
        <v>49</v>
      </c>
      <c r="H457">
        <v>2</v>
      </c>
      <c r="I457">
        <f>VLOOKUP(SalesReceipts[[#This Row],[product_id]],Product[],8,FALSE)</f>
        <v>3</v>
      </c>
      <c r="J457">
        <f>SalesReceipts[[#This Row],[unit_price]]-VLOOKUP(SalesReceipts[[#This Row],[product_id]],Product[],7,FALSE)</f>
        <v>2.25</v>
      </c>
      <c r="K457" t="str">
        <f>_xlfn.XLOOKUP(SalesReceipts[[#This Row],[product_id]],Product[product_id],Product[product_group],"Not Found", 0,1)</f>
        <v>Beverages</v>
      </c>
      <c r="L457" t="str">
        <f>VLOOKUP('Sales Receipts'!C458,SalesOutlet[],4,0)</f>
        <v>Markham</v>
      </c>
      <c r="M457" t="str">
        <f>VLOOKUP(SalesReceipts[[#This Row],[staff_id]],Staff[],7,0)</f>
        <v>Tatum Laurel</v>
      </c>
      <c r="N457">
        <f>MONTH(SalesReceipts[[#This Row],[transaction_date]])</f>
        <v>6</v>
      </c>
      <c r="O457" t="str">
        <f>VLOOKUP(SalesReceipts[[#This Row],[product_id]],Product[],4,0)</f>
        <v>Brewed Black tea</v>
      </c>
      <c r="P457">
        <f>COUNTIF(SalesReceipts[sales_outlet_id],SalesReceipts[[#This Row],[sales_outlet_id]])</f>
        <v>121</v>
      </c>
    </row>
    <row r="458" spans="1:16">
      <c r="A458">
        <v>728</v>
      </c>
      <c r="B458">
        <v>43638</v>
      </c>
      <c r="C458">
        <v>8</v>
      </c>
      <c r="D458">
        <v>33</v>
      </c>
      <c r="E458">
        <v>0</v>
      </c>
      <c r="F458">
        <v>1</v>
      </c>
      <c r="G458">
        <v>85</v>
      </c>
      <c r="H458">
        <v>2</v>
      </c>
      <c r="I458">
        <f>VLOOKUP(SalesReceipts[[#This Row],[product_id]],Product[],8,FALSE)</f>
        <v>6</v>
      </c>
      <c r="J458">
        <f>SalesReceipts[[#This Row],[unit_price]]-VLOOKUP(SalesReceipts[[#This Row],[product_id]],Product[],7,FALSE)</f>
        <v>4.8</v>
      </c>
      <c r="K458" t="str">
        <f>_xlfn.XLOOKUP(SalesReceipts[[#This Row],[product_id]],Product[product_id],Product[product_group],"Not Found", 0,1)</f>
        <v>Beverages</v>
      </c>
      <c r="L458" t="str">
        <f>VLOOKUP('Sales Receipts'!C459,SalesOutlet[],4,0)</f>
        <v>Markham</v>
      </c>
      <c r="M458" t="str">
        <f>VLOOKUP(SalesReceipts[[#This Row],[staff_id]],Staff[],7,0)</f>
        <v>Cairo Vaughan</v>
      </c>
      <c r="N458">
        <f>MONTH(SalesReceipts[[#This Row],[transaction_date]])</f>
        <v>6</v>
      </c>
      <c r="O458" t="str">
        <f>VLOOKUP(SalesReceipts[[#This Row],[product_id]],Product[],4,0)</f>
        <v>Specialty coffee</v>
      </c>
      <c r="P458">
        <f>COUNTIF(SalesReceipts[sales_outlet_id],SalesReceipts[[#This Row],[sales_outlet_id]])</f>
        <v>124</v>
      </c>
    </row>
    <row r="459" spans="1:16">
      <c r="A459">
        <v>767</v>
      </c>
      <c r="B459">
        <v>43638</v>
      </c>
      <c r="C459">
        <v>7</v>
      </c>
      <c r="D459">
        <v>27</v>
      </c>
      <c r="E459">
        <v>1</v>
      </c>
      <c r="F459">
        <v>1</v>
      </c>
      <c r="G459">
        <v>9</v>
      </c>
      <c r="H459">
        <v>2</v>
      </c>
      <c r="I459">
        <f>VLOOKUP(SalesReceipts[[#This Row],[product_id]],Product[],8,FALSE)</f>
        <v>22.5</v>
      </c>
      <c r="J459">
        <f>SalesReceipts[[#This Row],[unit_price]]-VLOOKUP(SalesReceipts[[#This Row],[product_id]],Product[],7,FALSE)</f>
        <v>4.5</v>
      </c>
      <c r="K459" t="str">
        <f>_xlfn.XLOOKUP(SalesReceipts[[#This Row],[product_id]],Product[product_id],Product[product_group],"Not Found", 0,1)</f>
        <v>Whole Bean/Teas</v>
      </c>
      <c r="L459" t="str">
        <f>VLOOKUP('Sales Receipts'!C460,SalesOutlet[],4,0)</f>
        <v>Toronto</v>
      </c>
      <c r="M459" t="str">
        <f>VLOOKUP(SalesReceipts[[#This Row],[staff_id]],Staff[],7,0)</f>
        <v>Ainsley Evelyn</v>
      </c>
      <c r="N459">
        <f>MONTH(SalesReceipts[[#This Row],[transaction_date]])</f>
        <v>6</v>
      </c>
      <c r="O459" t="str">
        <f>VLOOKUP(SalesReceipts[[#This Row],[product_id]],Product[],4,0)</f>
        <v>Organic Beans</v>
      </c>
      <c r="P459">
        <f>COUNTIF(SalesReceipts[sales_outlet_id],SalesReceipts[[#This Row],[sales_outlet_id]])</f>
        <v>122</v>
      </c>
    </row>
    <row r="460" spans="1:16">
      <c r="A460">
        <v>953</v>
      </c>
      <c r="B460">
        <v>43638</v>
      </c>
      <c r="C460">
        <v>4</v>
      </c>
      <c r="D460">
        <v>11</v>
      </c>
      <c r="E460">
        <v>0</v>
      </c>
      <c r="F460">
        <v>1</v>
      </c>
      <c r="G460">
        <v>66</v>
      </c>
      <c r="H460">
        <v>1</v>
      </c>
      <c r="I460">
        <f>VLOOKUP(SalesReceipts[[#This Row],[product_id]],Product[],8,FALSE)</f>
        <v>4.95</v>
      </c>
      <c r="J460">
        <f>SalesReceipts[[#This Row],[unit_price]]-VLOOKUP(SalesReceipts[[#This Row],[product_id]],Product[],7,FALSE)</f>
        <v>3.96</v>
      </c>
      <c r="K460" t="str">
        <f>_xlfn.XLOOKUP(SalesReceipts[[#This Row],[product_id]],Product[product_id],Product[product_group],"Not Found", 0,1)</f>
        <v>Beverages</v>
      </c>
      <c r="L460" t="str">
        <f>VLOOKUP('Sales Receipts'!C461,SalesOutlet[],4,0)</f>
        <v>Toronto</v>
      </c>
      <c r="M460" t="str">
        <f>VLOOKUP(SalesReceipts[[#This Row],[staff_id]],Staff[],7,0)</f>
        <v>Ruth Leslie</v>
      </c>
      <c r="N460">
        <f>MONTH(SalesReceipts[[#This Row],[transaction_date]])</f>
        <v>6</v>
      </c>
      <c r="O460" t="str">
        <f>VLOOKUP(SalesReceipts[[#This Row],[product_id]],Product[],4,0)</f>
        <v>Seasonal drink</v>
      </c>
      <c r="P460">
        <f>COUNTIF(SalesReceipts[sales_outlet_id],SalesReceipts[[#This Row],[sales_outlet_id]])</f>
        <v>129</v>
      </c>
    </row>
    <row r="461" spans="1:16">
      <c r="A461">
        <v>977</v>
      </c>
      <c r="B461">
        <v>43638</v>
      </c>
      <c r="C461">
        <v>10</v>
      </c>
      <c r="D461">
        <v>43</v>
      </c>
      <c r="E461">
        <v>0</v>
      </c>
      <c r="F461">
        <v>1</v>
      </c>
      <c r="G461">
        <v>83</v>
      </c>
      <c r="H461">
        <v>2</v>
      </c>
      <c r="I461">
        <f>VLOOKUP(SalesReceipts[[#This Row],[product_id]],Product[],8,FALSE)</f>
        <v>14</v>
      </c>
      <c r="J461">
        <f>SalesReceipts[[#This Row],[unit_price]]-VLOOKUP(SalesReceipts[[#This Row],[product_id]],Product[],7,FALSE)</f>
        <v>9.52</v>
      </c>
      <c r="K461" t="str">
        <f>_xlfn.XLOOKUP(SalesReceipts[[#This Row],[product_id]],Product[product_id],Product[product_group],"Not Found", 0,1)</f>
        <v>Merchandise</v>
      </c>
      <c r="L461" t="str">
        <f>VLOOKUP('Sales Receipts'!C462,SalesOutlet[],4,0)</f>
        <v>Toronto</v>
      </c>
      <c r="M461" t="str">
        <f>VLOOKUP(SalesReceipts[[#This Row],[staff_id]],Staff[],7,0)</f>
        <v>Tatum Laurel</v>
      </c>
      <c r="N461">
        <f>MONTH(SalesReceipts[[#This Row],[transaction_date]])</f>
        <v>6</v>
      </c>
      <c r="O461" t="str">
        <f>VLOOKUP(SalesReceipts[[#This Row],[product_id]],Product[],4,0)</f>
        <v>Housewares</v>
      </c>
      <c r="P461">
        <f>COUNTIF(SalesReceipts[sales_outlet_id],SalesReceipts[[#This Row],[sales_outlet_id]])</f>
        <v>121</v>
      </c>
    </row>
    <row r="462" spans="1:16">
      <c r="A462">
        <v>1119</v>
      </c>
      <c r="B462">
        <v>43638</v>
      </c>
      <c r="C462">
        <v>4</v>
      </c>
      <c r="D462">
        <v>11</v>
      </c>
      <c r="E462">
        <v>0</v>
      </c>
      <c r="F462">
        <v>1</v>
      </c>
      <c r="G462">
        <v>6</v>
      </c>
      <c r="H462">
        <v>2</v>
      </c>
      <c r="I462">
        <f>VLOOKUP(SalesReceipts[[#This Row],[product_id]],Product[],8,FALSE)</f>
        <v>21</v>
      </c>
      <c r="J462">
        <f>SalesReceipts[[#This Row],[unit_price]]-VLOOKUP(SalesReceipts[[#This Row],[product_id]],Product[],7,FALSE)</f>
        <v>4.1999999999999993</v>
      </c>
      <c r="K462" t="str">
        <f>_xlfn.XLOOKUP(SalesReceipts[[#This Row],[product_id]],Product[product_id],Product[product_group],"Not Found", 0,1)</f>
        <v>Whole Bean/Teas</v>
      </c>
      <c r="L462" t="str">
        <f>VLOOKUP('Sales Receipts'!C463,SalesOutlet[],4,0)</f>
        <v>Markham</v>
      </c>
      <c r="M462" t="str">
        <f>VLOOKUP(SalesReceipts[[#This Row],[staff_id]],Staff[],7,0)</f>
        <v>Ruth Leslie</v>
      </c>
      <c r="N462">
        <f>MONTH(SalesReceipts[[#This Row],[transaction_date]])</f>
        <v>6</v>
      </c>
      <c r="O462" t="str">
        <f>VLOOKUP(SalesReceipts[[#This Row],[product_id]],Product[],4,0)</f>
        <v>Gourmet Beans</v>
      </c>
      <c r="P462">
        <f>COUNTIF(SalesReceipts[sales_outlet_id],SalesReceipts[[#This Row],[sales_outlet_id]])</f>
        <v>129</v>
      </c>
    </row>
    <row r="463" spans="1:16">
      <c r="A463">
        <v>1648</v>
      </c>
      <c r="B463">
        <v>43638</v>
      </c>
      <c r="C463">
        <v>7</v>
      </c>
      <c r="D463">
        <v>30</v>
      </c>
      <c r="E463">
        <v>0</v>
      </c>
      <c r="F463">
        <v>1</v>
      </c>
      <c r="G463">
        <v>46</v>
      </c>
      <c r="H463">
        <v>2</v>
      </c>
      <c r="I463">
        <f>VLOOKUP(SalesReceipts[[#This Row],[product_id]],Product[],8,FALSE)</f>
        <v>2.5</v>
      </c>
      <c r="J463">
        <f>SalesReceipts[[#This Row],[unit_price]]-VLOOKUP(SalesReceipts[[#This Row],[product_id]],Product[],7,FALSE)</f>
        <v>1.87</v>
      </c>
      <c r="K463" t="str">
        <f>_xlfn.XLOOKUP(SalesReceipts[[#This Row],[product_id]],Product[product_id],Product[product_group],"Not Found", 0,1)</f>
        <v>Beverages</v>
      </c>
      <c r="L463" t="str">
        <f>VLOOKUP('Sales Receipts'!C464,SalesOutlet[],4,0)</f>
        <v>Toronto</v>
      </c>
      <c r="M463" t="str">
        <f>VLOOKUP(SalesReceipts[[#This Row],[staff_id]],Staff[],7,0)</f>
        <v>Amela Chadwick</v>
      </c>
      <c r="N463">
        <f>MONTH(SalesReceipts[[#This Row],[transaction_date]])</f>
        <v>6</v>
      </c>
      <c r="O463" t="str">
        <f>VLOOKUP(SalesReceipts[[#This Row],[product_id]],Product[],4,0)</f>
        <v>Brewed Green tea</v>
      </c>
      <c r="P463">
        <f>COUNTIF(SalesReceipts[sales_outlet_id],SalesReceipts[[#This Row],[sales_outlet_id]])</f>
        <v>122</v>
      </c>
    </row>
    <row r="464" spans="1:16">
      <c r="A464">
        <v>224</v>
      </c>
      <c r="B464">
        <v>43639</v>
      </c>
      <c r="C464">
        <v>3</v>
      </c>
      <c r="D464">
        <v>10</v>
      </c>
      <c r="E464">
        <v>0</v>
      </c>
      <c r="F464">
        <v>1</v>
      </c>
      <c r="G464">
        <v>54</v>
      </c>
      <c r="H464">
        <v>2</v>
      </c>
      <c r="I464">
        <f>VLOOKUP(SalesReceipts[[#This Row],[product_id]],Product[],8,FALSE)</f>
        <v>2.5</v>
      </c>
      <c r="J464">
        <f>SalesReceipts[[#This Row],[unit_price]]-VLOOKUP(SalesReceipts[[#This Row],[product_id]],Product[],7,FALSE)</f>
        <v>1.87</v>
      </c>
      <c r="K464" t="str">
        <f>_xlfn.XLOOKUP(SalesReceipts[[#This Row],[product_id]],Product[product_id],Product[product_group],"Not Found", 0,1)</f>
        <v>Beverages</v>
      </c>
      <c r="L464" t="str">
        <f>VLOOKUP('Sales Receipts'!C465,SalesOutlet[],4,0)</f>
        <v>Mississauga</v>
      </c>
      <c r="M464" t="str">
        <f>VLOOKUP(SalesReceipts[[#This Row],[staff_id]],Staff[],7,0)</f>
        <v>Uma Winifred</v>
      </c>
      <c r="N464">
        <f>MONTH(SalesReceipts[[#This Row],[transaction_date]])</f>
        <v>6</v>
      </c>
      <c r="O464" t="str">
        <f>VLOOKUP(SalesReceipts[[#This Row],[product_id]],Product[],4,0)</f>
        <v>Brewed Chai tea</v>
      </c>
      <c r="P464">
        <f>COUNTIF(SalesReceipts[sales_outlet_id],SalesReceipts[[#This Row],[sales_outlet_id]])</f>
        <v>129</v>
      </c>
    </row>
    <row r="465" spans="1:16">
      <c r="A465">
        <v>562</v>
      </c>
      <c r="B465">
        <v>43639</v>
      </c>
      <c r="C465">
        <v>6</v>
      </c>
      <c r="D465">
        <v>21</v>
      </c>
      <c r="E465">
        <v>0</v>
      </c>
      <c r="F465">
        <v>1</v>
      </c>
      <c r="G465">
        <v>80</v>
      </c>
      <c r="H465">
        <v>2</v>
      </c>
      <c r="I465">
        <f>VLOOKUP(SalesReceipts[[#This Row],[product_id]],Product[],8,FALSE)</f>
        <v>23</v>
      </c>
      <c r="J465">
        <f>SalesReceipts[[#This Row],[unit_price]]-VLOOKUP(SalesReceipts[[#This Row],[product_id]],Product[],7,FALSE)</f>
        <v>15.64</v>
      </c>
      <c r="K465" t="str">
        <f>_xlfn.XLOOKUP(SalesReceipts[[#This Row],[product_id]],Product[product_id],Product[product_group],"Not Found", 0,1)</f>
        <v>Merchandise</v>
      </c>
      <c r="L465" t="str">
        <f>VLOOKUP('Sales Receipts'!C466,SalesOutlet[],4,0)</f>
        <v>Toronto</v>
      </c>
      <c r="M465" t="str">
        <f>VLOOKUP(SalesReceipts[[#This Row],[staff_id]],Staff[],7,0)</f>
        <v>Melodie Mercedes</v>
      </c>
      <c r="N465">
        <f>MONTH(SalesReceipts[[#This Row],[transaction_date]])</f>
        <v>6</v>
      </c>
      <c r="O465" t="str">
        <f>VLOOKUP(SalesReceipts[[#This Row],[product_id]],Product[],4,0)</f>
        <v>Clothing</v>
      </c>
      <c r="P465">
        <f>COUNTIF(SalesReceipts[sales_outlet_id],SalesReceipts[[#This Row],[sales_outlet_id]])</f>
        <v>146</v>
      </c>
    </row>
    <row r="466" spans="1:16">
      <c r="A466">
        <v>77</v>
      </c>
      <c r="B466">
        <v>43639</v>
      </c>
      <c r="C466">
        <v>10</v>
      </c>
      <c r="D466">
        <v>43</v>
      </c>
      <c r="E466">
        <v>1</v>
      </c>
      <c r="F466">
        <v>1</v>
      </c>
      <c r="G466">
        <v>6</v>
      </c>
      <c r="H466">
        <v>2</v>
      </c>
      <c r="I466">
        <f>VLOOKUP(SalesReceipts[[#This Row],[product_id]],Product[],8,FALSE)</f>
        <v>21</v>
      </c>
      <c r="J466">
        <f>SalesReceipts[[#This Row],[unit_price]]-VLOOKUP(SalesReceipts[[#This Row],[product_id]],Product[],7,FALSE)</f>
        <v>4.1999999999999993</v>
      </c>
      <c r="K466" t="str">
        <f>_xlfn.XLOOKUP(SalesReceipts[[#This Row],[product_id]],Product[product_id],Product[product_group],"Not Found", 0,1)</f>
        <v>Whole Bean/Teas</v>
      </c>
      <c r="L466" t="str">
        <f>VLOOKUP('Sales Receipts'!C467,SalesOutlet[],4,0)</f>
        <v>Markham</v>
      </c>
      <c r="M466" t="str">
        <f>VLOOKUP(SalesReceipts[[#This Row],[staff_id]],Staff[],7,0)</f>
        <v>Tatum Laurel</v>
      </c>
      <c r="N466">
        <f>MONTH(SalesReceipts[[#This Row],[transaction_date]])</f>
        <v>6</v>
      </c>
      <c r="O466" t="str">
        <f>VLOOKUP(SalesReceipts[[#This Row],[product_id]],Product[],4,0)</f>
        <v>Gourmet Beans</v>
      </c>
      <c r="P466">
        <f>COUNTIF(SalesReceipts[sales_outlet_id],SalesReceipts[[#This Row],[sales_outlet_id]])</f>
        <v>121</v>
      </c>
    </row>
    <row r="467" spans="1:16">
      <c r="A467">
        <v>770</v>
      </c>
      <c r="B467">
        <v>43640</v>
      </c>
      <c r="C467">
        <v>8</v>
      </c>
      <c r="D467">
        <v>31</v>
      </c>
      <c r="E467">
        <v>0</v>
      </c>
      <c r="F467">
        <v>1</v>
      </c>
      <c r="G467">
        <v>51</v>
      </c>
      <c r="H467">
        <v>2</v>
      </c>
      <c r="I467">
        <f>VLOOKUP(SalesReceipts[[#This Row],[product_id]],Product[],8,FALSE)</f>
        <v>3</v>
      </c>
      <c r="J467">
        <f>SalesReceipts[[#This Row],[unit_price]]-VLOOKUP(SalesReceipts[[#This Row],[product_id]],Product[],7,FALSE)</f>
        <v>2.25</v>
      </c>
      <c r="K467" t="str">
        <f>_xlfn.XLOOKUP(SalesReceipts[[#This Row],[product_id]],Product[product_id],Product[product_group],"Not Found", 0,1)</f>
        <v>Beverages</v>
      </c>
      <c r="L467" t="str">
        <f>VLOOKUP('Sales Receipts'!C468,SalesOutlet[],4,0)</f>
        <v>Markham</v>
      </c>
      <c r="M467" t="str">
        <f>VLOOKUP(SalesReceipts[[#This Row],[staff_id]],Staff[],7,0)</f>
        <v>Dawn Anthony</v>
      </c>
      <c r="N467">
        <f>MONTH(SalesReceipts[[#This Row],[transaction_date]])</f>
        <v>6</v>
      </c>
      <c r="O467" t="str">
        <f>VLOOKUP(SalesReceipts[[#This Row],[product_id]],Product[],4,0)</f>
        <v>Brewed Black tea</v>
      </c>
      <c r="P467">
        <f>COUNTIF(SalesReceipts[sales_outlet_id],SalesReceipts[[#This Row],[sales_outlet_id]])</f>
        <v>124</v>
      </c>
    </row>
    <row r="468" spans="1:16">
      <c r="A468">
        <v>861</v>
      </c>
      <c r="B468">
        <v>43640</v>
      </c>
      <c r="C468">
        <v>7</v>
      </c>
      <c r="D468">
        <v>29</v>
      </c>
      <c r="E468">
        <v>1</v>
      </c>
      <c r="F468">
        <v>1</v>
      </c>
      <c r="G468">
        <v>9</v>
      </c>
      <c r="H468">
        <v>1</v>
      </c>
      <c r="I468">
        <f>VLOOKUP(SalesReceipts[[#This Row],[product_id]],Product[],8,FALSE)</f>
        <v>22.5</v>
      </c>
      <c r="J468">
        <f>SalesReceipts[[#This Row],[unit_price]]-VLOOKUP(SalesReceipts[[#This Row],[product_id]],Product[],7,FALSE)</f>
        <v>4.5</v>
      </c>
      <c r="K468" t="str">
        <f>_xlfn.XLOOKUP(SalesReceipts[[#This Row],[product_id]],Product[product_id],Product[product_group],"Not Found", 0,1)</f>
        <v>Whole Bean/Teas</v>
      </c>
      <c r="L468" t="str">
        <f>VLOOKUP('Sales Receipts'!C469,SalesOutlet[],4,0)</f>
        <v>Markham</v>
      </c>
      <c r="M468" t="str">
        <f>VLOOKUP(SalesReceipts[[#This Row],[staff_id]],Staff[],7,0)</f>
        <v>Orson Benedict</v>
      </c>
      <c r="N468">
        <f>MONTH(SalesReceipts[[#This Row],[transaction_date]])</f>
        <v>6</v>
      </c>
      <c r="O468" t="str">
        <f>VLOOKUP(SalesReceipts[[#This Row],[product_id]],Product[],4,0)</f>
        <v>Organic Beans</v>
      </c>
      <c r="P468">
        <f>COUNTIF(SalesReceipts[sales_outlet_id],SalesReceipts[[#This Row],[sales_outlet_id]])</f>
        <v>122</v>
      </c>
    </row>
    <row r="469" spans="1:16">
      <c r="A469">
        <v>32</v>
      </c>
      <c r="B469">
        <v>43641</v>
      </c>
      <c r="C469">
        <v>8</v>
      </c>
      <c r="D469">
        <v>31</v>
      </c>
      <c r="E469">
        <v>0</v>
      </c>
      <c r="F469">
        <v>1</v>
      </c>
      <c r="G469">
        <v>70</v>
      </c>
      <c r="H469">
        <v>2</v>
      </c>
      <c r="I469">
        <f>VLOOKUP(SalesReceipts[[#This Row],[product_id]],Product[],8,FALSE)</f>
        <v>3.25</v>
      </c>
      <c r="J469">
        <f>SalesReceipts[[#This Row],[unit_price]]-VLOOKUP(SalesReceipts[[#This Row],[product_id]],Product[],7,FALSE)</f>
        <v>1.1400000000000001</v>
      </c>
      <c r="K469" t="str">
        <f>_xlfn.XLOOKUP(SalesReceipts[[#This Row],[product_id]],Product[product_id],Product[product_group],"Not Found", 0,1)</f>
        <v>Food</v>
      </c>
      <c r="L469" t="str">
        <f>VLOOKUP('Sales Receipts'!C470,SalesOutlet[],4,0)</f>
        <v>Mississauga</v>
      </c>
      <c r="M469" t="str">
        <f>VLOOKUP(SalesReceipts[[#This Row],[staff_id]],Staff[],7,0)</f>
        <v>Dawn Anthony</v>
      </c>
      <c r="N469">
        <f>MONTH(SalesReceipts[[#This Row],[transaction_date]])</f>
        <v>6</v>
      </c>
      <c r="O469" t="str">
        <f>VLOOKUP(SalesReceipts[[#This Row],[product_id]],Product[],4,0)</f>
        <v>Scone</v>
      </c>
      <c r="P469">
        <f>COUNTIF(SalesReceipts[sales_outlet_id],SalesReceipts[[#This Row],[sales_outlet_id]])</f>
        <v>124</v>
      </c>
    </row>
    <row r="470" spans="1:16">
      <c r="A470">
        <v>281</v>
      </c>
      <c r="B470">
        <v>43641</v>
      </c>
      <c r="C470">
        <v>6</v>
      </c>
      <c r="D470">
        <v>25</v>
      </c>
      <c r="E470">
        <v>0</v>
      </c>
      <c r="F470">
        <v>1</v>
      </c>
      <c r="G470">
        <v>23</v>
      </c>
      <c r="H470">
        <v>2</v>
      </c>
      <c r="I470">
        <f>VLOOKUP(SalesReceipts[[#This Row],[product_id]],Product[],8,FALSE)</f>
        <v>2.5</v>
      </c>
      <c r="J470">
        <f>SalesReceipts[[#This Row],[unit_price]]-VLOOKUP(SalesReceipts[[#This Row],[product_id]],Product[],7,FALSE)</f>
        <v>2</v>
      </c>
      <c r="K470" t="str">
        <f>_xlfn.XLOOKUP(SalesReceipts[[#This Row],[product_id]],Product[product_id],Product[product_group],"Not Found", 0,1)</f>
        <v>Beverages</v>
      </c>
      <c r="L470" t="str">
        <f>VLOOKUP('Sales Receipts'!C471,SalesOutlet[],4,0)</f>
        <v>Markham</v>
      </c>
      <c r="M470" t="str">
        <f>VLOOKUP(SalesReceipts[[#This Row],[staff_id]],Staff[],7,0)</f>
        <v>Aline Melanie</v>
      </c>
      <c r="N470">
        <f>MONTH(SalesReceipts[[#This Row],[transaction_date]])</f>
        <v>6</v>
      </c>
      <c r="O470" t="str">
        <f>VLOOKUP(SalesReceipts[[#This Row],[product_id]],Product[],4,0)</f>
        <v>Drip coffee</v>
      </c>
      <c r="P470">
        <f>COUNTIF(SalesReceipts[sales_outlet_id],SalesReceipts[[#This Row],[sales_outlet_id]])</f>
        <v>146</v>
      </c>
    </row>
    <row r="471" spans="1:16">
      <c r="A471">
        <v>534</v>
      </c>
      <c r="B471">
        <v>43641</v>
      </c>
      <c r="C471">
        <v>7</v>
      </c>
      <c r="D471">
        <v>29</v>
      </c>
      <c r="E471">
        <v>0</v>
      </c>
      <c r="F471">
        <v>1</v>
      </c>
      <c r="G471">
        <v>65</v>
      </c>
      <c r="H471">
        <v>1</v>
      </c>
      <c r="I471">
        <f>VLOOKUP(SalesReceipts[[#This Row],[product_id]],Product[],8,FALSE)</f>
        <v>0.8</v>
      </c>
      <c r="J471">
        <f>SalesReceipts[[#This Row],[unit_price]]-VLOOKUP(SalesReceipts[[#This Row],[product_id]],Product[],7,FALSE)</f>
        <v>0.76</v>
      </c>
      <c r="K471" t="str">
        <f>_xlfn.XLOOKUP(SalesReceipts[[#This Row],[product_id]],Product[product_id],Product[product_group],"Not Found", 0,1)</f>
        <v>Add-ons</v>
      </c>
      <c r="L471" t="str">
        <f>VLOOKUP('Sales Receipts'!C472,SalesOutlet[],4,0)</f>
        <v>Mississauga</v>
      </c>
      <c r="M471" t="str">
        <f>VLOOKUP(SalesReceipts[[#This Row],[staff_id]],Staff[],7,0)</f>
        <v>Orson Benedict</v>
      </c>
      <c r="N471">
        <f>MONTH(SalesReceipts[[#This Row],[transaction_date]])</f>
        <v>6</v>
      </c>
      <c r="O471" t="str">
        <f>VLOOKUP(SalesReceipts[[#This Row],[product_id]],Product[],4,0)</f>
        <v>Sugar free syrup</v>
      </c>
      <c r="P471">
        <f>COUNTIF(SalesReceipts[sales_outlet_id],SalesReceipts[[#This Row],[sales_outlet_id]])</f>
        <v>122</v>
      </c>
    </row>
    <row r="472" spans="1:16">
      <c r="A472">
        <v>1117</v>
      </c>
      <c r="B472">
        <v>43641</v>
      </c>
      <c r="C472">
        <v>5</v>
      </c>
      <c r="D472">
        <v>17</v>
      </c>
      <c r="E472">
        <v>1</v>
      </c>
      <c r="F472">
        <v>1</v>
      </c>
      <c r="G472">
        <v>10</v>
      </c>
      <c r="H472">
        <v>1</v>
      </c>
      <c r="I472">
        <f>VLOOKUP(SalesReceipts[[#This Row],[product_id]],Product[],8,FALSE)</f>
        <v>10</v>
      </c>
      <c r="J472">
        <f>SalesReceipts[[#This Row],[unit_price]]-VLOOKUP(SalesReceipts[[#This Row],[product_id]],Product[],7,FALSE)</f>
        <v>2</v>
      </c>
      <c r="K472" t="str">
        <f>_xlfn.XLOOKUP(SalesReceipts[[#This Row],[product_id]],Product[product_id],Product[product_group],"Not Found", 0,1)</f>
        <v>Whole Bean/Teas</v>
      </c>
      <c r="L472" t="str">
        <f>VLOOKUP('Sales Receipts'!C473,SalesOutlet[],4,0)</f>
        <v>Mississauga</v>
      </c>
      <c r="M472" t="str">
        <f>VLOOKUP(SalesReceipts[[#This Row],[staff_id]],Staff[],7,0)</f>
        <v>Quail Octavia</v>
      </c>
      <c r="N472">
        <f>MONTH(SalesReceipts[[#This Row],[transaction_date]])</f>
        <v>6</v>
      </c>
      <c r="O472" t="str">
        <f>VLOOKUP(SalesReceipts[[#This Row],[product_id]],Product[],4,0)</f>
        <v>Green beans</v>
      </c>
      <c r="P472">
        <f>COUNTIF(SalesReceipts[sales_outlet_id],SalesReceipts[[#This Row],[sales_outlet_id]])</f>
        <v>115</v>
      </c>
    </row>
    <row r="473" spans="1:16">
      <c r="A473">
        <v>53</v>
      </c>
      <c r="B473">
        <v>43643</v>
      </c>
      <c r="C473">
        <v>6</v>
      </c>
      <c r="D473">
        <v>21</v>
      </c>
      <c r="E473">
        <v>0</v>
      </c>
      <c r="F473">
        <v>1</v>
      </c>
      <c r="G473">
        <v>87</v>
      </c>
      <c r="H473">
        <v>1</v>
      </c>
      <c r="I473">
        <f>VLOOKUP(SalesReceipts[[#This Row],[product_id]],Product[],8,FALSE)</f>
        <v>2.1</v>
      </c>
      <c r="J473">
        <f>SalesReceipts[[#This Row],[unit_price]]-VLOOKUP(SalesReceipts[[#This Row],[product_id]],Product[],7,FALSE)</f>
        <v>1.6800000000000002</v>
      </c>
      <c r="K473" t="str">
        <f>_xlfn.XLOOKUP(SalesReceipts[[#This Row],[product_id]],Product[product_id],Product[product_group],"Not Found", 0,1)</f>
        <v>Beverages</v>
      </c>
      <c r="L473" t="str">
        <f>VLOOKUP('Sales Receipts'!C474,SalesOutlet[],4,0)</f>
        <v>Toronto</v>
      </c>
      <c r="M473" t="str">
        <f>VLOOKUP(SalesReceipts[[#This Row],[staff_id]],Staff[],7,0)</f>
        <v>Melodie Mercedes</v>
      </c>
      <c r="N473">
        <f>MONTH(SalesReceipts[[#This Row],[transaction_date]])</f>
        <v>6</v>
      </c>
      <c r="O473" t="str">
        <f>VLOOKUP(SalesReceipts[[#This Row],[product_id]],Product[],4,0)</f>
        <v>Barista Espresso</v>
      </c>
      <c r="P473">
        <f>COUNTIF(SalesReceipts[sales_outlet_id],SalesReceipts[[#This Row],[sales_outlet_id]])</f>
        <v>146</v>
      </c>
    </row>
    <row r="474" spans="1:16">
      <c r="A474">
        <v>1658</v>
      </c>
      <c r="B474">
        <v>43643</v>
      </c>
      <c r="C474">
        <v>9</v>
      </c>
      <c r="D474">
        <v>38</v>
      </c>
      <c r="E474">
        <v>0</v>
      </c>
      <c r="F474">
        <v>1</v>
      </c>
      <c r="G474">
        <v>33</v>
      </c>
      <c r="H474">
        <v>1</v>
      </c>
      <c r="I474">
        <f>VLOOKUP(SalesReceipts[[#This Row],[product_id]],Product[],8,FALSE)</f>
        <v>3.5</v>
      </c>
      <c r="J474">
        <f>SalesReceipts[[#This Row],[unit_price]]-VLOOKUP(SalesReceipts[[#This Row],[product_id]],Product[],7,FALSE)</f>
        <v>2.8</v>
      </c>
      <c r="K474" t="str">
        <f>_xlfn.XLOOKUP(SalesReceipts[[#This Row],[product_id]],Product[product_id],Product[product_group],"Not Found", 0,1)</f>
        <v>Beverages</v>
      </c>
      <c r="L474" t="str">
        <f>VLOOKUP('Sales Receipts'!C475,SalesOutlet[],4,0)</f>
        <v>Markham</v>
      </c>
      <c r="M474" t="str">
        <f>VLOOKUP(SalesReceipts[[#This Row],[staff_id]],Staff[],7,0)</f>
        <v>Ezekiel Bertha</v>
      </c>
      <c r="N474">
        <f>MONTH(SalesReceipts[[#This Row],[transaction_date]])</f>
        <v>6</v>
      </c>
      <c r="O474" t="str">
        <f>VLOOKUP(SalesReceipts[[#This Row],[product_id]],Product[],4,0)</f>
        <v>Gourmet brewed coffee</v>
      </c>
      <c r="P474">
        <f>COUNTIF(SalesReceipts[sales_outlet_id],SalesReceipts[[#This Row],[sales_outlet_id]])</f>
        <v>114</v>
      </c>
    </row>
    <row r="475" spans="1:16">
      <c r="A475">
        <v>1680</v>
      </c>
      <c r="B475">
        <v>43643</v>
      </c>
      <c r="C475">
        <v>8</v>
      </c>
      <c r="D475">
        <v>33</v>
      </c>
      <c r="E475">
        <v>0</v>
      </c>
      <c r="F475">
        <v>1</v>
      </c>
      <c r="G475">
        <v>15</v>
      </c>
      <c r="H475">
        <v>1</v>
      </c>
      <c r="I475">
        <f>VLOOKUP(SalesReceipts[[#This Row],[product_id]],Product[],8,FALSE)</f>
        <v>9.25</v>
      </c>
      <c r="J475">
        <f>SalesReceipts[[#This Row],[unit_price]]-VLOOKUP(SalesReceipts[[#This Row],[product_id]],Product[],7,FALSE)</f>
        <v>1.8499999999999996</v>
      </c>
      <c r="K475" t="str">
        <f>_xlfn.XLOOKUP(SalesReceipts[[#This Row],[product_id]],Product[product_id],Product[product_group],"Not Found", 0,1)</f>
        <v>Whole Bean/Teas</v>
      </c>
      <c r="L475" t="str">
        <f>VLOOKUP('Sales Receipts'!C476,SalesOutlet[],4,0)</f>
        <v>Toronto</v>
      </c>
      <c r="M475" t="str">
        <f>VLOOKUP(SalesReceipts[[#This Row],[staff_id]],Staff[],7,0)</f>
        <v>Cairo Vaughan</v>
      </c>
      <c r="N475">
        <f>MONTH(SalesReceipts[[#This Row],[transaction_date]])</f>
        <v>6</v>
      </c>
      <c r="O475" t="str">
        <f>VLOOKUP(SalesReceipts[[#This Row],[product_id]],Product[],4,0)</f>
        <v>Green tea</v>
      </c>
      <c r="P475">
        <f>COUNTIF(SalesReceipts[sales_outlet_id],SalesReceipts[[#This Row],[sales_outlet_id]])</f>
        <v>124</v>
      </c>
    </row>
    <row r="476" spans="1:16">
      <c r="A476">
        <v>1840</v>
      </c>
      <c r="B476">
        <v>43643</v>
      </c>
      <c r="C476">
        <v>3</v>
      </c>
      <c r="D476">
        <v>9</v>
      </c>
      <c r="E476">
        <v>1</v>
      </c>
      <c r="F476">
        <v>1</v>
      </c>
      <c r="G476">
        <v>86</v>
      </c>
      <c r="H476">
        <v>2</v>
      </c>
      <c r="I476">
        <f>VLOOKUP(SalesReceipts[[#This Row],[product_id]],Product[],8,FALSE)</f>
        <v>3</v>
      </c>
      <c r="J476">
        <f>SalesReceipts[[#This Row],[unit_price]]-VLOOKUP(SalesReceipts[[#This Row],[product_id]],Product[],7,FALSE)</f>
        <v>2.4</v>
      </c>
      <c r="K476" t="str">
        <f>_xlfn.XLOOKUP(SalesReceipts[[#This Row],[product_id]],Product[product_id],Product[product_group],"Not Found", 0,1)</f>
        <v>Beverages</v>
      </c>
      <c r="L476" t="str">
        <f>VLOOKUP('Sales Receipts'!C477,SalesOutlet[],4,0)</f>
        <v>Toronto</v>
      </c>
      <c r="M476" t="str">
        <f>VLOOKUP(SalesReceipts[[#This Row],[staff_id]],Staff[],7,0)</f>
        <v>Caldwell Veda</v>
      </c>
      <c r="N476">
        <f>MONTH(SalesReceipts[[#This Row],[transaction_date]])</f>
        <v>6</v>
      </c>
      <c r="O476" t="str">
        <f>VLOOKUP(SalesReceipts[[#This Row],[product_id]],Product[],4,0)</f>
        <v>Barista Espresso</v>
      </c>
      <c r="P476">
        <f>COUNTIF(SalesReceipts[sales_outlet_id],SalesReceipts[[#This Row],[sales_outlet_id]])</f>
        <v>129</v>
      </c>
    </row>
    <row r="477" spans="1:16">
      <c r="A477">
        <v>299</v>
      </c>
      <c r="B477">
        <v>43643</v>
      </c>
      <c r="C477">
        <v>10</v>
      </c>
      <c r="D477">
        <v>41</v>
      </c>
      <c r="E477">
        <v>1</v>
      </c>
      <c r="F477">
        <v>1</v>
      </c>
      <c r="G477">
        <v>78</v>
      </c>
      <c r="H477">
        <v>1</v>
      </c>
      <c r="I477">
        <f>VLOOKUP(SalesReceipts[[#This Row],[product_id]],Product[],8,FALSE)</f>
        <v>4.5</v>
      </c>
      <c r="J477">
        <f>SalesReceipts[[#This Row],[unit_price]]-VLOOKUP(SalesReceipts[[#This Row],[product_id]],Product[],7,FALSE)</f>
        <v>1.5699999999999998</v>
      </c>
      <c r="K477" t="str">
        <f>_xlfn.XLOOKUP(SalesReceipts[[#This Row],[product_id]],Product[product_id],Product[product_group],"Not Found", 0,1)</f>
        <v>Food</v>
      </c>
      <c r="L477" t="str">
        <f>VLOOKUP('Sales Receipts'!C478,SalesOutlet[],4,0)</f>
        <v>Toronto</v>
      </c>
      <c r="M477" t="str">
        <f>VLOOKUP(SalesReceipts[[#This Row],[staff_id]],Staff[],7,0)</f>
        <v>Adrian Macon</v>
      </c>
      <c r="N477">
        <f>MONTH(SalesReceipts[[#This Row],[transaction_date]])</f>
        <v>6</v>
      </c>
      <c r="O477" t="str">
        <f>VLOOKUP(SalesReceipts[[#This Row],[product_id]],Product[],4,0)</f>
        <v>Scone</v>
      </c>
      <c r="P477">
        <f>COUNTIF(SalesReceipts[sales_outlet_id],SalesReceipts[[#This Row],[sales_outlet_id]])</f>
        <v>121</v>
      </c>
    </row>
    <row r="478" spans="1:16">
      <c r="A478">
        <v>1327</v>
      </c>
      <c r="B478">
        <v>43643</v>
      </c>
      <c r="C478">
        <v>3</v>
      </c>
      <c r="D478">
        <v>7</v>
      </c>
      <c r="E478">
        <v>1</v>
      </c>
      <c r="F478">
        <v>1</v>
      </c>
      <c r="G478">
        <v>21</v>
      </c>
      <c r="H478">
        <v>1</v>
      </c>
      <c r="I478">
        <f>VLOOKUP(SalesReceipts[[#This Row],[product_id]],Product[],8,FALSE)</f>
        <v>13.33</v>
      </c>
      <c r="J478">
        <f>SalesReceipts[[#This Row],[unit_price]]-VLOOKUP(SalesReceipts[[#This Row],[product_id]],Product[],7,FALSE)</f>
        <v>2.67</v>
      </c>
      <c r="K478" t="str">
        <f>_xlfn.XLOOKUP(SalesReceipts[[#This Row],[product_id]],Product[product_id],Product[product_group],"Not Found", 0,1)</f>
        <v>Whole Bean/Teas</v>
      </c>
      <c r="L478" t="str">
        <f>VLOOKUP('Sales Receipts'!C479,SalesOutlet[],4,0)</f>
        <v>Toronto</v>
      </c>
      <c r="M478" t="str">
        <f>VLOOKUP(SalesReceipts[[#This Row],[staff_id]],Staff[],7,0)</f>
        <v>Kelsey Cameron</v>
      </c>
      <c r="N478">
        <f>MONTH(SalesReceipts[[#This Row],[transaction_date]])</f>
        <v>6</v>
      </c>
      <c r="O478" t="str">
        <f>VLOOKUP(SalesReceipts[[#This Row],[product_id]],Product[],4,0)</f>
        <v>Drinking Chocolate</v>
      </c>
      <c r="P478">
        <f>COUNTIF(SalesReceipts[sales_outlet_id],SalesReceipts[[#This Row],[sales_outlet_id]])</f>
        <v>129</v>
      </c>
    </row>
    <row r="479" spans="1:16">
      <c r="A479">
        <v>1522</v>
      </c>
      <c r="B479">
        <v>43643</v>
      </c>
      <c r="C479">
        <v>3</v>
      </c>
      <c r="D479">
        <v>7</v>
      </c>
      <c r="E479">
        <v>0</v>
      </c>
      <c r="F479">
        <v>1</v>
      </c>
      <c r="G479">
        <v>49</v>
      </c>
      <c r="H479">
        <v>1</v>
      </c>
      <c r="I479">
        <f>VLOOKUP(SalesReceipts[[#This Row],[product_id]],Product[],8,FALSE)</f>
        <v>3</v>
      </c>
      <c r="J479">
        <f>SalesReceipts[[#This Row],[unit_price]]-VLOOKUP(SalesReceipts[[#This Row],[product_id]],Product[],7,FALSE)</f>
        <v>2.25</v>
      </c>
      <c r="K479" t="str">
        <f>_xlfn.XLOOKUP(SalesReceipts[[#This Row],[product_id]],Product[product_id],Product[product_group],"Not Found", 0,1)</f>
        <v>Beverages</v>
      </c>
      <c r="L479" t="str">
        <f>VLOOKUP('Sales Receipts'!C480,SalesOutlet[],4,0)</f>
        <v>Mississauga</v>
      </c>
      <c r="M479" t="str">
        <f>VLOOKUP(SalesReceipts[[#This Row],[staff_id]],Staff[],7,0)</f>
        <v>Kelsey Cameron</v>
      </c>
      <c r="N479">
        <f>MONTH(SalesReceipts[[#This Row],[transaction_date]])</f>
        <v>6</v>
      </c>
      <c r="O479" t="str">
        <f>VLOOKUP(SalesReceipts[[#This Row],[product_id]],Product[],4,0)</f>
        <v>Brewed Black tea</v>
      </c>
      <c r="P479">
        <f>COUNTIF(SalesReceipts[sales_outlet_id],SalesReceipts[[#This Row],[sales_outlet_id]])</f>
        <v>129</v>
      </c>
    </row>
    <row r="480" spans="1:16">
      <c r="A480">
        <v>553</v>
      </c>
      <c r="B480">
        <v>43643</v>
      </c>
      <c r="C480">
        <v>5</v>
      </c>
      <c r="D480">
        <v>17</v>
      </c>
      <c r="E480">
        <v>0</v>
      </c>
      <c r="F480">
        <v>1</v>
      </c>
      <c r="G480">
        <v>49</v>
      </c>
      <c r="H480">
        <v>2</v>
      </c>
      <c r="I480">
        <f>VLOOKUP(SalesReceipts[[#This Row],[product_id]],Product[],8,FALSE)</f>
        <v>3</v>
      </c>
      <c r="J480">
        <f>SalesReceipts[[#This Row],[unit_price]]-VLOOKUP(SalesReceipts[[#This Row],[product_id]],Product[],7,FALSE)</f>
        <v>2.25</v>
      </c>
      <c r="K480" t="str">
        <f>_xlfn.XLOOKUP(SalesReceipts[[#This Row],[product_id]],Product[product_id],Product[product_group],"Not Found", 0,1)</f>
        <v>Beverages</v>
      </c>
      <c r="L480" t="str">
        <f>VLOOKUP('Sales Receipts'!C481,SalesOutlet[],4,0)</f>
        <v>Toronto</v>
      </c>
      <c r="M480" t="str">
        <f>VLOOKUP(SalesReceipts[[#This Row],[staff_id]],Staff[],7,0)</f>
        <v>Quail Octavia</v>
      </c>
      <c r="N480">
        <f>MONTH(SalesReceipts[[#This Row],[transaction_date]])</f>
        <v>6</v>
      </c>
      <c r="O480" t="str">
        <f>VLOOKUP(SalesReceipts[[#This Row],[product_id]],Product[],4,0)</f>
        <v>Brewed Black tea</v>
      </c>
      <c r="P480">
        <f>COUNTIF(SalesReceipts[sales_outlet_id],SalesReceipts[[#This Row],[sales_outlet_id]])</f>
        <v>115</v>
      </c>
    </row>
    <row r="481" spans="1:16">
      <c r="A481">
        <v>709</v>
      </c>
      <c r="B481">
        <v>43644</v>
      </c>
      <c r="C481">
        <v>9</v>
      </c>
      <c r="D481">
        <v>36</v>
      </c>
      <c r="E481">
        <v>0</v>
      </c>
      <c r="F481">
        <v>1</v>
      </c>
      <c r="G481">
        <v>17</v>
      </c>
      <c r="H481">
        <v>2</v>
      </c>
      <c r="I481">
        <f>VLOOKUP(SalesReceipts[[#This Row],[product_id]],Product[],8,FALSE)</f>
        <v>9.5</v>
      </c>
      <c r="J481">
        <f>SalesReceipts[[#This Row],[unit_price]]-VLOOKUP(SalesReceipts[[#This Row],[product_id]],Product[],7,FALSE)</f>
        <v>1.9000000000000004</v>
      </c>
      <c r="K481" t="str">
        <f>_xlfn.XLOOKUP(SalesReceipts[[#This Row],[product_id]],Product[product_id],Product[product_group],"Not Found", 0,1)</f>
        <v>Whole Bean/Teas</v>
      </c>
      <c r="L481" t="str">
        <f>VLOOKUP('Sales Receipts'!C482,SalesOutlet[],4,0)</f>
        <v>Mississauga</v>
      </c>
      <c r="M481" t="str">
        <f>VLOOKUP(SalesReceipts[[#This Row],[staff_id]],Staff[],7,0)</f>
        <v>Anthony Kaitlin</v>
      </c>
      <c r="N481">
        <f>MONTH(SalesReceipts[[#This Row],[transaction_date]])</f>
        <v>6</v>
      </c>
      <c r="O481" t="str">
        <f>VLOOKUP(SalesReceipts[[#This Row],[product_id]],Product[],4,0)</f>
        <v>Chai tea</v>
      </c>
      <c r="P481">
        <f>COUNTIF(SalesReceipts[sales_outlet_id],SalesReceipts[[#This Row],[sales_outlet_id]])</f>
        <v>114</v>
      </c>
    </row>
    <row r="482" spans="1:16">
      <c r="A482">
        <v>1549</v>
      </c>
      <c r="B482">
        <v>43644</v>
      </c>
      <c r="C482">
        <v>5</v>
      </c>
      <c r="D482">
        <v>17</v>
      </c>
      <c r="E482">
        <v>0</v>
      </c>
      <c r="F482">
        <v>1</v>
      </c>
      <c r="G482">
        <v>34</v>
      </c>
      <c r="H482">
        <v>2</v>
      </c>
      <c r="I482">
        <f>VLOOKUP(SalesReceipts[[#This Row],[product_id]],Product[],8,FALSE)</f>
        <v>2.4500000000000002</v>
      </c>
      <c r="J482">
        <f>SalesReceipts[[#This Row],[unit_price]]-VLOOKUP(SalesReceipts[[#This Row],[product_id]],Product[],7,FALSE)</f>
        <v>1.9600000000000002</v>
      </c>
      <c r="K482" t="str">
        <f>_xlfn.XLOOKUP(SalesReceipts[[#This Row],[product_id]],Product[product_id],Product[product_group],"Not Found", 0,1)</f>
        <v>Beverages</v>
      </c>
      <c r="L482" t="str">
        <f>VLOOKUP('Sales Receipts'!C483,SalesOutlet[],4,0)</f>
        <v>Toronto</v>
      </c>
      <c r="M482" t="str">
        <f>VLOOKUP(SalesReceipts[[#This Row],[staff_id]],Staff[],7,0)</f>
        <v>Quail Octavia</v>
      </c>
      <c r="N482">
        <f>MONTH(SalesReceipts[[#This Row],[transaction_date]])</f>
        <v>6</v>
      </c>
      <c r="O482" t="str">
        <f>VLOOKUP(SalesReceipts[[#This Row],[product_id]],Product[],4,0)</f>
        <v>Premium brewed coffee</v>
      </c>
      <c r="P482">
        <f>COUNTIF(SalesReceipts[sales_outlet_id],SalesReceipts[[#This Row],[sales_outlet_id]])</f>
        <v>115</v>
      </c>
    </row>
    <row r="483" spans="1:16">
      <c r="A483">
        <v>940</v>
      </c>
      <c r="B483">
        <v>43647</v>
      </c>
      <c r="C483">
        <v>3</v>
      </c>
      <c r="D483">
        <v>8</v>
      </c>
      <c r="E483">
        <v>0</v>
      </c>
      <c r="F483">
        <v>1</v>
      </c>
      <c r="G483">
        <v>42</v>
      </c>
      <c r="H483">
        <v>2</v>
      </c>
      <c r="I483">
        <f>VLOOKUP(SalesReceipts[[#This Row],[product_id]],Product[],8,FALSE)</f>
        <v>2.5</v>
      </c>
      <c r="J483">
        <f>SalesReceipts[[#This Row],[unit_price]]-VLOOKUP(SalesReceipts[[#This Row],[product_id]],Product[],7,FALSE)</f>
        <v>1.87</v>
      </c>
      <c r="K483" t="str">
        <f>_xlfn.XLOOKUP(SalesReceipts[[#This Row],[product_id]],Product[product_id],Product[product_group],"Not Found", 0,1)</f>
        <v>Beverages</v>
      </c>
      <c r="L483" t="str">
        <f>VLOOKUP('Sales Receipts'!C484,SalesOutlet[],4,0)</f>
        <v>Toronto</v>
      </c>
      <c r="M483" t="str">
        <f>VLOOKUP(SalesReceipts[[#This Row],[staff_id]],Staff[],7,0)</f>
        <v>Hamilton Emi</v>
      </c>
      <c r="N483">
        <f>MONTH(SalesReceipts[[#This Row],[transaction_date]])</f>
        <v>7</v>
      </c>
      <c r="O483" t="str">
        <f>VLOOKUP(SalesReceipts[[#This Row],[product_id]],Product[],4,0)</f>
        <v>Brewed herbal tea</v>
      </c>
      <c r="P483">
        <f>COUNTIF(SalesReceipts[sales_outlet_id],SalesReceipts[[#This Row],[sales_outlet_id]])</f>
        <v>129</v>
      </c>
    </row>
    <row r="484" spans="1:16">
      <c r="A484">
        <v>187</v>
      </c>
      <c r="B484">
        <v>43647</v>
      </c>
      <c r="C484">
        <v>10</v>
      </c>
      <c r="D484">
        <v>45</v>
      </c>
      <c r="E484">
        <v>1</v>
      </c>
      <c r="F484">
        <v>1</v>
      </c>
      <c r="G484">
        <v>66</v>
      </c>
      <c r="H484">
        <v>1</v>
      </c>
      <c r="I484">
        <f>VLOOKUP(SalesReceipts[[#This Row],[product_id]],Product[],8,FALSE)</f>
        <v>4.95</v>
      </c>
      <c r="J484">
        <f>SalesReceipts[[#This Row],[unit_price]]-VLOOKUP(SalesReceipts[[#This Row],[product_id]],Product[],7,FALSE)</f>
        <v>3.96</v>
      </c>
      <c r="K484" t="str">
        <f>_xlfn.XLOOKUP(SalesReceipts[[#This Row],[product_id]],Product[product_id],Product[product_group],"Not Found", 0,1)</f>
        <v>Beverages</v>
      </c>
      <c r="L484" t="str">
        <f>VLOOKUP('Sales Receipts'!C485,SalesOutlet[],4,0)</f>
        <v>Markham</v>
      </c>
      <c r="M484" t="str">
        <f>VLOOKUP(SalesReceipts[[#This Row],[staff_id]],Staff[],7,0)</f>
        <v>Pandora Neville</v>
      </c>
      <c r="N484">
        <f>MONTH(SalesReceipts[[#This Row],[transaction_date]])</f>
        <v>7</v>
      </c>
      <c r="O484" t="str">
        <f>VLOOKUP(SalesReceipts[[#This Row],[product_id]],Product[],4,0)</f>
        <v>Seasonal drink</v>
      </c>
      <c r="P484">
        <f>COUNTIF(SalesReceipts[sales_outlet_id],SalesReceipts[[#This Row],[sales_outlet_id]])</f>
        <v>121</v>
      </c>
    </row>
    <row r="485" spans="1:16">
      <c r="A485">
        <v>348</v>
      </c>
      <c r="B485">
        <v>43647</v>
      </c>
      <c r="C485">
        <v>7</v>
      </c>
      <c r="D485">
        <v>28</v>
      </c>
      <c r="E485">
        <v>0</v>
      </c>
      <c r="F485">
        <v>1</v>
      </c>
      <c r="G485">
        <v>59</v>
      </c>
      <c r="H485">
        <v>2</v>
      </c>
      <c r="I485">
        <f>VLOOKUP(SalesReceipts[[#This Row],[product_id]],Product[],8,FALSE)</f>
        <v>4.5</v>
      </c>
      <c r="J485">
        <f>SalesReceipts[[#This Row],[unit_price]]-VLOOKUP(SalesReceipts[[#This Row],[product_id]],Product[],7,FALSE)</f>
        <v>1.1200000000000001</v>
      </c>
      <c r="K485" t="str">
        <f>_xlfn.XLOOKUP(SalesReceipts[[#This Row],[product_id]],Product[product_id],Product[product_group],"Not Found", 0,1)</f>
        <v>Beverages</v>
      </c>
      <c r="L485" t="str">
        <f>VLOOKUP('Sales Receipts'!C486,SalesOutlet[],4,0)</f>
        <v>Mississauga</v>
      </c>
      <c r="M485" t="str">
        <f>VLOOKUP(SalesReceipts[[#This Row],[staff_id]],Staff[],7,0)</f>
        <v>Joseph Byron</v>
      </c>
      <c r="N485">
        <f>MONTH(SalesReceipts[[#This Row],[transaction_date]])</f>
        <v>7</v>
      </c>
      <c r="O485" t="str">
        <f>VLOOKUP(SalesReceipts[[#This Row],[product_id]],Product[],4,0)</f>
        <v>Hot chocolate</v>
      </c>
      <c r="P485">
        <f>COUNTIF(SalesReceipts[sales_outlet_id],SalesReceipts[[#This Row],[sales_outlet_id]])</f>
        <v>122</v>
      </c>
    </row>
    <row r="486" spans="1:16">
      <c r="A486">
        <v>547</v>
      </c>
      <c r="B486">
        <v>43647</v>
      </c>
      <c r="C486">
        <v>5</v>
      </c>
      <c r="D486">
        <v>17</v>
      </c>
      <c r="E486">
        <v>1</v>
      </c>
      <c r="F486">
        <v>1</v>
      </c>
      <c r="G486">
        <v>51</v>
      </c>
      <c r="H486">
        <v>2</v>
      </c>
      <c r="I486">
        <f>VLOOKUP(SalesReceipts[[#This Row],[product_id]],Product[],8,FALSE)</f>
        <v>3</v>
      </c>
      <c r="J486">
        <f>SalesReceipts[[#This Row],[unit_price]]-VLOOKUP(SalesReceipts[[#This Row],[product_id]],Product[],7,FALSE)</f>
        <v>2.25</v>
      </c>
      <c r="K486" t="str">
        <f>_xlfn.XLOOKUP(SalesReceipts[[#This Row],[product_id]],Product[product_id],Product[product_group],"Not Found", 0,1)</f>
        <v>Beverages</v>
      </c>
      <c r="L486" t="str">
        <f>VLOOKUP('Sales Receipts'!C487,SalesOutlet[],4,0)</f>
        <v>Mississauga</v>
      </c>
      <c r="M486" t="str">
        <f>VLOOKUP(SalesReceipts[[#This Row],[staff_id]],Staff[],7,0)</f>
        <v>Quail Octavia</v>
      </c>
      <c r="N486">
        <f>MONTH(SalesReceipts[[#This Row],[transaction_date]])</f>
        <v>7</v>
      </c>
      <c r="O486" t="str">
        <f>VLOOKUP(SalesReceipts[[#This Row],[product_id]],Product[],4,0)</f>
        <v>Brewed Black tea</v>
      </c>
      <c r="P486">
        <f>COUNTIF(SalesReceipts[sales_outlet_id],SalesReceipts[[#This Row],[sales_outlet_id]])</f>
        <v>115</v>
      </c>
    </row>
    <row r="487" spans="1:16">
      <c r="A487">
        <v>212</v>
      </c>
      <c r="B487">
        <v>43648</v>
      </c>
      <c r="C487">
        <v>6</v>
      </c>
      <c r="D487">
        <v>24</v>
      </c>
      <c r="E487">
        <v>0</v>
      </c>
      <c r="F487">
        <v>1</v>
      </c>
      <c r="G487">
        <v>14</v>
      </c>
      <c r="H487">
        <v>1</v>
      </c>
      <c r="I487">
        <f>VLOOKUP(SalesReceipts[[#This Row],[product_id]],Product[],8,FALSE)</f>
        <v>8.9499999999999993</v>
      </c>
      <c r="J487">
        <f>SalesReceipts[[#This Row],[unit_price]]-VLOOKUP(SalesReceipts[[#This Row],[product_id]],Product[],7,FALSE)</f>
        <v>1.7899999999999991</v>
      </c>
      <c r="K487" t="str">
        <f>_xlfn.XLOOKUP(SalesReceipts[[#This Row],[product_id]],Product[product_id],Product[product_group],"Not Found", 0,1)</f>
        <v>Whole Bean/Teas</v>
      </c>
      <c r="L487" t="str">
        <f>VLOOKUP('Sales Receipts'!C488,SalesOutlet[],4,0)</f>
        <v>Toronto</v>
      </c>
      <c r="M487" t="str">
        <f>VLOOKUP(SalesReceipts[[#This Row],[staff_id]],Staff[],7,0)</f>
        <v>Garrett Doris</v>
      </c>
      <c r="N487">
        <f>MONTH(SalesReceipts[[#This Row],[transaction_date]])</f>
        <v>7</v>
      </c>
      <c r="O487" t="str">
        <f>VLOOKUP(SalesReceipts[[#This Row],[product_id]],Product[],4,0)</f>
        <v>Black tea</v>
      </c>
      <c r="P487">
        <f>COUNTIF(SalesReceipts[sales_outlet_id],SalesReceipts[[#This Row],[sales_outlet_id]])</f>
        <v>146</v>
      </c>
    </row>
    <row r="488" spans="1:16">
      <c r="A488">
        <v>859</v>
      </c>
      <c r="B488">
        <v>43648</v>
      </c>
      <c r="C488">
        <v>4</v>
      </c>
      <c r="D488">
        <v>11</v>
      </c>
      <c r="E488">
        <v>1</v>
      </c>
      <c r="F488">
        <v>1</v>
      </c>
      <c r="G488">
        <v>42</v>
      </c>
      <c r="H488">
        <v>1</v>
      </c>
      <c r="I488">
        <f>VLOOKUP(SalesReceipts[[#This Row],[product_id]],Product[],8,FALSE)</f>
        <v>2.5</v>
      </c>
      <c r="J488">
        <f>SalesReceipts[[#This Row],[unit_price]]-VLOOKUP(SalesReceipts[[#This Row],[product_id]],Product[],7,FALSE)</f>
        <v>1.87</v>
      </c>
      <c r="K488" t="str">
        <f>_xlfn.XLOOKUP(SalesReceipts[[#This Row],[product_id]],Product[product_id],Product[product_group],"Not Found", 0,1)</f>
        <v>Beverages</v>
      </c>
      <c r="L488" t="str">
        <f>VLOOKUP('Sales Receipts'!C489,SalesOutlet[],4,0)</f>
        <v>Mississauga</v>
      </c>
      <c r="M488" t="str">
        <f>VLOOKUP(SalesReceipts[[#This Row],[staff_id]],Staff[],7,0)</f>
        <v>Ruth Leslie</v>
      </c>
      <c r="N488">
        <f>MONTH(SalesReceipts[[#This Row],[transaction_date]])</f>
        <v>7</v>
      </c>
      <c r="O488" t="str">
        <f>VLOOKUP(SalesReceipts[[#This Row],[product_id]],Product[],4,0)</f>
        <v>Brewed herbal tea</v>
      </c>
      <c r="P488">
        <f>COUNTIF(SalesReceipts[sales_outlet_id],SalesReceipts[[#This Row],[sales_outlet_id]])</f>
        <v>129</v>
      </c>
    </row>
    <row r="489" spans="1:16">
      <c r="A489">
        <v>1046</v>
      </c>
      <c r="B489">
        <v>43648</v>
      </c>
      <c r="C489">
        <v>5</v>
      </c>
      <c r="D489">
        <v>20</v>
      </c>
      <c r="E489">
        <v>0</v>
      </c>
      <c r="F489">
        <v>1</v>
      </c>
      <c r="G489">
        <v>63</v>
      </c>
      <c r="H489">
        <v>1</v>
      </c>
      <c r="I489">
        <f>VLOOKUP(SalesReceipts[[#This Row],[product_id]],Product[],8,FALSE)</f>
        <v>0.8</v>
      </c>
      <c r="J489">
        <f>SalesReceipts[[#This Row],[unit_price]]-VLOOKUP(SalesReceipts[[#This Row],[product_id]],Product[],7,FALSE)</f>
        <v>0.76</v>
      </c>
      <c r="K489" t="str">
        <f>_xlfn.XLOOKUP(SalesReceipts[[#This Row],[product_id]],Product[product_id],Product[product_group],"Not Found", 0,1)</f>
        <v>Add-ons</v>
      </c>
      <c r="L489" t="str">
        <f>VLOOKUP('Sales Receipts'!C490,SalesOutlet[],4,0)</f>
        <v>Mississauga</v>
      </c>
      <c r="M489" t="str">
        <f>VLOOKUP(SalesReceipts[[#This Row],[staff_id]],Staff[],7,0)</f>
        <v>Ronan Magee</v>
      </c>
      <c r="N489">
        <f>MONTH(SalesReceipts[[#This Row],[transaction_date]])</f>
        <v>7</v>
      </c>
      <c r="O489" t="str">
        <f>VLOOKUP(SalesReceipts[[#This Row],[product_id]],Product[],4,0)</f>
        <v>Regular syrup</v>
      </c>
      <c r="P489">
        <f>COUNTIF(SalesReceipts[sales_outlet_id],SalesReceipts[[#This Row],[sales_outlet_id]])</f>
        <v>115</v>
      </c>
    </row>
    <row r="490" spans="1:16">
      <c r="A490">
        <v>1388</v>
      </c>
      <c r="B490">
        <v>43648</v>
      </c>
      <c r="C490">
        <v>6</v>
      </c>
      <c r="D490">
        <v>21</v>
      </c>
      <c r="E490">
        <v>0</v>
      </c>
      <c r="F490">
        <v>1</v>
      </c>
      <c r="G490">
        <v>80</v>
      </c>
      <c r="H490">
        <v>1</v>
      </c>
      <c r="I490">
        <f>VLOOKUP(SalesReceipts[[#This Row],[product_id]],Product[],8,FALSE)</f>
        <v>23</v>
      </c>
      <c r="J490">
        <f>SalesReceipts[[#This Row],[unit_price]]-VLOOKUP(SalesReceipts[[#This Row],[product_id]],Product[],7,FALSE)</f>
        <v>15.64</v>
      </c>
      <c r="K490" t="str">
        <f>_xlfn.XLOOKUP(SalesReceipts[[#This Row],[product_id]],Product[product_id],Product[product_group],"Not Found", 0,1)</f>
        <v>Merchandise</v>
      </c>
      <c r="L490" t="str">
        <f>VLOOKUP('Sales Receipts'!C491,SalesOutlet[],4,0)</f>
        <v>Toronto</v>
      </c>
      <c r="M490" t="str">
        <f>VLOOKUP(SalesReceipts[[#This Row],[staff_id]],Staff[],7,0)</f>
        <v>Melodie Mercedes</v>
      </c>
      <c r="N490">
        <f>MONTH(SalesReceipts[[#This Row],[transaction_date]])</f>
        <v>7</v>
      </c>
      <c r="O490" t="str">
        <f>VLOOKUP(SalesReceipts[[#This Row],[product_id]],Product[],4,0)</f>
        <v>Clothing</v>
      </c>
      <c r="P490">
        <f>COUNTIF(SalesReceipts[sales_outlet_id],SalesReceipts[[#This Row],[sales_outlet_id]])</f>
        <v>146</v>
      </c>
    </row>
    <row r="491" spans="1:16">
      <c r="A491">
        <v>170</v>
      </c>
      <c r="B491">
        <v>43648</v>
      </c>
      <c r="C491">
        <v>3</v>
      </c>
      <c r="D491">
        <v>8</v>
      </c>
      <c r="E491">
        <v>1</v>
      </c>
      <c r="F491">
        <v>1</v>
      </c>
      <c r="G491">
        <v>45</v>
      </c>
      <c r="H491">
        <v>1</v>
      </c>
      <c r="I491">
        <f>VLOOKUP(SalesReceipts[[#This Row],[product_id]],Product[],8,FALSE)</f>
        <v>3</v>
      </c>
      <c r="J491">
        <f>SalesReceipts[[#This Row],[unit_price]]-VLOOKUP(SalesReceipts[[#This Row],[product_id]],Product[],7,FALSE)</f>
        <v>2.25</v>
      </c>
      <c r="K491" t="str">
        <f>_xlfn.XLOOKUP(SalesReceipts[[#This Row],[product_id]],Product[product_id],Product[product_group],"Not Found", 0,1)</f>
        <v>Beverages</v>
      </c>
      <c r="L491" t="str">
        <f>VLOOKUP('Sales Receipts'!C492,SalesOutlet[],4,0)</f>
        <v>Mississauga</v>
      </c>
      <c r="M491" t="str">
        <f>VLOOKUP(SalesReceipts[[#This Row],[staff_id]],Staff[],7,0)</f>
        <v>Hamilton Emi</v>
      </c>
      <c r="N491">
        <f>MONTH(SalesReceipts[[#This Row],[transaction_date]])</f>
        <v>7</v>
      </c>
      <c r="O491" t="str">
        <f>VLOOKUP(SalesReceipts[[#This Row],[product_id]],Product[],4,0)</f>
        <v>Brewed herbal tea</v>
      </c>
      <c r="P491">
        <f>COUNTIF(SalesReceipts[sales_outlet_id],SalesReceipts[[#This Row],[sales_outlet_id]])</f>
        <v>129</v>
      </c>
    </row>
    <row r="492" spans="1:16">
      <c r="A492">
        <v>1150</v>
      </c>
      <c r="B492">
        <v>43649</v>
      </c>
      <c r="C492">
        <v>6</v>
      </c>
      <c r="D492">
        <v>25</v>
      </c>
      <c r="E492">
        <v>1</v>
      </c>
      <c r="F492">
        <v>1</v>
      </c>
      <c r="G492">
        <v>25</v>
      </c>
      <c r="H492">
        <v>1</v>
      </c>
      <c r="I492">
        <f>VLOOKUP(SalesReceipts[[#This Row],[product_id]],Product[],8,FALSE)</f>
        <v>2.2000000000000002</v>
      </c>
      <c r="J492">
        <f>SalesReceipts[[#This Row],[unit_price]]-VLOOKUP(SalesReceipts[[#This Row],[product_id]],Product[],7,FALSE)</f>
        <v>1.7600000000000002</v>
      </c>
      <c r="K492" t="str">
        <f>_xlfn.XLOOKUP(SalesReceipts[[#This Row],[product_id]],Product[product_id],Product[product_group],"Not Found", 0,1)</f>
        <v>Beverages</v>
      </c>
      <c r="L492" t="str">
        <f>VLOOKUP('Sales Receipts'!C493,SalesOutlet[],4,0)</f>
        <v>Toronto</v>
      </c>
      <c r="M492" t="str">
        <f>VLOOKUP(SalesReceipts[[#This Row],[staff_id]],Staff[],7,0)</f>
        <v>Aline Melanie</v>
      </c>
      <c r="N492">
        <f>MONTH(SalesReceipts[[#This Row],[transaction_date]])</f>
        <v>7</v>
      </c>
      <c r="O492" t="str">
        <f>VLOOKUP(SalesReceipts[[#This Row],[product_id]],Product[],4,0)</f>
        <v>Organic brewed coffee</v>
      </c>
      <c r="P492">
        <f>COUNTIF(SalesReceipts[sales_outlet_id],SalesReceipts[[#This Row],[sales_outlet_id]])</f>
        <v>146</v>
      </c>
    </row>
    <row r="493" spans="1:16">
      <c r="A493">
        <v>1196</v>
      </c>
      <c r="B493">
        <v>43649</v>
      </c>
      <c r="C493">
        <v>3</v>
      </c>
      <c r="D493">
        <v>6</v>
      </c>
      <c r="E493">
        <v>1</v>
      </c>
      <c r="F493">
        <v>1</v>
      </c>
      <c r="G493">
        <v>39</v>
      </c>
      <c r="H493">
        <v>2</v>
      </c>
      <c r="I493">
        <f>VLOOKUP(SalesReceipts[[#This Row],[product_id]],Product[],8,FALSE)</f>
        <v>4.25</v>
      </c>
      <c r="J493">
        <f>SalesReceipts[[#This Row],[unit_price]]-VLOOKUP(SalesReceipts[[#This Row],[product_id]],Product[],7,FALSE)</f>
        <v>3.4</v>
      </c>
      <c r="K493" t="str">
        <f>_xlfn.XLOOKUP(SalesReceipts[[#This Row],[product_id]],Product[product_id],Product[product_group],"Not Found", 0,1)</f>
        <v>Beverages</v>
      </c>
      <c r="L493" t="str">
        <f>VLOOKUP('Sales Receipts'!C494,SalesOutlet[],4,0)</f>
        <v>Toronto</v>
      </c>
      <c r="M493" t="str">
        <f>VLOOKUP(SalesReceipts[[#This Row],[staff_id]],Staff[],7,0)</f>
        <v>Xena Rahim</v>
      </c>
      <c r="N493">
        <f>MONTH(SalesReceipts[[#This Row],[transaction_date]])</f>
        <v>7</v>
      </c>
      <c r="O493" t="str">
        <f>VLOOKUP(SalesReceipts[[#This Row],[product_id]],Product[],4,0)</f>
        <v>Barista Espresso</v>
      </c>
      <c r="P493">
        <f>COUNTIF(SalesReceipts[sales_outlet_id],SalesReceipts[[#This Row],[sales_outlet_id]])</f>
        <v>129</v>
      </c>
    </row>
    <row r="494" spans="1:16">
      <c r="A494">
        <v>1375</v>
      </c>
      <c r="B494">
        <v>43649</v>
      </c>
      <c r="C494">
        <v>3</v>
      </c>
      <c r="D494">
        <v>10</v>
      </c>
      <c r="E494">
        <v>0</v>
      </c>
      <c r="F494">
        <v>1</v>
      </c>
      <c r="G494">
        <v>30</v>
      </c>
      <c r="H494">
        <v>2</v>
      </c>
      <c r="I494">
        <f>VLOOKUP(SalesReceipts[[#This Row],[product_id]],Product[],8,FALSE)</f>
        <v>3</v>
      </c>
      <c r="J494">
        <f>SalesReceipts[[#This Row],[unit_price]]-VLOOKUP(SalesReceipts[[#This Row],[product_id]],Product[],7,FALSE)</f>
        <v>2.4</v>
      </c>
      <c r="K494" t="str">
        <f>_xlfn.XLOOKUP(SalesReceipts[[#This Row],[product_id]],Product[product_id],Product[product_group],"Not Found", 0,1)</f>
        <v>Beverages</v>
      </c>
      <c r="L494" t="str">
        <f>VLOOKUP('Sales Receipts'!C495,SalesOutlet[],4,0)</f>
        <v>Toronto</v>
      </c>
      <c r="M494" t="str">
        <f>VLOOKUP(SalesReceipts[[#This Row],[staff_id]],Staff[],7,0)</f>
        <v>Uma Winifred</v>
      </c>
      <c r="N494">
        <f>MONTH(SalesReceipts[[#This Row],[transaction_date]])</f>
        <v>7</v>
      </c>
      <c r="O494" t="str">
        <f>VLOOKUP(SalesReceipts[[#This Row],[product_id]],Product[],4,0)</f>
        <v>Gourmet brewed coffee</v>
      </c>
      <c r="P494">
        <f>COUNTIF(SalesReceipts[sales_outlet_id],SalesReceipts[[#This Row],[sales_outlet_id]])</f>
        <v>129</v>
      </c>
    </row>
    <row r="495" spans="1:16">
      <c r="A495">
        <v>1830</v>
      </c>
      <c r="B495">
        <v>43650</v>
      </c>
      <c r="C495">
        <v>9</v>
      </c>
      <c r="D495">
        <v>37</v>
      </c>
      <c r="E495">
        <v>0</v>
      </c>
      <c r="F495">
        <v>1</v>
      </c>
      <c r="G495">
        <v>54</v>
      </c>
      <c r="H495">
        <v>1</v>
      </c>
      <c r="I495">
        <f>VLOOKUP(SalesReceipts[[#This Row],[product_id]],Product[],8,FALSE)</f>
        <v>2.5</v>
      </c>
      <c r="J495">
        <f>SalesReceipts[[#This Row],[unit_price]]-VLOOKUP(SalesReceipts[[#This Row],[product_id]],Product[],7,FALSE)</f>
        <v>1.87</v>
      </c>
      <c r="K495" t="str">
        <f>_xlfn.XLOOKUP(SalesReceipts[[#This Row],[product_id]],Product[product_id],Product[product_group],"Not Found", 0,1)</f>
        <v>Beverages</v>
      </c>
      <c r="L495" t="str">
        <f>VLOOKUP('Sales Receipts'!C496,SalesOutlet[],4,0)</f>
        <v>Toronto</v>
      </c>
      <c r="M495" t="str">
        <f>VLOOKUP(SalesReceipts[[#This Row],[staff_id]],Staff[],7,0)</f>
        <v>Hop Bianca</v>
      </c>
      <c r="N495">
        <f>MONTH(SalesReceipts[[#This Row],[transaction_date]])</f>
        <v>7</v>
      </c>
      <c r="O495" t="str">
        <f>VLOOKUP(SalesReceipts[[#This Row],[product_id]],Product[],4,0)</f>
        <v>Brewed Chai tea</v>
      </c>
      <c r="P495">
        <f>COUNTIF(SalesReceipts[sales_outlet_id],SalesReceipts[[#This Row],[sales_outlet_id]])</f>
        <v>114</v>
      </c>
    </row>
    <row r="496" spans="1:16">
      <c r="A496">
        <v>487</v>
      </c>
      <c r="B496">
        <v>43650</v>
      </c>
      <c r="C496">
        <v>10</v>
      </c>
      <c r="D496">
        <v>45</v>
      </c>
      <c r="E496">
        <v>1</v>
      </c>
      <c r="F496">
        <v>1</v>
      </c>
      <c r="G496">
        <v>77</v>
      </c>
      <c r="H496">
        <v>2</v>
      </c>
      <c r="I496">
        <f>VLOOKUP(SalesReceipts[[#This Row],[product_id]],Product[],8,FALSE)</f>
        <v>3</v>
      </c>
      <c r="J496">
        <f>SalesReceipts[[#This Row],[unit_price]]-VLOOKUP(SalesReceipts[[#This Row],[product_id]],Product[],7,FALSE)</f>
        <v>1.05</v>
      </c>
      <c r="K496" t="str">
        <f>_xlfn.XLOOKUP(SalesReceipts[[#This Row],[product_id]],Product[product_id],Product[product_group],"Not Found", 0,1)</f>
        <v>Food</v>
      </c>
      <c r="L496" t="str">
        <f>VLOOKUP('Sales Receipts'!C497,SalesOutlet[],4,0)</f>
        <v>Mississauga</v>
      </c>
      <c r="M496" t="str">
        <f>VLOOKUP(SalesReceipts[[#This Row],[staff_id]],Staff[],7,0)</f>
        <v>Pandora Neville</v>
      </c>
      <c r="N496">
        <f>MONTH(SalesReceipts[[#This Row],[transaction_date]])</f>
        <v>7</v>
      </c>
      <c r="O496" t="str">
        <f>VLOOKUP(SalesReceipts[[#This Row],[product_id]],Product[],4,0)</f>
        <v>Scone</v>
      </c>
      <c r="P496">
        <f>COUNTIF(SalesReceipts[sales_outlet_id],SalesReceipts[[#This Row],[sales_outlet_id]])</f>
        <v>121</v>
      </c>
    </row>
    <row r="497" spans="1:16">
      <c r="A497">
        <v>1119</v>
      </c>
      <c r="B497">
        <v>43650</v>
      </c>
      <c r="C497">
        <v>6</v>
      </c>
      <c r="D497">
        <v>25</v>
      </c>
      <c r="E497">
        <v>0</v>
      </c>
      <c r="F497">
        <v>1</v>
      </c>
      <c r="G497">
        <v>39</v>
      </c>
      <c r="H497">
        <v>1</v>
      </c>
      <c r="I497">
        <f>VLOOKUP(SalesReceipts[[#This Row],[product_id]],Product[],8,FALSE)</f>
        <v>4.25</v>
      </c>
      <c r="J497">
        <f>SalesReceipts[[#This Row],[unit_price]]-VLOOKUP(SalesReceipts[[#This Row],[product_id]],Product[],7,FALSE)</f>
        <v>3.4</v>
      </c>
      <c r="K497" t="str">
        <f>_xlfn.XLOOKUP(SalesReceipts[[#This Row],[product_id]],Product[product_id],Product[product_group],"Not Found", 0,1)</f>
        <v>Beverages</v>
      </c>
      <c r="L497" t="str">
        <f>VLOOKUP('Sales Receipts'!C498,SalesOutlet[],4,0)</f>
        <v>Toronto</v>
      </c>
      <c r="M497" t="str">
        <f>VLOOKUP(SalesReceipts[[#This Row],[staff_id]],Staff[],7,0)</f>
        <v>Aline Melanie</v>
      </c>
      <c r="N497">
        <f>MONTH(SalesReceipts[[#This Row],[transaction_date]])</f>
        <v>7</v>
      </c>
      <c r="O497" t="str">
        <f>VLOOKUP(SalesReceipts[[#This Row],[product_id]],Product[],4,0)</f>
        <v>Barista Espresso</v>
      </c>
      <c r="P497">
        <f>COUNTIF(SalesReceipts[sales_outlet_id],SalesReceipts[[#This Row],[sales_outlet_id]])</f>
        <v>146</v>
      </c>
    </row>
    <row r="498" spans="1:16">
      <c r="A498">
        <v>221</v>
      </c>
      <c r="B498">
        <v>43650</v>
      </c>
      <c r="C498">
        <v>3</v>
      </c>
      <c r="D498">
        <v>7</v>
      </c>
      <c r="E498">
        <v>0</v>
      </c>
      <c r="F498">
        <v>1</v>
      </c>
      <c r="G498">
        <v>39</v>
      </c>
      <c r="H498">
        <v>1</v>
      </c>
      <c r="I498">
        <f>VLOOKUP(SalesReceipts[[#This Row],[product_id]],Product[],8,FALSE)</f>
        <v>4.25</v>
      </c>
      <c r="J498">
        <f>SalesReceipts[[#This Row],[unit_price]]-VLOOKUP(SalesReceipts[[#This Row],[product_id]],Product[],7,FALSE)</f>
        <v>3.4</v>
      </c>
      <c r="K498" t="str">
        <f>_xlfn.XLOOKUP(SalesReceipts[[#This Row],[product_id]],Product[product_id],Product[product_group],"Not Found", 0,1)</f>
        <v>Beverages</v>
      </c>
      <c r="L498" t="str">
        <f>VLOOKUP('Sales Receipts'!C499,SalesOutlet[],4,0)</f>
        <v>Markham</v>
      </c>
      <c r="M498" t="str">
        <f>VLOOKUP(SalesReceipts[[#This Row],[staff_id]],Staff[],7,0)</f>
        <v>Kelsey Cameron</v>
      </c>
      <c r="N498">
        <f>MONTH(SalesReceipts[[#This Row],[transaction_date]])</f>
        <v>7</v>
      </c>
      <c r="O498" t="str">
        <f>VLOOKUP(SalesReceipts[[#This Row],[product_id]],Product[],4,0)</f>
        <v>Barista Espresso</v>
      </c>
      <c r="P498">
        <f>COUNTIF(SalesReceipts[sales_outlet_id],SalesReceipts[[#This Row],[sales_outlet_id]])</f>
        <v>129</v>
      </c>
    </row>
    <row r="499" spans="1:16">
      <c r="A499">
        <v>679</v>
      </c>
      <c r="B499">
        <v>43650</v>
      </c>
      <c r="C499">
        <v>7</v>
      </c>
      <c r="D499">
        <v>26</v>
      </c>
      <c r="E499">
        <v>0</v>
      </c>
      <c r="F499">
        <v>1</v>
      </c>
      <c r="G499">
        <v>14</v>
      </c>
      <c r="H499">
        <v>1</v>
      </c>
      <c r="I499">
        <f>VLOOKUP(SalesReceipts[[#This Row],[product_id]],Product[],8,FALSE)</f>
        <v>8.9499999999999993</v>
      </c>
      <c r="J499">
        <f>SalesReceipts[[#This Row],[unit_price]]-VLOOKUP(SalesReceipts[[#This Row],[product_id]],Product[],7,FALSE)</f>
        <v>1.7899999999999991</v>
      </c>
      <c r="K499" t="str">
        <f>_xlfn.XLOOKUP(SalesReceipts[[#This Row],[product_id]],Product[product_id],Product[product_group],"Not Found", 0,1)</f>
        <v>Whole Bean/Teas</v>
      </c>
      <c r="L499" t="str">
        <f>VLOOKUP('Sales Receipts'!C500,SalesOutlet[],4,0)</f>
        <v>Toronto</v>
      </c>
      <c r="M499" t="str">
        <f>VLOOKUP(SalesReceipts[[#This Row],[staff_id]],Staff[],7,0)</f>
        <v>Joelle Christen</v>
      </c>
      <c r="N499">
        <f>MONTH(SalesReceipts[[#This Row],[transaction_date]])</f>
        <v>7</v>
      </c>
      <c r="O499" t="str">
        <f>VLOOKUP(SalesReceipts[[#This Row],[product_id]],Product[],4,0)</f>
        <v>Black tea</v>
      </c>
      <c r="P499">
        <f>COUNTIF(SalesReceipts[sales_outlet_id],SalesReceipts[[#This Row],[sales_outlet_id]])</f>
        <v>122</v>
      </c>
    </row>
    <row r="500" spans="1:16">
      <c r="A500">
        <v>262</v>
      </c>
      <c r="B500">
        <v>43651</v>
      </c>
      <c r="C500">
        <v>9</v>
      </c>
      <c r="D500">
        <v>39</v>
      </c>
      <c r="E500">
        <v>0</v>
      </c>
      <c r="F500">
        <v>1</v>
      </c>
      <c r="G500">
        <v>58</v>
      </c>
      <c r="H500">
        <v>1</v>
      </c>
      <c r="I500">
        <f>VLOOKUP(SalesReceipts[[#This Row],[product_id]],Product[],8,FALSE)</f>
        <v>3.5</v>
      </c>
      <c r="J500">
        <f>SalesReceipts[[#This Row],[unit_price]]-VLOOKUP(SalesReceipts[[#This Row],[product_id]],Product[],7,FALSE)</f>
        <v>0.87000000000000011</v>
      </c>
      <c r="K500" t="str">
        <f>_xlfn.XLOOKUP(SalesReceipts[[#This Row],[product_id]],Product[product_id],Product[product_group],"Not Found", 0,1)</f>
        <v>Beverages</v>
      </c>
      <c r="L500" t="str">
        <f>VLOOKUP('Sales Receipts'!C501,SalesOutlet[],4,0)</f>
        <v>Toronto</v>
      </c>
      <c r="M500" t="str">
        <f>VLOOKUP(SalesReceipts[[#This Row],[staff_id]],Staff[],7,0)</f>
        <v>Vance Samuel</v>
      </c>
      <c r="N500">
        <f>MONTH(SalesReceipts[[#This Row],[transaction_date]])</f>
        <v>7</v>
      </c>
      <c r="O500" t="str">
        <f>VLOOKUP(SalesReceipts[[#This Row],[product_id]],Product[],4,0)</f>
        <v>Hot chocolate</v>
      </c>
      <c r="P500">
        <f>COUNTIF(SalesReceipts[sales_outlet_id],SalesReceipts[[#This Row],[sales_outlet_id]])</f>
        <v>114</v>
      </c>
    </row>
    <row r="501" spans="1:16">
      <c r="A501">
        <v>600</v>
      </c>
      <c r="B501">
        <v>43651</v>
      </c>
      <c r="C501">
        <v>4</v>
      </c>
      <c r="D501">
        <v>15</v>
      </c>
      <c r="E501">
        <v>1</v>
      </c>
      <c r="F501">
        <v>1</v>
      </c>
      <c r="G501">
        <v>83</v>
      </c>
      <c r="H501">
        <v>1</v>
      </c>
      <c r="I501">
        <f>VLOOKUP(SalesReceipts[[#This Row],[product_id]],Product[],8,FALSE)</f>
        <v>14</v>
      </c>
      <c r="J501">
        <f>SalesReceipts[[#This Row],[unit_price]]-VLOOKUP(SalesReceipts[[#This Row],[product_id]],Product[],7,FALSE)</f>
        <v>9.52</v>
      </c>
      <c r="K501" t="str">
        <f>_xlfn.XLOOKUP(SalesReceipts[[#This Row],[product_id]],Product[product_id],Product[product_group],"Not Found", 0,1)</f>
        <v>Merchandise</v>
      </c>
      <c r="L501" t="str">
        <f>VLOOKUP('Sales Receipts'!C502,SalesOutlet[],4,0)</f>
        <v>Toronto</v>
      </c>
      <c r="M501" t="str">
        <f>VLOOKUP(SalesReceipts[[#This Row],[staff_id]],Staff[],7,0)</f>
        <v>Remedios Mari</v>
      </c>
      <c r="N501">
        <f>MONTH(SalesReceipts[[#This Row],[transaction_date]])</f>
        <v>7</v>
      </c>
      <c r="O501" t="str">
        <f>VLOOKUP(SalesReceipts[[#This Row],[product_id]],Product[],4,0)</f>
        <v>Housewares</v>
      </c>
      <c r="P501">
        <f>COUNTIF(SalesReceipts[sales_outlet_id],SalesReceipts[[#This Row],[sales_outlet_id]])</f>
        <v>129</v>
      </c>
    </row>
    <row r="502" spans="1:16">
      <c r="A502">
        <v>1346</v>
      </c>
      <c r="B502">
        <v>43651</v>
      </c>
      <c r="C502">
        <v>3</v>
      </c>
      <c r="D502">
        <v>7</v>
      </c>
      <c r="E502">
        <v>0</v>
      </c>
      <c r="F502">
        <v>1</v>
      </c>
      <c r="G502">
        <v>36</v>
      </c>
      <c r="H502">
        <v>1</v>
      </c>
      <c r="I502">
        <f>VLOOKUP(SalesReceipts[[#This Row],[product_id]],Product[],8,FALSE)</f>
        <v>3.75</v>
      </c>
      <c r="J502">
        <f>SalesReceipts[[#This Row],[unit_price]]-VLOOKUP(SalesReceipts[[#This Row],[product_id]],Product[],7,FALSE)</f>
        <v>3</v>
      </c>
      <c r="K502" t="str">
        <f>_xlfn.XLOOKUP(SalesReceipts[[#This Row],[product_id]],Product[product_id],Product[product_group],"Not Found", 0,1)</f>
        <v>Beverages</v>
      </c>
      <c r="L502" t="str">
        <f>VLOOKUP('Sales Receipts'!C503,SalesOutlet[],4,0)</f>
        <v>Mississauga</v>
      </c>
      <c r="M502" t="str">
        <f>VLOOKUP(SalesReceipts[[#This Row],[staff_id]],Staff[],7,0)</f>
        <v>Kelsey Cameron</v>
      </c>
      <c r="N502">
        <f>MONTH(SalesReceipts[[#This Row],[transaction_date]])</f>
        <v>7</v>
      </c>
      <c r="O502" t="str">
        <f>VLOOKUP(SalesReceipts[[#This Row],[product_id]],Product[],4,0)</f>
        <v>Premium brewed coffee</v>
      </c>
      <c r="P502">
        <f>COUNTIF(SalesReceipts[sales_outlet_id],SalesReceipts[[#This Row],[sales_outlet_id]])</f>
        <v>129</v>
      </c>
    </row>
    <row r="503" spans="1:16">
      <c r="A503">
        <v>1355</v>
      </c>
      <c r="B503">
        <v>43652</v>
      </c>
      <c r="C503">
        <v>5</v>
      </c>
      <c r="D503">
        <v>20</v>
      </c>
      <c r="E503">
        <v>1</v>
      </c>
      <c r="F503">
        <v>1</v>
      </c>
      <c r="G503">
        <v>37</v>
      </c>
      <c r="H503">
        <v>1</v>
      </c>
      <c r="I503">
        <f>VLOOKUP(SalesReceipts[[#This Row],[product_id]],Product[],8,FALSE)</f>
        <v>3</v>
      </c>
      <c r="J503">
        <f>SalesReceipts[[#This Row],[unit_price]]-VLOOKUP(SalesReceipts[[#This Row],[product_id]],Product[],7,FALSE)</f>
        <v>2.4</v>
      </c>
      <c r="K503" t="str">
        <f>_xlfn.XLOOKUP(SalesReceipts[[#This Row],[product_id]],Product[product_id],Product[product_group],"Not Found", 0,1)</f>
        <v>Beverages</v>
      </c>
      <c r="L503" t="str">
        <f>VLOOKUP('Sales Receipts'!C504,SalesOutlet[],4,0)</f>
        <v>Toronto</v>
      </c>
      <c r="M503" t="str">
        <f>VLOOKUP(SalesReceipts[[#This Row],[staff_id]],Staff[],7,0)</f>
        <v>Ronan Magee</v>
      </c>
      <c r="N503">
        <f>MONTH(SalesReceipts[[#This Row],[transaction_date]])</f>
        <v>7</v>
      </c>
      <c r="O503" t="str">
        <f>VLOOKUP(SalesReceipts[[#This Row],[product_id]],Product[],4,0)</f>
        <v>Barista Espresso</v>
      </c>
      <c r="P503">
        <f>COUNTIF(SalesReceipts[sales_outlet_id],SalesReceipts[[#This Row],[sales_outlet_id]])</f>
        <v>115</v>
      </c>
    </row>
    <row r="504" spans="1:16">
      <c r="A504">
        <v>1386</v>
      </c>
      <c r="B504">
        <v>43652</v>
      </c>
      <c r="C504">
        <v>10</v>
      </c>
      <c r="D504">
        <v>41</v>
      </c>
      <c r="E504">
        <v>0</v>
      </c>
      <c r="F504">
        <v>1</v>
      </c>
      <c r="G504">
        <v>85</v>
      </c>
      <c r="H504">
        <v>1</v>
      </c>
      <c r="I504">
        <f>VLOOKUP(SalesReceipts[[#This Row],[product_id]],Product[],8,FALSE)</f>
        <v>6</v>
      </c>
      <c r="J504">
        <f>SalesReceipts[[#This Row],[unit_price]]-VLOOKUP(SalesReceipts[[#This Row],[product_id]],Product[],7,FALSE)</f>
        <v>4.8</v>
      </c>
      <c r="K504" t="str">
        <f>_xlfn.XLOOKUP(SalesReceipts[[#This Row],[product_id]],Product[product_id],Product[product_group],"Not Found", 0,1)</f>
        <v>Beverages</v>
      </c>
      <c r="L504" t="str">
        <f>VLOOKUP('Sales Receipts'!C505,SalesOutlet[],4,0)</f>
        <v>Markham</v>
      </c>
      <c r="M504" t="str">
        <f>VLOOKUP(SalesReceipts[[#This Row],[staff_id]],Staff[],7,0)</f>
        <v>Adrian Macon</v>
      </c>
      <c r="N504">
        <f>MONTH(SalesReceipts[[#This Row],[transaction_date]])</f>
        <v>7</v>
      </c>
      <c r="O504" t="str">
        <f>VLOOKUP(SalesReceipts[[#This Row],[product_id]],Product[],4,0)</f>
        <v>Specialty coffee</v>
      </c>
      <c r="P504">
        <f>COUNTIF(SalesReceipts[sales_outlet_id],SalesReceipts[[#This Row],[sales_outlet_id]])</f>
        <v>121</v>
      </c>
    </row>
    <row r="505" spans="1:16">
      <c r="A505">
        <v>334</v>
      </c>
      <c r="B505">
        <v>43653</v>
      </c>
      <c r="C505">
        <v>7</v>
      </c>
      <c r="D505">
        <v>30</v>
      </c>
      <c r="E505">
        <v>0</v>
      </c>
      <c r="F505">
        <v>1</v>
      </c>
      <c r="G505">
        <v>42</v>
      </c>
      <c r="H505">
        <v>2</v>
      </c>
      <c r="I505">
        <f>VLOOKUP(SalesReceipts[[#This Row],[product_id]],Product[],8,FALSE)</f>
        <v>2.5</v>
      </c>
      <c r="J505">
        <f>SalesReceipts[[#This Row],[unit_price]]-VLOOKUP(SalesReceipts[[#This Row],[product_id]],Product[],7,FALSE)</f>
        <v>1.87</v>
      </c>
      <c r="K505" t="str">
        <f>_xlfn.XLOOKUP(SalesReceipts[[#This Row],[product_id]],Product[product_id],Product[product_group],"Not Found", 0,1)</f>
        <v>Beverages</v>
      </c>
      <c r="L505" t="str">
        <f>VLOOKUP('Sales Receipts'!C506,SalesOutlet[],4,0)</f>
        <v>Toronto</v>
      </c>
      <c r="M505" t="str">
        <f>VLOOKUP(SalesReceipts[[#This Row],[staff_id]],Staff[],7,0)</f>
        <v>Amela Chadwick</v>
      </c>
      <c r="N505">
        <f>MONTH(SalesReceipts[[#This Row],[transaction_date]])</f>
        <v>7</v>
      </c>
      <c r="O505" t="str">
        <f>VLOOKUP(SalesReceipts[[#This Row],[product_id]],Product[],4,0)</f>
        <v>Brewed herbal tea</v>
      </c>
      <c r="P505">
        <f>COUNTIF(SalesReceipts[sales_outlet_id],SalesReceipts[[#This Row],[sales_outlet_id]])</f>
        <v>122</v>
      </c>
    </row>
    <row r="506" spans="1:16">
      <c r="A506">
        <v>555</v>
      </c>
      <c r="B506">
        <v>43653</v>
      </c>
      <c r="C506">
        <v>9</v>
      </c>
      <c r="D506">
        <v>39</v>
      </c>
      <c r="E506">
        <v>0</v>
      </c>
      <c r="F506">
        <v>1</v>
      </c>
      <c r="G506">
        <v>21</v>
      </c>
      <c r="H506">
        <v>2</v>
      </c>
      <c r="I506">
        <f>VLOOKUP(SalesReceipts[[#This Row],[product_id]],Product[],8,FALSE)</f>
        <v>13.33</v>
      </c>
      <c r="J506">
        <f>SalesReceipts[[#This Row],[unit_price]]-VLOOKUP(SalesReceipts[[#This Row],[product_id]],Product[],7,FALSE)</f>
        <v>2.67</v>
      </c>
      <c r="K506" t="str">
        <f>_xlfn.XLOOKUP(SalesReceipts[[#This Row],[product_id]],Product[product_id],Product[product_group],"Not Found", 0,1)</f>
        <v>Whole Bean/Teas</v>
      </c>
      <c r="L506" t="str">
        <f>VLOOKUP('Sales Receipts'!C507,SalesOutlet[],4,0)</f>
        <v>Toronto</v>
      </c>
      <c r="M506" t="str">
        <f>VLOOKUP(SalesReceipts[[#This Row],[staff_id]],Staff[],7,0)</f>
        <v>Vance Samuel</v>
      </c>
      <c r="N506">
        <f>MONTH(SalesReceipts[[#This Row],[transaction_date]])</f>
        <v>7</v>
      </c>
      <c r="O506" t="str">
        <f>VLOOKUP(SalesReceipts[[#This Row],[product_id]],Product[],4,0)</f>
        <v>Drinking Chocolate</v>
      </c>
      <c r="P506">
        <f>COUNTIF(SalesReceipts[sales_outlet_id],SalesReceipts[[#This Row],[sales_outlet_id]])</f>
        <v>114</v>
      </c>
    </row>
    <row r="507" spans="1:16">
      <c r="A507">
        <v>1071</v>
      </c>
      <c r="B507">
        <v>43653</v>
      </c>
      <c r="C507">
        <v>10</v>
      </c>
      <c r="D507">
        <v>43</v>
      </c>
      <c r="E507">
        <v>0</v>
      </c>
      <c r="F507">
        <v>1</v>
      </c>
      <c r="G507">
        <v>19</v>
      </c>
      <c r="H507">
        <v>2</v>
      </c>
      <c r="I507">
        <f>VLOOKUP(SalesReceipts[[#This Row],[product_id]],Product[],8,FALSE)</f>
        <v>6.4</v>
      </c>
      <c r="J507">
        <f>SalesReceipts[[#This Row],[unit_price]]-VLOOKUP(SalesReceipts[[#This Row],[product_id]],Product[],7,FALSE)</f>
        <v>1.2800000000000002</v>
      </c>
      <c r="K507" t="str">
        <f>_xlfn.XLOOKUP(SalesReceipts[[#This Row],[product_id]],Product[product_id],Product[product_group],"Not Found", 0,1)</f>
        <v>Whole Bean/Teas</v>
      </c>
      <c r="L507" t="str">
        <f>VLOOKUP('Sales Receipts'!C508,SalesOutlet[],4,0)</f>
        <v>Markham</v>
      </c>
      <c r="M507" t="str">
        <f>VLOOKUP(SalesReceipts[[#This Row],[staff_id]],Staff[],7,0)</f>
        <v>Tatum Laurel</v>
      </c>
      <c r="N507">
        <f>MONTH(SalesReceipts[[#This Row],[transaction_date]])</f>
        <v>7</v>
      </c>
      <c r="O507" t="str">
        <f>VLOOKUP(SalesReceipts[[#This Row],[product_id]],Product[],4,0)</f>
        <v>Drinking Chocolate</v>
      </c>
      <c r="P507">
        <f>COUNTIF(SalesReceipts[sales_outlet_id],SalesReceipts[[#This Row],[sales_outlet_id]])</f>
        <v>121</v>
      </c>
    </row>
    <row r="508" spans="1:16">
      <c r="A508">
        <v>1287</v>
      </c>
      <c r="B508">
        <v>43653</v>
      </c>
      <c r="C508">
        <v>7</v>
      </c>
      <c r="D508">
        <v>27</v>
      </c>
      <c r="E508">
        <v>1</v>
      </c>
      <c r="F508">
        <v>1</v>
      </c>
      <c r="G508">
        <v>75</v>
      </c>
      <c r="H508">
        <v>1</v>
      </c>
      <c r="I508">
        <f>VLOOKUP(SalesReceipts[[#This Row],[product_id]],Product[],8,FALSE)</f>
        <v>3.5</v>
      </c>
      <c r="J508">
        <f>SalesReceipts[[#This Row],[unit_price]]-VLOOKUP(SalesReceipts[[#This Row],[product_id]],Product[],7,FALSE)</f>
        <v>1.2200000000000002</v>
      </c>
      <c r="K508" t="str">
        <f>_xlfn.XLOOKUP(SalesReceipts[[#This Row],[product_id]],Product[product_id],Product[product_group],"Not Found", 0,1)</f>
        <v>Food</v>
      </c>
      <c r="L508" t="str">
        <f>VLOOKUP('Sales Receipts'!C509,SalesOutlet[],4,0)</f>
        <v>Markham</v>
      </c>
      <c r="M508" t="str">
        <f>VLOOKUP(SalesReceipts[[#This Row],[staff_id]],Staff[],7,0)</f>
        <v>Ainsley Evelyn</v>
      </c>
      <c r="N508">
        <f>MONTH(SalesReceipts[[#This Row],[transaction_date]])</f>
        <v>7</v>
      </c>
      <c r="O508" t="str">
        <f>VLOOKUP(SalesReceipts[[#This Row],[product_id]],Product[],4,0)</f>
        <v>Biscotti</v>
      </c>
      <c r="P508">
        <f>COUNTIF(SalesReceipts[sales_outlet_id],SalesReceipts[[#This Row],[sales_outlet_id]])</f>
        <v>122</v>
      </c>
    </row>
    <row r="509" spans="1:16">
      <c r="A509">
        <v>375</v>
      </c>
      <c r="B509">
        <v>43653</v>
      </c>
      <c r="C509">
        <v>7</v>
      </c>
      <c r="D509">
        <v>26</v>
      </c>
      <c r="E509">
        <v>1</v>
      </c>
      <c r="F509">
        <v>1</v>
      </c>
      <c r="G509">
        <v>41</v>
      </c>
      <c r="H509">
        <v>2</v>
      </c>
      <c r="I509">
        <f>VLOOKUP(SalesReceipts[[#This Row],[product_id]],Product[],8,FALSE)</f>
        <v>4.25</v>
      </c>
      <c r="J509">
        <f>SalesReceipts[[#This Row],[unit_price]]-VLOOKUP(SalesReceipts[[#This Row],[product_id]],Product[],7,FALSE)</f>
        <v>3.4</v>
      </c>
      <c r="K509" t="str">
        <f>_xlfn.XLOOKUP(SalesReceipts[[#This Row],[product_id]],Product[product_id],Product[product_group],"Not Found", 0,1)</f>
        <v>Beverages</v>
      </c>
      <c r="L509" t="str">
        <f>VLOOKUP('Sales Receipts'!C510,SalesOutlet[],4,0)</f>
        <v>Mississauga</v>
      </c>
      <c r="M509" t="str">
        <f>VLOOKUP(SalesReceipts[[#This Row],[staff_id]],Staff[],7,0)</f>
        <v>Joelle Christen</v>
      </c>
      <c r="N509">
        <f>MONTH(SalesReceipts[[#This Row],[transaction_date]])</f>
        <v>7</v>
      </c>
      <c r="O509" t="str">
        <f>VLOOKUP(SalesReceipts[[#This Row],[product_id]],Product[],4,0)</f>
        <v>Barista Espresso</v>
      </c>
      <c r="P509">
        <f>COUNTIF(SalesReceipts[sales_outlet_id],SalesReceipts[[#This Row],[sales_outlet_id]])</f>
        <v>122</v>
      </c>
    </row>
    <row r="510" spans="1:16">
      <c r="A510">
        <v>39</v>
      </c>
      <c r="B510">
        <v>43654</v>
      </c>
      <c r="C510">
        <v>6</v>
      </c>
      <c r="D510">
        <v>23</v>
      </c>
      <c r="E510">
        <v>1</v>
      </c>
      <c r="F510">
        <v>1</v>
      </c>
      <c r="G510">
        <v>32</v>
      </c>
      <c r="H510">
        <v>1</v>
      </c>
      <c r="I510">
        <f>VLOOKUP(SalesReceipts[[#This Row],[product_id]],Product[],8,FALSE)</f>
        <v>3</v>
      </c>
      <c r="J510">
        <f>SalesReceipts[[#This Row],[unit_price]]-VLOOKUP(SalesReceipts[[#This Row],[product_id]],Product[],7,FALSE)</f>
        <v>2.4</v>
      </c>
      <c r="K510" t="str">
        <f>_xlfn.XLOOKUP(SalesReceipts[[#This Row],[product_id]],Product[product_id],Product[product_group],"Not Found", 0,1)</f>
        <v>Beverages</v>
      </c>
      <c r="L510" t="str">
        <f>VLOOKUP('Sales Receipts'!C511,SalesOutlet[],4,0)</f>
        <v>Markham</v>
      </c>
      <c r="M510" t="str">
        <f>VLOOKUP(SalesReceipts[[#This Row],[staff_id]],Staff[],7,0)</f>
        <v>Blythe Arsenio</v>
      </c>
      <c r="N510">
        <f>MONTH(SalesReceipts[[#This Row],[transaction_date]])</f>
        <v>7</v>
      </c>
      <c r="O510" t="str">
        <f>VLOOKUP(SalesReceipts[[#This Row],[product_id]],Product[],4,0)</f>
        <v>Gourmet brewed coffee</v>
      </c>
      <c r="P510">
        <f>COUNTIF(SalesReceipts[sales_outlet_id],SalesReceipts[[#This Row],[sales_outlet_id]])</f>
        <v>146</v>
      </c>
    </row>
    <row r="511" spans="1:16">
      <c r="A511">
        <v>360</v>
      </c>
      <c r="B511">
        <v>43654</v>
      </c>
      <c r="C511">
        <v>8</v>
      </c>
      <c r="D511">
        <v>33</v>
      </c>
      <c r="E511">
        <v>1</v>
      </c>
      <c r="F511">
        <v>1</v>
      </c>
      <c r="G511">
        <v>59</v>
      </c>
      <c r="H511">
        <v>2</v>
      </c>
      <c r="I511">
        <f>VLOOKUP(SalesReceipts[[#This Row],[product_id]],Product[],8,FALSE)</f>
        <v>4.5</v>
      </c>
      <c r="J511">
        <f>SalesReceipts[[#This Row],[unit_price]]-VLOOKUP(SalesReceipts[[#This Row],[product_id]],Product[],7,FALSE)</f>
        <v>1.1200000000000001</v>
      </c>
      <c r="K511" t="str">
        <f>_xlfn.XLOOKUP(SalesReceipts[[#This Row],[product_id]],Product[product_id],Product[product_group],"Not Found", 0,1)</f>
        <v>Beverages</v>
      </c>
      <c r="L511" t="str">
        <f>VLOOKUP('Sales Receipts'!C512,SalesOutlet[],4,0)</f>
        <v>Toronto</v>
      </c>
      <c r="M511" t="str">
        <f>VLOOKUP(SalesReceipts[[#This Row],[staff_id]],Staff[],7,0)</f>
        <v>Cairo Vaughan</v>
      </c>
      <c r="N511">
        <f>MONTH(SalesReceipts[[#This Row],[transaction_date]])</f>
        <v>7</v>
      </c>
      <c r="O511" t="str">
        <f>VLOOKUP(SalesReceipts[[#This Row],[product_id]],Product[],4,0)</f>
        <v>Hot chocolate</v>
      </c>
      <c r="P511">
        <f>COUNTIF(SalesReceipts[sales_outlet_id],SalesReceipts[[#This Row],[sales_outlet_id]])</f>
        <v>124</v>
      </c>
    </row>
    <row r="512" spans="1:16">
      <c r="A512">
        <v>694</v>
      </c>
      <c r="B512">
        <v>43654</v>
      </c>
      <c r="C512">
        <v>10</v>
      </c>
      <c r="D512">
        <v>45</v>
      </c>
      <c r="E512">
        <v>1</v>
      </c>
      <c r="F512">
        <v>1</v>
      </c>
      <c r="G512">
        <v>3</v>
      </c>
      <c r="H512">
        <v>1</v>
      </c>
      <c r="I512">
        <f>VLOOKUP(SalesReceipts[[#This Row],[product_id]],Product[],8,FALSE)</f>
        <v>14.75</v>
      </c>
      <c r="J512">
        <f>SalesReceipts[[#This Row],[unit_price]]-VLOOKUP(SalesReceipts[[#This Row],[product_id]],Product[],7,FALSE)</f>
        <v>2.9499999999999993</v>
      </c>
      <c r="K512" t="str">
        <f>_xlfn.XLOOKUP(SalesReceipts[[#This Row],[product_id]],Product[product_id],Product[product_group],"Not Found", 0,1)</f>
        <v>Whole Bean/Teas</v>
      </c>
      <c r="L512" t="str">
        <f>VLOOKUP('Sales Receipts'!C513,SalesOutlet[],4,0)</f>
        <v>Markham</v>
      </c>
      <c r="M512" t="str">
        <f>VLOOKUP(SalesReceipts[[#This Row],[staff_id]],Staff[],7,0)</f>
        <v>Pandora Neville</v>
      </c>
      <c r="N512">
        <f>MONTH(SalesReceipts[[#This Row],[transaction_date]])</f>
        <v>7</v>
      </c>
      <c r="O512" t="str">
        <f>VLOOKUP(SalesReceipts[[#This Row],[product_id]],Product[],4,0)</f>
        <v>Espresso Beans</v>
      </c>
      <c r="P512">
        <f>COUNTIF(SalesReceipts[sales_outlet_id],SalesReceipts[[#This Row],[sales_outlet_id]])</f>
        <v>121</v>
      </c>
    </row>
    <row r="513" spans="1:16">
      <c r="A513">
        <v>1301</v>
      </c>
      <c r="B513">
        <v>43654</v>
      </c>
      <c r="C513">
        <v>7</v>
      </c>
      <c r="D513">
        <v>27</v>
      </c>
      <c r="E513">
        <v>1</v>
      </c>
      <c r="F513">
        <v>1</v>
      </c>
      <c r="G513">
        <v>60</v>
      </c>
      <c r="H513">
        <v>1</v>
      </c>
      <c r="I513">
        <f>VLOOKUP(SalesReceipts[[#This Row],[product_id]],Product[],8,FALSE)</f>
        <v>3.75</v>
      </c>
      <c r="J513">
        <f>SalesReceipts[[#This Row],[unit_price]]-VLOOKUP(SalesReceipts[[#This Row],[product_id]],Product[],7,FALSE)</f>
        <v>0.94</v>
      </c>
      <c r="K513" t="str">
        <f>_xlfn.XLOOKUP(SalesReceipts[[#This Row],[product_id]],Product[product_id],Product[product_group],"Not Found", 0,1)</f>
        <v>Beverages</v>
      </c>
      <c r="L513" t="str">
        <f>VLOOKUP('Sales Receipts'!C514,SalesOutlet[],4,0)</f>
        <v>Markham</v>
      </c>
      <c r="M513" t="str">
        <f>VLOOKUP(SalesReceipts[[#This Row],[staff_id]],Staff[],7,0)</f>
        <v>Ainsley Evelyn</v>
      </c>
      <c r="N513">
        <f>MONTH(SalesReceipts[[#This Row],[transaction_date]])</f>
        <v>7</v>
      </c>
      <c r="O513" t="str">
        <f>VLOOKUP(SalesReceipts[[#This Row],[product_id]],Product[],4,0)</f>
        <v>Hot chocolate</v>
      </c>
      <c r="P513">
        <f>COUNTIF(SalesReceipts[sales_outlet_id],SalesReceipts[[#This Row],[sales_outlet_id]])</f>
        <v>122</v>
      </c>
    </row>
    <row r="514" spans="1:16">
      <c r="A514">
        <v>1737</v>
      </c>
      <c r="B514">
        <v>43654</v>
      </c>
      <c r="C514">
        <v>7</v>
      </c>
      <c r="D514">
        <v>30</v>
      </c>
      <c r="E514">
        <v>0</v>
      </c>
      <c r="F514">
        <v>1</v>
      </c>
      <c r="G514">
        <v>57</v>
      </c>
      <c r="H514">
        <v>2</v>
      </c>
      <c r="I514">
        <f>VLOOKUP(SalesReceipts[[#This Row],[product_id]],Product[],8,FALSE)</f>
        <v>3.1</v>
      </c>
      <c r="J514">
        <f>SalesReceipts[[#This Row],[unit_price]]-VLOOKUP(SalesReceipts[[#This Row],[product_id]],Product[],7,FALSE)</f>
        <v>2.3200000000000003</v>
      </c>
      <c r="K514" t="str">
        <f>_xlfn.XLOOKUP(SalesReceipts[[#This Row],[product_id]],Product[product_id],Product[product_group],"Not Found", 0,1)</f>
        <v>Beverages</v>
      </c>
      <c r="L514" t="str">
        <f>VLOOKUP('Sales Receipts'!C515,SalesOutlet[],4,0)</f>
        <v>Toronto</v>
      </c>
      <c r="M514" t="str">
        <f>VLOOKUP(SalesReceipts[[#This Row],[staff_id]],Staff[],7,0)</f>
        <v>Amela Chadwick</v>
      </c>
      <c r="N514">
        <f>MONTH(SalesReceipts[[#This Row],[transaction_date]])</f>
        <v>7</v>
      </c>
      <c r="O514" t="str">
        <f>VLOOKUP(SalesReceipts[[#This Row],[product_id]],Product[],4,0)</f>
        <v>Brewed Chai tea</v>
      </c>
      <c r="P514">
        <f>COUNTIF(SalesReceipts[sales_outlet_id],SalesReceipts[[#This Row],[sales_outlet_id]])</f>
        <v>122</v>
      </c>
    </row>
    <row r="515" spans="1:16">
      <c r="A515">
        <v>258</v>
      </c>
      <c r="B515">
        <v>43654</v>
      </c>
      <c r="C515">
        <v>3</v>
      </c>
      <c r="D515">
        <v>8</v>
      </c>
      <c r="E515">
        <v>0</v>
      </c>
      <c r="F515">
        <v>1</v>
      </c>
      <c r="G515">
        <v>37</v>
      </c>
      <c r="H515">
        <v>1</v>
      </c>
      <c r="I515">
        <f>VLOOKUP(SalesReceipts[[#This Row],[product_id]],Product[],8,FALSE)</f>
        <v>3</v>
      </c>
      <c r="J515">
        <f>SalesReceipts[[#This Row],[unit_price]]-VLOOKUP(SalesReceipts[[#This Row],[product_id]],Product[],7,FALSE)</f>
        <v>2.4</v>
      </c>
      <c r="K515" t="str">
        <f>_xlfn.XLOOKUP(SalesReceipts[[#This Row],[product_id]],Product[product_id],Product[product_group],"Not Found", 0,1)</f>
        <v>Beverages</v>
      </c>
      <c r="L515" t="str">
        <f>VLOOKUP('Sales Receipts'!C516,SalesOutlet[],4,0)</f>
        <v>Markham</v>
      </c>
      <c r="M515" t="str">
        <f>VLOOKUP(SalesReceipts[[#This Row],[staff_id]],Staff[],7,0)</f>
        <v>Hamilton Emi</v>
      </c>
      <c r="N515">
        <f>MONTH(SalesReceipts[[#This Row],[transaction_date]])</f>
        <v>7</v>
      </c>
      <c r="O515" t="str">
        <f>VLOOKUP(SalesReceipts[[#This Row],[product_id]],Product[],4,0)</f>
        <v>Barista Espresso</v>
      </c>
      <c r="P515">
        <f>COUNTIF(SalesReceipts[sales_outlet_id],SalesReceipts[[#This Row],[sales_outlet_id]])</f>
        <v>129</v>
      </c>
    </row>
    <row r="516" spans="1:16">
      <c r="A516">
        <v>1312</v>
      </c>
      <c r="B516">
        <v>43654</v>
      </c>
      <c r="C516">
        <v>7</v>
      </c>
      <c r="D516">
        <v>27</v>
      </c>
      <c r="E516">
        <v>1</v>
      </c>
      <c r="F516">
        <v>1</v>
      </c>
      <c r="G516">
        <v>72</v>
      </c>
      <c r="H516">
        <v>1</v>
      </c>
      <c r="I516">
        <f>VLOOKUP(SalesReceipts[[#This Row],[product_id]],Product[],8,FALSE)</f>
        <v>3.25</v>
      </c>
      <c r="J516">
        <f>SalesReceipts[[#This Row],[unit_price]]-VLOOKUP(SalesReceipts[[#This Row],[product_id]],Product[],7,FALSE)</f>
        <v>1.1400000000000001</v>
      </c>
      <c r="K516" t="str">
        <f>_xlfn.XLOOKUP(SalesReceipts[[#This Row],[product_id]],Product[product_id],Product[product_group],"Not Found", 0,1)</f>
        <v>Food</v>
      </c>
      <c r="L516" t="str">
        <f>VLOOKUP('Sales Receipts'!C517,SalesOutlet[],4,0)</f>
        <v>Toronto</v>
      </c>
      <c r="M516" t="str">
        <f>VLOOKUP(SalesReceipts[[#This Row],[staff_id]],Staff[],7,0)</f>
        <v>Ainsley Evelyn</v>
      </c>
      <c r="N516">
        <f>MONTH(SalesReceipts[[#This Row],[transaction_date]])</f>
        <v>7</v>
      </c>
      <c r="O516" t="str">
        <f>VLOOKUP(SalesReceipts[[#This Row],[product_id]],Product[],4,0)</f>
        <v>Scone</v>
      </c>
      <c r="P516">
        <f>COUNTIF(SalesReceipts[sales_outlet_id],SalesReceipts[[#This Row],[sales_outlet_id]])</f>
        <v>122</v>
      </c>
    </row>
    <row r="517" spans="1:16">
      <c r="A517">
        <v>179</v>
      </c>
      <c r="B517">
        <v>43654</v>
      </c>
      <c r="C517">
        <v>10</v>
      </c>
      <c r="D517">
        <v>41</v>
      </c>
      <c r="E517">
        <v>1</v>
      </c>
      <c r="F517">
        <v>1</v>
      </c>
      <c r="G517">
        <v>84</v>
      </c>
      <c r="H517">
        <v>1</v>
      </c>
      <c r="I517">
        <f>VLOOKUP(SalesReceipts[[#This Row],[product_id]],Product[],8,FALSE)</f>
        <v>0.8</v>
      </c>
      <c r="J517">
        <f>SalesReceipts[[#This Row],[unit_price]]-VLOOKUP(SalesReceipts[[#This Row],[product_id]],Product[],7,FALSE)</f>
        <v>0.76</v>
      </c>
      <c r="K517" t="str">
        <f>_xlfn.XLOOKUP(SalesReceipts[[#This Row],[product_id]],Product[product_id],Product[product_group],"Not Found", 0,1)</f>
        <v>Add-ons</v>
      </c>
      <c r="L517" t="str">
        <f>VLOOKUP('Sales Receipts'!C518,SalesOutlet[],4,0)</f>
        <v>Mississauga</v>
      </c>
      <c r="M517" t="str">
        <f>VLOOKUP(SalesReceipts[[#This Row],[staff_id]],Staff[],7,0)</f>
        <v>Adrian Macon</v>
      </c>
      <c r="N517">
        <f>MONTH(SalesReceipts[[#This Row],[transaction_date]])</f>
        <v>7</v>
      </c>
      <c r="O517" t="str">
        <f>VLOOKUP(SalesReceipts[[#This Row],[product_id]],Product[],4,0)</f>
        <v>Regular syrup</v>
      </c>
      <c r="P517">
        <f>COUNTIF(SalesReceipts[sales_outlet_id],SalesReceipts[[#This Row],[sales_outlet_id]])</f>
        <v>121</v>
      </c>
    </row>
    <row r="518" spans="1:16">
      <c r="A518">
        <v>787</v>
      </c>
      <c r="B518">
        <v>43655</v>
      </c>
      <c r="C518">
        <v>6</v>
      </c>
      <c r="D518">
        <v>23</v>
      </c>
      <c r="E518">
        <v>0</v>
      </c>
      <c r="F518">
        <v>1</v>
      </c>
      <c r="G518">
        <v>79</v>
      </c>
      <c r="H518">
        <v>1</v>
      </c>
      <c r="I518">
        <f>VLOOKUP(SalesReceipts[[#This Row],[product_id]],Product[],8,FALSE)</f>
        <v>3.75</v>
      </c>
      <c r="J518">
        <f>SalesReceipts[[#This Row],[unit_price]]-VLOOKUP(SalesReceipts[[#This Row],[product_id]],Product[],7,FALSE)</f>
        <v>1.31</v>
      </c>
      <c r="K518" t="str">
        <f>_xlfn.XLOOKUP(SalesReceipts[[#This Row],[product_id]],Product[product_id],Product[product_group],"Not Found", 0,1)</f>
        <v>Food</v>
      </c>
      <c r="L518" t="str">
        <f>VLOOKUP('Sales Receipts'!C519,SalesOutlet[],4,0)</f>
        <v>Toronto</v>
      </c>
      <c r="M518" t="str">
        <f>VLOOKUP(SalesReceipts[[#This Row],[staff_id]],Staff[],7,0)</f>
        <v>Blythe Arsenio</v>
      </c>
      <c r="N518">
        <f>MONTH(SalesReceipts[[#This Row],[transaction_date]])</f>
        <v>7</v>
      </c>
      <c r="O518" t="str">
        <f>VLOOKUP(SalesReceipts[[#This Row],[product_id]],Product[],4,0)</f>
        <v>Scone</v>
      </c>
      <c r="P518">
        <f>COUNTIF(SalesReceipts[sales_outlet_id],SalesReceipts[[#This Row],[sales_outlet_id]])</f>
        <v>146</v>
      </c>
    </row>
    <row r="519" spans="1:16">
      <c r="A519">
        <v>941</v>
      </c>
      <c r="B519">
        <v>43655</v>
      </c>
      <c r="C519">
        <v>4</v>
      </c>
      <c r="D519">
        <v>11</v>
      </c>
      <c r="E519">
        <v>1</v>
      </c>
      <c r="F519">
        <v>1</v>
      </c>
      <c r="G519">
        <v>84</v>
      </c>
      <c r="H519">
        <v>2</v>
      </c>
      <c r="I519">
        <f>VLOOKUP(SalesReceipts[[#This Row],[product_id]],Product[],8,FALSE)</f>
        <v>0.8</v>
      </c>
      <c r="J519">
        <f>SalesReceipts[[#This Row],[unit_price]]-VLOOKUP(SalesReceipts[[#This Row],[product_id]],Product[],7,FALSE)</f>
        <v>0.76</v>
      </c>
      <c r="K519" t="str">
        <f>_xlfn.XLOOKUP(SalesReceipts[[#This Row],[product_id]],Product[product_id],Product[product_group],"Not Found", 0,1)</f>
        <v>Add-ons</v>
      </c>
      <c r="L519" t="str">
        <f>VLOOKUP('Sales Receipts'!C520,SalesOutlet[],4,0)</f>
        <v>Markham</v>
      </c>
      <c r="M519" t="str">
        <f>VLOOKUP(SalesReceipts[[#This Row],[staff_id]],Staff[],7,0)</f>
        <v>Ruth Leslie</v>
      </c>
      <c r="N519">
        <f>MONTH(SalesReceipts[[#This Row],[transaction_date]])</f>
        <v>7</v>
      </c>
      <c r="O519" t="str">
        <f>VLOOKUP(SalesReceipts[[#This Row],[product_id]],Product[],4,0)</f>
        <v>Regular syrup</v>
      </c>
      <c r="P519">
        <f>COUNTIF(SalesReceipts[sales_outlet_id],SalesReceipts[[#This Row],[sales_outlet_id]])</f>
        <v>129</v>
      </c>
    </row>
    <row r="520" spans="1:16">
      <c r="A520">
        <v>1035</v>
      </c>
      <c r="B520">
        <v>43655</v>
      </c>
      <c r="C520">
        <v>8</v>
      </c>
      <c r="D520">
        <v>34</v>
      </c>
      <c r="E520">
        <v>0</v>
      </c>
      <c r="F520">
        <v>1</v>
      </c>
      <c r="G520">
        <v>77</v>
      </c>
      <c r="H520">
        <v>2</v>
      </c>
      <c r="I520">
        <f>VLOOKUP(SalesReceipts[[#This Row],[product_id]],Product[],8,FALSE)</f>
        <v>3</v>
      </c>
      <c r="J520">
        <f>SalesReceipts[[#This Row],[unit_price]]-VLOOKUP(SalesReceipts[[#This Row],[product_id]],Product[],7,FALSE)</f>
        <v>1.05</v>
      </c>
      <c r="K520" t="str">
        <f>_xlfn.XLOOKUP(SalesReceipts[[#This Row],[product_id]],Product[product_id],Product[product_group],"Not Found", 0,1)</f>
        <v>Food</v>
      </c>
      <c r="L520" t="str">
        <f>VLOOKUP('Sales Receipts'!C521,SalesOutlet[],4,0)</f>
        <v>Toronto</v>
      </c>
      <c r="M520" t="str">
        <f>VLOOKUP(SalesReceipts[[#This Row],[staff_id]],Staff[],7,0)</f>
        <v>Yasir Lillith</v>
      </c>
      <c r="N520">
        <f>MONTH(SalesReceipts[[#This Row],[transaction_date]])</f>
        <v>7</v>
      </c>
      <c r="O520" t="str">
        <f>VLOOKUP(SalesReceipts[[#This Row],[product_id]],Product[],4,0)</f>
        <v>Scone</v>
      </c>
      <c r="P520">
        <f>COUNTIF(SalesReceipts[sales_outlet_id],SalesReceipts[[#This Row],[sales_outlet_id]])</f>
        <v>124</v>
      </c>
    </row>
    <row r="521" spans="1:16">
      <c r="A521">
        <v>1184</v>
      </c>
      <c r="B521">
        <v>43655</v>
      </c>
      <c r="C521">
        <v>10</v>
      </c>
      <c r="D521">
        <v>41</v>
      </c>
      <c r="E521">
        <v>1</v>
      </c>
      <c r="F521">
        <v>1</v>
      </c>
      <c r="G521">
        <v>57</v>
      </c>
      <c r="H521">
        <v>2</v>
      </c>
      <c r="I521">
        <f>VLOOKUP(SalesReceipts[[#This Row],[product_id]],Product[],8,FALSE)</f>
        <v>3.1</v>
      </c>
      <c r="J521">
        <f>SalesReceipts[[#This Row],[unit_price]]-VLOOKUP(SalesReceipts[[#This Row],[product_id]],Product[],7,FALSE)</f>
        <v>2.3200000000000003</v>
      </c>
      <c r="K521" t="str">
        <f>_xlfn.XLOOKUP(SalesReceipts[[#This Row],[product_id]],Product[product_id],Product[product_group],"Not Found", 0,1)</f>
        <v>Beverages</v>
      </c>
      <c r="L521" t="str">
        <f>VLOOKUP('Sales Receipts'!C522,SalesOutlet[],4,0)</f>
        <v>Mississauga</v>
      </c>
      <c r="M521" t="str">
        <f>VLOOKUP(SalesReceipts[[#This Row],[staff_id]],Staff[],7,0)</f>
        <v>Adrian Macon</v>
      </c>
      <c r="N521">
        <f>MONTH(SalesReceipts[[#This Row],[transaction_date]])</f>
        <v>7</v>
      </c>
      <c r="O521" t="str">
        <f>VLOOKUP(SalesReceipts[[#This Row],[product_id]],Product[],4,0)</f>
        <v>Brewed Chai tea</v>
      </c>
      <c r="P521">
        <f>COUNTIF(SalesReceipts[sales_outlet_id],SalesReceipts[[#This Row],[sales_outlet_id]])</f>
        <v>121</v>
      </c>
    </row>
    <row r="522" spans="1:16">
      <c r="A522">
        <v>526</v>
      </c>
      <c r="B522">
        <v>43655</v>
      </c>
      <c r="C522">
        <v>5</v>
      </c>
      <c r="D522">
        <v>19</v>
      </c>
      <c r="E522">
        <v>1</v>
      </c>
      <c r="F522">
        <v>1</v>
      </c>
      <c r="G522">
        <v>55</v>
      </c>
      <c r="H522">
        <v>1</v>
      </c>
      <c r="I522">
        <f>VLOOKUP(SalesReceipts[[#This Row],[product_id]],Product[],8,FALSE)</f>
        <v>4</v>
      </c>
      <c r="J522">
        <f>SalesReceipts[[#This Row],[unit_price]]-VLOOKUP(SalesReceipts[[#This Row],[product_id]],Product[],7,FALSE)</f>
        <v>3</v>
      </c>
      <c r="K522" t="str">
        <f>_xlfn.XLOOKUP(SalesReceipts[[#This Row],[product_id]],Product[product_id],Product[product_group],"Not Found", 0,1)</f>
        <v>Beverages</v>
      </c>
      <c r="L522" t="str">
        <f>VLOOKUP('Sales Receipts'!C523,SalesOutlet[],4,0)</f>
        <v>Mississauga</v>
      </c>
      <c r="M522" t="str">
        <f>VLOOKUP(SalesReceipts[[#This Row],[staff_id]],Staff[],7,0)</f>
        <v>Peter Paloma</v>
      </c>
      <c r="N522">
        <f>MONTH(SalesReceipts[[#This Row],[transaction_date]])</f>
        <v>7</v>
      </c>
      <c r="O522" t="str">
        <f>VLOOKUP(SalesReceipts[[#This Row],[product_id]],Product[],4,0)</f>
        <v>Brewed Chai tea</v>
      </c>
      <c r="P522">
        <f>COUNTIF(SalesReceipts[sales_outlet_id],SalesReceipts[[#This Row],[sales_outlet_id]])</f>
        <v>115</v>
      </c>
    </row>
    <row r="523" spans="1:16">
      <c r="A523">
        <v>199</v>
      </c>
      <c r="B523">
        <v>43656</v>
      </c>
      <c r="C523">
        <v>5</v>
      </c>
      <c r="D523">
        <v>17</v>
      </c>
      <c r="E523">
        <v>1</v>
      </c>
      <c r="F523">
        <v>1</v>
      </c>
      <c r="G523">
        <v>47</v>
      </c>
      <c r="H523">
        <v>1</v>
      </c>
      <c r="I523">
        <f>VLOOKUP(SalesReceipts[[#This Row],[product_id]],Product[],8,FALSE)</f>
        <v>3</v>
      </c>
      <c r="J523">
        <f>SalesReceipts[[#This Row],[unit_price]]-VLOOKUP(SalesReceipts[[#This Row],[product_id]],Product[],7,FALSE)</f>
        <v>2.25</v>
      </c>
      <c r="K523" t="str">
        <f>_xlfn.XLOOKUP(SalesReceipts[[#This Row],[product_id]],Product[product_id],Product[product_group],"Not Found", 0,1)</f>
        <v>Beverages</v>
      </c>
      <c r="L523" t="str">
        <f>VLOOKUP('Sales Receipts'!C524,SalesOutlet[],4,0)</f>
        <v>Toronto</v>
      </c>
      <c r="M523" t="str">
        <f>VLOOKUP(SalesReceipts[[#This Row],[staff_id]],Staff[],7,0)</f>
        <v>Quail Octavia</v>
      </c>
      <c r="N523">
        <f>MONTH(SalesReceipts[[#This Row],[transaction_date]])</f>
        <v>7</v>
      </c>
      <c r="O523" t="str">
        <f>VLOOKUP(SalesReceipts[[#This Row],[product_id]],Product[],4,0)</f>
        <v>Brewed Green tea</v>
      </c>
      <c r="P523">
        <f>COUNTIF(SalesReceipts[sales_outlet_id],SalesReceipts[[#This Row],[sales_outlet_id]])</f>
        <v>115</v>
      </c>
    </row>
    <row r="524" spans="1:16">
      <c r="A524">
        <v>1599</v>
      </c>
      <c r="B524">
        <v>43656</v>
      </c>
      <c r="C524">
        <v>9</v>
      </c>
      <c r="D524">
        <v>37</v>
      </c>
      <c r="E524">
        <v>1</v>
      </c>
      <c r="F524">
        <v>1</v>
      </c>
      <c r="G524">
        <v>52</v>
      </c>
      <c r="H524">
        <v>1</v>
      </c>
      <c r="I524">
        <f>VLOOKUP(SalesReceipts[[#This Row],[product_id]],Product[],8,FALSE)</f>
        <v>2.5</v>
      </c>
      <c r="J524">
        <f>SalesReceipts[[#This Row],[unit_price]]-VLOOKUP(SalesReceipts[[#This Row],[product_id]],Product[],7,FALSE)</f>
        <v>1.87</v>
      </c>
      <c r="K524" t="str">
        <f>_xlfn.XLOOKUP(SalesReceipts[[#This Row],[product_id]],Product[product_id],Product[product_group],"Not Found", 0,1)</f>
        <v>Beverages</v>
      </c>
      <c r="L524" t="str">
        <f>VLOOKUP('Sales Receipts'!C525,SalesOutlet[],4,0)</f>
        <v>Toronto</v>
      </c>
      <c r="M524" t="str">
        <f>VLOOKUP(SalesReceipts[[#This Row],[staff_id]],Staff[],7,0)</f>
        <v>Hop Bianca</v>
      </c>
      <c r="N524">
        <f>MONTH(SalesReceipts[[#This Row],[transaction_date]])</f>
        <v>7</v>
      </c>
      <c r="O524" t="str">
        <f>VLOOKUP(SalesReceipts[[#This Row],[product_id]],Product[],4,0)</f>
        <v>Brewed Chai tea</v>
      </c>
      <c r="P524">
        <f>COUNTIF(SalesReceipts[sales_outlet_id],SalesReceipts[[#This Row],[sales_outlet_id]])</f>
        <v>114</v>
      </c>
    </row>
    <row r="525" spans="1:16">
      <c r="A525">
        <v>1647</v>
      </c>
      <c r="B525">
        <v>43656</v>
      </c>
      <c r="C525">
        <v>3</v>
      </c>
      <c r="D525">
        <v>8</v>
      </c>
      <c r="E525">
        <v>1</v>
      </c>
      <c r="F525">
        <v>1</v>
      </c>
      <c r="G525">
        <v>45</v>
      </c>
      <c r="H525">
        <v>1</v>
      </c>
      <c r="I525">
        <f>VLOOKUP(SalesReceipts[[#This Row],[product_id]],Product[],8,FALSE)</f>
        <v>3</v>
      </c>
      <c r="J525">
        <f>SalesReceipts[[#This Row],[unit_price]]-VLOOKUP(SalesReceipts[[#This Row],[product_id]],Product[],7,FALSE)</f>
        <v>2.25</v>
      </c>
      <c r="K525" t="str">
        <f>_xlfn.XLOOKUP(SalesReceipts[[#This Row],[product_id]],Product[product_id],Product[product_group],"Not Found", 0,1)</f>
        <v>Beverages</v>
      </c>
      <c r="L525" t="str">
        <f>VLOOKUP('Sales Receipts'!C526,SalesOutlet[],4,0)</f>
        <v>Markham</v>
      </c>
      <c r="M525" t="str">
        <f>VLOOKUP(SalesReceipts[[#This Row],[staff_id]],Staff[],7,0)</f>
        <v>Hamilton Emi</v>
      </c>
      <c r="N525">
        <f>MONTH(SalesReceipts[[#This Row],[transaction_date]])</f>
        <v>7</v>
      </c>
      <c r="O525" t="str">
        <f>VLOOKUP(SalesReceipts[[#This Row],[product_id]],Product[],4,0)</f>
        <v>Brewed herbal tea</v>
      </c>
      <c r="P525">
        <f>COUNTIF(SalesReceipts[sales_outlet_id],SalesReceipts[[#This Row],[sales_outlet_id]])</f>
        <v>129</v>
      </c>
    </row>
    <row r="526" spans="1:16">
      <c r="A526">
        <v>927</v>
      </c>
      <c r="B526">
        <v>43656</v>
      </c>
      <c r="C526">
        <v>8</v>
      </c>
      <c r="D526">
        <v>35</v>
      </c>
      <c r="E526">
        <v>0</v>
      </c>
      <c r="F526">
        <v>1</v>
      </c>
      <c r="G526">
        <v>62</v>
      </c>
      <c r="H526">
        <v>1</v>
      </c>
      <c r="I526">
        <f>VLOOKUP(SalesReceipts[[#This Row],[product_id]],Product[],8,FALSE)</f>
        <v>3</v>
      </c>
      <c r="J526">
        <f>SalesReceipts[[#This Row],[unit_price]]-VLOOKUP(SalesReceipts[[#This Row],[product_id]],Product[],7,FALSE)</f>
        <v>0.75</v>
      </c>
      <c r="K526" t="str">
        <f>_xlfn.XLOOKUP(SalesReceipts[[#This Row],[product_id]],Product[product_id],Product[product_group],"Not Found", 0,1)</f>
        <v>Beverages</v>
      </c>
      <c r="L526" t="str">
        <f>VLOOKUP('Sales Receipts'!C527,SalesOutlet[],4,0)</f>
        <v>Toronto</v>
      </c>
      <c r="M526" t="str">
        <f>VLOOKUP(SalesReceipts[[#This Row],[staff_id]],Staff[],7,0)</f>
        <v>Xavier Zachary</v>
      </c>
      <c r="N526">
        <f>MONTH(SalesReceipts[[#This Row],[transaction_date]])</f>
        <v>7</v>
      </c>
      <c r="O526" t="str">
        <f>VLOOKUP(SalesReceipts[[#This Row],[product_id]],Product[],4,0)</f>
        <v>Hot chocolate</v>
      </c>
      <c r="P526">
        <f>COUNTIF(SalesReceipts[sales_outlet_id],SalesReceipts[[#This Row],[sales_outlet_id]])</f>
        <v>124</v>
      </c>
    </row>
    <row r="527" spans="1:16">
      <c r="A527">
        <v>316</v>
      </c>
      <c r="B527">
        <v>43656</v>
      </c>
      <c r="C527">
        <v>10</v>
      </c>
      <c r="D527">
        <v>42</v>
      </c>
      <c r="E527">
        <v>1</v>
      </c>
      <c r="F527">
        <v>1</v>
      </c>
      <c r="G527">
        <v>22</v>
      </c>
      <c r="H527">
        <v>2</v>
      </c>
      <c r="I527">
        <f>VLOOKUP(SalesReceipts[[#This Row],[product_id]],Product[],8,FALSE)</f>
        <v>2</v>
      </c>
      <c r="J527">
        <f>SalesReceipts[[#This Row],[unit_price]]-VLOOKUP(SalesReceipts[[#This Row],[product_id]],Product[],7,FALSE)</f>
        <v>1.6</v>
      </c>
      <c r="K527" t="str">
        <f>_xlfn.XLOOKUP(SalesReceipts[[#This Row],[product_id]],Product[product_id],Product[product_group],"Not Found", 0,1)</f>
        <v>Beverages</v>
      </c>
      <c r="L527" t="str">
        <f>VLOOKUP('Sales Receipts'!C528,SalesOutlet[],4,0)</f>
        <v>Toronto</v>
      </c>
      <c r="M527" t="str">
        <f>VLOOKUP(SalesReceipts[[#This Row],[staff_id]],Staff[],7,0)</f>
        <v>Kylie Candace</v>
      </c>
      <c r="N527">
        <f>MONTH(SalesReceipts[[#This Row],[transaction_date]])</f>
        <v>7</v>
      </c>
      <c r="O527" t="str">
        <f>VLOOKUP(SalesReceipts[[#This Row],[product_id]],Product[],4,0)</f>
        <v>Drip coffee</v>
      </c>
      <c r="P527">
        <f>COUNTIF(SalesReceipts[sales_outlet_id],SalesReceipts[[#This Row],[sales_outlet_id]])</f>
        <v>121</v>
      </c>
    </row>
    <row r="528" spans="1:16">
      <c r="A528">
        <v>574</v>
      </c>
      <c r="B528">
        <v>43656</v>
      </c>
      <c r="C528">
        <v>3</v>
      </c>
      <c r="D528">
        <v>7</v>
      </c>
      <c r="E528">
        <v>0</v>
      </c>
      <c r="F528">
        <v>1</v>
      </c>
      <c r="G528">
        <v>45</v>
      </c>
      <c r="H528">
        <v>1</v>
      </c>
      <c r="I528">
        <f>VLOOKUP(SalesReceipts[[#This Row],[product_id]],Product[],8,FALSE)</f>
        <v>3</v>
      </c>
      <c r="J528">
        <f>SalesReceipts[[#This Row],[unit_price]]-VLOOKUP(SalesReceipts[[#This Row],[product_id]],Product[],7,FALSE)</f>
        <v>2.25</v>
      </c>
      <c r="K528" t="str">
        <f>_xlfn.XLOOKUP(SalesReceipts[[#This Row],[product_id]],Product[product_id],Product[product_group],"Not Found", 0,1)</f>
        <v>Beverages</v>
      </c>
      <c r="L528" t="str">
        <f>VLOOKUP('Sales Receipts'!C529,SalesOutlet[],4,0)</f>
        <v>Markham</v>
      </c>
      <c r="M528" t="str">
        <f>VLOOKUP(SalesReceipts[[#This Row],[staff_id]],Staff[],7,0)</f>
        <v>Kelsey Cameron</v>
      </c>
      <c r="N528">
        <f>MONTH(SalesReceipts[[#This Row],[transaction_date]])</f>
        <v>7</v>
      </c>
      <c r="O528" t="str">
        <f>VLOOKUP(SalesReceipts[[#This Row],[product_id]],Product[],4,0)</f>
        <v>Brewed herbal tea</v>
      </c>
      <c r="P528">
        <f>COUNTIF(SalesReceipts[sales_outlet_id],SalesReceipts[[#This Row],[sales_outlet_id]])</f>
        <v>129</v>
      </c>
    </row>
    <row r="529" spans="1:16">
      <c r="A529">
        <v>28</v>
      </c>
      <c r="B529">
        <v>43657</v>
      </c>
      <c r="C529">
        <v>7</v>
      </c>
      <c r="D529">
        <v>28</v>
      </c>
      <c r="E529">
        <v>0</v>
      </c>
      <c r="F529">
        <v>1</v>
      </c>
      <c r="G529">
        <v>63</v>
      </c>
      <c r="H529">
        <v>2</v>
      </c>
      <c r="I529">
        <f>VLOOKUP(SalesReceipts[[#This Row],[product_id]],Product[],8,FALSE)</f>
        <v>0.8</v>
      </c>
      <c r="J529">
        <f>SalesReceipts[[#This Row],[unit_price]]-VLOOKUP(SalesReceipts[[#This Row],[product_id]],Product[],7,FALSE)</f>
        <v>0.76</v>
      </c>
      <c r="K529" t="str">
        <f>_xlfn.XLOOKUP(SalesReceipts[[#This Row],[product_id]],Product[product_id],Product[product_group],"Not Found", 0,1)</f>
        <v>Add-ons</v>
      </c>
      <c r="L529" t="str">
        <f>VLOOKUP('Sales Receipts'!C530,SalesOutlet[],4,0)</f>
        <v>Mississauga</v>
      </c>
      <c r="M529" t="str">
        <f>VLOOKUP(SalesReceipts[[#This Row],[staff_id]],Staff[],7,0)</f>
        <v>Joseph Byron</v>
      </c>
      <c r="N529">
        <f>MONTH(SalesReceipts[[#This Row],[transaction_date]])</f>
        <v>7</v>
      </c>
      <c r="O529" t="str">
        <f>VLOOKUP(SalesReceipts[[#This Row],[product_id]],Product[],4,0)</f>
        <v>Regular syrup</v>
      </c>
      <c r="P529">
        <f>COUNTIF(SalesReceipts[sales_outlet_id],SalesReceipts[[#This Row],[sales_outlet_id]])</f>
        <v>122</v>
      </c>
    </row>
    <row r="530" spans="1:16">
      <c r="A530">
        <v>115</v>
      </c>
      <c r="B530">
        <v>43657</v>
      </c>
      <c r="C530">
        <v>6</v>
      </c>
      <c r="D530">
        <v>24</v>
      </c>
      <c r="E530">
        <v>1</v>
      </c>
      <c r="F530">
        <v>1</v>
      </c>
      <c r="G530">
        <v>10</v>
      </c>
      <c r="H530">
        <v>2</v>
      </c>
      <c r="I530">
        <f>VLOOKUP(SalesReceipts[[#This Row],[product_id]],Product[],8,FALSE)</f>
        <v>10</v>
      </c>
      <c r="J530">
        <f>SalesReceipts[[#This Row],[unit_price]]-VLOOKUP(SalesReceipts[[#This Row],[product_id]],Product[],7,FALSE)</f>
        <v>2</v>
      </c>
      <c r="K530" t="str">
        <f>_xlfn.XLOOKUP(SalesReceipts[[#This Row],[product_id]],Product[product_id],Product[product_group],"Not Found", 0,1)</f>
        <v>Whole Bean/Teas</v>
      </c>
      <c r="L530" t="str">
        <f>VLOOKUP('Sales Receipts'!C531,SalesOutlet[],4,0)</f>
        <v>Toronto</v>
      </c>
      <c r="M530" t="str">
        <f>VLOOKUP(SalesReceipts[[#This Row],[staff_id]],Staff[],7,0)</f>
        <v>Garrett Doris</v>
      </c>
      <c r="N530">
        <f>MONTH(SalesReceipts[[#This Row],[transaction_date]])</f>
        <v>7</v>
      </c>
      <c r="O530" t="str">
        <f>VLOOKUP(SalesReceipts[[#This Row],[product_id]],Product[],4,0)</f>
        <v>Green beans</v>
      </c>
      <c r="P530">
        <f>COUNTIF(SalesReceipts[sales_outlet_id],SalesReceipts[[#This Row],[sales_outlet_id]])</f>
        <v>146</v>
      </c>
    </row>
    <row r="531" spans="1:16">
      <c r="A531">
        <v>1610</v>
      </c>
      <c r="B531">
        <v>43657</v>
      </c>
      <c r="C531">
        <v>3</v>
      </c>
      <c r="D531">
        <v>9</v>
      </c>
      <c r="E531">
        <v>1</v>
      </c>
      <c r="F531">
        <v>1</v>
      </c>
      <c r="G531">
        <v>11</v>
      </c>
      <c r="H531">
        <v>2</v>
      </c>
      <c r="I531">
        <f>VLOOKUP(SalesReceipts[[#This Row],[product_id]],Product[],8,FALSE)</f>
        <v>8.9499999999999993</v>
      </c>
      <c r="J531">
        <f>SalesReceipts[[#This Row],[unit_price]]-VLOOKUP(SalesReceipts[[#This Row],[product_id]],Product[],7,FALSE)</f>
        <v>1.7899999999999991</v>
      </c>
      <c r="K531" t="str">
        <f>_xlfn.XLOOKUP(SalesReceipts[[#This Row],[product_id]],Product[product_id],Product[product_group],"Not Found", 0,1)</f>
        <v>Whole Bean/Teas</v>
      </c>
      <c r="L531" t="str">
        <f>VLOOKUP('Sales Receipts'!C532,SalesOutlet[],4,0)</f>
        <v>Mississauga</v>
      </c>
      <c r="M531" t="str">
        <f>VLOOKUP(SalesReceipts[[#This Row],[staff_id]],Staff[],7,0)</f>
        <v>Caldwell Veda</v>
      </c>
      <c r="N531">
        <f>MONTH(SalesReceipts[[#This Row],[transaction_date]])</f>
        <v>7</v>
      </c>
      <c r="O531" t="str">
        <f>VLOOKUP(SalesReceipts[[#This Row],[product_id]],Product[],4,0)</f>
        <v>Herbal tea</v>
      </c>
      <c r="P531">
        <f>COUNTIF(SalesReceipts[sales_outlet_id],SalesReceipts[[#This Row],[sales_outlet_id]])</f>
        <v>129</v>
      </c>
    </row>
    <row r="532" spans="1:16">
      <c r="A532">
        <v>266</v>
      </c>
      <c r="B532">
        <v>43657</v>
      </c>
      <c r="C532">
        <v>6</v>
      </c>
      <c r="D532">
        <v>22</v>
      </c>
      <c r="E532">
        <v>1</v>
      </c>
      <c r="F532">
        <v>1</v>
      </c>
      <c r="G532">
        <v>43</v>
      </c>
      <c r="H532">
        <v>2</v>
      </c>
      <c r="I532">
        <f>VLOOKUP(SalesReceipts[[#This Row],[product_id]],Product[],8,FALSE)</f>
        <v>3</v>
      </c>
      <c r="J532">
        <f>SalesReceipts[[#This Row],[unit_price]]-VLOOKUP(SalesReceipts[[#This Row],[product_id]],Product[],7,FALSE)</f>
        <v>2.25</v>
      </c>
      <c r="K532" t="str">
        <f>_xlfn.XLOOKUP(SalesReceipts[[#This Row],[product_id]],Product[product_id],Product[product_group],"Not Found", 0,1)</f>
        <v>Beverages</v>
      </c>
      <c r="L532" t="str">
        <f>VLOOKUP('Sales Receipts'!C533,SalesOutlet[],4,0)</f>
        <v>Markham</v>
      </c>
      <c r="M532" t="str">
        <f>VLOOKUP(SalesReceipts[[#This Row],[staff_id]],Staff[],7,0)</f>
        <v>Marny Dennis</v>
      </c>
      <c r="N532">
        <f>MONTH(SalesReceipts[[#This Row],[transaction_date]])</f>
        <v>7</v>
      </c>
      <c r="O532" t="str">
        <f>VLOOKUP(SalesReceipts[[#This Row],[product_id]],Product[],4,0)</f>
        <v>Brewed herbal tea</v>
      </c>
      <c r="P532">
        <f>COUNTIF(SalesReceipts[sales_outlet_id],SalesReceipts[[#This Row],[sales_outlet_id]])</f>
        <v>146</v>
      </c>
    </row>
    <row r="533" spans="1:16">
      <c r="A533">
        <v>654</v>
      </c>
      <c r="B533">
        <v>43657</v>
      </c>
      <c r="C533">
        <v>7</v>
      </c>
      <c r="D533">
        <v>27</v>
      </c>
      <c r="E533">
        <v>1</v>
      </c>
      <c r="F533">
        <v>1</v>
      </c>
      <c r="G533">
        <v>53</v>
      </c>
      <c r="H533">
        <v>2</v>
      </c>
      <c r="I533">
        <f>VLOOKUP(SalesReceipts[[#This Row],[product_id]],Product[],8,FALSE)</f>
        <v>3</v>
      </c>
      <c r="J533">
        <f>SalesReceipts[[#This Row],[unit_price]]-VLOOKUP(SalesReceipts[[#This Row],[product_id]],Product[],7,FALSE)</f>
        <v>2.25</v>
      </c>
      <c r="K533" t="str">
        <f>_xlfn.XLOOKUP(SalesReceipts[[#This Row],[product_id]],Product[product_id],Product[product_group],"Not Found", 0,1)</f>
        <v>Beverages</v>
      </c>
      <c r="L533" t="str">
        <f>VLOOKUP('Sales Receipts'!C534,SalesOutlet[],4,0)</f>
        <v>Markham</v>
      </c>
      <c r="M533" t="str">
        <f>VLOOKUP(SalesReceipts[[#This Row],[staff_id]],Staff[],7,0)</f>
        <v>Ainsley Evelyn</v>
      </c>
      <c r="N533">
        <f>MONTH(SalesReceipts[[#This Row],[transaction_date]])</f>
        <v>7</v>
      </c>
      <c r="O533" t="str">
        <f>VLOOKUP(SalesReceipts[[#This Row],[product_id]],Product[],4,0)</f>
        <v>Brewed Chai tea</v>
      </c>
      <c r="P533">
        <f>COUNTIF(SalesReceipts[sales_outlet_id],SalesReceipts[[#This Row],[sales_outlet_id]])</f>
        <v>122</v>
      </c>
    </row>
    <row r="534" spans="1:16">
      <c r="A534">
        <v>238</v>
      </c>
      <c r="B534">
        <v>43658</v>
      </c>
      <c r="C534">
        <v>8</v>
      </c>
      <c r="D534">
        <v>34</v>
      </c>
      <c r="E534">
        <v>1</v>
      </c>
      <c r="F534">
        <v>1</v>
      </c>
      <c r="G534">
        <v>48</v>
      </c>
      <c r="H534">
        <v>1</v>
      </c>
      <c r="I534">
        <f>VLOOKUP(SalesReceipts[[#This Row],[product_id]],Product[],8,FALSE)</f>
        <v>2.5</v>
      </c>
      <c r="J534">
        <f>SalesReceipts[[#This Row],[unit_price]]-VLOOKUP(SalesReceipts[[#This Row],[product_id]],Product[],7,FALSE)</f>
        <v>1.87</v>
      </c>
      <c r="K534" t="str">
        <f>_xlfn.XLOOKUP(SalesReceipts[[#This Row],[product_id]],Product[product_id],Product[product_group],"Not Found", 0,1)</f>
        <v>Beverages</v>
      </c>
      <c r="L534" t="str">
        <f>VLOOKUP('Sales Receipts'!C535,SalesOutlet[],4,0)</f>
        <v>Toronto</v>
      </c>
      <c r="M534" t="str">
        <f>VLOOKUP(SalesReceipts[[#This Row],[staff_id]],Staff[],7,0)</f>
        <v>Yasir Lillith</v>
      </c>
      <c r="N534">
        <f>MONTH(SalesReceipts[[#This Row],[transaction_date]])</f>
        <v>7</v>
      </c>
      <c r="O534" t="str">
        <f>VLOOKUP(SalesReceipts[[#This Row],[product_id]],Product[],4,0)</f>
        <v>Brewed Black tea</v>
      </c>
      <c r="P534">
        <f>COUNTIF(SalesReceipts[sales_outlet_id],SalesReceipts[[#This Row],[sales_outlet_id]])</f>
        <v>124</v>
      </c>
    </row>
    <row r="535" spans="1:16">
      <c r="A535">
        <v>419</v>
      </c>
      <c r="B535">
        <v>43658</v>
      </c>
      <c r="C535">
        <v>4</v>
      </c>
      <c r="D535">
        <v>14</v>
      </c>
      <c r="E535">
        <v>0</v>
      </c>
      <c r="F535">
        <v>1</v>
      </c>
      <c r="G535">
        <v>81</v>
      </c>
      <c r="H535">
        <v>1</v>
      </c>
      <c r="I535">
        <f>VLOOKUP(SalesReceipts[[#This Row],[product_id]],Product[],8,FALSE)</f>
        <v>28</v>
      </c>
      <c r="J535">
        <f>SalesReceipts[[#This Row],[unit_price]]-VLOOKUP(SalesReceipts[[#This Row],[product_id]],Product[],7,FALSE)</f>
        <v>19.04</v>
      </c>
      <c r="K535" t="str">
        <f>_xlfn.XLOOKUP(SalesReceipts[[#This Row],[product_id]],Product[product_id],Product[product_group],"Not Found", 0,1)</f>
        <v>Merchandise</v>
      </c>
      <c r="L535" t="str">
        <f>VLOOKUP('Sales Receipts'!C536,SalesOutlet[],4,0)</f>
        <v>Toronto</v>
      </c>
      <c r="M535" t="str">
        <f>VLOOKUP(SalesReceipts[[#This Row],[staff_id]],Staff[],7,0)</f>
        <v>Damon Sasha</v>
      </c>
      <c r="N535">
        <f>MONTH(SalesReceipts[[#This Row],[transaction_date]])</f>
        <v>7</v>
      </c>
      <c r="O535" t="str">
        <f>VLOOKUP(SalesReceipts[[#This Row],[product_id]],Product[],4,0)</f>
        <v>Clothing</v>
      </c>
      <c r="P535">
        <f>COUNTIF(SalesReceipts[sales_outlet_id],SalesReceipts[[#This Row],[sales_outlet_id]])</f>
        <v>129</v>
      </c>
    </row>
    <row r="536" spans="1:16">
      <c r="A536">
        <v>1351</v>
      </c>
      <c r="B536">
        <v>43658</v>
      </c>
      <c r="C536">
        <v>10</v>
      </c>
      <c r="D536">
        <v>42</v>
      </c>
      <c r="E536">
        <v>1</v>
      </c>
      <c r="F536">
        <v>1</v>
      </c>
      <c r="G536">
        <v>62</v>
      </c>
      <c r="H536">
        <v>1</v>
      </c>
      <c r="I536">
        <f>VLOOKUP(SalesReceipts[[#This Row],[product_id]],Product[],8,FALSE)</f>
        <v>3</v>
      </c>
      <c r="J536">
        <f>SalesReceipts[[#This Row],[unit_price]]-VLOOKUP(SalesReceipts[[#This Row],[product_id]],Product[],7,FALSE)</f>
        <v>0.75</v>
      </c>
      <c r="K536" t="str">
        <f>_xlfn.XLOOKUP(SalesReceipts[[#This Row],[product_id]],Product[product_id],Product[product_group],"Not Found", 0,1)</f>
        <v>Beverages</v>
      </c>
      <c r="L536" t="str">
        <f>VLOOKUP('Sales Receipts'!C537,SalesOutlet[],4,0)</f>
        <v>Toronto</v>
      </c>
      <c r="M536" t="str">
        <f>VLOOKUP(SalesReceipts[[#This Row],[staff_id]],Staff[],7,0)</f>
        <v>Kylie Candace</v>
      </c>
      <c r="N536">
        <f>MONTH(SalesReceipts[[#This Row],[transaction_date]])</f>
        <v>7</v>
      </c>
      <c r="O536" t="str">
        <f>VLOOKUP(SalesReceipts[[#This Row],[product_id]],Product[],4,0)</f>
        <v>Hot chocolate</v>
      </c>
      <c r="P536">
        <f>COUNTIF(SalesReceipts[sales_outlet_id],SalesReceipts[[#This Row],[sales_outlet_id]])</f>
        <v>121</v>
      </c>
    </row>
    <row r="537" spans="1:16">
      <c r="A537">
        <v>1634</v>
      </c>
      <c r="B537">
        <v>43659</v>
      </c>
      <c r="C537">
        <v>3</v>
      </c>
      <c r="D537">
        <v>8</v>
      </c>
      <c r="E537">
        <v>0</v>
      </c>
      <c r="F537">
        <v>1</v>
      </c>
      <c r="G537">
        <v>60</v>
      </c>
      <c r="H537">
        <v>1</v>
      </c>
      <c r="I537">
        <f>VLOOKUP(SalesReceipts[[#This Row],[product_id]],Product[],8,FALSE)</f>
        <v>3.75</v>
      </c>
      <c r="J537">
        <f>SalesReceipts[[#This Row],[unit_price]]-VLOOKUP(SalesReceipts[[#This Row],[product_id]],Product[],7,FALSE)</f>
        <v>0.94</v>
      </c>
      <c r="K537" t="str">
        <f>_xlfn.XLOOKUP(SalesReceipts[[#This Row],[product_id]],Product[product_id],Product[product_group],"Not Found", 0,1)</f>
        <v>Beverages</v>
      </c>
      <c r="L537" t="str">
        <f>VLOOKUP('Sales Receipts'!C538,SalesOutlet[],4,0)</f>
        <v>Toronto</v>
      </c>
      <c r="M537" t="str">
        <f>VLOOKUP(SalesReceipts[[#This Row],[staff_id]],Staff[],7,0)</f>
        <v>Hamilton Emi</v>
      </c>
      <c r="N537">
        <f>MONTH(SalesReceipts[[#This Row],[transaction_date]])</f>
        <v>7</v>
      </c>
      <c r="O537" t="str">
        <f>VLOOKUP(SalesReceipts[[#This Row],[product_id]],Product[],4,0)</f>
        <v>Hot chocolate</v>
      </c>
      <c r="P537">
        <f>COUNTIF(SalesReceipts[sales_outlet_id],SalesReceipts[[#This Row],[sales_outlet_id]])</f>
        <v>129</v>
      </c>
    </row>
    <row r="538" spans="1:16">
      <c r="A538">
        <v>464</v>
      </c>
      <c r="B538">
        <v>43659</v>
      </c>
      <c r="C538">
        <v>10</v>
      </c>
      <c r="D538">
        <v>44</v>
      </c>
      <c r="E538">
        <v>1</v>
      </c>
      <c r="F538">
        <v>1</v>
      </c>
      <c r="G538">
        <v>33</v>
      </c>
      <c r="H538">
        <v>2</v>
      </c>
      <c r="I538">
        <f>VLOOKUP(SalesReceipts[[#This Row],[product_id]],Product[],8,FALSE)</f>
        <v>3.5</v>
      </c>
      <c r="J538">
        <f>SalesReceipts[[#This Row],[unit_price]]-VLOOKUP(SalesReceipts[[#This Row],[product_id]],Product[],7,FALSE)</f>
        <v>2.8</v>
      </c>
      <c r="K538" t="str">
        <f>_xlfn.XLOOKUP(SalesReceipts[[#This Row],[product_id]],Product[product_id],Product[product_group],"Not Found", 0,1)</f>
        <v>Beverages</v>
      </c>
      <c r="L538" t="str">
        <f>VLOOKUP('Sales Receipts'!C539,SalesOutlet[],4,0)</f>
        <v>Markham</v>
      </c>
      <c r="M538" t="str">
        <f>VLOOKUP(SalesReceipts[[#This Row],[staff_id]],Staff[],7,0)</f>
        <v>Tamekah Maya</v>
      </c>
      <c r="N538">
        <f>MONTH(SalesReceipts[[#This Row],[transaction_date]])</f>
        <v>7</v>
      </c>
      <c r="O538" t="str">
        <f>VLOOKUP(SalesReceipts[[#This Row],[product_id]],Product[],4,0)</f>
        <v>Gourmet brewed coffee</v>
      </c>
      <c r="P538">
        <f>COUNTIF(SalesReceipts[sales_outlet_id],SalesReceipts[[#This Row],[sales_outlet_id]])</f>
        <v>121</v>
      </c>
    </row>
    <row r="539" spans="1:16">
      <c r="A539">
        <v>665</v>
      </c>
      <c r="B539">
        <v>43659</v>
      </c>
      <c r="C539">
        <v>7</v>
      </c>
      <c r="D539">
        <v>27</v>
      </c>
      <c r="E539">
        <v>0</v>
      </c>
      <c r="F539">
        <v>1</v>
      </c>
      <c r="G539">
        <v>16</v>
      </c>
      <c r="H539">
        <v>2</v>
      </c>
      <c r="I539">
        <f>VLOOKUP(SalesReceipts[[#This Row],[product_id]],Product[],8,FALSE)</f>
        <v>8.9499999999999993</v>
      </c>
      <c r="J539">
        <f>SalesReceipts[[#This Row],[unit_price]]-VLOOKUP(SalesReceipts[[#This Row],[product_id]],Product[],7,FALSE)</f>
        <v>1.7899999999999991</v>
      </c>
      <c r="K539" t="str">
        <f>_xlfn.XLOOKUP(SalesReceipts[[#This Row],[product_id]],Product[product_id],Product[product_group],"Not Found", 0,1)</f>
        <v>Whole Bean/Teas</v>
      </c>
      <c r="L539" t="str">
        <f>VLOOKUP('Sales Receipts'!C540,SalesOutlet[],4,0)</f>
        <v>Markham</v>
      </c>
      <c r="M539" t="str">
        <f>VLOOKUP(SalesReceipts[[#This Row],[staff_id]],Staff[],7,0)</f>
        <v>Ainsley Evelyn</v>
      </c>
      <c r="N539">
        <f>MONTH(SalesReceipts[[#This Row],[transaction_date]])</f>
        <v>7</v>
      </c>
      <c r="O539" t="str">
        <f>VLOOKUP(SalesReceipts[[#This Row],[product_id]],Product[],4,0)</f>
        <v>Chai tea</v>
      </c>
      <c r="P539">
        <f>COUNTIF(SalesReceipts[sales_outlet_id],SalesReceipts[[#This Row],[sales_outlet_id]])</f>
        <v>122</v>
      </c>
    </row>
    <row r="540" spans="1:16">
      <c r="A540">
        <v>249</v>
      </c>
      <c r="B540">
        <v>43660</v>
      </c>
      <c r="C540">
        <v>8</v>
      </c>
      <c r="D540">
        <v>31</v>
      </c>
      <c r="E540">
        <v>1</v>
      </c>
      <c r="F540">
        <v>1</v>
      </c>
      <c r="G540">
        <v>17</v>
      </c>
      <c r="H540">
        <v>1</v>
      </c>
      <c r="I540">
        <f>VLOOKUP(SalesReceipts[[#This Row],[product_id]],Product[],8,FALSE)</f>
        <v>9.5</v>
      </c>
      <c r="J540">
        <f>SalesReceipts[[#This Row],[unit_price]]-VLOOKUP(SalesReceipts[[#This Row],[product_id]],Product[],7,FALSE)</f>
        <v>1.9000000000000004</v>
      </c>
      <c r="K540" t="str">
        <f>_xlfn.XLOOKUP(SalesReceipts[[#This Row],[product_id]],Product[product_id],Product[product_group],"Not Found", 0,1)</f>
        <v>Whole Bean/Teas</v>
      </c>
      <c r="L540" t="str">
        <f>VLOOKUP('Sales Receipts'!C541,SalesOutlet[],4,0)</f>
        <v>Markham</v>
      </c>
      <c r="M540" t="str">
        <f>VLOOKUP(SalesReceipts[[#This Row],[staff_id]],Staff[],7,0)</f>
        <v>Dawn Anthony</v>
      </c>
      <c r="N540">
        <f>MONTH(SalesReceipts[[#This Row],[transaction_date]])</f>
        <v>7</v>
      </c>
      <c r="O540" t="str">
        <f>VLOOKUP(SalesReceipts[[#This Row],[product_id]],Product[],4,0)</f>
        <v>Chai tea</v>
      </c>
      <c r="P540">
        <f>COUNTIF(SalesReceipts[sales_outlet_id],SalesReceipts[[#This Row],[sales_outlet_id]])</f>
        <v>124</v>
      </c>
    </row>
    <row r="541" spans="1:16">
      <c r="A541">
        <v>92</v>
      </c>
      <c r="B541">
        <v>43660</v>
      </c>
      <c r="C541">
        <v>8</v>
      </c>
      <c r="D541">
        <v>31</v>
      </c>
      <c r="E541">
        <v>0</v>
      </c>
      <c r="F541">
        <v>1</v>
      </c>
      <c r="G541">
        <v>14</v>
      </c>
      <c r="H541">
        <v>1</v>
      </c>
      <c r="I541">
        <f>VLOOKUP(SalesReceipts[[#This Row],[product_id]],Product[],8,FALSE)</f>
        <v>8.9499999999999993</v>
      </c>
      <c r="J541">
        <f>SalesReceipts[[#This Row],[unit_price]]-VLOOKUP(SalesReceipts[[#This Row],[product_id]],Product[],7,FALSE)</f>
        <v>1.7899999999999991</v>
      </c>
      <c r="K541" t="str">
        <f>_xlfn.XLOOKUP(SalesReceipts[[#This Row],[product_id]],Product[product_id],Product[product_group],"Not Found", 0,1)</f>
        <v>Whole Bean/Teas</v>
      </c>
      <c r="L541" t="str">
        <f>VLOOKUP('Sales Receipts'!C542,SalesOutlet[],4,0)</f>
        <v>Mississauga</v>
      </c>
      <c r="M541" t="str">
        <f>VLOOKUP(SalesReceipts[[#This Row],[staff_id]],Staff[],7,0)</f>
        <v>Dawn Anthony</v>
      </c>
      <c r="N541">
        <f>MONTH(SalesReceipts[[#This Row],[transaction_date]])</f>
        <v>7</v>
      </c>
      <c r="O541" t="str">
        <f>VLOOKUP(SalesReceipts[[#This Row],[product_id]],Product[],4,0)</f>
        <v>Black tea</v>
      </c>
      <c r="P541">
        <f>COUNTIF(SalesReceipts[sales_outlet_id],SalesReceipts[[#This Row],[sales_outlet_id]])</f>
        <v>124</v>
      </c>
    </row>
    <row r="542" spans="1:16">
      <c r="A542">
        <v>872</v>
      </c>
      <c r="B542">
        <v>43661</v>
      </c>
      <c r="C542">
        <v>6</v>
      </c>
      <c r="D542">
        <v>24</v>
      </c>
      <c r="E542">
        <v>1</v>
      </c>
      <c r="F542">
        <v>1</v>
      </c>
      <c r="G542">
        <v>52</v>
      </c>
      <c r="H542">
        <v>2</v>
      </c>
      <c r="I542">
        <f>VLOOKUP(SalesReceipts[[#This Row],[product_id]],Product[],8,FALSE)</f>
        <v>2.5</v>
      </c>
      <c r="J542">
        <f>SalesReceipts[[#This Row],[unit_price]]-VLOOKUP(SalesReceipts[[#This Row],[product_id]],Product[],7,FALSE)</f>
        <v>1.87</v>
      </c>
      <c r="K542" t="str">
        <f>_xlfn.XLOOKUP(SalesReceipts[[#This Row],[product_id]],Product[product_id],Product[product_group],"Not Found", 0,1)</f>
        <v>Beverages</v>
      </c>
      <c r="L542" t="str">
        <f>VLOOKUP('Sales Receipts'!C543,SalesOutlet[],4,0)</f>
        <v>Markham</v>
      </c>
      <c r="M542" t="str">
        <f>VLOOKUP(SalesReceipts[[#This Row],[staff_id]],Staff[],7,0)</f>
        <v>Garrett Doris</v>
      </c>
      <c r="N542">
        <f>MONTH(SalesReceipts[[#This Row],[transaction_date]])</f>
        <v>7</v>
      </c>
      <c r="O542" t="str">
        <f>VLOOKUP(SalesReceipts[[#This Row],[product_id]],Product[],4,0)</f>
        <v>Brewed Chai tea</v>
      </c>
      <c r="P542">
        <f>COUNTIF(SalesReceipts[sales_outlet_id],SalesReceipts[[#This Row],[sales_outlet_id]])</f>
        <v>146</v>
      </c>
    </row>
    <row r="543" spans="1:16">
      <c r="A543">
        <v>1709</v>
      </c>
      <c r="B543">
        <v>43661</v>
      </c>
      <c r="C543">
        <v>7</v>
      </c>
      <c r="D543">
        <v>27</v>
      </c>
      <c r="E543">
        <v>1</v>
      </c>
      <c r="F543">
        <v>1</v>
      </c>
      <c r="G543">
        <v>21</v>
      </c>
      <c r="H543">
        <v>1</v>
      </c>
      <c r="I543">
        <f>VLOOKUP(SalesReceipts[[#This Row],[product_id]],Product[],8,FALSE)</f>
        <v>13.33</v>
      </c>
      <c r="J543">
        <f>SalesReceipts[[#This Row],[unit_price]]-VLOOKUP(SalesReceipts[[#This Row],[product_id]],Product[],7,FALSE)</f>
        <v>2.67</v>
      </c>
      <c r="K543" t="str">
        <f>_xlfn.XLOOKUP(SalesReceipts[[#This Row],[product_id]],Product[product_id],Product[product_group],"Not Found", 0,1)</f>
        <v>Whole Bean/Teas</v>
      </c>
      <c r="L543" t="str">
        <f>VLOOKUP('Sales Receipts'!C544,SalesOutlet[],4,0)</f>
        <v>Toronto</v>
      </c>
      <c r="M543" t="str">
        <f>VLOOKUP(SalesReceipts[[#This Row],[staff_id]],Staff[],7,0)</f>
        <v>Ainsley Evelyn</v>
      </c>
      <c r="N543">
        <f>MONTH(SalesReceipts[[#This Row],[transaction_date]])</f>
        <v>7</v>
      </c>
      <c r="O543" t="str">
        <f>VLOOKUP(SalesReceipts[[#This Row],[product_id]],Product[],4,0)</f>
        <v>Drinking Chocolate</v>
      </c>
      <c r="P543">
        <f>COUNTIF(SalesReceipts[sales_outlet_id],SalesReceipts[[#This Row],[sales_outlet_id]])</f>
        <v>122</v>
      </c>
    </row>
    <row r="544" spans="1:16">
      <c r="A544">
        <v>68</v>
      </c>
      <c r="B544">
        <v>43661</v>
      </c>
      <c r="C544">
        <v>10</v>
      </c>
      <c r="D544">
        <v>44</v>
      </c>
      <c r="E544">
        <v>1</v>
      </c>
      <c r="F544">
        <v>1</v>
      </c>
      <c r="G544">
        <v>37</v>
      </c>
      <c r="H544">
        <v>2</v>
      </c>
      <c r="I544">
        <f>VLOOKUP(SalesReceipts[[#This Row],[product_id]],Product[],8,FALSE)</f>
        <v>3</v>
      </c>
      <c r="J544">
        <f>SalesReceipts[[#This Row],[unit_price]]-VLOOKUP(SalesReceipts[[#This Row],[product_id]],Product[],7,FALSE)</f>
        <v>2.4</v>
      </c>
      <c r="K544" t="str">
        <f>_xlfn.XLOOKUP(SalesReceipts[[#This Row],[product_id]],Product[product_id],Product[product_group],"Not Found", 0,1)</f>
        <v>Beverages</v>
      </c>
      <c r="L544" t="str">
        <f>VLOOKUP('Sales Receipts'!C545,SalesOutlet[],4,0)</f>
        <v>Toronto</v>
      </c>
      <c r="M544" t="str">
        <f>VLOOKUP(SalesReceipts[[#This Row],[staff_id]],Staff[],7,0)</f>
        <v>Tamekah Maya</v>
      </c>
      <c r="N544">
        <f>MONTH(SalesReceipts[[#This Row],[transaction_date]])</f>
        <v>7</v>
      </c>
      <c r="O544" t="str">
        <f>VLOOKUP(SalesReceipts[[#This Row],[product_id]],Product[],4,0)</f>
        <v>Barista Espresso</v>
      </c>
      <c r="P544">
        <f>COUNTIF(SalesReceipts[sales_outlet_id],SalesReceipts[[#This Row],[sales_outlet_id]])</f>
        <v>121</v>
      </c>
    </row>
    <row r="545" spans="1:16">
      <c r="A545">
        <v>241</v>
      </c>
      <c r="B545">
        <v>43662</v>
      </c>
      <c r="C545">
        <v>9</v>
      </c>
      <c r="D545">
        <v>36</v>
      </c>
      <c r="E545">
        <v>1</v>
      </c>
      <c r="F545">
        <v>1</v>
      </c>
      <c r="G545">
        <v>36</v>
      </c>
      <c r="H545">
        <v>2</v>
      </c>
      <c r="I545">
        <f>VLOOKUP(SalesReceipts[[#This Row],[product_id]],Product[],8,FALSE)</f>
        <v>3.75</v>
      </c>
      <c r="J545">
        <f>SalesReceipts[[#This Row],[unit_price]]-VLOOKUP(SalesReceipts[[#This Row],[product_id]],Product[],7,FALSE)</f>
        <v>3</v>
      </c>
      <c r="K545" t="str">
        <f>_xlfn.XLOOKUP(SalesReceipts[[#This Row],[product_id]],Product[product_id],Product[product_group],"Not Found", 0,1)</f>
        <v>Beverages</v>
      </c>
      <c r="L545" t="str">
        <f>VLOOKUP('Sales Receipts'!C546,SalesOutlet[],4,0)</f>
        <v>Toronto</v>
      </c>
      <c r="M545" t="str">
        <f>VLOOKUP(SalesReceipts[[#This Row],[staff_id]],Staff[],7,0)</f>
        <v>Anthony Kaitlin</v>
      </c>
      <c r="N545">
        <f>MONTH(SalesReceipts[[#This Row],[transaction_date]])</f>
        <v>7</v>
      </c>
      <c r="O545" t="str">
        <f>VLOOKUP(SalesReceipts[[#This Row],[product_id]],Product[],4,0)</f>
        <v>Premium brewed coffee</v>
      </c>
      <c r="P545">
        <f>COUNTIF(SalesReceipts[sales_outlet_id],SalesReceipts[[#This Row],[sales_outlet_id]])</f>
        <v>114</v>
      </c>
    </row>
    <row r="546" spans="1:16">
      <c r="A546">
        <v>633</v>
      </c>
      <c r="B546">
        <v>43662</v>
      </c>
      <c r="C546">
        <v>4</v>
      </c>
      <c r="D546">
        <v>14</v>
      </c>
      <c r="E546">
        <v>1</v>
      </c>
      <c r="F546">
        <v>1</v>
      </c>
      <c r="G546">
        <v>78</v>
      </c>
      <c r="H546">
        <v>1</v>
      </c>
      <c r="I546">
        <f>VLOOKUP(SalesReceipts[[#This Row],[product_id]],Product[],8,FALSE)</f>
        <v>4.5</v>
      </c>
      <c r="J546">
        <f>SalesReceipts[[#This Row],[unit_price]]-VLOOKUP(SalesReceipts[[#This Row],[product_id]],Product[],7,FALSE)</f>
        <v>1.5699999999999998</v>
      </c>
      <c r="K546" t="str">
        <f>_xlfn.XLOOKUP(SalesReceipts[[#This Row],[product_id]],Product[product_id],Product[product_group],"Not Found", 0,1)</f>
        <v>Food</v>
      </c>
      <c r="L546" t="str">
        <f>VLOOKUP('Sales Receipts'!C547,SalesOutlet[],4,0)</f>
        <v>Markham</v>
      </c>
      <c r="M546" t="str">
        <f>VLOOKUP(SalesReceipts[[#This Row],[staff_id]],Staff[],7,0)</f>
        <v>Damon Sasha</v>
      </c>
      <c r="N546">
        <f>MONTH(SalesReceipts[[#This Row],[transaction_date]])</f>
        <v>7</v>
      </c>
      <c r="O546" t="str">
        <f>VLOOKUP(SalesReceipts[[#This Row],[product_id]],Product[],4,0)</f>
        <v>Scone</v>
      </c>
      <c r="P546">
        <f>COUNTIF(SalesReceipts[sales_outlet_id],SalesReceipts[[#This Row],[sales_outlet_id]])</f>
        <v>129</v>
      </c>
    </row>
    <row r="547" spans="1:16">
      <c r="A547">
        <v>823</v>
      </c>
      <c r="B547">
        <v>43663</v>
      </c>
      <c r="C547">
        <v>7</v>
      </c>
      <c r="D547">
        <v>30</v>
      </c>
      <c r="E547">
        <v>1</v>
      </c>
      <c r="F547">
        <v>1</v>
      </c>
      <c r="G547">
        <v>73</v>
      </c>
      <c r="H547">
        <v>1</v>
      </c>
      <c r="I547">
        <f>VLOOKUP(SalesReceipts[[#This Row],[product_id]],Product[],8,FALSE)</f>
        <v>3.75</v>
      </c>
      <c r="J547">
        <f>SalesReceipts[[#This Row],[unit_price]]-VLOOKUP(SalesReceipts[[#This Row],[product_id]],Product[],7,FALSE)</f>
        <v>1.31</v>
      </c>
      <c r="K547" t="str">
        <f>_xlfn.XLOOKUP(SalesReceipts[[#This Row],[product_id]],Product[product_id],Product[product_group],"Not Found", 0,1)</f>
        <v>Food</v>
      </c>
      <c r="L547" t="str">
        <f>VLOOKUP('Sales Receipts'!C548,SalesOutlet[],4,0)</f>
        <v>Toronto</v>
      </c>
      <c r="M547" t="str">
        <f>VLOOKUP(SalesReceipts[[#This Row],[staff_id]],Staff[],7,0)</f>
        <v>Amela Chadwick</v>
      </c>
      <c r="N547">
        <f>MONTH(SalesReceipts[[#This Row],[transaction_date]])</f>
        <v>7</v>
      </c>
      <c r="O547" t="str">
        <f>VLOOKUP(SalesReceipts[[#This Row],[product_id]],Product[],4,0)</f>
        <v>Pastry</v>
      </c>
      <c r="P547">
        <f>COUNTIF(SalesReceipts[sales_outlet_id],SalesReceipts[[#This Row],[sales_outlet_id]])</f>
        <v>122</v>
      </c>
    </row>
    <row r="548" spans="1:16">
      <c r="A548">
        <v>1403</v>
      </c>
      <c r="B548">
        <v>43663</v>
      </c>
      <c r="C548">
        <v>10</v>
      </c>
      <c r="D548">
        <v>43</v>
      </c>
      <c r="E548">
        <v>1</v>
      </c>
      <c r="F548">
        <v>1</v>
      </c>
      <c r="G548">
        <v>77</v>
      </c>
      <c r="H548">
        <v>1</v>
      </c>
      <c r="I548">
        <f>VLOOKUP(SalesReceipts[[#This Row],[product_id]],Product[],8,FALSE)</f>
        <v>3</v>
      </c>
      <c r="J548">
        <f>SalesReceipts[[#This Row],[unit_price]]-VLOOKUP(SalesReceipts[[#This Row],[product_id]],Product[],7,FALSE)</f>
        <v>1.05</v>
      </c>
      <c r="K548" t="str">
        <f>_xlfn.XLOOKUP(SalesReceipts[[#This Row],[product_id]],Product[product_id],Product[product_group],"Not Found", 0,1)</f>
        <v>Food</v>
      </c>
      <c r="L548" t="str">
        <f>VLOOKUP('Sales Receipts'!C549,SalesOutlet[],4,0)</f>
        <v>Mississauga</v>
      </c>
      <c r="M548" t="str">
        <f>VLOOKUP(SalesReceipts[[#This Row],[staff_id]],Staff[],7,0)</f>
        <v>Tatum Laurel</v>
      </c>
      <c r="N548">
        <f>MONTH(SalesReceipts[[#This Row],[transaction_date]])</f>
        <v>7</v>
      </c>
      <c r="O548" t="str">
        <f>VLOOKUP(SalesReceipts[[#This Row],[product_id]],Product[],4,0)</f>
        <v>Scone</v>
      </c>
      <c r="P548">
        <f>COUNTIF(SalesReceipts[sales_outlet_id],SalesReceipts[[#This Row],[sales_outlet_id]])</f>
        <v>121</v>
      </c>
    </row>
    <row r="549" spans="1:16">
      <c r="A549">
        <v>1625</v>
      </c>
      <c r="B549">
        <v>43664</v>
      </c>
      <c r="C549">
        <v>6</v>
      </c>
      <c r="D549">
        <v>25</v>
      </c>
      <c r="E549">
        <v>1</v>
      </c>
      <c r="F549">
        <v>1</v>
      </c>
      <c r="G549">
        <v>33</v>
      </c>
      <c r="H549">
        <v>1</v>
      </c>
      <c r="I549">
        <f>VLOOKUP(SalesReceipts[[#This Row],[product_id]],Product[],8,FALSE)</f>
        <v>3.5</v>
      </c>
      <c r="J549">
        <f>SalesReceipts[[#This Row],[unit_price]]-VLOOKUP(SalesReceipts[[#This Row],[product_id]],Product[],7,FALSE)</f>
        <v>2.8</v>
      </c>
      <c r="K549" t="str">
        <f>_xlfn.XLOOKUP(SalesReceipts[[#This Row],[product_id]],Product[product_id],Product[product_group],"Not Found", 0,1)</f>
        <v>Beverages</v>
      </c>
      <c r="L549" t="str">
        <f>VLOOKUP('Sales Receipts'!C550,SalesOutlet[],4,0)</f>
        <v>Markham</v>
      </c>
      <c r="M549" t="str">
        <f>VLOOKUP(SalesReceipts[[#This Row],[staff_id]],Staff[],7,0)</f>
        <v>Aline Melanie</v>
      </c>
      <c r="N549">
        <f>MONTH(SalesReceipts[[#This Row],[transaction_date]])</f>
        <v>7</v>
      </c>
      <c r="O549" t="str">
        <f>VLOOKUP(SalesReceipts[[#This Row],[product_id]],Product[],4,0)</f>
        <v>Gourmet brewed coffee</v>
      </c>
      <c r="P549">
        <f>COUNTIF(SalesReceipts[sales_outlet_id],SalesReceipts[[#This Row],[sales_outlet_id]])</f>
        <v>146</v>
      </c>
    </row>
    <row r="550" spans="1:16">
      <c r="A550">
        <v>945</v>
      </c>
      <c r="B550">
        <v>43664</v>
      </c>
      <c r="C550">
        <v>8</v>
      </c>
      <c r="D550">
        <v>33</v>
      </c>
      <c r="E550">
        <v>0</v>
      </c>
      <c r="F550">
        <v>1</v>
      </c>
      <c r="G550">
        <v>31</v>
      </c>
      <c r="H550">
        <v>1</v>
      </c>
      <c r="I550">
        <f>VLOOKUP(SalesReceipts[[#This Row],[product_id]],Product[],8,FALSE)</f>
        <v>2.2000000000000002</v>
      </c>
      <c r="J550">
        <f>SalesReceipts[[#This Row],[unit_price]]-VLOOKUP(SalesReceipts[[#This Row],[product_id]],Product[],7,FALSE)</f>
        <v>1.7600000000000002</v>
      </c>
      <c r="K550" t="str">
        <f>_xlfn.XLOOKUP(SalesReceipts[[#This Row],[product_id]],Product[product_id],Product[product_group],"Not Found", 0,1)</f>
        <v>Beverages</v>
      </c>
      <c r="L550" t="str">
        <f>VLOOKUP('Sales Receipts'!C551,SalesOutlet[],4,0)</f>
        <v>Toronto</v>
      </c>
      <c r="M550" t="str">
        <f>VLOOKUP(SalesReceipts[[#This Row],[staff_id]],Staff[],7,0)</f>
        <v>Cairo Vaughan</v>
      </c>
      <c r="N550">
        <f>MONTH(SalesReceipts[[#This Row],[transaction_date]])</f>
        <v>7</v>
      </c>
      <c r="O550" t="str">
        <f>VLOOKUP(SalesReceipts[[#This Row],[product_id]],Product[],4,0)</f>
        <v>Gourmet brewed coffee</v>
      </c>
      <c r="P550">
        <f>COUNTIF(SalesReceipts[sales_outlet_id],SalesReceipts[[#This Row],[sales_outlet_id]])</f>
        <v>124</v>
      </c>
    </row>
    <row r="551" spans="1:16">
      <c r="A551">
        <v>1562</v>
      </c>
      <c r="B551">
        <v>43664</v>
      </c>
      <c r="C551">
        <v>3</v>
      </c>
      <c r="D551">
        <v>8</v>
      </c>
      <c r="E551">
        <v>0</v>
      </c>
      <c r="F551">
        <v>1</v>
      </c>
      <c r="G551">
        <v>85</v>
      </c>
      <c r="H551">
        <v>2</v>
      </c>
      <c r="I551">
        <f>VLOOKUP(SalesReceipts[[#This Row],[product_id]],Product[],8,FALSE)</f>
        <v>6</v>
      </c>
      <c r="J551">
        <f>SalesReceipts[[#This Row],[unit_price]]-VLOOKUP(SalesReceipts[[#This Row],[product_id]],Product[],7,FALSE)</f>
        <v>4.8</v>
      </c>
      <c r="K551" t="str">
        <f>_xlfn.XLOOKUP(SalesReceipts[[#This Row],[product_id]],Product[product_id],Product[product_group],"Not Found", 0,1)</f>
        <v>Beverages</v>
      </c>
      <c r="L551" t="str">
        <f>VLOOKUP('Sales Receipts'!C552,SalesOutlet[],4,0)</f>
        <v>Mississauga</v>
      </c>
      <c r="M551" t="str">
        <f>VLOOKUP(SalesReceipts[[#This Row],[staff_id]],Staff[],7,0)</f>
        <v>Hamilton Emi</v>
      </c>
      <c r="N551">
        <f>MONTH(SalesReceipts[[#This Row],[transaction_date]])</f>
        <v>7</v>
      </c>
      <c r="O551" t="str">
        <f>VLOOKUP(SalesReceipts[[#This Row],[product_id]],Product[],4,0)</f>
        <v>Specialty coffee</v>
      </c>
      <c r="P551">
        <f>COUNTIF(SalesReceipts[sales_outlet_id],SalesReceipts[[#This Row],[sales_outlet_id]])</f>
        <v>129</v>
      </c>
    </row>
    <row r="552" spans="1:16">
      <c r="A552">
        <v>641</v>
      </c>
      <c r="B552">
        <v>43665</v>
      </c>
      <c r="C552">
        <v>6</v>
      </c>
      <c r="D552">
        <v>22</v>
      </c>
      <c r="E552">
        <v>1</v>
      </c>
      <c r="F552">
        <v>1</v>
      </c>
      <c r="G552">
        <v>47</v>
      </c>
      <c r="H552">
        <v>1</v>
      </c>
      <c r="I552">
        <f>VLOOKUP(SalesReceipts[[#This Row],[product_id]],Product[],8,FALSE)</f>
        <v>3</v>
      </c>
      <c r="J552">
        <f>SalesReceipts[[#This Row],[unit_price]]-VLOOKUP(SalesReceipts[[#This Row],[product_id]],Product[],7,FALSE)</f>
        <v>2.25</v>
      </c>
      <c r="K552" t="str">
        <f>_xlfn.XLOOKUP(SalesReceipts[[#This Row],[product_id]],Product[product_id],Product[product_group],"Not Found", 0,1)</f>
        <v>Beverages</v>
      </c>
      <c r="L552" t="str">
        <f>VLOOKUP('Sales Receipts'!C553,SalesOutlet[],4,0)</f>
        <v>Mississauga</v>
      </c>
      <c r="M552" t="str">
        <f>VLOOKUP(SalesReceipts[[#This Row],[staff_id]],Staff[],7,0)</f>
        <v>Marny Dennis</v>
      </c>
      <c r="N552">
        <f>MONTH(SalesReceipts[[#This Row],[transaction_date]])</f>
        <v>7</v>
      </c>
      <c r="O552" t="str">
        <f>VLOOKUP(SalesReceipts[[#This Row],[product_id]],Product[],4,0)</f>
        <v>Brewed Green tea</v>
      </c>
      <c r="P552">
        <f>COUNTIF(SalesReceipts[sales_outlet_id],SalesReceipts[[#This Row],[sales_outlet_id]])</f>
        <v>146</v>
      </c>
    </row>
    <row r="553" spans="1:16">
      <c r="A553">
        <v>1049</v>
      </c>
      <c r="B553">
        <v>43665</v>
      </c>
      <c r="C553">
        <v>6</v>
      </c>
      <c r="D553">
        <v>21</v>
      </c>
      <c r="E553">
        <v>0</v>
      </c>
      <c r="F553">
        <v>1</v>
      </c>
      <c r="G553">
        <v>4</v>
      </c>
      <c r="H553">
        <v>2</v>
      </c>
      <c r="I553">
        <f>VLOOKUP(SalesReceipts[[#This Row],[product_id]],Product[],8,FALSE)</f>
        <v>20.45</v>
      </c>
      <c r="J553">
        <f>SalesReceipts[[#This Row],[unit_price]]-VLOOKUP(SalesReceipts[[#This Row],[product_id]],Product[],7,FALSE)</f>
        <v>4.09</v>
      </c>
      <c r="K553" t="str">
        <f>_xlfn.XLOOKUP(SalesReceipts[[#This Row],[product_id]],Product[product_id],Product[product_group],"Not Found", 0,1)</f>
        <v>Whole Bean/Teas</v>
      </c>
      <c r="L553" t="str">
        <f>VLOOKUP('Sales Receipts'!C554,SalesOutlet[],4,0)</f>
        <v>Mississauga</v>
      </c>
      <c r="M553" t="str">
        <f>VLOOKUP(SalesReceipts[[#This Row],[staff_id]],Staff[],7,0)</f>
        <v>Melodie Mercedes</v>
      </c>
      <c r="N553">
        <f>MONTH(SalesReceipts[[#This Row],[transaction_date]])</f>
        <v>7</v>
      </c>
      <c r="O553" t="str">
        <f>VLOOKUP(SalesReceipts[[#This Row],[product_id]],Product[],4,0)</f>
        <v>Espresso Beans</v>
      </c>
      <c r="P553">
        <f>COUNTIF(SalesReceipts[sales_outlet_id],SalesReceipts[[#This Row],[sales_outlet_id]])</f>
        <v>146</v>
      </c>
    </row>
    <row r="554" spans="1:16">
      <c r="A554">
        <v>1372</v>
      </c>
      <c r="B554">
        <v>43665</v>
      </c>
      <c r="C554">
        <v>5</v>
      </c>
      <c r="D554">
        <v>20</v>
      </c>
      <c r="E554">
        <v>0</v>
      </c>
      <c r="F554">
        <v>1</v>
      </c>
      <c r="G554">
        <v>24</v>
      </c>
      <c r="H554">
        <v>1</v>
      </c>
      <c r="I554">
        <f>VLOOKUP(SalesReceipts[[#This Row],[product_id]],Product[],8,FALSE)</f>
        <v>3</v>
      </c>
      <c r="J554">
        <f>SalesReceipts[[#This Row],[unit_price]]-VLOOKUP(SalesReceipts[[#This Row],[product_id]],Product[],7,FALSE)</f>
        <v>2.4</v>
      </c>
      <c r="K554" t="str">
        <f>_xlfn.XLOOKUP(SalesReceipts[[#This Row],[product_id]],Product[product_id],Product[product_group],"Not Found", 0,1)</f>
        <v>Beverages</v>
      </c>
      <c r="L554" t="str">
        <f>VLOOKUP('Sales Receipts'!C555,SalesOutlet[],4,0)</f>
        <v>Mississauga</v>
      </c>
      <c r="M554" t="str">
        <f>VLOOKUP(SalesReceipts[[#This Row],[staff_id]],Staff[],7,0)</f>
        <v>Ronan Magee</v>
      </c>
      <c r="N554">
        <f>MONTH(SalesReceipts[[#This Row],[transaction_date]])</f>
        <v>7</v>
      </c>
      <c r="O554" t="str">
        <f>VLOOKUP(SalesReceipts[[#This Row],[product_id]],Product[],4,0)</f>
        <v>Drip coffee</v>
      </c>
      <c r="P554">
        <f>COUNTIF(SalesReceipts[sales_outlet_id],SalesReceipts[[#This Row],[sales_outlet_id]])</f>
        <v>115</v>
      </c>
    </row>
    <row r="555" spans="1:16">
      <c r="A555">
        <v>1401</v>
      </c>
      <c r="B555">
        <v>43665</v>
      </c>
      <c r="C555">
        <v>5</v>
      </c>
      <c r="D555">
        <v>19</v>
      </c>
      <c r="E555">
        <v>0</v>
      </c>
      <c r="F555">
        <v>1</v>
      </c>
      <c r="G555">
        <v>47</v>
      </c>
      <c r="H555">
        <v>1</v>
      </c>
      <c r="I555">
        <f>VLOOKUP(SalesReceipts[[#This Row],[product_id]],Product[],8,FALSE)</f>
        <v>3</v>
      </c>
      <c r="J555">
        <f>SalesReceipts[[#This Row],[unit_price]]-VLOOKUP(SalesReceipts[[#This Row],[product_id]],Product[],7,FALSE)</f>
        <v>2.25</v>
      </c>
      <c r="K555" t="str">
        <f>_xlfn.XLOOKUP(SalesReceipts[[#This Row],[product_id]],Product[product_id],Product[product_group],"Not Found", 0,1)</f>
        <v>Beverages</v>
      </c>
      <c r="L555" t="str">
        <f>VLOOKUP('Sales Receipts'!C556,SalesOutlet[],4,0)</f>
        <v>Markham</v>
      </c>
      <c r="M555" t="str">
        <f>VLOOKUP(SalesReceipts[[#This Row],[staff_id]],Staff[],7,0)</f>
        <v>Peter Paloma</v>
      </c>
      <c r="N555">
        <f>MONTH(SalesReceipts[[#This Row],[transaction_date]])</f>
        <v>7</v>
      </c>
      <c r="O555" t="str">
        <f>VLOOKUP(SalesReceipts[[#This Row],[product_id]],Product[],4,0)</f>
        <v>Brewed Green tea</v>
      </c>
      <c r="P555">
        <f>COUNTIF(SalesReceipts[sales_outlet_id],SalesReceipts[[#This Row],[sales_outlet_id]])</f>
        <v>115</v>
      </c>
    </row>
    <row r="556" spans="1:16">
      <c r="A556">
        <v>1433</v>
      </c>
      <c r="B556">
        <v>43665</v>
      </c>
      <c r="C556">
        <v>7</v>
      </c>
      <c r="D556">
        <v>26</v>
      </c>
      <c r="E556">
        <v>0</v>
      </c>
      <c r="F556">
        <v>1</v>
      </c>
      <c r="G556">
        <v>48</v>
      </c>
      <c r="H556">
        <v>2</v>
      </c>
      <c r="I556">
        <f>VLOOKUP(SalesReceipts[[#This Row],[product_id]],Product[],8,FALSE)</f>
        <v>2.5</v>
      </c>
      <c r="J556">
        <f>SalesReceipts[[#This Row],[unit_price]]-VLOOKUP(SalesReceipts[[#This Row],[product_id]],Product[],7,FALSE)</f>
        <v>1.87</v>
      </c>
      <c r="K556" t="str">
        <f>_xlfn.XLOOKUP(SalesReceipts[[#This Row],[product_id]],Product[product_id],Product[product_group],"Not Found", 0,1)</f>
        <v>Beverages</v>
      </c>
      <c r="L556" t="str">
        <f>VLOOKUP('Sales Receipts'!C557,SalesOutlet[],4,0)</f>
        <v>Markham</v>
      </c>
      <c r="M556" t="str">
        <f>VLOOKUP(SalesReceipts[[#This Row],[staff_id]],Staff[],7,0)</f>
        <v>Joelle Christen</v>
      </c>
      <c r="N556">
        <f>MONTH(SalesReceipts[[#This Row],[transaction_date]])</f>
        <v>7</v>
      </c>
      <c r="O556" t="str">
        <f>VLOOKUP(SalesReceipts[[#This Row],[product_id]],Product[],4,0)</f>
        <v>Brewed Black tea</v>
      </c>
      <c r="P556">
        <f>COUNTIF(SalesReceipts[sales_outlet_id],SalesReceipts[[#This Row],[sales_outlet_id]])</f>
        <v>122</v>
      </c>
    </row>
    <row r="557" spans="1:16">
      <c r="A557">
        <v>108</v>
      </c>
      <c r="B557">
        <v>43666</v>
      </c>
      <c r="C557">
        <v>7</v>
      </c>
      <c r="D557">
        <v>26</v>
      </c>
      <c r="E557">
        <v>0</v>
      </c>
      <c r="F557">
        <v>1</v>
      </c>
      <c r="G557">
        <v>6</v>
      </c>
      <c r="H557">
        <v>1</v>
      </c>
      <c r="I557">
        <f>VLOOKUP(SalesReceipts[[#This Row],[product_id]],Product[],8,FALSE)</f>
        <v>21</v>
      </c>
      <c r="J557">
        <f>SalesReceipts[[#This Row],[unit_price]]-VLOOKUP(SalesReceipts[[#This Row],[product_id]],Product[],7,FALSE)</f>
        <v>4.1999999999999993</v>
      </c>
      <c r="K557" t="str">
        <f>_xlfn.XLOOKUP(SalesReceipts[[#This Row],[product_id]],Product[product_id],Product[product_group],"Not Found", 0,1)</f>
        <v>Whole Bean/Teas</v>
      </c>
      <c r="L557" t="str">
        <f>VLOOKUP('Sales Receipts'!C558,SalesOutlet[],4,0)</f>
        <v>Markham</v>
      </c>
      <c r="M557" t="str">
        <f>VLOOKUP(SalesReceipts[[#This Row],[staff_id]],Staff[],7,0)</f>
        <v>Joelle Christen</v>
      </c>
      <c r="N557">
        <f>MONTH(SalesReceipts[[#This Row],[transaction_date]])</f>
        <v>7</v>
      </c>
      <c r="O557" t="str">
        <f>VLOOKUP(SalesReceipts[[#This Row],[product_id]],Product[],4,0)</f>
        <v>Gourmet Beans</v>
      </c>
      <c r="P557">
        <f>COUNTIF(SalesReceipts[sales_outlet_id],SalesReceipts[[#This Row],[sales_outlet_id]])</f>
        <v>122</v>
      </c>
    </row>
    <row r="558" spans="1:16">
      <c r="A558">
        <v>1096</v>
      </c>
      <c r="B558">
        <v>43666</v>
      </c>
      <c r="C558">
        <v>8</v>
      </c>
      <c r="D558">
        <v>34</v>
      </c>
      <c r="E558">
        <v>0</v>
      </c>
      <c r="F558">
        <v>1</v>
      </c>
      <c r="G558">
        <v>51</v>
      </c>
      <c r="H558">
        <v>1</v>
      </c>
      <c r="I558">
        <f>VLOOKUP(SalesReceipts[[#This Row],[product_id]],Product[],8,FALSE)</f>
        <v>3</v>
      </c>
      <c r="J558">
        <f>SalesReceipts[[#This Row],[unit_price]]-VLOOKUP(SalesReceipts[[#This Row],[product_id]],Product[],7,FALSE)</f>
        <v>2.25</v>
      </c>
      <c r="K558" t="str">
        <f>_xlfn.XLOOKUP(SalesReceipts[[#This Row],[product_id]],Product[product_id],Product[product_group],"Not Found", 0,1)</f>
        <v>Beverages</v>
      </c>
      <c r="L558" t="str">
        <f>VLOOKUP('Sales Receipts'!C559,SalesOutlet[],4,0)</f>
        <v>Toronto</v>
      </c>
      <c r="M558" t="str">
        <f>VLOOKUP(SalesReceipts[[#This Row],[staff_id]],Staff[],7,0)</f>
        <v>Yasir Lillith</v>
      </c>
      <c r="N558">
        <f>MONTH(SalesReceipts[[#This Row],[transaction_date]])</f>
        <v>7</v>
      </c>
      <c r="O558" t="str">
        <f>VLOOKUP(SalesReceipts[[#This Row],[product_id]],Product[],4,0)</f>
        <v>Brewed Black tea</v>
      </c>
      <c r="P558">
        <f>COUNTIF(SalesReceipts[sales_outlet_id],SalesReceipts[[#This Row],[sales_outlet_id]])</f>
        <v>124</v>
      </c>
    </row>
    <row r="559" spans="1:16">
      <c r="A559">
        <v>133</v>
      </c>
      <c r="B559">
        <v>43666</v>
      </c>
      <c r="C559">
        <v>10</v>
      </c>
      <c r="D559">
        <v>44</v>
      </c>
      <c r="E559">
        <v>0</v>
      </c>
      <c r="F559">
        <v>1</v>
      </c>
      <c r="G559">
        <v>61</v>
      </c>
      <c r="H559">
        <v>1</v>
      </c>
      <c r="I559">
        <f>VLOOKUP(SalesReceipts[[#This Row],[product_id]],Product[],8,FALSE)</f>
        <v>4.75</v>
      </c>
      <c r="J559">
        <f>SalesReceipts[[#This Row],[unit_price]]-VLOOKUP(SalesReceipts[[#This Row],[product_id]],Product[],7,FALSE)</f>
        <v>1.19</v>
      </c>
      <c r="K559" t="str">
        <f>_xlfn.XLOOKUP(SalesReceipts[[#This Row],[product_id]],Product[product_id],Product[product_group],"Not Found", 0,1)</f>
        <v>Beverages</v>
      </c>
      <c r="L559" t="str">
        <f>VLOOKUP('Sales Receipts'!C560,SalesOutlet[],4,0)</f>
        <v>Mississauga</v>
      </c>
      <c r="M559" t="str">
        <f>VLOOKUP(SalesReceipts[[#This Row],[staff_id]],Staff[],7,0)</f>
        <v>Tamekah Maya</v>
      </c>
      <c r="N559">
        <f>MONTH(SalesReceipts[[#This Row],[transaction_date]])</f>
        <v>7</v>
      </c>
      <c r="O559" t="str">
        <f>VLOOKUP(SalesReceipts[[#This Row],[product_id]],Product[],4,0)</f>
        <v>Hot chocolate</v>
      </c>
      <c r="P559">
        <f>COUNTIF(SalesReceipts[sales_outlet_id],SalesReceipts[[#This Row],[sales_outlet_id]])</f>
        <v>121</v>
      </c>
    </row>
    <row r="560" spans="1:16">
      <c r="A560">
        <v>1011</v>
      </c>
      <c r="B560">
        <v>43666</v>
      </c>
      <c r="C560">
        <v>6</v>
      </c>
      <c r="D560">
        <v>24</v>
      </c>
      <c r="E560">
        <v>1</v>
      </c>
      <c r="F560">
        <v>1</v>
      </c>
      <c r="G560">
        <v>75</v>
      </c>
      <c r="H560">
        <v>2</v>
      </c>
      <c r="I560">
        <f>VLOOKUP(SalesReceipts[[#This Row],[product_id]],Product[],8,FALSE)</f>
        <v>3.5</v>
      </c>
      <c r="J560">
        <f>SalesReceipts[[#This Row],[unit_price]]-VLOOKUP(SalesReceipts[[#This Row],[product_id]],Product[],7,FALSE)</f>
        <v>1.2200000000000002</v>
      </c>
      <c r="K560" t="str">
        <f>_xlfn.XLOOKUP(SalesReceipts[[#This Row],[product_id]],Product[product_id],Product[product_group],"Not Found", 0,1)</f>
        <v>Food</v>
      </c>
      <c r="L560" t="str">
        <f>VLOOKUP('Sales Receipts'!C561,SalesOutlet[],4,0)</f>
        <v>Toronto</v>
      </c>
      <c r="M560" t="str">
        <f>VLOOKUP(SalesReceipts[[#This Row],[staff_id]],Staff[],7,0)</f>
        <v>Garrett Doris</v>
      </c>
      <c r="N560">
        <f>MONTH(SalesReceipts[[#This Row],[transaction_date]])</f>
        <v>7</v>
      </c>
      <c r="O560" t="str">
        <f>VLOOKUP(SalesReceipts[[#This Row],[product_id]],Product[],4,0)</f>
        <v>Biscotti</v>
      </c>
      <c r="P560">
        <f>COUNTIF(SalesReceipts[sales_outlet_id],SalesReceipts[[#This Row],[sales_outlet_id]])</f>
        <v>146</v>
      </c>
    </row>
    <row r="561" spans="1:16">
      <c r="A561">
        <v>503</v>
      </c>
      <c r="B561">
        <v>43666</v>
      </c>
      <c r="C561">
        <v>10</v>
      </c>
      <c r="D561">
        <v>42</v>
      </c>
      <c r="E561">
        <v>1</v>
      </c>
      <c r="F561">
        <v>1</v>
      </c>
      <c r="G561">
        <v>2</v>
      </c>
      <c r="H561">
        <v>2</v>
      </c>
      <c r="I561">
        <f>VLOOKUP(SalesReceipts[[#This Row],[product_id]],Product[],8,FALSE)</f>
        <v>18</v>
      </c>
      <c r="J561">
        <f>SalesReceipts[[#This Row],[unit_price]]-VLOOKUP(SalesReceipts[[#This Row],[product_id]],Product[],7,FALSE)</f>
        <v>3.5999999999999996</v>
      </c>
      <c r="K561" t="str">
        <f>_xlfn.XLOOKUP(SalesReceipts[[#This Row],[product_id]],Product[product_id],Product[product_group],"Not Found", 0,1)</f>
        <v>Whole Bean/Teas</v>
      </c>
      <c r="L561" t="str">
        <f>VLOOKUP('Sales Receipts'!C562,SalesOutlet[],4,0)</f>
        <v>Toronto</v>
      </c>
      <c r="M561" t="str">
        <f>VLOOKUP(SalesReceipts[[#This Row],[staff_id]],Staff[],7,0)</f>
        <v>Kylie Candace</v>
      </c>
      <c r="N561">
        <f>MONTH(SalesReceipts[[#This Row],[transaction_date]])</f>
        <v>7</v>
      </c>
      <c r="O561" t="str">
        <f>VLOOKUP(SalesReceipts[[#This Row],[product_id]],Product[],4,0)</f>
        <v>House blend Beans</v>
      </c>
      <c r="P561">
        <f>COUNTIF(SalesReceipts[sales_outlet_id],SalesReceipts[[#This Row],[sales_outlet_id]])</f>
        <v>121</v>
      </c>
    </row>
    <row r="562" spans="1:16">
      <c r="A562">
        <v>483</v>
      </c>
      <c r="B562">
        <v>43667</v>
      </c>
      <c r="C562">
        <v>9</v>
      </c>
      <c r="D562">
        <v>37</v>
      </c>
      <c r="E562">
        <v>0</v>
      </c>
      <c r="F562">
        <v>1</v>
      </c>
      <c r="G562">
        <v>60</v>
      </c>
      <c r="H562">
        <v>1</v>
      </c>
      <c r="I562">
        <f>VLOOKUP(SalesReceipts[[#This Row],[product_id]],Product[],8,FALSE)</f>
        <v>3.75</v>
      </c>
      <c r="J562">
        <f>SalesReceipts[[#This Row],[unit_price]]-VLOOKUP(SalesReceipts[[#This Row],[product_id]],Product[],7,FALSE)</f>
        <v>0.94</v>
      </c>
      <c r="K562" t="str">
        <f>_xlfn.XLOOKUP(SalesReceipts[[#This Row],[product_id]],Product[product_id],Product[product_group],"Not Found", 0,1)</f>
        <v>Beverages</v>
      </c>
      <c r="L562" t="str">
        <f>VLOOKUP('Sales Receipts'!C563,SalesOutlet[],4,0)</f>
        <v>Toronto</v>
      </c>
      <c r="M562" t="str">
        <f>VLOOKUP(SalesReceipts[[#This Row],[staff_id]],Staff[],7,0)</f>
        <v>Hop Bianca</v>
      </c>
      <c r="N562">
        <f>MONTH(SalesReceipts[[#This Row],[transaction_date]])</f>
        <v>7</v>
      </c>
      <c r="O562" t="str">
        <f>VLOOKUP(SalesReceipts[[#This Row],[product_id]],Product[],4,0)</f>
        <v>Hot chocolate</v>
      </c>
      <c r="P562">
        <f>COUNTIF(SalesReceipts[sales_outlet_id],SalesReceipts[[#This Row],[sales_outlet_id]])</f>
        <v>114</v>
      </c>
    </row>
    <row r="563" spans="1:16">
      <c r="A563">
        <v>1042</v>
      </c>
      <c r="B563">
        <v>43668</v>
      </c>
      <c r="C563">
        <v>10</v>
      </c>
      <c r="D563">
        <v>41</v>
      </c>
      <c r="E563">
        <v>0</v>
      </c>
      <c r="F563">
        <v>1</v>
      </c>
      <c r="G563">
        <v>65</v>
      </c>
      <c r="H563">
        <v>1</v>
      </c>
      <c r="I563">
        <f>VLOOKUP(SalesReceipts[[#This Row],[product_id]],Product[],8,FALSE)</f>
        <v>0.8</v>
      </c>
      <c r="J563">
        <f>SalesReceipts[[#This Row],[unit_price]]-VLOOKUP(SalesReceipts[[#This Row],[product_id]],Product[],7,FALSE)</f>
        <v>0.76</v>
      </c>
      <c r="K563" t="str">
        <f>_xlfn.XLOOKUP(SalesReceipts[[#This Row],[product_id]],Product[product_id],Product[product_group],"Not Found", 0,1)</f>
        <v>Add-ons</v>
      </c>
      <c r="L563" t="str">
        <f>VLOOKUP('Sales Receipts'!C564,SalesOutlet[],4,0)</f>
        <v>Toronto</v>
      </c>
      <c r="M563" t="str">
        <f>VLOOKUP(SalesReceipts[[#This Row],[staff_id]],Staff[],7,0)</f>
        <v>Adrian Macon</v>
      </c>
      <c r="N563">
        <f>MONTH(SalesReceipts[[#This Row],[transaction_date]])</f>
        <v>7</v>
      </c>
      <c r="O563" t="str">
        <f>VLOOKUP(SalesReceipts[[#This Row],[product_id]],Product[],4,0)</f>
        <v>Sugar free syrup</v>
      </c>
      <c r="P563">
        <f>COUNTIF(SalesReceipts[sales_outlet_id],SalesReceipts[[#This Row],[sales_outlet_id]])</f>
        <v>121</v>
      </c>
    </row>
    <row r="564" spans="1:16">
      <c r="A564">
        <v>646</v>
      </c>
      <c r="B564">
        <v>43669</v>
      </c>
      <c r="C564">
        <v>4</v>
      </c>
      <c r="D564">
        <v>15</v>
      </c>
      <c r="E564">
        <v>1</v>
      </c>
      <c r="F564">
        <v>1</v>
      </c>
      <c r="G564">
        <v>48</v>
      </c>
      <c r="H564">
        <v>2</v>
      </c>
      <c r="I564">
        <f>VLOOKUP(SalesReceipts[[#This Row],[product_id]],Product[],8,FALSE)</f>
        <v>2.5</v>
      </c>
      <c r="J564">
        <f>SalesReceipts[[#This Row],[unit_price]]-VLOOKUP(SalesReceipts[[#This Row],[product_id]],Product[],7,FALSE)</f>
        <v>1.87</v>
      </c>
      <c r="K564" t="str">
        <f>_xlfn.XLOOKUP(SalesReceipts[[#This Row],[product_id]],Product[product_id],Product[product_group],"Not Found", 0,1)</f>
        <v>Beverages</v>
      </c>
      <c r="L564" t="str">
        <f>VLOOKUP('Sales Receipts'!C565,SalesOutlet[],4,0)</f>
        <v>Toronto</v>
      </c>
      <c r="M564" t="str">
        <f>VLOOKUP(SalesReceipts[[#This Row],[staff_id]],Staff[],7,0)</f>
        <v>Remedios Mari</v>
      </c>
      <c r="N564">
        <f>MONTH(SalesReceipts[[#This Row],[transaction_date]])</f>
        <v>7</v>
      </c>
      <c r="O564" t="str">
        <f>VLOOKUP(SalesReceipts[[#This Row],[product_id]],Product[],4,0)</f>
        <v>Brewed Black tea</v>
      </c>
      <c r="P564">
        <f>COUNTIF(SalesReceipts[sales_outlet_id],SalesReceipts[[#This Row],[sales_outlet_id]])</f>
        <v>129</v>
      </c>
    </row>
    <row r="565" spans="1:16">
      <c r="A565">
        <v>791</v>
      </c>
      <c r="B565">
        <v>43669</v>
      </c>
      <c r="C565">
        <v>4</v>
      </c>
      <c r="D565">
        <v>11</v>
      </c>
      <c r="E565">
        <v>0</v>
      </c>
      <c r="F565">
        <v>1</v>
      </c>
      <c r="G565">
        <v>44</v>
      </c>
      <c r="H565">
        <v>1</v>
      </c>
      <c r="I565">
        <f>VLOOKUP(SalesReceipts[[#This Row],[product_id]],Product[],8,FALSE)</f>
        <v>2.5</v>
      </c>
      <c r="J565">
        <f>SalesReceipts[[#This Row],[unit_price]]-VLOOKUP(SalesReceipts[[#This Row],[product_id]],Product[],7,FALSE)</f>
        <v>1.87</v>
      </c>
      <c r="K565" t="str">
        <f>_xlfn.XLOOKUP(SalesReceipts[[#This Row],[product_id]],Product[product_id],Product[product_group],"Not Found", 0,1)</f>
        <v>Beverages</v>
      </c>
      <c r="L565" t="str">
        <f>VLOOKUP('Sales Receipts'!C566,SalesOutlet[],4,0)</f>
        <v>Mississauga</v>
      </c>
      <c r="M565" t="str">
        <f>VLOOKUP(SalesReceipts[[#This Row],[staff_id]],Staff[],7,0)</f>
        <v>Ruth Leslie</v>
      </c>
      <c r="N565">
        <f>MONTH(SalesReceipts[[#This Row],[transaction_date]])</f>
        <v>7</v>
      </c>
      <c r="O565" t="str">
        <f>VLOOKUP(SalesReceipts[[#This Row],[product_id]],Product[],4,0)</f>
        <v>Brewed herbal tea</v>
      </c>
      <c r="P565">
        <f>COUNTIF(SalesReceipts[sales_outlet_id],SalesReceipts[[#This Row],[sales_outlet_id]])</f>
        <v>129</v>
      </c>
    </row>
    <row r="566" spans="1:16">
      <c r="A566">
        <v>956</v>
      </c>
      <c r="B566">
        <v>43669</v>
      </c>
      <c r="C566">
        <v>5</v>
      </c>
      <c r="D566">
        <v>16</v>
      </c>
      <c r="E566">
        <v>1</v>
      </c>
      <c r="F566">
        <v>1</v>
      </c>
      <c r="G566">
        <v>20</v>
      </c>
      <c r="H566">
        <v>1</v>
      </c>
      <c r="I566">
        <f>VLOOKUP(SalesReceipts[[#This Row],[product_id]],Product[],8,FALSE)</f>
        <v>7.6</v>
      </c>
      <c r="J566">
        <f>SalesReceipts[[#This Row],[unit_price]]-VLOOKUP(SalesReceipts[[#This Row],[product_id]],Product[],7,FALSE)</f>
        <v>1.5199999999999996</v>
      </c>
      <c r="K566" t="str">
        <f>_xlfn.XLOOKUP(SalesReceipts[[#This Row],[product_id]],Product[product_id],Product[product_group],"Not Found", 0,1)</f>
        <v>Whole Bean/Teas</v>
      </c>
      <c r="L566" t="str">
        <f>VLOOKUP('Sales Receipts'!C567,SalesOutlet[],4,0)</f>
        <v>Markham</v>
      </c>
      <c r="M566" t="str">
        <f>VLOOKUP(SalesReceipts[[#This Row],[staff_id]],Staff[],7,0)</f>
        <v>Reed Eve</v>
      </c>
      <c r="N566">
        <f>MONTH(SalesReceipts[[#This Row],[transaction_date]])</f>
        <v>7</v>
      </c>
      <c r="O566" t="str">
        <f>VLOOKUP(SalesReceipts[[#This Row],[product_id]],Product[],4,0)</f>
        <v>Organic Chocolate</v>
      </c>
      <c r="P566">
        <f>COUNTIF(SalesReceipts[sales_outlet_id],SalesReceipts[[#This Row],[sales_outlet_id]])</f>
        <v>115</v>
      </c>
    </row>
    <row r="567" spans="1:16">
      <c r="A567">
        <v>601</v>
      </c>
      <c r="B567">
        <v>43670</v>
      </c>
      <c r="C567">
        <v>8</v>
      </c>
      <c r="D567">
        <v>34</v>
      </c>
      <c r="E567">
        <v>0</v>
      </c>
      <c r="F567">
        <v>1</v>
      </c>
      <c r="G567">
        <v>42</v>
      </c>
      <c r="H567">
        <v>1</v>
      </c>
      <c r="I567">
        <f>VLOOKUP(SalesReceipts[[#This Row],[product_id]],Product[],8,FALSE)</f>
        <v>2.5</v>
      </c>
      <c r="J567">
        <f>SalesReceipts[[#This Row],[unit_price]]-VLOOKUP(SalesReceipts[[#This Row],[product_id]],Product[],7,FALSE)</f>
        <v>1.87</v>
      </c>
      <c r="K567" t="str">
        <f>_xlfn.XLOOKUP(SalesReceipts[[#This Row],[product_id]],Product[product_id],Product[product_group],"Not Found", 0,1)</f>
        <v>Beverages</v>
      </c>
      <c r="L567" t="str">
        <f>VLOOKUP('Sales Receipts'!C568,SalesOutlet[],4,0)</f>
        <v>Toronto</v>
      </c>
      <c r="M567" t="str">
        <f>VLOOKUP(SalesReceipts[[#This Row],[staff_id]],Staff[],7,0)</f>
        <v>Yasir Lillith</v>
      </c>
      <c r="N567">
        <f>MONTH(SalesReceipts[[#This Row],[transaction_date]])</f>
        <v>7</v>
      </c>
      <c r="O567" t="str">
        <f>VLOOKUP(SalesReceipts[[#This Row],[product_id]],Product[],4,0)</f>
        <v>Brewed herbal tea</v>
      </c>
      <c r="P567">
        <f>COUNTIF(SalesReceipts[sales_outlet_id],SalesReceipts[[#This Row],[sales_outlet_id]])</f>
        <v>124</v>
      </c>
    </row>
    <row r="568" spans="1:16">
      <c r="A568">
        <v>1828</v>
      </c>
      <c r="B568">
        <v>43670</v>
      </c>
      <c r="C568">
        <v>3</v>
      </c>
      <c r="D568">
        <v>10</v>
      </c>
      <c r="E568">
        <v>1</v>
      </c>
      <c r="F568">
        <v>1</v>
      </c>
      <c r="G568">
        <v>25</v>
      </c>
      <c r="H568">
        <v>1</v>
      </c>
      <c r="I568">
        <f>VLOOKUP(SalesReceipts[[#This Row],[product_id]],Product[],8,FALSE)</f>
        <v>2.2000000000000002</v>
      </c>
      <c r="J568">
        <f>SalesReceipts[[#This Row],[unit_price]]-VLOOKUP(SalesReceipts[[#This Row],[product_id]],Product[],7,FALSE)</f>
        <v>1.7600000000000002</v>
      </c>
      <c r="K568" t="str">
        <f>_xlfn.XLOOKUP(SalesReceipts[[#This Row],[product_id]],Product[product_id],Product[product_group],"Not Found", 0,1)</f>
        <v>Beverages</v>
      </c>
      <c r="L568" t="str">
        <f>VLOOKUP('Sales Receipts'!C569,SalesOutlet[],4,0)</f>
        <v>Toronto</v>
      </c>
      <c r="M568" t="str">
        <f>VLOOKUP(SalesReceipts[[#This Row],[staff_id]],Staff[],7,0)</f>
        <v>Uma Winifred</v>
      </c>
      <c r="N568">
        <f>MONTH(SalesReceipts[[#This Row],[transaction_date]])</f>
        <v>7</v>
      </c>
      <c r="O568" t="str">
        <f>VLOOKUP(SalesReceipts[[#This Row],[product_id]],Product[],4,0)</f>
        <v>Organic brewed coffee</v>
      </c>
      <c r="P568">
        <f>COUNTIF(SalesReceipts[sales_outlet_id],SalesReceipts[[#This Row],[sales_outlet_id]])</f>
        <v>129</v>
      </c>
    </row>
    <row r="569" spans="1:16">
      <c r="A569">
        <v>215</v>
      </c>
      <c r="B569">
        <v>43670</v>
      </c>
      <c r="C569">
        <v>4</v>
      </c>
      <c r="D569">
        <v>12</v>
      </c>
      <c r="E569">
        <v>1</v>
      </c>
      <c r="F569">
        <v>1</v>
      </c>
      <c r="G569">
        <v>44</v>
      </c>
      <c r="H569">
        <v>1</v>
      </c>
      <c r="I569">
        <f>VLOOKUP(SalesReceipts[[#This Row],[product_id]],Product[],8,FALSE)</f>
        <v>2.5</v>
      </c>
      <c r="J569">
        <f>SalesReceipts[[#This Row],[unit_price]]-VLOOKUP(SalesReceipts[[#This Row],[product_id]],Product[],7,FALSE)</f>
        <v>1.87</v>
      </c>
      <c r="K569" t="str">
        <f>_xlfn.XLOOKUP(SalesReceipts[[#This Row],[product_id]],Product[product_id],Product[product_group],"Not Found", 0,1)</f>
        <v>Beverages</v>
      </c>
      <c r="L569" t="str">
        <f>VLOOKUP('Sales Receipts'!C570,SalesOutlet[],4,0)</f>
        <v>Toronto</v>
      </c>
      <c r="M569" t="str">
        <f>VLOOKUP(SalesReceipts[[#This Row],[staff_id]],Staff[],7,0)</f>
        <v>Britanni Jorden</v>
      </c>
      <c r="N569">
        <f>MONTH(SalesReceipts[[#This Row],[transaction_date]])</f>
        <v>7</v>
      </c>
      <c r="O569" t="str">
        <f>VLOOKUP(SalesReceipts[[#This Row],[product_id]],Product[],4,0)</f>
        <v>Brewed herbal tea</v>
      </c>
      <c r="P569">
        <f>COUNTIF(SalesReceipts[sales_outlet_id],SalesReceipts[[#This Row],[sales_outlet_id]])</f>
        <v>129</v>
      </c>
    </row>
    <row r="570" spans="1:16">
      <c r="A570">
        <v>876</v>
      </c>
      <c r="B570">
        <v>43671</v>
      </c>
      <c r="C570">
        <v>10</v>
      </c>
      <c r="D570">
        <v>42</v>
      </c>
      <c r="E570">
        <v>1</v>
      </c>
      <c r="F570">
        <v>1</v>
      </c>
      <c r="G570">
        <v>39</v>
      </c>
      <c r="H570">
        <v>1</v>
      </c>
      <c r="I570">
        <f>VLOOKUP(SalesReceipts[[#This Row],[product_id]],Product[],8,FALSE)</f>
        <v>4.25</v>
      </c>
      <c r="J570">
        <f>SalesReceipts[[#This Row],[unit_price]]-VLOOKUP(SalesReceipts[[#This Row],[product_id]],Product[],7,FALSE)</f>
        <v>3.4</v>
      </c>
      <c r="K570" t="str">
        <f>_xlfn.XLOOKUP(SalesReceipts[[#This Row],[product_id]],Product[product_id],Product[product_group],"Not Found", 0,1)</f>
        <v>Beverages</v>
      </c>
      <c r="L570" t="str">
        <f>VLOOKUP('Sales Receipts'!C571,SalesOutlet[],4,0)</f>
        <v>Mississauga</v>
      </c>
      <c r="M570" t="str">
        <f>VLOOKUP(SalesReceipts[[#This Row],[staff_id]],Staff[],7,0)</f>
        <v>Kylie Candace</v>
      </c>
      <c r="N570">
        <f>MONTH(SalesReceipts[[#This Row],[transaction_date]])</f>
        <v>7</v>
      </c>
      <c r="O570" t="str">
        <f>VLOOKUP(SalesReceipts[[#This Row],[product_id]],Product[],4,0)</f>
        <v>Barista Espresso</v>
      </c>
      <c r="P570">
        <f>COUNTIF(SalesReceipts[sales_outlet_id],SalesReceipts[[#This Row],[sales_outlet_id]])</f>
        <v>121</v>
      </c>
    </row>
    <row r="571" spans="1:16">
      <c r="A571">
        <v>1186</v>
      </c>
      <c r="B571">
        <v>43671</v>
      </c>
      <c r="C571">
        <v>5</v>
      </c>
      <c r="D571">
        <v>16</v>
      </c>
      <c r="E571">
        <v>1</v>
      </c>
      <c r="F571">
        <v>1</v>
      </c>
      <c r="G571">
        <v>49</v>
      </c>
      <c r="H571">
        <v>2</v>
      </c>
      <c r="I571">
        <f>VLOOKUP(SalesReceipts[[#This Row],[product_id]],Product[],8,FALSE)</f>
        <v>3</v>
      </c>
      <c r="J571">
        <f>SalesReceipts[[#This Row],[unit_price]]-VLOOKUP(SalesReceipts[[#This Row],[product_id]],Product[],7,FALSE)</f>
        <v>2.25</v>
      </c>
      <c r="K571" t="str">
        <f>_xlfn.XLOOKUP(SalesReceipts[[#This Row],[product_id]],Product[product_id],Product[product_group],"Not Found", 0,1)</f>
        <v>Beverages</v>
      </c>
      <c r="L571" t="str">
        <f>VLOOKUP('Sales Receipts'!C572,SalesOutlet[],4,0)</f>
        <v>Toronto</v>
      </c>
      <c r="M571" t="str">
        <f>VLOOKUP(SalesReceipts[[#This Row],[staff_id]],Staff[],7,0)</f>
        <v>Reed Eve</v>
      </c>
      <c r="N571">
        <f>MONTH(SalesReceipts[[#This Row],[transaction_date]])</f>
        <v>7</v>
      </c>
      <c r="O571" t="str">
        <f>VLOOKUP(SalesReceipts[[#This Row],[product_id]],Product[],4,0)</f>
        <v>Brewed Black tea</v>
      </c>
      <c r="P571">
        <f>COUNTIF(SalesReceipts[sales_outlet_id],SalesReceipts[[#This Row],[sales_outlet_id]])</f>
        <v>115</v>
      </c>
    </row>
    <row r="572" spans="1:16">
      <c r="A572">
        <v>1291</v>
      </c>
      <c r="B572">
        <v>43672</v>
      </c>
      <c r="C572">
        <v>3</v>
      </c>
      <c r="D572">
        <v>10</v>
      </c>
      <c r="E572">
        <v>0</v>
      </c>
      <c r="F572">
        <v>1</v>
      </c>
      <c r="G572">
        <v>75</v>
      </c>
      <c r="H572">
        <v>1</v>
      </c>
      <c r="I572">
        <f>VLOOKUP(SalesReceipts[[#This Row],[product_id]],Product[],8,FALSE)</f>
        <v>3.5</v>
      </c>
      <c r="J572">
        <f>SalesReceipts[[#This Row],[unit_price]]-VLOOKUP(SalesReceipts[[#This Row],[product_id]],Product[],7,FALSE)</f>
        <v>1.2200000000000002</v>
      </c>
      <c r="K572" t="str">
        <f>_xlfn.XLOOKUP(SalesReceipts[[#This Row],[product_id]],Product[product_id],Product[product_group],"Not Found", 0,1)</f>
        <v>Food</v>
      </c>
      <c r="L572" t="str">
        <f>VLOOKUP('Sales Receipts'!C573,SalesOutlet[],4,0)</f>
        <v>Markham</v>
      </c>
      <c r="M572" t="str">
        <f>VLOOKUP(SalesReceipts[[#This Row],[staff_id]],Staff[],7,0)</f>
        <v>Uma Winifred</v>
      </c>
      <c r="N572">
        <f>MONTH(SalesReceipts[[#This Row],[transaction_date]])</f>
        <v>7</v>
      </c>
      <c r="O572" t="str">
        <f>VLOOKUP(SalesReceipts[[#This Row],[product_id]],Product[],4,0)</f>
        <v>Biscotti</v>
      </c>
      <c r="P572">
        <f>COUNTIF(SalesReceipts[sales_outlet_id],SalesReceipts[[#This Row],[sales_outlet_id]])</f>
        <v>129</v>
      </c>
    </row>
    <row r="573" spans="1:16">
      <c r="A573">
        <v>1375</v>
      </c>
      <c r="B573">
        <v>43672</v>
      </c>
      <c r="C573">
        <v>8</v>
      </c>
      <c r="D573">
        <v>32</v>
      </c>
      <c r="E573">
        <v>0</v>
      </c>
      <c r="F573">
        <v>1</v>
      </c>
      <c r="G573">
        <v>45</v>
      </c>
      <c r="H573">
        <v>1</v>
      </c>
      <c r="I573">
        <f>VLOOKUP(SalesReceipts[[#This Row],[product_id]],Product[],8,FALSE)</f>
        <v>3</v>
      </c>
      <c r="J573">
        <f>SalesReceipts[[#This Row],[unit_price]]-VLOOKUP(SalesReceipts[[#This Row],[product_id]],Product[],7,FALSE)</f>
        <v>2.25</v>
      </c>
      <c r="K573" t="str">
        <f>_xlfn.XLOOKUP(SalesReceipts[[#This Row],[product_id]],Product[product_id],Product[product_group],"Not Found", 0,1)</f>
        <v>Beverages</v>
      </c>
      <c r="L573" t="str">
        <f>VLOOKUP('Sales Receipts'!C574,SalesOutlet[],4,0)</f>
        <v>Toronto</v>
      </c>
      <c r="M573" t="str">
        <f>VLOOKUP(SalesReceipts[[#This Row],[staff_id]],Staff[],7,0)</f>
        <v>Alisa Lysandra</v>
      </c>
      <c r="N573">
        <f>MONTH(SalesReceipts[[#This Row],[transaction_date]])</f>
        <v>7</v>
      </c>
      <c r="O573" t="str">
        <f>VLOOKUP(SalesReceipts[[#This Row],[product_id]],Product[],4,0)</f>
        <v>Brewed herbal tea</v>
      </c>
      <c r="P573">
        <f>COUNTIF(SalesReceipts[sales_outlet_id],SalesReceipts[[#This Row],[sales_outlet_id]])</f>
        <v>124</v>
      </c>
    </row>
    <row r="574" spans="1:16">
      <c r="A574">
        <v>1604</v>
      </c>
      <c r="B574">
        <v>43672</v>
      </c>
      <c r="C574">
        <v>4</v>
      </c>
      <c r="D574">
        <v>12</v>
      </c>
      <c r="E574">
        <v>1</v>
      </c>
      <c r="F574">
        <v>1</v>
      </c>
      <c r="G574">
        <v>38</v>
      </c>
      <c r="H574">
        <v>1</v>
      </c>
      <c r="I574">
        <f>VLOOKUP(SalesReceipts[[#This Row],[product_id]],Product[],8,FALSE)</f>
        <v>3.75</v>
      </c>
      <c r="J574">
        <f>SalesReceipts[[#This Row],[unit_price]]-VLOOKUP(SalesReceipts[[#This Row],[product_id]],Product[],7,FALSE)</f>
        <v>3</v>
      </c>
      <c r="K574" t="str">
        <f>_xlfn.XLOOKUP(SalesReceipts[[#This Row],[product_id]],Product[product_id],Product[product_group],"Not Found", 0,1)</f>
        <v>Beverages</v>
      </c>
      <c r="L574" t="str">
        <f>VLOOKUP('Sales Receipts'!C575,SalesOutlet[],4,0)</f>
        <v>Toronto</v>
      </c>
      <c r="M574" t="str">
        <f>VLOOKUP(SalesReceipts[[#This Row],[staff_id]],Staff[],7,0)</f>
        <v>Britanni Jorden</v>
      </c>
      <c r="N574">
        <f>MONTH(SalesReceipts[[#This Row],[transaction_date]])</f>
        <v>7</v>
      </c>
      <c r="O574" t="str">
        <f>VLOOKUP(SalesReceipts[[#This Row],[product_id]],Product[],4,0)</f>
        <v>Barista Espresso</v>
      </c>
      <c r="P574">
        <f>COUNTIF(SalesReceipts[sales_outlet_id],SalesReceipts[[#This Row],[sales_outlet_id]])</f>
        <v>129</v>
      </c>
    </row>
    <row r="575" spans="1:16">
      <c r="A575">
        <v>165</v>
      </c>
      <c r="B575">
        <v>43673</v>
      </c>
      <c r="C575">
        <v>9</v>
      </c>
      <c r="D575">
        <v>37</v>
      </c>
      <c r="E575">
        <v>1</v>
      </c>
      <c r="F575">
        <v>1</v>
      </c>
      <c r="G575">
        <v>61</v>
      </c>
      <c r="H575">
        <v>2</v>
      </c>
      <c r="I575">
        <f>VLOOKUP(SalesReceipts[[#This Row],[product_id]],Product[],8,FALSE)</f>
        <v>4.75</v>
      </c>
      <c r="J575">
        <f>SalesReceipts[[#This Row],[unit_price]]-VLOOKUP(SalesReceipts[[#This Row],[product_id]],Product[],7,FALSE)</f>
        <v>1.19</v>
      </c>
      <c r="K575" t="str">
        <f>_xlfn.XLOOKUP(SalesReceipts[[#This Row],[product_id]],Product[product_id],Product[product_group],"Not Found", 0,1)</f>
        <v>Beverages</v>
      </c>
      <c r="L575" t="str">
        <f>VLOOKUP('Sales Receipts'!C576,SalesOutlet[],4,0)</f>
        <v>Markham</v>
      </c>
      <c r="M575" t="str">
        <f>VLOOKUP(SalesReceipts[[#This Row],[staff_id]],Staff[],7,0)</f>
        <v>Hop Bianca</v>
      </c>
      <c r="N575">
        <f>MONTH(SalesReceipts[[#This Row],[transaction_date]])</f>
        <v>7</v>
      </c>
      <c r="O575" t="str">
        <f>VLOOKUP(SalesReceipts[[#This Row],[product_id]],Product[],4,0)</f>
        <v>Hot chocolate</v>
      </c>
      <c r="P575">
        <f>COUNTIF(SalesReceipts[sales_outlet_id],SalesReceipts[[#This Row],[sales_outlet_id]])</f>
        <v>114</v>
      </c>
    </row>
    <row r="576" spans="1:16">
      <c r="A576">
        <v>235</v>
      </c>
      <c r="B576">
        <v>43673</v>
      </c>
      <c r="C576">
        <v>7</v>
      </c>
      <c r="D576">
        <v>30</v>
      </c>
      <c r="E576">
        <v>0</v>
      </c>
      <c r="F576">
        <v>1</v>
      </c>
      <c r="G576">
        <v>30</v>
      </c>
      <c r="H576">
        <v>1</v>
      </c>
      <c r="I576">
        <f>VLOOKUP(SalesReceipts[[#This Row],[product_id]],Product[],8,FALSE)</f>
        <v>3</v>
      </c>
      <c r="J576">
        <f>SalesReceipts[[#This Row],[unit_price]]-VLOOKUP(SalesReceipts[[#This Row],[product_id]],Product[],7,FALSE)</f>
        <v>2.4</v>
      </c>
      <c r="K576" t="str">
        <f>_xlfn.XLOOKUP(SalesReceipts[[#This Row],[product_id]],Product[product_id],Product[product_group],"Not Found", 0,1)</f>
        <v>Beverages</v>
      </c>
      <c r="L576" t="str">
        <f>VLOOKUP('Sales Receipts'!C577,SalesOutlet[],4,0)</f>
        <v>Toronto</v>
      </c>
      <c r="M576" t="str">
        <f>VLOOKUP(SalesReceipts[[#This Row],[staff_id]],Staff[],7,0)</f>
        <v>Amela Chadwick</v>
      </c>
      <c r="N576">
        <f>MONTH(SalesReceipts[[#This Row],[transaction_date]])</f>
        <v>7</v>
      </c>
      <c r="O576" t="str">
        <f>VLOOKUP(SalesReceipts[[#This Row],[product_id]],Product[],4,0)</f>
        <v>Gourmet brewed coffee</v>
      </c>
      <c r="P576">
        <f>COUNTIF(SalesReceipts[sales_outlet_id],SalesReceipts[[#This Row],[sales_outlet_id]])</f>
        <v>122</v>
      </c>
    </row>
    <row r="577" spans="1:16">
      <c r="A577">
        <v>1207</v>
      </c>
      <c r="B577">
        <v>43678</v>
      </c>
      <c r="C577">
        <v>4</v>
      </c>
      <c r="D577">
        <v>12</v>
      </c>
      <c r="E577">
        <v>0</v>
      </c>
      <c r="F577">
        <v>1</v>
      </c>
      <c r="G577">
        <v>30</v>
      </c>
      <c r="H577">
        <v>2</v>
      </c>
      <c r="I577">
        <f>VLOOKUP(SalesReceipts[[#This Row],[product_id]],Product[],8,FALSE)</f>
        <v>3</v>
      </c>
      <c r="J577">
        <f>SalesReceipts[[#This Row],[unit_price]]-VLOOKUP(SalesReceipts[[#This Row],[product_id]],Product[],7,FALSE)</f>
        <v>2.4</v>
      </c>
      <c r="K577" t="str">
        <f>_xlfn.XLOOKUP(SalesReceipts[[#This Row],[product_id]],Product[product_id],Product[product_group],"Not Found", 0,1)</f>
        <v>Beverages</v>
      </c>
      <c r="L577" t="str">
        <f>VLOOKUP('Sales Receipts'!C578,SalesOutlet[],4,0)</f>
        <v>Toronto</v>
      </c>
      <c r="M577" t="str">
        <f>VLOOKUP(SalesReceipts[[#This Row],[staff_id]],Staff[],7,0)</f>
        <v>Britanni Jorden</v>
      </c>
      <c r="N577">
        <f>MONTH(SalesReceipts[[#This Row],[transaction_date]])</f>
        <v>8</v>
      </c>
      <c r="O577" t="str">
        <f>VLOOKUP(SalesReceipts[[#This Row],[product_id]],Product[],4,0)</f>
        <v>Gourmet brewed coffee</v>
      </c>
      <c r="P577">
        <f>COUNTIF(SalesReceipts[sales_outlet_id],SalesReceipts[[#This Row],[sales_outlet_id]])</f>
        <v>129</v>
      </c>
    </row>
    <row r="578" spans="1:16">
      <c r="A578">
        <v>1498</v>
      </c>
      <c r="B578">
        <v>43678</v>
      </c>
      <c r="C578">
        <v>4</v>
      </c>
      <c r="D578">
        <v>12</v>
      </c>
      <c r="E578">
        <v>0</v>
      </c>
      <c r="F578">
        <v>1</v>
      </c>
      <c r="G578">
        <v>66</v>
      </c>
      <c r="H578">
        <v>2</v>
      </c>
      <c r="I578">
        <f>VLOOKUP(SalesReceipts[[#This Row],[product_id]],Product[],8,FALSE)</f>
        <v>4.95</v>
      </c>
      <c r="J578">
        <f>SalesReceipts[[#This Row],[unit_price]]-VLOOKUP(SalesReceipts[[#This Row],[product_id]],Product[],7,FALSE)</f>
        <v>3.96</v>
      </c>
      <c r="K578" t="str">
        <f>_xlfn.XLOOKUP(SalesReceipts[[#This Row],[product_id]],Product[product_id],Product[product_group],"Not Found", 0,1)</f>
        <v>Beverages</v>
      </c>
      <c r="L578" t="str">
        <f>VLOOKUP('Sales Receipts'!C579,SalesOutlet[],4,0)</f>
        <v>Toronto</v>
      </c>
      <c r="M578" t="str">
        <f>VLOOKUP(SalesReceipts[[#This Row],[staff_id]],Staff[],7,0)</f>
        <v>Britanni Jorden</v>
      </c>
      <c r="N578">
        <f>MONTH(SalesReceipts[[#This Row],[transaction_date]])</f>
        <v>8</v>
      </c>
      <c r="O578" t="str">
        <f>VLOOKUP(SalesReceipts[[#This Row],[product_id]],Product[],4,0)</f>
        <v>Seasonal drink</v>
      </c>
      <c r="P578">
        <f>COUNTIF(SalesReceipts[sales_outlet_id],SalesReceipts[[#This Row],[sales_outlet_id]])</f>
        <v>129</v>
      </c>
    </row>
    <row r="579" spans="1:16">
      <c r="A579">
        <v>1445</v>
      </c>
      <c r="B579">
        <v>43678</v>
      </c>
      <c r="C579">
        <v>4</v>
      </c>
      <c r="D579">
        <v>12</v>
      </c>
      <c r="E579">
        <v>0</v>
      </c>
      <c r="F579">
        <v>1</v>
      </c>
      <c r="G579">
        <v>15</v>
      </c>
      <c r="H579">
        <v>1</v>
      </c>
      <c r="I579">
        <f>VLOOKUP(SalesReceipts[[#This Row],[product_id]],Product[],8,FALSE)</f>
        <v>9.25</v>
      </c>
      <c r="J579">
        <f>SalesReceipts[[#This Row],[unit_price]]-VLOOKUP(SalesReceipts[[#This Row],[product_id]],Product[],7,FALSE)</f>
        <v>1.8499999999999996</v>
      </c>
      <c r="K579" t="str">
        <f>_xlfn.XLOOKUP(SalesReceipts[[#This Row],[product_id]],Product[product_id],Product[product_group],"Not Found", 0,1)</f>
        <v>Whole Bean/Teas</v>
      </c>
      <c r="L579" t="str">
        <f>VLOOKUP('Sales Receipts'!C580,SalesOutlet[],4,0)</f>
        <v>Toronto</v>
      </c>
      <c r="M579" t="str">
        <f>VLOOKUP(SalesReceipts[[#This Row],[staff_id]],Staff[],7,0)</f>
        <v>Britanni Jorden</v>
      </c>
      <c r="N579">
        <f>MONTH(SalesReceipts[[#This Row],[transaction_date]])</f>
        <v>8</v>
      </c>
      <c r="O579" t="str">
        <f>VLOOKUP(SalesReceipts[[#This Row],[product_id]],Product[],4,0)</f>
        <v>Green tea</v>
      </c>
      <c r="P579">
        <f>COUNTIF(SalesReceipts[sales_outlet_id],SalesReceipts[[#This Row],[sales_outlet_id]])</f>
        <v>129</v>
      </c>
    </row>
    <row r="580" spans="1:16">
      <c r="A580">
        <v>250</v>
      </c>
      <c r="B580">
        <v>43678</v>
      </c>
      <c r="C580">
        <v>4</v>
      </c>
      <c r="D580">
        <v>13</v>
      </c>
      <c r="E580">
        <v>0</v>
      </c>
      <c r="F580">
        <v>1</v>
      </c>
      <c r="G580">
        <v>77</v>
      </c>
      <c r="H580">
        <v>2</v>
      </c>
      <c r="I580">
        <f>VLOOKUP(SalesReceipts[[#This Row],[product_id]],Product[],8,FALSE)</f>
        <v>3</v>
      </c>
      <c r="J580">
        <f>SalesReceipts[[#This Row],[unit_price]]-VLOOKUP(SalesReceipts[[#This Row],[product_id]],Product[],7,FALSE)</f>
        <v>1.05</v>
      </c>
      <c r="K580" t="str">
        <f>_xlfn.XLOOKUP(SalesReceipts[[#This Row],[product_id]],Product[product_id],Product[product_group],"Not Found", 0,1)</f>
        <v>Food</v>
      </c>
      <c r="L580" t="str">
        <f>VLOOKUP('Sales Receipts'!C581,SalesOutlet[],4,0)</f>
        <v>Markham</v>
      </c>
      <c r="M580" t="str">
        <f>VLOOKUP(SalesReceipts[[#This Row],[staff_id]],Staff[],7,0)</f>
        <v>Berk Derek</v>
      </c>
      <c r="N580">
        <f>MONTH(SalesReceipts[[#This Row],[transaction_date]])</f>
        <v>8</v>
      </c>
      <c r="O580" t="str">
        <f>VLOOKUP(SalesReceipts[[#This Row],[product_id]],Product[],4,0)</f>
        <v>Scone</v>
      </c>
      <c r="P580">
        <f>COUNTIF(SalesReceipts[sales_outlet_id],SalesReceipts[[#This Row],[sales_outlet_id]])</f>
        <v>129</v>
      </c>
    </row>
    <row r="581" spans="1:16">
      <c r="A581">
        <v>20</v>
      </c>
      <c r="B581">
        <v>43679</v>
      </c>
      <c r="C581">
        <v>7</v>
      </c>
      <c r="D581">
        <v>29</v>
      </c>
      <c r="E581">
        <v>0</v>
      </c>
      <c r="F581">
        <v>1</v>
      </c>
      <c r="G581">
        <v>53</v>
      </c>
      <c r="H581">
        <v>2</v>
      </c>
      <c r="I581">
        <f>VLOOKUP(SalesReceipts[[#This Row],[product_id]],Product[],8,FALSE)</f>
        <v>3</v>
      </c>
      <c r="J581">
        <f>SalesReceipts[[#This Row],[unit_price]]-VLOOKUP(SalesReceipts[[#This Row],[product_id]],Product[],7,FALSE)</f>
        <v>2.25</v>
      </c>
      <c r="K581" t="str">
        <f>_xlfn.XLOOKUP(SalesReceipts[[#This Row],[product_id]],Product[product_id],Product[product_group],"Not Found", 0,1)</f>
        <v>Beverages</v>
      </c>
      <c r="L581" t="str">
        <f>VLOOKUP('Sales Receipts'!C582,SalesOutlet[],4,0)</f>
        <v>Mississauga</v>
      </c>
      <c r="M581" t="str">
        <f>VLOOKUP(SalesReceipts[[#This Row],[staff_id]],Staff[],7,0)</f>
        <v>Orson Benedict</v>
      </c>
      <c r="N581">
        <f>MONTH(SalesReceipts[[#This Row],[transaction_date]])</f>
        <v>8</v>
      </c>
      <c r="O581" t="str">
        <f>VLOOKUP(SalesReceipts[[#This Row],[product_id]],Product[],4,0)</f>
        <v>Brewed Chai tea</v>
      </c>
      <c r="P581">
        <f>COUNTIF(SalesReceipts[sales_outlet_id],SalesReceipts[[#This Row],[sales_outlet_id]])</f>
        <v>122</v>
      </c>
    </row>
    <row r="582" spans="1:16">
      <c r="A582">
        <v>972</v>
      </c>
      <c r="B582">
        <v>43679</v>
      </c>
      <c r="C582">
        <v>6</v>
      </c>
      <c r="D582">
        <v>22</v>
      </c>
      <c r="E582">
        <v>1</v>
      </c>
      <c r="F582">
        <v>1</v>
      </c>
      <c r="G582">
        <v>4</v>
      </c>
      <c r="H582">
        <v>1</v>
      </c>
      <c r="I582">
        <f>VLOOKUP(SalesReceipts[[#This Row],[product_id]],Product[],8,FALSE)</f>
        <v>20.45</v>
      </c>
      <c r="J582">
        <f>SalesReceipts[[#This Row],[unit_price]]-VLOOKUP(SalesReceipts[[#This Row],[product_id]],Product[],7,FALSE)</f>
        <v>4.09</v>
      </c>
      <c r="K582" t="str">
        <f>_xlfn.XLOOKUP(SalesReceipts[[#This Row],[product_id]],Product[product_id],Product[product_group],"Not Found", 0,1)</f>
        <v>Whole Bean/Teas</v>
      </c>
      <c r="L582" t="str">
        <f>VLOOKUP('Sales Receipts'!C583,SalesOutlet[],4,0)</f>
        <v>Mississauga</v>
      </c>
      <c r="M582" t="str">
        <f>VLOOKUP(SalesReceipts[[#This Row],[staff_id]],Staff[],7,0)</f>
        <v>Marny Dennis</v>
      </c>
      <c r="N582">
        <f>MONTH(SalesReceipts[[#This Row],[transaction_date]])</f>
        <v>8</v>
      </c>
      <c r="O582" t="str">
        <f>VLOOKUP(SalesReceipts[[#This Row],[product_id]],Product[],4,0)</f>
        <v>Espresso Beans</v>
      </c>
      <c r="P582">
        <f>COUNTIF(SalesReceipts[sales_outlet_id],SalesReceipts[[#This Row],[sales_outlet_id]])</f>
        <v>146</v>
      </c>
    </row>
    <row r="583" spans="1:16">
      <c r="A583">
        <v>1069</v>
      </c>
      <c r="B583">
        <v>43679</v>
      </c>
      <c r="C583">
        <v>6</v>
      </c>
      <c r="D583">
        <v>22</v>
      </c>
      <c r="E583">
        <v>1</v>
      </c>
      <c r="F583">
        <v>1</v>
      </c>
      <c r="G583">
        <v>45</v>
      </c>
      <c r="H583">
        <v>1</v>
      </c>
      <c r="I583">
        <f>VLOOKUP(SalesReceipts[[#This Row],[product_id]],Product[],8,FALSE)</f>
        <v>3</v>
      </c>
      <c r="J583">
        <f>SalesReceipts[[#This Row],[unit_price]]-VLOOKUP(SalesReceipts[[#This Row],[product_id]],Product[],7,FALSE)</f>
        <v>2.25</v>
      </c>
      <c r="K583" t="str">
        <f>_xlfn.XLOOKUP(SalesReceipts[[#This Row],[product_id]],Product[product_id],Product[product_group],"Not Found", 0,1)</f>
        <v>Beverages</v>
      </c>
      <c r="L583" t="str">
        <f>VLOOKUP('Sales Receipts'!C584,SalesOutlet[],4,0)</f>
        <v>Markham</v>
      </c>
      <c r="M583" t="str">
        <f>VLOOKUP(SalesReceipts[[#This Row],[staff_id]],Staff[],7,0)</f>
        <v>Marny Dennis</v>
      </c>
      <c r="N583">
        <f>MONTH(SalesReceipts[[#This Row],[transaction_date]])</f>
        <v>8</v>
      </c>
      <c r="O583" t="str">
        <f>VLOOKUP(SalesReceipts[[#This Row],[product_id]],Product[],4,0)</f>
        <v>Brewed herbal tea</v>
      </c>
      <c r="P583">
        <f>COUNTIF(SalesReceipts[sales_outlet_id],SalesReceipts[[#This Row],[sales_outlet_id]])</f>
        <v>146</v>
      </c>
    </row>
    <row r="584" spans="1:16">
      <c r="A584">
        <v>1445</v>
      </c>
      <c r="B584">
        <v>43679</v>
      </c>
      <c r="C584">
        <v>7</v>
      </c>
      <c r="D584">
        <v>29</v>
      </c>
      <c r="E584">
        <v>0</v>
      </c>
      <c r="F584">
        <v>1</v>
      </c>
      <c r="G584">
        <v>48</v>
      </c>
      <c r="H584">
        <v>1</v>
      </c>
      <c r="I584">
        <f>VLOOKUP(SalesReceipts[[#This Row],[product_id]],Product[],8,FALSE)</f>
        <v>2.5</v>
      </c>
      <c r="J584">
        <f>SalesReceipts[[#This Row],[unit_price]]-VLOOKUP(SalesReceipts[[#This Row],[product_id]],Product[],7,FALSE)</f>
        <v>1.87</v>
      </c>
      <c r="K584" t="str">
        <f>_xlfn.XLOOKUP(SalesReceipts[[#This Row],[product_id]],Product[product_id],Product[product_group],"Not Found", 0,1)</f>
        <v>Beverages</v>
      </c>
      <c r="L584" t="str">
        <f>VLOOKUP('Sales Receipts'!C585,SalesOutlet[],4,0)</f>
        <v>Toronto</v>
      </c>
      <c r="M584" t="str">
        <f>VLOOKUP(SalesReceipts[[#This Row],[staff_id]],Staff[],7,0)</f>
        <v>Orson Benedict</v>
      </c>
      <c r="N584">
        <f>MONTH(SalesReceipts[[#This Row],[transaction_date]])</f>
        <v>8</v>
      </c>
      <c r="O584" t="str">
        <f>VLOOKUP(SalesReceipts[[#This Row],[product_id]],Product[],4,0)</f>
        <v>Brewed Black tea</v>
      </c>
      <c r="P584">
        <f>COUNTIF(SalesReceipts[sales_outlet_id],SalesReceipts[[#This Row],[sales_outlet_id]])</f>
        <v>122</v>
      </c>
    </row>
    <row r="585" spans="1:16">
      <c r="A585">
        <v>19</v>
      </c>
      <c r="B585">
        <v>43680</v>
      </c>
      <c r="C585">
        <v>10</v>
      </c>
      <c r="D585">
        <v>41</v>
      </c>
      <c r="E585">
        <v>1</v>
      </c>
      <c r="F585">
        <v>1</v>
      </c>
      <c r="G585">
        <v>41</v>
      </c>
      <c r="H585">
        <v>2</v>
      </c>
      <c r="I585">
        <f>VLOOKUP(SalesReceipts[[#This Row],[product_id]],Product[],8,FALSE)</f>
        <v>4.25</v>
      </c>
      <c r="J585">
        <f>SalesReceipts[[#This Row],[unit_price]]-VLOOKUP(SalesReceipts[[#This Row],[product_id]],Product[],7,FALSE)</f>
        <v>3.4</v>
      </c>
      <c r="K585" t="str">
        <f>_xlfn.XLOOKUP(SalesReceipts[[#This Row],[product_id]],Product[product_id],Product[product_group],"Not Found", 0,1)</f>
        <v>Beverages</v>
      </c>
      <c r="L585" t="str">
        <f>VLOOKUP('Sales Receipts'!C586,SalesOutlet[],4,0)</f>
        <v>Toronto</v>
      </c>
      <c r="M585" t="str">
        <f>VLOOKUP(SalesReceipts[[#This Row],[staff_id]],Staff[],7,0)</f>
        <v>Adrian Macon</v>
      </c>
      <c r="N585">
        <f>MONTH(SalesReceipts[[#This Row],[transaction_date]])</f>
        <v>8</v>
      </c>
      <c r="O585" t="str">
        <f>VLOOKUP(SalesReceipts[[#This Row],[product_id]],Product[],4,0)</f>
        <v>Barista Espresso</v>
      </c>
      <c r="P585">
        <f>COUNTIF(SalesReceipts[sales_outlet_id],SalesReceipts[[#This Row],[sales_outlet_id]])</f>
        <v>121</v>
      </c>
    </row>
    <row r="586" spans="1:16">
      <c r="A586">
        <v>566</v>
      </c>
      <c r="B586">
        <v>43680</v>
      </c>
      <c r="C586">
        <v>3</v>
      </c>
      <c r="D586">
        <v>10</v>
      </c>
      <c r="E586">
        <v>1</v>
      </c>
      <c r="F586">
        <v>1</v>
      </c>
      <c r="G586">
        <v>4</v>
      </c>
      <c r="H586">
        <v>2</v>
      </c>
      <c r="I586">
        <f>VLOOKUP(SalesReceipts[[#This Row],[product_id]],Product[],8,FALSE)</f>
        <v>20.45</v>
      </c>
      <c r="J586">
        <f>SalesReceipts[[#This Row],[unit_price]]-VLOOKUP(SalesReceipts[[#This Row],[product_id]],Product[],7,FALSE)</f>
        <v>4.09</v>
      </c>
      <c r="K586" t="str">
        <f>_xlfn.XLOOKUP(SalesReceipts[[#This Row],[product_id]],Product[product_id],Product[product_group],"Not Found", 0,1)</f>
        <v>Whole Bean/Teas</v>
      </c>
      <c r="L586" t="str">
        <f>VLOOKUP('Sales Receipts'!C587,SalesOutlet[],4,0)</f>
        <v>Markham</v>
      </c>
      <c r="M586" t="str">
        <f>VLOOKUP(SalesReceipts[[#This Row],[staff_id]],Staff[],7,0)</f>
        <v>Uma Winifred</v>
      </c>
      <c r="N586">
        <f>MONTH(SalesReceipts[[#This Row],[transaction_date]])</f>
        <v>8</v>
      </c>
      <c r="O586" t="str">
        <f>VLOOKUP(SalesReceipts[[#This Row],[product_id]],Product[],4,0)</f>
        <v>Espresso Beans</v>
      </c>
      <c r="P586">
        <f>COUNTIF(SalesReceipts[sales_outlet_id],SalesReceipts[[#This Row],[sales_outlet_id]])</f>
        <v>129</v>
      </c>
    </row>
    <row r="587" spans="1:16">
      <c r="A587">
        <v>1707</v>
      </c>
      <c r="B587">
        <v>43680</v>
      </c>
      <c r="C587">
        <v>7</v>
      </c>
      <c r="D587">
        <v>30</v>
      </c>
      <c r="E587">
        <v>1</v>
      </c>
      <c r="F587">
        <v>1</v>
      </c>
      <c r="G587">
        <v>67</v>
      </c>
      <c r="H587">
        <v>2</v>
      </c>
      <c r="I587">
        <f>VLOOKUP(SalesReceipts[[#This Row],[product_id]],Product[],8,FALSE)</f>
        <v>5.95</v>
      </c>
      <c r="J587">
        <f>SalesReceipts[[#This Row],[unit_price]]-VLOOKUP(SalesReceipts[[#This Row],[product_id]],Product[],7,FALSE)</f>
        <v>4.76</v>
      </c>
      <c r="K587" t="str">
        <f>_xlfn.XLOOKUP(SalesReceipts[[#This Row],[product_id]],Product[product_id],Product[product_group],"Not Found", 0,1)</f>
        <v>Beverages</v>
      </c>
      <c r="L587" t="str">
        <f>VLOOKUP('Sales Receipts'!C588,SalesOutlet[],4,0)</f>
        <v>Markham</v>
      </c>
      <c r="M587" t="str">
        <f>VLOOKUP(SalesReceipts[[#This Row],[staff_id]],Staff[],7,0)</f>
        <v>Amela Chadwick</v>
      </c>
      <c r="N587">
        <f>MONTH(SalesReceipts[[#This Row],[transaction_date]])</f>
        <v>8</v>
      </c>
      <c r="O587" t="str">
        <f>VLOOKUP(SalesReceipts[[#This Row],[product_id]],Product[],4,0)</f>
        <v>Seasonal drink</v>
      </c>
      <c r="P587">
        <f>COUNTIF(SalesReceipts[sales_outlet_id],SalesReceipts[[#This Row],[sales_outlet_id]])</f>
        <v>122</v>
      </c>
    </row>
    <row r="588" spans="1:16">
      <c r="A588">
        <v>636</v>
      </c>
      <c r="B588">
        <v>43680</v>
      </c>
      <c r="C588">
        <v>8</v>
      </c>
      <c r="D588">
        <v>33</v>
      </c>
      <c r="E588">
        <v>1</v>
      </c>
      <c r="F588">
        <v>1</v>
      </c>
      <c r="G588">
        <v>60</v>
      </c>
      <c r="H588">
        <v>1</v>
      </c>
      <c r="I588">
        <f>VLOOKUP(SalesReceipts[[#This Row],[product_id]],Product[],8,FALSE)</f>
        <v>3.75</v>
      </c>
      <c r="J588">
        <f>SalesReceipts[[#This Row],[unit_price]]-VLOOKUP(SalesReceipts[[#This Row],[product_id]],Product[],7,FALSE)</f>
        <v>0.94</v>
      </c>
      <c r="K588" t="str">
        <f>_xlfn.XLOOKUP(SalesReceipts[[#This Row],[product_id]],Product[product_id],Product[product_group],"Not Found", 0,1)</f>
        <v>Beverages</v>
      </c>
      <c r="L588" t="str">
        <f>VLOOKUP('Sales Receipts'!C589,SalesOutlet[],4,0)</f>
        <v>Toronto</v>
      </c>
      <c r="M588" t="str">
        <f>VLOOKUP(SalesReceipts[[#This Row],[staff_id]],Staff[],7,0)</f>
        <v>Cairo Vaughan</v>
      </c>
      <c r="N588">
        <f>MONTH(SalesReceipts[[#This Row],[transaction_date]])</f>
        <v>8</v>
      </c>
      <c r="O588" t="str">
        <f>VLOOKUP(SalesReceipts[[#This Row],[product_id]],Product[],4,0)</f>
        <v>Hot chocolate</v>
      </c>
      <c r="P588">
        <f>COUNTIF(SalesReceipts[sales_outlet_id],SalesReceipts[[#This Row],[sales_outlet_id]])</f>
        <v>124</v>
      </c>
    </row>
    <row r="589" spans="1:16">
      <c r="A589">
        <v>1511</v>
      </c>
      <c r="B589">
        <v>43681</v>
      </c>
      <c r="C589">
        <v>4</v>
      </c>
      <c r="D589">
        <v>12</v>
      </c>
      <c r="E589">
        <v>1</v>
      </c>
      <c r="F589">
        <v>1</v>
      </c>
      <c r="G589">
        <v>38</v>
      </c>
      <c r="H589">
        <v>2</v>
      </c>
      <c r="I589">
        <f>VLOOKUP(SalesReceipts[[#This Row],[product_id]],Product[],8,FALSE)</f>
        <v>3.75</v>
      </c>
      <c r="J589">
        <f>SalesReceipts[[#This Row],[unit_price]]-VLOOKUP(SalesReceipts[[#This Row],[product_id]],Product[],7,FALSE)</f>
        <v>3</v>
      </c>
      <c r="K589" t="str">
        <f>_xlfn.XLOOKUP(SalesReceipts[[#This Row],[product_id]],Product[product_id],Product[product_group],"Not Found", 0,1)</f>
        <v>Beverages</v>
      </c>
      <c r="L589" t="str">
        <f>VLOOKUP('Sales Receipts'!C590,SalesOutlet[],4,0)</f>
        <v>Mississauga</v>
      </c>
      <c r="M589" t="str">
        <f>VLOOKUP(SalesReceipts[[#This Row],[staff_id]],Staff[],7,0)</f>
        <v>Britanni Jorden</v>
      </c>
      <c r="N589">
        <f>MONTH(SalesReceipts[[#This Row],[transaction_date]])</f>
        <v>8</v>
      </c>
      <c r="O589" t="str">
        <f>VLOOKUP(SalesReceipts[[#This Row],[product_id]],Product[],4,0)</f>
        <v>Barista Espresso</v>
      </c>
      <c r="P589">
        <f>COUNTIF(SalesReceipts[sales_outlet_id],SalesReceipts[[#This Row],[sales_outlet_id]])</f>
        <v>129</v>
      </c>
    </row>
    <row r="590" spans="1:16">
      <c r="A590">
        <v>27</v>
      </c>
      <c r="B590">
        <v>43681</v>
      </c>
      <c r="C590">
        <v>6</v>
      </c>
      <c r="D590">
        <v>24</v>
      </c>
      <c r="E590">
        <v>0</v>
      </c>
      <c r="F590">
        <v>1</v>
      </c>
      <c r="G590">
        <v>19</v>
      </c>
      <c r="H590">
        <v>2</v>
      </c>
      <c r="I590">
        <f>VLOOKUP(SalesReceipts[[#This Row],[product_id]],Product[],8,FALSE)</f>
        <v>6.4</v>
      </c>
      <c r="J590">
        <f>SalesReceipts[[#This Row],[unit_price]]-VLOOKUP(SalesReceipts[[#This Row],[product_id]],Product[],7,FALSE)</f>
        <v>1.2800000000000002</v>
      </c>
      <c r="K590" t="str">
        <f>_xlfn.XLOOKUP(SalesReceipts[[#This Row],[product_id]],Product[product_id],Product[product_group],"Not Found", 0,1)</f>
        <v>Whole Bean/Teas</v>
      </c>
      <c r="L590" t="str">
        <f>VLOOKUP('Sales Receipts'!C591,SalesOutlet[],4,0)</f>
        <v>Mississauga</v>
      </c>
      <c r="M590" t="str">
        <f>VLOOKUP(SalesReceipts[[#This Row],[staff_id]],Staff[],7,0)</f>
        <v>Garrett Doris</v>
      </c>
      <c r="N590">
        <f>MONTH(SalesReceipts[[#This Row],[transaction_date]])</f>
        <v>8</v>
      </c>
      <c r="O590" t="str">
        <f>VLOOKUP(SalesReceipts[[#This Row],[product_id]],Product[],4,0)</f>
        <v>Drinking Chocolate</v>
      </c>
      <c r="P590">
        <f>COUNTIF(SalesReceipts[sales_outlet_id],SalesReceipts[[#This Row],[sales_outlet_id]])</f>
        <v>146</v>
      </c>
    </row>
    <row r="591" spans="1:16">
      <c r="A591">
        <v>1695</v>
      </c>
      <c r="B591">
        <v>43682</v>
      </c>
      <c r="C591">
        <v>5</v>
      </c>
      <c r="D591">
        <v>19</v>
      </c>
      <c r="E591">
        <v>0</v>
      </c>
      <c r="F591">
        <v>1</v>
      </c>
      <c r="G591">
        <v>68</v>
      </c>
      <c r="H591">
        <v>2</v>
      </c>
      <c r="I591">
        <f>VLOOKUP(SalesReceipts[[#This Row],[product_id]],Product[],8,FALSE)</f>
        <v>3.75</v>
      </c>
      <c r="J591">
        <f>SalesReceipts[[#This Row],[unit_price]]-VLOOKUP(SalesReceipts[[#This Row],[product_id]],Product[],7,FALSE)</f>
        <v>0.94</v>
      </c>
      <c r="K591" t="str">
        <f>_xlfn.XLOOKUP(SalesReceipts[[#This Row],[product_id]],Product[product_id],Product[product_group],"Not Found", 0,1)</f>
        <v>Beverages</v>
      </c>
      <c r="L591" t="str">
        <f>VLOOKUP('Sales Receipts'!C592,SalesOutlet[],4,0)</f>
        <v>Toronto</v>
      </c>
      <c r="M591" t="str">
        <f>VLOOKUP(SalesReceipts[[#This Row],[staff_id]],Staff[],7,0)</f>
        <v>Peter Paloma</v>
      </c>
      <c r="N591">
        <f>MONTH(SalesReceipts[[#This Row],[transaction_date]])</f>
        <v>8</v>
      </c>
      <c r="O591" t="str">
        <f>VLOOKUP(SalesReceipts[[#This Row],[product_id]],Product[],4,0)</f>
        <v>Seasonal drink</v>
      </c>
      <c r="P591">
        <f>COUNTIF(SalesReceipts[sales_outlet_id],SalesReceipts[[#This Row],[sales_outlet_id]])</f>
        <v>115</v>
      </c>
    </row>
    <row r="592" spans="1:16">
      <c r="A592">
        <v>1684</v>
      </c>
      <c r="B592">
        <v>43682</v>
      </c>
      <c r="C592">
        <v>10</v>
      </c>
      <c r="D592">
        <v>41</v>
      </c>
      <c r="E592">
        <v>1</v>
      </c>
      <c r="F592">
        <v>1</v>
      </c>
      <c r="G592">
        <v>78</v>
      </c>
      <c r="H592">
        <v>1</v>
      </c>
      <c r="I592">
        <f>VLOOKUP(SalesReceipts[[#This Row],[product_id]],Product[],8,FALSE)</f>
        <v>4.5</v>
      </c>
      <c r="J592">
        <f>SalesReceipts[[#This Row],[unit_price]]-VLOOKUP(SalesReceipts[[#This Row],[product_id]],Product[],7,FALSE)</f>
        <v>1.5699999999999998</v>
      </c>
      <c r="K592" t="str">
        <f>_xlfn.XLOOKUP(SalesReceipts[[#This Row],[product_id]],Product[product_id],Product[product_group],"Not Found", 0,1)</f>
        <v>Food</v>
      </c>
      <c r="L592" t="str">
        <f>VLOOKUP('Sales Receipts'!C593,SalesOutlet[],4,0)</f>
        <v>Toronto</v>
      </c>
      <c r="M592" t="str">
        <f>VLOOKUP(SalesReceipts[[#This Row],[staff_id]],Staff[],7,0)</f>
        <v>Adrian Macon</v>
      </c>
      <c r="N592">
        <f>MONTH(SalesReceipts[[#This Row],[transaction_date]])</f>
        <v>8</v>
      </c>
      <c r="O592" t="str">
        <f>VLOOKUP(SalesReceipts[[#This Row],[product_id]],Product[],4,0)</f>
        <v>Scone</v>
      </c>
      <c r="P592">
        <f>COUNTIF(SalesReceipts[sales_outlet_id],SalesReceipts[[#This Row],[sales_outlet_id]])</f>
        <v>121</v>
      </c>
    </row>
    <row r="593" spans="1:16">
      <c r="A593">
        <v>107</v>
      </c>
      <c r="B593">
        <v>43682</v>
      </c>
      <c r="C593">
        <v>9</v>
      </c>
      <c r="D593">
        <v>36</v>
      </c>
      <c r="E593">
        <v>1</v>
      </c>
      <c r="F593">
        <v>1</v>
      </c>
      <c r="G593">
        <v>75</v>
      </c>
      <c r="H593">
        <v>1</v>
      </c>
      <c r="I593">
        <f>VLOOKUP(SalesReceipts[[#This Row],[product_id]],Product[],8,FALSE)</f>
        <v>3.5</v>
      </c>
      <c r="J593">
        <f>SalesReceipts[[#This Row],[unit_price]]-VLOOKUP(SalesReceipts[[#This Row],[product_id]],Product[],7,FALSE)</f>
        <v>1.2200000000000002</v>
      </c>
      <c r="K593" t="str">
        <f>_xlfn.XLOOKUP(SalesReceipts[[#This Row],[product_id]],Product[product_id],Product[product_group],"Not Found", 0,1)</f>
        <v>Food</v>
      </c>
      <c r="L593" t="str">
        <f>VLOOKUP('Sales Receipts'!C594,SalesOutlet[],4,0)</f>
        <v>Markham</v>
      </c>
      <c r="M593" t="str">
        <f>VLOOKUP(SalesReceipts[[#This Row],[staff_id]],Staff[],7,0)</f>
        <v>Anthony Kaitlin</v>
      </c>
      <c r="N593">
        <f>MONTH(SalesReceipts[[#This Row],[transaction_date]])</f>
        <v>8</v>
      </c>
      <c r="O593" t="str">
        <f>VLOOKUP(SalesReceipts[[#This Row],[product_id]],Product[],4,0)</f>
        <v>Biscotti</v>
      </c>
      <c r="P593">
        <f>COUNTIF(SalesReceipts[sales_outlet_id],SalesReceipts[[#This Row],[sales_outlet_id]])</f>
        <v>114</v>
      </c>
    </row>
    <row r="594" spans="1:16">
      <c r="A594">
        <v>1397</v>
      </c>
      <c r="B594">
        <v>43683</v>
      </c>
      <c r="C594">
        <v>7</v>
      </c>
      <c r="D594">
        <v>26</v>
      </c>
      <c r="E594">
        <v>1</v>
      </c>
      <c r="F594">
        <v>1</v>
      </c>
      <c r="G594">
        <v>43</v>
      </c>
      <c r="H594">
        <v>2</v>
      </c>
      <c r="I594">
        <f>VLOOKUP(SalesReceipts[[#This Row],[product_id]],Product[],8,FALSE)</f>
        <v>3</v>
      </c>
      <c r="J594">
        <f>SalesReceipts[[#This Row],[unit_price]]-VLOOKUP(SalesReceipts[[#This Row],[product_id]],Product[],7,FALSE)</f>
        <v>2.25</v>
      </c>
      <c r="K594" t="str">
        <f>_xlfn.XLOOKUP(SalesReceipts[[#This Row],[product_id]],Product[product_id],Product[product_group],"Not Found", 0,1)</f>
        <v>Beverages</v>
      </c>
      <c r="L594" t="str">
        <f>VLOOKUP('Sales Receipts'!C595,SalesOutlet[],4,0)</f>
        <v>Toronto</v>
      </c>
      <c r="M594" t="str">
        <f>VLOOKUP(SalesReceipts[[#This Row],[staff_id]],Staff[],7,0)</f>
        <v>Joelle Christen</v>
      </c>
      <c r="N594">
        <f>MONTH(SalesReceipts[[#This Row],[transaction_date]])</f>
        <v>8</v>
      </c>
      <c r="O594" t="str">
        <f>VLOOKUP(SalesReceipts[[#This Row],[product_id]],Product[],4,0)</f>
        <v>Brewed herbal tea</v>
      </c>
      <c r="P594">
        <f>COUNTIF(SalesReceipts[sales_outlet_id],SalesReceipts[[#This Row],[sales_outlet_id]])</f>
        <v>122</v>
      </c>
    </row>
    <row r="595" spans="1:16">
      <c r="A595">
        <v>743</v>
      </c>
      <c r="B595">
        <v>43684</v>
      </c>
      <c r="C595">
        <v>9</v>
      </c>
      <c r="D595">
        <v>38</v>
      </c>
      <c r="E595">
        <v>0</v>
      </c>
      <c r="F595">
        <v>1</v>
      </c>
      <c r="G595">
        <v>57</v>
      </c>
      <c r="H595">
        <v>1</v>
      </c>
      <c r="I595">
        <f>VLOOKUP(SalesReceipts[[#This Row],[product_id]],Product[],8,FALSE)</f>
        <v>3.1</v>
      </c>
      <c r="J595">
        <f>SalesReceipts[[#This Row],[unit_price]]-VLOOKUP(SalesReceipts[[#This Row],[product_id]],Product[],7,FALSE)</f>
        <v>2.3200000000000003</v>
      </c>
      <c r="K595" t="str">
        <f>_xlfn.XLOOKUP(SalesReceipts[[#This Row],[product_id]],Product[product_id],Product[product_group],"Not Found", 0,1)</f>
        <v>Beverages</v>
      </c>
      <c r="L595" t="str">
        <f>VLOOKUP('Sales Receipts'!C596,SalesOutlet[],4,0)</f>
        <v>Markham</v>
      </c>
      <c r="M595" t="str">
        <f>VLOOKUP(SalesReceipts[[#This Row],[staff_id]],Staff[],7,0)</f>
        <v>Ezekiel Bertha</v>
      </c>
      <c r="N595">
        <f>MONTH(SalesReceipts[[#This Row],[transaction_date]])</f>
        <v>8</v>
      </c>
      <c r="O595" t="str">
        <f>VLOOKUP(SalesReceipts[[#This Row],[product_id]],Product[],4,0)</f>
        <v>Brewed Chai tea</v>
      </c>
      <c r="P595">
        <f>COUNTIF(SalesReceipts[sales_outlet_id],SalesReceipts[[#This Row],[sales_outlet_id]])</f>
        <v>114</v>
      </c>
    </row>
    <row r="596" spans="1:16">
      <c r="A596">
        <v>1056</v>
      </c>
      <c r="B596">
        <v>43684</v>
      </c>
      <c r="C596">
        <v>8</v>
      </c>
      <c r="D596">
        <v>35</v>
      </c>
      <c r="E596">
        <v>0</v>
      </c>
      <c r="F596">
        <v>1</v>
      </c>
      <c r="G596">
        <v>9</v>
      </c>
      <c r="H596">
        <v>1</v>
      </c>
      <c r="I596">
        <f>VLOOKUP(SalesReceipts[[#This Row],[product_id]],Product[],8,FALSE)</f>
        <v>22.5</v>
      </c>
      <c r="J596">
        <f>SalesReceipts[[#This Row],[unit_price]]-VLOOKUP(SalesReceipts[[#This Row],[product_id]],Product[],7,FALSE)</f>
        <v>4.5</v>
      </c>
      <c r="K596" t="str">
        <f>_xlfn.XLOOKUP(SalesReceipts[[#This Row],[product_id]],Product[product_id],Product[product_group],"Not Found", 0,1)</f>
        <v>Whole Bean/Teas</v>
      </c>
      <c r="L596" t="str">
        <f>VLOOKUP('Sales Receipts'!C597,SalesOutlet[],4,0)</f>
        <v>Toronto</v>
      </c>
      <c r="M596" t="str">
        <f>VLOOKUP(SalesReceipts[[#This Row],[staff_id]],Staff[],7,0)</f>
        <v>Xavier Zachary</v>
      </c>
      <c r="N596">
        <f>MONTH(SalesReceipts[[#This Row],[transaction_date]])</f>
        <v>8</v>
      </c>
      <c r="O596" t="str">
        <f>VLOOKUP(SalesReceipts[[#This Row],[product_id]],Product[],4,0)</f>
        <v>Organic Beans</v>
      </c>
      <c r="P596">
        <f>COUNTIF(SalesReceipts[sales_outlet_id],SalesReceipts[[#This Row],[sales_outlet_id]])</f>
        <v>124</v>
      </c>
    </row>
    <row r="597" spans="1:16">
      <c r="A597">
        <v>1631</v>
      </c>
      <c r="B597">
        <v>43684</v>
      </c>
      <c r="C597">
        <v>4</v>
      </c>
      <c r="D597">
        <v>11</v>
      </c>
      <c r="E597">
        <v>1</v>
      </c>
      <c r="F597">
        <v>1</v>
      </c>
      <c r="G597">
        <v>35</v>
      </c>
      <c r="H597">
        <v>2</v>
      </c>
      <c r="I597">
        <f>VLOOKUP(SalesReceipts[[#This Row],[product_id]],Product[],8,FALSE)</f>
        <v>3.1</v>
      </c>
      <c r="J597">
        <f>SalesReceipts[[#This Row],[unit_price]]-VLOOKUP(SalesReceipts[[#This Row],[product_id]],Product[],7,FALSE)</f>
        <v>2.48</v>
      </c>
      <c r="K597" t="str">
        <f>_xlfn.XLOOKUP(SalesReceipts[[#This Row],[product_id]],Product[product_id],Product[product_group],"Not Found", 0,1)</f>
        <v>Beverages</v>
      </c>
      <c r="L597" t="str">
        <f>VLOOKUP('Sales Receipts'!C598,SalesOutlet[],4,0)</f>
        <v>Mississauga</v>
      </c>
      <c r="M597" t="str">
        <f>VLOOKUP(SalesReceipts[[#This Row],[staff_id]],Staff[],7,0)</f>
        <v>Ruth Leslie</v>
      </c>
      <c r="N597">
        <f>MONTH(SalesReceipts[[#This Row],[transaction_date]])</f>
        <v>8</v>
      </c>
      <c r="O597" t="str">
        <f>VLOOKUP(SalesReceipts[[#This Row],[product_id]],Product[],4,0)</f>
        <v>Premium brewed coffee</v>
      </c>
      <c r="P597">
        <f>COUNTIF(SalesReceipts[sales_outlet_id],SalesReceipts[[#This Row],[sales_outlet_id]])</f>
        <v>129</v>
      </c>
    </row>
    <row r="598" spans="1:16">
      <c r="A598">
        <v>1169</v>
      </c>
      <c r="B598">
        <v>43686</v>
      </c>
      <c r="C598">
        <v>6</v>
      </c>
      <c r="D598">
        <v>22</v>
      </c>
      <c r="E598">
        <v>1</v>
      </c>
      <c r="F598">
        <v>1</v>
      </c>
      <c r="G598">
        <v>37</v>
      </c>
      <c r="H598">
        <v>1</v>
      </c>
      <c r="I598">
        <f>VLOOKUP(SalesReceipts[[#This Row],[product_id]],Product[],8,FALSE)</f>
        <v>3</v>
      </c>
      <c r="J598">
        <f>SalesReceipts[[#This Row],[unit_price]]-VLOOKUP(SalesReceipts[[#This Row],[product_id]],Product[],7,FALSE)</f>
        <v>2.4</v>
      </c>
      <c r="K598" t="str">
        <f>_xlfn.XLOOKUP(SalesReceipts[[#This Row],[product_id]],Product[product_id],Product[product_group],"Not Found", 0,1)</f>
        <v>Beverages</v>
      </c>
      <c r="L598" t="str">
        <f>VLOOKUP('Sales Receipts'!C599,SalesOutlet[],4,0)</f>
        <v>Toronto</v>
      </c>
      <c r="M598" t="str">
        <f>VLOOKUP(SalesReceipts[[#This Row],[staff_id]],Staff[],7,0)</f>
        <v>Marny Dennis</v>
      </c>
      <c r="N598">
        <f>MONTH(SalesReceipts[[#This Row],[transaction_date]])</f>
        <v>8</v>
      </c>
      <c r="O598" t="str">
        <f>VLOOKUP(SalesReceipts[[#This Row],[product_id]],Product[],4,0)</f>
        <v>Barista Espresso</v>
      </c>
      <c r="P598">
        <f>COUNTIF(SalesReceipts[sales_outlet_id],SalesReceipts[[#This Row],[sales_outlet_id]])</f>
        <v>146</v>
      </c>
    </row>
    <row r="599" spans="1:16">
      <c r="A599">
        <v>1389</v>
      </c>
      <c r="B599">
        <v>43686</v>
      </c>
      <c r="C599">
        <v>4</v>
      </c>
      <c r="D599">
        <v>14</v>
      </c>
      <c r="E599">
        <v>1</v>
      </c>
      <c r="F599">
        <v>1</v>
      </c>
      <c r="G599">
        <v>77</v>
      </c>
      <c r="H599">
        <v>2</v>
      </c>
      <c r="I599">
        <f>VLOOKUP(SalesReceipts[[#This Row],[product_id]],Product[],8,FALSE)</f>
        <v>3</v>
      </c>
      <c r="J599">
        <f>SalesReceipts[[#This Row],[unit_price]]-VLOOKUP(SalesReceipts[[#This Row],[product_id]],Product[],7,FALSE)</f>
        <v>1.05</v>
      </c>
      <c r="K599" t="str">
        <f>_xlfn.XLOOKUP(SalesReceipts[[#This Row],[product_id]],Product[product_id],Product[product_group],"Not Found", 0,1)</f>
        <v>Food</v>
      </c>
      <c r="L599" t="str">
        <f>VLOOKUP('Sales Receipts'!C600,SalesOutlet[],4,0)</f>
        <v>Mississauga</v>
      </c>
      <c r="M599" t="str">
        <f>VLOOKUP(SalesReceipts[[#This Row],[staff_id]],Staff[],7,0)</f>
        <v>Damon Sasha</v>
      </c>
      <c r="N599">
        <f>MONTH(SalesReceipts[[#This Row],[transaction_date]])</f>
        <v>8</v>
      </c>
      <c r="O599" t="str">
        <f>VLOOKUP(SalesReceipts[[#This Row],[product_id]],Product[],4,0)</f>
        <v>Scone</v>
      </c>
      <c r="P599">
        <f>COUNTIF(SalesReceipts[sales_outlet_id],SalesReceipts[[#This Row],[sales_outlet_id]])</f>
        <v>129</v>
      </c>
    </row>
    <row r="600" spans="1:16">
      <c r="A600">
        <v>12</v>
      </c>
      <c r="B600">
        <v>43686</v>
      </c>
      <c r="C600">
        <v>6</v>
      </c>
      <c r="D600">
        <v>24</v>
      </c>
      <c r="E600">
        <v>1</v>
      </c>
      <c r="F600">
        <v>1</v>
      </c>
      <c r="G600">
        <v>32</v>
      </c>
      <c r="H600">
        <v>2</v>
      </c>
      <c r="I600">
        <f>VLOOKUP(SalesReceipts[[#This Row],[product_id]],Product[],8,FALSE)</f>
        <v>3</v>
      </c>
      <c r="J600">
        <f>SalesReceipts[[#This Row],[unit_price]]-VLOOKUP(SalesReceipts[[#This Row],[product_id]],Product[],7,FALSE)</f>
        <v>2.4</v>
      </c>
      <c r="K600" t="str">
        <f>_xlfn.XLOOKUP(SalesReceipts[[#This Row],[product_id]],Product[product_id],Product[product_group],"Not Found", 0,1)</f>
        <v>Beverages</v>
      </c>
      <c r="L600" t="str">
        <f>VLOOKUP('Sales Receipts'!C601,SalesOutlet[],4,0)</f>
        <v>Toronto</v>
      </c>
      <c r="M600" t="str">
        <f>VLOOKUP(SalesReceipts[[#This Row],[staff_id]],Staff[],7,0)</f>
        <v>Garrett Doris</v>
      </c>
      <c r="N600">
        <f>MONTH(SalesReceipts[[#This Row],[transaction_date]])</f>
        <v>8</v>
      </c>
      <c r="O600" t="str">
        <f>VLOOKUP(SalesReceipts[[#This Row],[product_id]],Product[],4,0)</f>
        <v>Gourmet brewed coffee</v>
      </c>
      <c r="P600">
        <f>COUNTIF(SalesReceipts[sales_outlet_id],SalesReceipts[[#This Row],[sales_outlet_id]])</f>
        <v>146</v>
      </c>
    </row>
    <row r="601" spans="1:16">
      <c r="A601">
        <v>601</v>
      </c>
      <c r="B601">
        <v>43687</v>
      </c>
      <c r="C601">
        <v>9</v>
      </c>
      <c r="D601">
        <v>36</v>
      </c>
      <c r="E601">
        <v>0</v>
      </c>
      <c r="F601">
        <v>1</v>
      </c>
      <c r="G601">
        <v>81</v>
      </c>
      <c r="H601">
        <v>1</v>
      </c>
      <c r="I601">
        <f>VLOOKUP(SalesReceipts[[#This Row],[product_id]],Product[],8,FALSE)</f>
        <v>28</v>
      </c>
      <c r="J601">
        <f>SalesReceipts[[#This Row],[unit_price]]-VLOOKUP(SalesReceipts[[#This Row],[product_id]],Product[],7,FALSE)</f>
        <v>19.04</v>
      </c>
      <c r="K601" t="str">
        <f>_xlfn.XLOOKUP(SalesReceipts[[#This Row],[product_id]],Product[product_id],Product[product_group],"Not Found", 0,1)</f>
        <v>Merchandise</v>
      </c>
      <c r="L601" t="str">
        <f>VLOOKUP('Sales Receipts'!C602,SalesOutlet[],4,0)</f>
        <v>Toronto</v>
      </c>
      <c r="M601" t="str">
        <f>VLOOKUP(SalesReceipts[[#This Row],[staff_id]],Staff[],7,0)</f>
        <v>Anthony Kaitlin</v>
      </c>
      <c r="N601">
        <f>MONTH(SalesReceipts[[#This Row],[transaction_date]])</f>
        <v>8</v>
      </c>
      <c r="O601" t="str">
        <f>VLOOKUP(SalesReceipts[[#This Row],[product_id]],Product[],4,0)</f>
        <v>Clothing</v>
      </c>
      <c r="P601">
        <f>COUNTIF(SalesReceipts[sales_outlet_id],SalesReceipts[[#This Row],[sales_outlet_id]])</f>
        <v>114</v>
      </c>
    </row>
    <row r="602" spans="1:16">
      <c r="A602">
        <v>54</v>
      </c>
      <c r="B602">
        <v>43687</v>
      </c>
      <c r="C602">
        <v>4</v>
      </c>
      <c r="D602">
        <v>11</v>
      </c>
      <c r="E602">
        <v>1</v>
      </c>
      <c r="F602">
        <v>1</v>
      </c>
      <c r="G602">
        <v>21</v>
      </c>
      <c r="H602">
        <v>1</v>
      </c>
      <c r="I602">
        <f>VLOOKUP(SalesReceipts[[#This Row],[product_id]],Product[],8,FALSE)</f>
        <v>13.33</v>
      </c>
      <c r="J602">
        <f>SalesReceipts[[#This Row],[unit_price]]-VLOOKUP(SalesReceipts[[#This Row],[product_id]],Product[],7,FALSE)</f>
        <v>2.67</v>
      </c>
      <c r="K602" t="str">
        <f>_xlfn.XLOOKUP(SalesReceipts[[#This Row],[product_id]],Product[product_id],Product[product_group],"Not Found", 0,1)</f>
        <v>Whole Bean/Teas</v>
      </c>
      <c r="L602" t="str">
        <f>VLOOKUP('Sales Receipts'!C603,SalesOutlet[],4,0)</f>
        <v>Markham</v>
      </c>
      <c r="M602" t="str">
        <f>VLOOKUP(SalesReceipts[[#This Row],[staff_id]],Staff[],7,0)</f>
        <v>Ruth Leslie</v>
      </c>
      <c r="N602">
        <f>MONTH(SalesReceipts[[#This Row],[transaction_date]])</f>
        <v>8</v>
      </c>
      <c r="O602" t="str">
        <f>VLOOKUP(SalesReceipts[[#This Row],[product_id]],Product[],4,0)</f>
        <v>Drinking Chocolate</v>
      </c>
      <c r="P602">
        <f>COUNTIF(SalesReceipts[sales_outlet_id],SalesReceipts[[#This Row],[sales_outlet_id]])</f>
        <v>129</v>
      </c>
    </row>
    <row r="603" spans="1:16">
      <c r="A603">
        <v>421</v>
      </c>
      <c r="B603">
        <v>43688</v>
      </c>
      <c r="C603">
        <v>8</v>
      </c>
      <c r="D603">
        <v>33</v>
      </c>
      <c r="E603">
        <v>0</v>
      </c>
      <c r="F603">
        <v>1</v>
      </c>
      <c r="G603">
        <v>14</v>
      </c>
      <c r="H603">
        <v>2</v>
      </c>
      <c r="I603">
        <f>VLOOKUP(SalesReceipts[[#This Row],[product_id]],Product[],8,FALSE)</f>
        <v>8.9499999999999993</v>
      </c>
      <c r="J603">
        <f>SalesReceipts[[#This Row],[unit_price]]-VLOOKUP(SalesReceipts[[#This Row],[product_id]],Product[],7,FALSE)</f>
        <v>1.7899999999999991</v>
      </c>
      <c r="K603" t="str">
        <f>_xlfn.XLOOKUP(SalesReceipts[[#This Row],[product_id]],Product[product_id],Product[product_group],"Not Found", 0,1)</f>
        <v>Whole Bean/Teas</v>
      </c>
      <c r="L603" t="str">
        <f>VLOOKUP('Sales Receipts'!C604,SalesOutlet[],4,0)</f>
        <v>Mississauga</v>
      </c>
      <c r="M603" t="str">
        <f>VLOOKUP(SalesReceipts[[#This Row],[staff_id]],Staff[],7,0)</f>
        <v>Cairo Vaughan</v>
      </c>
      <c r="N603">
        <f>MONTH(SalesReceipts[[#This Row],[transaction_date]])</f>
        <v>8</v>
      </c>
      <c r="O603" t="str">
        <f>VLOOKUP(SalesReceipts[[#This Row],[product_id]],Product[],4,0)</f>
        <v>Black tea</v>
      </c>
      <c r="P603">
        <f>COUNTIF(SalesReceipts[sales_outlet_id],SalesReceipts[[#This Row],[sales_outlet_id]])</f>
        <v>124</v>
      </c>
    </row>
    <row r="604" spans="1:16">
      <c r="A604">
        <v>1807</v>
      </c>
      <c r="B604">
        <v>43688</v>
      </c>
      <c r="C604">
        <v>5</v>
      </c>
      <c r="D604">
        <v>16</v>
      </c>
      <c r="E604">
        <v>0</v>
      </c>
      <c r="F604">
        <v>1</v>
      </c>
      <c r="G604">
        <v>2</v>
      </c>
      <c r="H604">
        <v>1</v>
      </c>
      <c r="I604">
        <f>VLOOKUP(SalesReceipts[[#This Row],[product_id]],Product[],8,FALSE)</f>
        <v>18</v>
      </c>
      <c r="J604">
        <f>SalesReceipts[[#This Row],[unit_price]]-VLOOKUP(SalesReceipts[[#This Row],[product_id]],Product[],7,FALSE)</f>
        <v>3.5999999999999996</v>
      </c>
      <c r="K604" t="str">
        <f>_xlfn.XLOOKUP(SalesReceipts[[#This Row],[product_id]],Product[product_id],Product[product_group],"Not Found", 0,1)</f>
        <v>Whole Bean/Teas</v>
      </c>
      <c r="L604" t="str">
        <f>VLOOKUP('Sales Receipts'!C605,SalesOutlet[],4,0)</f>
        <v>Toronto</v>
      </c>
      <c r="M604" t="str">
        <f>VLOOKUP(SalesReceipts[[#This Row],[staff_id]],Staff[],7,0)</f>
        <v>Reed Eve</v>
      </c>
      <c r="N604">
        <f>MONTH(SalesReceipts[[#This Row],[transaction_date]])</f>
        <v>8</v>
      </c>
      <c r="O604" t="str">
        <f>VLOOKUP(SalesReceipts[[#This Row],[product_id]],Product[],4,0)</f>
        <v>House blend Beans</v>
      </c>
      <c r="P604">
        <f>COUNTIF(SalesReceipts[sales_outlet_id],SalesReceipts[[#This Row],[sales_outlet_id]])</f>
        <v>115</v>
      </c>
    </row>
    <row r="605" spans="1:16">
      <c r="A605">
        <v>86</v>
      </c>
      <c r="B605">
        <v>43688</v>
      </c>
      <c r="C605">
        <v>3</v>
      </c>
      <c r="D605">
        <v>9</v>
      </c>
      <c r="E605">
        <v>0</v>
      </c>
      <c r="F605">
        <v>1</v>
      </c>
      <c r="G605">
        <v>67</v>
      </c>
      <c r="H605">
        <v>2</v>
      </c>
      <c r="I605">
        <f>VLOOKUP(SalesReceipts[[#This Row],[product_id]],Product[],8,FALSE)</f>
        <v>5.95</v>
      </c>
      <c r="J605">
        <f>SalesReceipts[[#This Row],[unit_price]]-VLOOKUP(SalesReceipts[[#This Row],[product_id]],Product[],7,FALSE)</f>
        <v>4.76</v>
      </c>
      <c r="K605" t="str">
        <f>_xlfn.XLOOKUP(SalesReceipts[[#This Row],[product_id]],Product[product_id],Product[product_group],"Not Found", 0,1)</f>
        <v>Beverages</v>
      </c>
      <c r="L605" t="str">
        <f>VLOOKUP('Sales Receipts'!C606,SalesOutlet[],4,0)</f>
        <v>Toronto</v>
      </c>
      <c r="M605" t="str">
        <f>VLOOKUP(SalesReceipts[[#This Row],[staff_id]],Staff[],7,0)</f>
        <v>Caldwell Veda</v>
      </c>
      <c r="N605">
        <f>MONTH(SalesReceipts[[#This Row],[transaction_date]])</f>
        <v>8</v>
      </c>
      <c r="O605" t="str">
        <f>VLOOKUP(SalesReceipts[[#This Row],[product_id]],Product[],4,0)</f>
        <v>Seasonal drink</v>
      </c>
      <c r="P605">
        <f>COUNTIF(SalesReceipts[sales_outlet_id],SalesReceipts[[#This Row],[sales_outlet_id]])</f>
        <v>129</v>
      </c>
    </row>
    <row r="606" spans="1:16">
      <c r="A606">
        <v>807</v>
      </c>
      <c r="B606">
        <v>43689</v>
      </c>
      <c r="C606">
        <v>10</v>
      </c>
      <c r="D606">
        <v>45</v>
      </c>
      <c r="E606">
        <v>0</v>
      </c>
      <c r="F606">
        <v>1</v>
      </c>
      <c r="G606">
        <v>78</v>
      </c>
      <c r="H606">
        <v>2</v>
      </c>
      <c r="I606">
        <f>VLOOKUP(SalesReceipts[[#This Row],[product_id]],Product[],8,FALSE)</f>
        <v>4.5</v>
      </c>
      <c r="J606">
        <f>SalesReceipts[[#This Row],[unit_price]]-VLOOKUP(SalesReceipts[[#This Row],[product_id]],Product[],7,FALSE)</f>
        <v>1.5699999999999998</v>
      </c>
      <c r="K606" t="str">
        <f>_xlfn.XLOOKUP(SalesReceipts[[#This Row],[product_id]],Product[product_id],Product[product_group],"Not Found", 0,1)</f>
        <v>Food</v>
      </c>
      <c r="L606" t="str">
        <f>VLOOKUP('Sales Receipts'!C607,SalesOutlet[],4,0)</f>
        <v>Mississauga</v>
      </c>
      <c r="M606" t="str">
        <f>VLOOKUP(SalesReceipts[[#This Row],[staff_id]],Staff[],7,0)</f>
        <v>Pandora Neville</v>
      </c>
      <c r="N606">
        <f>MONTH(SalesReceipts[[#This Row],[transaction_date]])</f>
        <v>8</v>
      </c>
      <c r="O606" t="str">
        <f>VLOOKUP(SalesReceipts[[#This Row],[product_id]],Product[],4,0)</f>
        <v>Scone</v>
      </c>
      <c r="P606">
        <f>COUNTIF(SalesReceipts[sales_outlet_id],SalesReceipts[[#This Row],[sales_outlet_id]])</f>
        <v>121</v>
      </c>
    </row>
    <row r="607" spans="1:16">
      <c r="A607">
        <v>1696</v>
      </c>
      <c r="B607">
        <v>43689</v>
      </c>
      <c r="C607">
        <v>6</v>
      </c>
      <c r="D607">
        <v>25</v>
      </c>
      <c r="E607">
        <v>1</v>
      </c>
      <c r="F607">
        <v>1</v>
      </c>
      <c r="G607">
        <v>73</v>
      </c>
      <c r="H607">
        <v>2</v>
      </c>
      <c r="I607">
        <f>VLOOKUP(SalesReceipts[[#This Row],[product_id]],Product[],8,FALSE)</f>
        <v>3.75</v>
      </c>
      <c r="J607">
        <f>SalesReceipts[[#This Row],[unit_price]]-VLOOKUP(SalesReceipts[[#This Row],[product_id]],Product[],7,FALSE)</f>
        <v>1.31</v>
      </c>
      <c r="K607" t="str">
        <f>_xlfn.XLOOKUP(SalesReceipts[[#This Row],[product_id]],Product[product_id],Product[product_group],"Not Found", 0,1)</f>
        <v>Food</v>
      </c>
      <c r="L607" t="str">
        <f>VLOOKUP('Sales Receipts'!C608,SalesOutlet[],4,0)</f>
        <v>Markham</v>
      </c>
      <c r="M607" t="str">
        <f>VLOOKUP(SalesReceipts[[#This Row],[staff_id]],Staff[],7,0)</f>
        <v>Aline Melanie</v>
      </c>
      <c r="N607">
        <f>MONTH(SalesReceipts[[#This Row],[transaction_date]])</f>
        <v>8</v>
      </c>
      <c r="O607" t="str">
        <f>VLOOKUP(SalesReceipts[[#This Row],[product_id]],Product[],4,0)</f>
        <v>Pastry</v>
      </c>
      <c r="P607">
        <f>COUNTIF(SalesReceipts[sales_outlet_id],SalesReceipts[[#This Row],[sales_outlet_id]])</f>
        <v>146</v>
      </c>
    </row>
    <row r="608" spans="1:16">
      <c r="A608">
        <v>141</v>
      </c>
      <c r="B608">
        <v>43690</v>
      </c>
      <c r="C608">
        <v>8</v>
      </c>
      <c r="D608">
        <v>34</v>
      </c>
      <c r="E608">
        <v>1</v>
      </c>
      <c r="F608">
        <v>1</v>
      </c>
      <c r="G608">
        <v>17</v>
      </c>
      <c r="H608">
        <v>1</v>
      </c>
      <c r="I608">
        <f>VLOOKUP(SalesReceipts[[#This Row],[product_id]],Product[],8,FALSE)</f>
        <v>9.5</v>
      </c>
      <c r="J608">
        <f>SalesReceipts[[#This Row],[unit_price]]-VLOOKUP(SalesReceipts[[#This Row],[product_id]],Product[],7,FALSE)</f>
        <v>1.9000000000000004</v>
      </c>
      <c r="K608" t="str">
        <f>_xlfn.XLOOKUP(SalesReceipts[[#This Row],[product_id]],Product[product_id],Product[product_group],"Not Found", 0,1)</f>
        <v>Whole Bean/Teas</v>
      </c>
      <c r="L608" t="str">
        <f>VLOOKUP('Sales Receipts'!C609,SalesOutlet[],4,0)</f>
        <v>Markham</v>
      </c>
      <c r="M608" t="str">
        <f>VLOOKUP(SalesReceipts[[#This Row],[staff_id]],Staff[],7,0)</f>
        <v>Yasir Lillith</v>
      </c>
      <c r="N608">
        <f>MONTH(SalesReceipts[[#This Row],[transaction_date]])</f>
        <v>8</v>
      </c>
      <c r="O608" t="str">
        <f>VLOOKUP(SalesReceipts[[#This Row],[product_id]],Product[],4,0)</f>
        <v>Chai tea</v>
      </c>
      <c r="P608">
        <f>COUNTIF(SalesReceipts[sales_outlet_id],SalesReceipts[[#This Row],[sales_outlet_id]])</f>
        <v>124</v>
      </c>
    </row>
    <row r="609" spans="1:16">
      <c r="A609">
        <v>299</v>
      </c>
      <c r="B609">
        <v>43690</v>
      </c>
      <c r="C609">
        <v>7</v>
      </c>
      <c r="D609">
        <v>29</v>
      </c>
      <c r="E609">
        <v>1</v>
      </c>
      <c r="F609">
        <v>1</v>
      </c>
      <c r="G609">
        <v>83</v>
      </c>
      <c r="H609">
        <v>2</v>
      </c>
      <c r="I609">
        <f>VLOOKUP(SalesReceipts[[#This Row],[product_id]],Product[],8,FALSE)</f>
        <v>14</v>
      </c>
      <c r="J609">
        <f>SalesReceipts[[#This Row],[unit_price]]-VLOOKUP(SalesReceipts[[#This Row],[product_id]],Product[],7,FALSE)</f>
        <v>9.52</v>
      </c>
      <c r="K609" t="str">
        <f>_xlfn.XLOOKUP(SalesReceipts[[#This Row],[product_id]],Product[product_id],Product[product_group],"Not Found", 0,1)</f>
        <v>Merchandise</v>
      </c>
      <c r="L609" t="str">
        <f>VLOOKUP('Sales Receipts'!C610,SalesOutlet[],4,0)</f>
        <v>Markham</v>
      </c>
      <c r="M609" t="str">
        <f>VLOOKUP(SalesReceipts[[#This Row],[staff_id]],Staff[],7,0)</f>
        <v>Orson Benedict</v>
      </c>
      <c r="N609">
        <f>MONTH(SalesReceipts[[#This Row],[transaction_date]])</f>
        <v>8</v>
      </c>
      <c r="O609" t="str">
        <f>VLOOKUP(SalesReceipts[[#This Row],[product_id]],Product[],4,0)</f>
        <v>Housewares</v>
      </c>
      <c r="P609">
        <f>COUNTIF(SalesReceipts[sales_outlet_id],SalesReceipts[[#This Row],[sales_outlet_id]])</f>
        <v>122</v>
      </c>
    </row>
    <row r="610" spans="1:16">
      <c r="A610">
        <v>1343</v>
      </c>
      <c r="B610">
        <v>43691</v>
      </c>
      <c r="C610">
        <v>8</v>
      </c>
      <c r="D610">
        <v>34</v>
      </c>
      <c r="E610">
        <v>1</v>
      </c>
      <c r="F610">
        <v>1</v>
      </c>
      <c r="G610">
        <v>87</v>
      </c>
      <c r="H610">
        <v>1</v>
      </c>
      <c r="I610">
        <f>VLOOKUP(SalesReceipts[[#This Row],[product_id]],Product[],8,FALSE)</f>
        <v>2.1</v>
      </c>
      <c r="J610">
        <f>SalesReceipts[[#This Row],[unit_price]]-VLOOKUP(SalesReceipts[[#This Row],[product_id]],Product[],7,FALSE)</f>
        <v>1.6800000000000002</v>
      </c>
      <c r="K610" t="str">
        <f>_xlfn.XLOOKUP(SalesReceipts[[#This Row],[product_id]],Product[product_id],Product[product_group],"Not Found", 0,1)</f>
        <v>Beverages</v>
      </c>
      <c r="L610" t="str">
        <f>VLOOKUP('Sales Receipts'!C611,SalesOutlet[],4,0)</f>
        <v>Toronto</v>
      </c>
      <c r="M610" t="str">
        <f>VLOOKUP(SalesReceipts[[#This Row],[staff_id]],Staff[],7,0)</f>
        <v>Yasir Lillith</v>
      </c>
      <c r="N610">
        <f>MONTH(SalesReceipts[[#This Row],[transaction_date]])</f>
        <v>8</v>
      </c>
      <c r="O610" t="str">
        <f>VLOOKUP(SalesReceipts[[#This Row],[product_id]],Product[],4,0)</f>
        <v>Barista Espresso</v>
      </c>
      <c r="P610">
        <f>COUNTIF(SalesReceipts[sales_outlet_id],SalesReceipts[[#This Row],[sales_outlet_id]])</f>
        <v>124</v>
      </c>
    </row>
    <row r="611" spans="1:16">
      <c r="A611">
        <v>749</v>
      </c>
      <c r="B611">
        <v>43691</v>
      </c>
      <c r="C611">
        <v>4</v>
      </c>
      <c r="D611">
        <v>15</v>
      </c>
      <c r="E611">
        <v>1</v>
      </c>
      <c r="F611">
        <v>1</v>
      </c>
      <c r="G611">
        <v>9</v>
      </c>
      <c r="H611">
        <v>2</v>
      </c>
      <c r="I611">
        <f>VLOOKUP(SalesReceipts[[#This Row],[product_id]],Product[],8,FALSE)</f>
        <v>22.5</v>
      </c>
      <c r="J611">
        <f>SalesReceipts[[#This Row],[unit_price]]-VLOOKUP(SalesReceipts[[#This Row],[product_id]],Product[],7,FALSE)</f>
        <v>4.5</v>
      </c>
      <c r="K611" t="str">
        <f>_xlfn.XLOOKUP(SalesReceipts[[#This Row],[product_id]],Product[product_id],Product[product_group],"Not Found", 0,1)</f>
        <v>Whole Bean/Teas</v>
      </c>
      <c r="L611" t="str">
        <f>VLOOKUP('Sales Receipts'!C612,SalesOutlet[],4,0)</f>
        <v>Markham</v>
      </c>
      <c r="M611" t="str">
        <f>VLOOKUP(SalesReceipts[[#This Row],[staff_id]],Staff[],7,0)</f>
        <v>Remedios Mari</v>
      </c>
      <c r="N611">
        <f>MONTH(SalesReceipts[[#This Row],[transaction_date]])</f>
        <v>8</v>
      </c>
      <c r="O611" t="str">
        <f>VLOOKUP(SalesReceipts[[#This Row],[product_id]],Product[],4,0)</f>
        <v>Organic Beans</v>
      </c>
      <c r="P611">
        <f>COUNTIF(SalesReceipts[sales_outlet_id],SalesReceipts[[#This Row],[sales_outlet_id]])</f>
        <v>129</v>
      </c>
    </row>
    <row r="612" spans="1:16">
      <c r="A612">
        <v>1496</v>
      </c>
      <c r="B612">
        <v>43692</v>
      </c>
      <c r="C612">
        <v>8</v>
      </c>
      <c r="D612">
        <v>32</v>
      </c>
      <c r="E612">
        <v>0</v>
      </c>
      <c r="F612">
        <v>1</v>
      </c>
      <c r="G612">
        <v>11</v>
      </c>
      <c r="H612">
        <v>1</v>
      </c>
      <c r="I612">
        <f>VLOOKUP(SalesReceipts[[#This Row],[product_id]],Product[],8,FALSE)</f>
        <v>8.9499999999999993</v>
      </c>
      <c r="J612">
        <f>SalesReceipts[[#This Row],[unit_price]]-VLOOKUP(SalesReceipts[[#This Row],[product_id]],Product[],7,FALSE)</f>
        <v>1.7899999999999991</v>
      </c>
      <c r="K612" t="str">
        <f>_xlfn.XLOOKUP(SalesReceipts[[#This Row],[product_id]],Product[product_id],Product[product_group],"Not Found", 0,1)</f>
        <v>Whole Bean/Teas</v>
      </c>
      <c r="L612" t="str">
        <f>VLOOKUP('Sales Receipts'!C613,SalesOutlet[],4,0)</f>
        <v>Markham</v>
      </c>
      <c r="M612" t="str">
        <f>VLOOKUP(SalesReceipts[[#This Row],[staff_id]],Staff[],7,0)</f>
        <v>Alisa Lysandra</v>
      </c>
      <c r="N612">
        <f>MONTH(SalesReceipts[[#This Row],[transaction_date]])</f>
        <v>8</v>
      </c>
      <c r="O612" t="str">
        <f>VLOOKUP(SalesReceipts[[#This Row],[product_id]],Product[],4,0)</f>
        <v>Herbal tea</v>
      </c>
      <c r="P612">
        <f>COUNTIF(SalesReceipts[sales_outlet_id],SalesReceipts[[#This Row],[sales_outlet_id]])</f>
        <v>124</v>
      </c>
    </row>
    <row r="613" spans="1:16">
      <c r="A613">
        <v>463</v>
      </c>
      <c r="B613">
        <v>43692</v>
      </c>
      <c r="C613">
        <v>7</v>
      </c>
      <c r="D613">
        <v>29</v>
      </c>
      <c r="E613">
        <v>0</v>
      </c>
      <c r="F613">
        <v>1</v>
      </c>
      <c r="G613">
        <v>30</v>
      </c>
      <c r="H613">
        <v>1</v>
      </c>
      <c r="I613">
        <f>VLOOKUP(SalesReceipts[[#This Row],[product_id]],Product[],8,FALSE)</f>
        <v>3</v>
      </c>
      <c r="J613">
        <f>SalesReceipts[[#This Row],[unit_price]]-VLOOKUP(SalesReceipts[[#This Row],[product_id]],Product[],7,FALSE)</f>
        <v>2.4</v>
      </c>
      <c r="K613" t="str">
        <f>_xlfn.XLOOKUP(SalesReceipts[[#This Row],[product_id]],Product[product_id],Product[product_group],"Not Found", 0,1)</f>
        <v>Beverages</v>
      </c>
      <c r="L613" t="str">
        <f>VLOOKUP('Sales Receipts'!C614,SalesOutlet[],4,0)</f>
        <v>Toronto</v>
      </c>
      <c r="M613" t="str">
        <f>VLOOKUP(SalesReceipts[[#This Row],[staff_id]],Staff[],7,0)</f>
        <v>Orson Benedict</v>
      </c>
      <c r="N613">
        <f>MONTH(SalesReceipts[[#This Row],[transaction_date]])</f>
        <v>8</v>
      </c>
      <c r="O613" t="str">
        <f>VLOOKUP(SalesReceipts[[#This Row],[product_id]],Product[],4,0)</f>
        <v>Gourmet brewed coffee</v>
      </c>
      <c r="P613">
        <f>COUNTIF(SalesReceipts[sales_outlet_id],SalesReceipts[[#This Row],[sales_outlet_id]])</f>
        <v>122</v>
      </c>
    </row>
    <row r="614" spans="1:16">
      <c r="A614">
        <v>259</v>
      </c>
      <c r="B614">
        <v>43693</v>
      </c>
      <c r="C614">
        <v>10</v>
      </c>
      <c r="D614">
        <v>43</v>
      </c>
      <c r="E614">
        <v>0</v>
      </c>
      <c r="F614">
        <v>1</v>
      </c>
      <c r="G614">
        <v>73</v>
      </c>
      <c r="H614">
        <v>1</v>
      </c>
      <c r="I614">
        <f>VLOOKUP(SalesReceipts[[#This Row],[product_id]],Product[],8,FALSE)</f>
        <v>3.75</v>
      </c>
      <c r="J614">
        <f>SalesReceipts[[#This Row],[unit_price]]-VLOOKUP(SalesReceipts[[#This Row],[product_id]],Product[],7,FALSE)</f>
        <v>1.31</v>
      </c>
      <c r="K614" t="str">
        <f>_xlfn.XLOOKUP(SalesReceipts[[#This Row],[product_id]],Product[product_id],Product[product_group],"Not Found", 0,1)</f>
        <v>Food</v>
      </c>
      <c r="L614" t="str">
        <f>VLOOKUP('Sales Receipts'!C615,SalesOutlet[],4,0)</f>
        <v>Toronto</v>
      </c>
      <c r="M614" t="str">
        <f>VLOOKUP(SalesReceipts[[#This Row],[staff_id]],Staff[],7,0)</f>
        <v>Tatum Laurel</v>
      </c>
      <c r="N614">
        <f>MONTH(SalesReceipts[[#This Row],[transaction_date]])</f>
        <v>8</v>
      </c>
      <c r="O614" t="str">
        <f>VLOOKUP(SalesReceipts[[#This Row],[product_id]],Product[],4,0)</f>
        <v>Pastry</v>
      </c>
      <c r="P614">
        <f>COUNTIF(SalesReceipts[sales_outlet_id],SalesReceipts[[#This Row],[sales_outlet_id]])</f>
        <v>121</v>
      </c>
    </row>
    <row r="615" spans="1:16">
      <c r="A615">
        <v>325</v>
      </c>
      <c r="B615">
        <v>43694</v>
      </c>
      <c r="C615">
        <v>4</v>
      </c>
      <c r="D615">
        <v>15</v>
      </c>
      <c r="E615">
        <v>0</v>
      </c>
      <c r="F615">
        <v>1</v>
      </c>
      <c r="G615">
        <v>19</v>
      </c>
      <c r="H615">
        <v>2</v>
      </c>
      <c r="I615">
        <f>VLOOKUP(SalesReceipts[[#This Row],[product_id]],Product[],8,FALSE)</f>
        <v>6.4</v>
      </c>
      <c r="J615">
        <f>SalesReceipts[[#This Row],[unit_price]]-VLOOKUP(SalesReceipts[[#This Row],[product_id]],Product[],7,FALSE)</f>
        <v>1.2800000000000002</v>
      </c>
      <c r="K615" t="str">
        <f>_xlfn.XLOOKUP(SalesReceipts[[#This Row],[product_id]],Product[product_id],Product[product_group],"Not Found", 0,1)</f>
        <v>Whole Bean/Teas</v>
      </c>
      <c r="L615" t="str">
        <f>VLOOKUP('Sales Receipts'!C616,SalesOutlet[],4,0)</f>
        <v>Toronto</v>
      </c>
      <c r="M615" t="str">
        <f>VLOOKUP(SalesReceipts[[#This Row],[staff_id]],Staff[],7,0)</f>
        <v>Remedios Mari</v>
      </c>
      <c r="N615">
        <f>MONTH(SalesReceipts[[#This Row],[transaction_date]])</f>
        <v>8</v>
      </c>
      <c r="O615" t="str">
        <f>VLOOKUP(SalesReceipts[[#This Row],[product_id]],Product[],4,0)</f>
        <v>Drinking Chocolate</v>
      </c>
      <c r="P615">
        <f>COUNTIF(SalesReceipts[sales_outlet_id],SalesReceipts[[#This Row],[sales_outlet_id]])</f>
        <v>129</v>
      </c>
    </row>
    <row r="616" spans="1:16">
      <c r="A616">
        <v>332</v>
      </c>
      <c r="B616">
        <v>43694</v>
      </c>
      <c r="C616">
        <v>3</v>
      </c>
      <c r="D616">
        <v>6</v>
      </c>
      <c r="E616">
        <v>0</v>
      </c>
      <c r="F616">
        <v>1</v>
      </c>
      <c r="G616">
        <v>21</v>
      </c>
      <c r="H616">
        <v>2</v>
      </c>
      <c r="I616">
        <f>VLOOKUP(SalesReceipts[[#This Row],[product_id]],Product[],8,FALSE)</f>
        <v>13.33</v>
      </c>
      <c r="J616">
        <f>SalesReceipts[[#This Row],[unit_price]]-VLOOKUP(SalesReceipts[[#This Row],[product_id]],Product[],7,FALSE)</f>
        <v>2.67</v>
      </c>
      <c r="K616" t="str">
        <f>_xlfn.XLOOKUP(SalesReceipts[[#This Row],[product_id]],Product[product_id],Product[product_group],"Not Found", 0,1)</f>
        <v>Whole Bean/Teas</v>
      </c>
      <c r="L616" t="str">
        <f>VLOOKUP('Sales Receipts'!C617,SalesOutlet[],4,0)</f>
        <v>Toronto</v>
      </c>
      <c r="M616" t="str">
        <f>VLOOKUP(SalesReceipts[[#This Row],[staff_id]],Staff[],7,0)</f>
        <v>Xena Rahim</v>
      </c>
      <c r="N616">
        <f>MONTH(SalesReceipts[[#This Row],[transaction_date]])</f>
        <v>8</v>
      </c>
      <c r="O616" t="str">
        <f>VLOOKUP(SalesReceipts[[#This Row],[product_id]],Product[],4,0)</f>
        <v>Drinking Chocolate</v>
      </c>
      <c r="P616">
        <f>COUNTIF(SalesReceipts[sales_outlet_id],SalesReceipts[[#This Row],[sales_outlet_id]])</f>
        <v>129</v>
      </c>
    </row>
    <row r="617" spans="1:16">
      <c r="A617">
        <v>1683</v>
      </c>
      <c r="B617">
        <v>43695</v>
      </c>
      <c r="C617">
        <v>10</v>
      </c>
      <c r="D617">
        <v>45</v>
      </c>
      <c r="E617">
        <v>0</v>
      </c>
      <c r="F617">
        <v>1</v>
      </c>
      <c r="G617">
        <v>38</v>
      </c>
      <c r="H617">
        <v>1</v>
      </c>
      <c r="I617">
        <f>VLOOKUP(SalesReceipts[[#This Row],[product_id]],Product[],8,FALSE)</f>
        <v>3.75</v>
      </c>
      <c r="J617">
        <f>SalesReceipts[[#This Row],[unit_price]]-VLOOKUP(SalesReceipts[[#This Row],[product_id]],Product[],7,FALSE)</f>
        <v>3</v>
      </c>
      <c r="K617" t="str">
        <f>_xlfn.XLOOKUP(SalesReceipts[[#This Row],[product_id]],Product[product_id],Product[product_group],"Not Found", 0,1)</f>
        <v>Beverages</v>
      </c>
      <c r="L617" t="str">
        <f>VLOOKUP('Sales Receipts'!C618,SalesOutlet[],4,0)</f>
        <v>Mississauga</v>
      </c>
      <c r="M617" t="str">
        <f>VLOOKUP(SalesReceipts[[#This Row],[staff_id]],Staff[],7,0)</f>
        <v>Pandora Neville</v>
      </c>
      <c r="N617">
        <f>MONTH(SalesReceipts[[#This Row],[transaction_date]])</f>
        <v>8</v>
      </c>
      <c r="O617" t="str">
        <f>VLOOKUP(SalesReceipts[[#This Row],[product_id]],Product[],4,0)</f>
        <v>Barista Espresso</v>
      </c>
      <c r="P617">
        <f>COUNTIF(SalesReceipts[sales_outlet_id],SalesReceipts[[#This Row],[sales_outlet_id]])</f>
        <v>121</v>
      </c>
    </row>
    <row r="618" spans="1:16">
      <c r="A618">
        <v>650</v>
      </c>
      <c r="B618">
        <v>43695</v>
      </c>
      <c r="C618">
        <v>6</v>
      </c>
      <c r="D618">
        <v>25</v>
      </c>
      <c r="E618">
        <v>1</v>
      </c>
      <c r="F618">
        <v>1</v>
      </c>
      <c r="G618">
        <v>81</v>
      </c>
      <c r="H618">
        <v>1</v>
      </c>
      <c r="I618">
        <f>VLOOKUP(SalesReceipts[[#This Row],[product_id]],Product[],8,FALSE)</f>
        <v>28</v>
      </c>
      <c r="J618">
        <f>SalesReceipts[[#This Row],[unit_price]]-VLOOKUP(SalesReceipts[[#This Row],[product_id]],Product[],7,FALSE)</f>
        <v>19.04</v>
      </c>
      <c r="K618" t="str">
        <f>_xlfn.XLOOKUP(SalesReceipts[[#This Row],[product_id]],Product[product_id],Product[product_group],"Not Found", 0,1)</f>
        <v>Merchandise</v>
      </c>
      <c r="L618" t="str">
        <f>VLOOKUP('Sales Receipts'!C619,SalesOutlet[],4,0)</f>
        <v>Toronto</v>
      </c>
      <c r="M618" t="str">
        <f>VLOOKUP(SalesReceipts[[#This Row],[staff_id]],Staff[],7,0)</f>
        <v>Aline Melanie</v>
      </c>
      <c r="N618">
        <f>MONTH(SalesReceipts[[#This Row],[transaction_date]])</f>
        <v>8</v>
      </c>
      <c r="O618" t="str">
        <f>VLOOKUP(SalesReceipts[[#This Row],[product_id]],Product[],4,0)</f>
        <v>Clothing</v>
      </c>
      <c r="P618">
        <f>COUNTIF(SalesReceipts[sales_outlet_id],SalesReceipts[[#This Row],[sales_outlet_id]])</f>
        <v>146</v>
      </c>
    </row>
    <row r="619" spans="1:16">
      <c r="A619">
        <v>320</v>
      </c>
      <c r="B619">
        <v>43695</v>
      </c>
      <c r="C619">
        <v>9</v>
      </c>
      <c r="D619">
        <v>36</v>
      </c>
      <c r="E619">
        <v>1</v>
      </c>
      <c r="F619">
        <v>1</v>
      </c>
      <c r="G619">
        <v>54</v>
      </c>
      <c r="H619">
        <v>1</v>
      </c>
      <c r="I619">
        <f>VLOOKUP(SalesReceipts[[#This Row],[product_id]],Product[],8,FALSE)</f>
        <v>2.5</v>
      </c>
      <c r="J619">
        <f>SalesReceipts[[#This Row],[unit_price]]-VLOOKUP(SalesReceipts[[#This Row],[product_id]],Product[],7,FALSE)</f>
        <v>1.87</v>
      </c>
      <c r="K619" t="str">
        <f>_xlfn.XLOOKUP(SalesReceipts[[#This Row],[product_id]],Product[product_id],Product[product_group],"Not Found", 0,1)</f>
        <v>Beverages</v>
      </c>
      <c r="L619" t="str">
        <f>VLOOKUP('Sales Receipts'!C620,SalesOutlet[],4,0)</f>
        <v>Mississauga</v>
      </c>
      <c r="M619" t="str">
        <f>VLOOKUP(SalesReceipts[[#This Row],[staff_id]],Staff[],7,0)</f>
        <v>Anthony Kaitlin</v>
      </c>
      <c r="N619">
        <f>MONTH(SalesReceipts[[#This Row],[transaction_date]])</f>
        <v>8</v>
      </c>
      <c r="O619" t="str">
        <f>VLOOKUP(SalesReceipts[[#This Row],[product_id]],Product[],4,0)</f>
        <v>Brewed Chai tea</v>
      </c>
      <c r="P619">
        <f>COUNTIF(SalesReceipts[sales_outlet_id],SalesReceipts[[#This Row],[sales_outlet_id]])</f>
        <v>114</v>
      </c>
    </row>
    <row r="620" spans="1:16">
      <c r="A620">
        <v>1257</v>
      </c>
      <c r="B620">
        <v>43696</v>
      </c>
      <c r="C620">
        <v>5</v>
      </c>
      <c r="D620">
        <v>18</v>
      </c>
      <c r="E620">
        <v>0</v>
      </c>
      <c r="F620">
        <v>1</v>
      </c>
      <c r="G620">
        <v>74</v>
      </c>
      <c r="H620">
        <v>2</v>
      </c>
      <c r="I620">
        <f>VLOOKUP(SalesReceipts[[#This Row],[product_id]],Product[],8,FALSE)</f>
        <v>3.5</v>
      </c>
      <c r="J620">
        <f>SalesReceipts[[#This Row],[unit_price]]-VLOOKUP(SalesReceipts[[#This Row],[product_id]],Product[],7,FALSE)</f>
        <v>1.2200000000000002</v>
      </c>
      <c r="K620" t="str">
        <f>_xlfn.XLOOKUP(SalesReceipts[[#This Row],[product_id]],Product[product_id],Product[product_group],"Not Found", 0,1)</f>
        <v>Food</v>
      </c>
      <c r="L620" t="str">
        <f>VLOOKUP('Sales Receipts'!C621,SalesOutlet[],4,0)</f>
        <v>Mississauga</v>
      </c>
      <c r="M620" t="str">
        <f>VLOOKUP(SalesReceipts[[#This Row],[staff_id]],Staff[],7,0)</f>
        <v>Ezekiel Rashad</v>
      </c>
      <c r="N620">
        <f>MONTH(SalesReceipts[[#This Row],[transaction_date]])</f>
        <v>8</v>
      </c>
      <c r="O620" t="str">
        <f>VLOOKUP(SalesReceipts[[#This Row],[product_id]],Product[],4,0)</f>
        <v>Biscotti</v>
      </c>
      <c r="P620">
        <f>COUNTIF(SalesReceipts[sales_outlet_id],SalesReceipts[[#This Row],[sales_outlet_id]])</f>
        <v>115</v>
      </c>
    </row>
    <row r="621" spans="1:16">
      <c r="A621">
        <v>159</v>
      </c>
      <c r="B621">
        <v>43696</v>
      </c>
      <c r="C621">
        <v>5</v>
      </c>
      <c r="D621">
        <v>16</v>
      </c>
      <c r="E621">
        <v>1</v>
      </c>
      <c r="F621">
        <v>1</v>
      </c>
      <c r="G621">
        <v>33</v>
      </c>
      <c r="H621">
        <v>1</v>
      </c>
      <c r="I621">
        <f>VLOOKUP(SalesReceipts[[#This Row],[product_id]],Product[],8,FALSE)</f>
        <v>3.5</v>
      </c>
      <c r="J621">
        <f>SalesReceipts[[#This Row],[unit_price]]-VLOOKUP(SalesReceipts[[#This Row],[product_id]],Product[],7,FALSE)</f>
        <v>2.8</v>
      </c>
      <c r="K621" t="str">
        <f>_xlfn.XLOOKUP(SalesReceipts[[#This Row],[product_id]],Product[product_id],Product[product_group],"Not Found", 0,1)</f>
        <v>Beverages</v>
      </c>
      <c r="L621" t="str">
        <f>VLOOKUP('Sales Receipts'!C622,SalesOutlet[],4,0)</f>
        <v>Markham</v>
      </c>
      <c r="M621" t="str">
        <f>VLOOKUP(SalesReceipts[[#This Row],[staff_id]],Staff[],7,0)</f>
        <v>Reed Eve</v>
      </c>
      <c r="N621">
        <f>MONTH(SalesReceipts[[#This Row],[transaction_date]])</f>
        <v>8</v>
      </c>
      <c r="O621" t="str">
        <f>VLOOKUP(SalesReceipts[[#This Row],[product_id]],Product[],4,0)</f>
        <v>Gourmet brewed coffee</v>
      </c>
      <c r="P621">
        <f>COUNTIF(SalesReceipts[sales_outlet_id],SalesReceipts[[#This Row],[sales_outlet_id]])</f>
        <v>115</v>
      </c>
    </row>
    <row r="622" spans="1:16">
      <c r="A622">
        <v>424</v>
      </c>
      <c r="B622">
        <v>43696</v>
      </c>
      <c r="C622">
        <v>8</v>
      </c>
      <c r="D622">
        <v>34</v>
      </c>
      <c r="E622">
        <v>0</v>
      </c>
      <c r="F622">
        <v>1</v>
      </c>
      <c r="G622">
        <v>37</v>
      </c>
      <c r="H622">
        <v>1</v>
      </c>
      <c r="I622">
        <f>VLOOKUP(SalesReceipts[[#This Row],[product_id]],Product[],8,FALSE)</f>
        <v>3</v>
      </c>
      <c r="J622">
        <f>SalesReceipts[[#This Row],[unit_price]]-VLOOKUP(SalesReceipts[[#This Row],[product_id]],Product[],7,FALSE)</f>
        <v>2.4</v>
      </c>
      <c r="K622" t="str">
        <f>_xlfn.XLOOKUP(SalesReceipts[[#This Row],[product_id]],Product[product_id],Product[product_group],"Not Found", 0,1)</f>
        <v>Beverages</v>
      </c>
      <c r="L622" t="str">
        <f>VLOOKUP('Sales Receipts'!C623,SalesOutlet[],4,0)</f>
        <v>Mississauga</v>
      </c>
      <c r="M622" t="str">
        <f>VLOOKUP(SalesReceipts[[#This Row],[staff_id]],Staff[],7,0)</f>
        <v>Yasir Lillith</v>
      </c>
      <c r="N622">
        <f>MONTH(SalesReceipts[[#This Row],[transaction_date]])</f>
        <v>8</v>
      </c>
      <c r="O622" t="str">
        <f>VLOOKUP(SalesReceipts[[#This Row],[product_id]],Product[],4,0)</f>
        <v>Barista Espresso</v>
      </c>
      <c r="P622">
        <f>COUNTIF(SalesReceipts[sales_outlet_id],SalesReceipts[[#This Row],[sales_outlet_id]])</f>
        <v>124</v>
      </c>
    </row>
    <row r="623" spans="1:16">
      <c r="A623">
        <v>1359</v>
      </c>
      <c r="B623">
        <v>43697</v>
      </c>
      <c r="C623">
        <v>5</v>
      </c>
      <c r="D623">
        <v>16</v>
      </c>
      <c r="E623">
        <v>0</v>
      </c>
      <c r="F623">
        <v>1</v>
      </c>
      <c r="G623">
        <v>42</v>
      </c>
      <c r="H623">
        <v>2</v>
      </c>
      <c r="I623">
        <f>VLOOKUP(SalesReceipts[[#This Row],[product_id]],Product[],8,FALSE)</f>
        <v>2.5</v>
      </c>
      <c r="J623">
        <f>SalesReceipts[[#This Row],[unit_price]]-VLOOKUP(SalesReceipts[[#This Row],[product_id]],Product[],7,FALSE)</f>
        <v>1.87</v>
      </c>
      <c r="K623" t="str">
        <f>_xlfn.XLOOKUP(SalesReceipts[[#This Row],[product_id]],Product[product_id],Product[product_group],"Not Found", 0,1)</f>
        <v>Beverages</v>
      </c>
      <c r="L623" t="str">
        <f>VLOOKUP('Sales Receipts'!C624,SalesOutlet[],4,0)</f>
        <v>Mississauga</v>
      </c>
      <c r="M623" t="str">
        <f>VLOOKUP(SalesReceipts[[#This Row],[staff_id]],Staff[],7,0)</f>
        <v>Reed Eve</v>
      </c>
      <c r="N623">
        <f>MONTH(SalesReceipts[[#This Row],[transaction_date]])</f>
        <v>8</v>
      </c>
      <c r="O623" t="str">
        <f>VLOOKUP(SalesReceipts[[#This Row],[product_id]],Product[],4,0)</f>
        <v>Brewed herbal tea</v>
      </c>
      <c r="P623">
        <f>COUNTIF(SalesReceipts[sales_outlet_id],SalesReceipts[[#This Row],[sales_outlet_id]])</f>
        <v>115</v>
      </c>
    </row>
    <row r="624" spans="1:16">
      <c r="A624">
        <v>253</v>
      </c>
      <c r="B624">
        <v>43697</v>
      </c>
      <c r="C624">
        <v>5</v>
      </c>
      <c r="D624">
        <v>17</v>
      </c>
      <c r="E624">
        <v>0</v>
      </c>
      <c r="F624">
        <v>1</v>
      </c>
      <c r="G624">
        <v>34</v>
      </c>
      <c r="H624">
        <v>2</v>
      </c>
      <c r="I624">
        <f>VLOOKUP(SalesReceipts[[#This Row],[product_id]],Product[],8,FALSE)</f>
        <v>2.4500000000000002</v>
      </c>
      <c r="J624">
        <f>SalesReceipts[[#This Row],[unit_price]]-VLOOKUP(SalesReceipts[[#This Row],[product_id]],Product[],7,FALSE)</f>
        <v>1.9600000000000002</v>
      </c>
      <c r="K624" t="str">
        <f>_xlfn.XLOOKUP(SalesReceipts[[#This Row],[product_id]],Product[product_id],Product[product_group],"Not Found", 0,1)</f>
        <v>Beverages</v>
      </c>
      <c r="L624" t="str">
        <f>VLOOKUP('Sales Receipts'!C625,SalesOutlet[],4,0)</f>
        <v>Toronto</v>
      </c>
      <c r="M624" t="str">
        <f>VLOOKUP(SalesReceipts[[#This Row],[staff_id]],Staff[],7,0)</f>
        <v>Quail Octavia</v>
      </c>
      <c r="N624">
        <f>MONTH(SalesReceipts[[#This Row],[transaction_date]])</f>
        <v>8</v>
      </c>
      <c r="O624" t="str">
        <f>VLOOKUP(SalesReceipts[[#This Row],[product_id]],Product[],4,0)</f>
        <v>Premium brewed coffee</v>
      </c>
      <c r="P624">
        <f>COUNTIF(SalesReceipts[sales_outlet_id],SalesReceipts[[#This Row],[sales_outlet_id]])</f>
        <v>115</v>
      </c>
    </row>
    <row r="625" spans="1:16">
      <c r="A625">
        <v>1590</v>
      </c>
      <c r="B625">
        <v>43697</v>
      </c>
      <c r="C625">
        <v>10</v>
      </c>
      <c r="D625">
        <v>42</v>
      </c>
      <c r="E625">
        <v>0</v>
      </c>
      <c r="F625">
        <v>1</v>
      </c>
      <c r="G625">
        <v>76</v>
      </c>
      <c r="H625">
        <v>1</v>
      </c>
      <c r="I625">
        <f>VLOOKUP(SalesReceipts[[#This Row],[product_id]],Product[],8,FALSE)</f>
        <v>3.5</v>
      </c>
      <c r="J625">
        <f>SalesReceipts[[#This Row],[unit_price]]-VLOOKUP(SalesReceipts[[#This Row],[product_id]],Product[],7,FALSE)</f>
        <v>1.2200000000000002</v>
      </c>
      <c r="K625" t="str">
        <f>_xlfn.XLOOKUP(SalesReceipts[[#This Row],[product_id]],Product[product_id],Product[product_group],"Not Found", 0,1)</f>
        <v>Food</v>
      </c>
      <c r="L625" t="str">
        <f>VLOOKUP('Sales Receipts'!C626,SalesOutlet[],4,0)</f>
        <v>Markham</v>
      </c>
      <c r="M625" t="str">
        <f>VLOOKUP(SalesReceipts[[#This Row],[staff_id]],Staff[],7,0)</f>
        <v>Kylie Candace</v>
      </c>
      <c r="N625">
        <f>MONTH(SalesReceipts[[#This Row],[transaction_date]])</f>
        <v>8</v>
      </c>
      <c r="O625" t="str">
        <f>VLOOKUP(SalesReceipts[[#This Row],[product_id]],Product[],4,0)</f>
        <v>Biscotti</v>
      </c>
      <c r="P625">
        <f>COUNTIF(SalesReceipts[sales_outlet_id],SalesReceipts[[#This Row],[sales_outlet_id]])</f>
        <v>121</v>
      </c>
    </row>
    <row r="626" spans="1:16">
      <c r="A626">
        <v>1670</v>
      </c>
      <c r="B626">
        <v>43697</v>
      </c>
      <c r="C626">
        <v>8</v>
      </c>
      <c r="D626">
        <v>32</v>
      </c>
      <c r="E626">
        <v>1</v>
      </c>
      <c r="F626">
        <v>1</v>
      </c>
      <c r="G626">
        <v>30</v>
      </c>
      <c r="H626">
        <v>1</v>
      </c>
      <c r="I626">
        <f>VLOOKUP(SalesReceipts[[#This Row],[product_id]],Product[],8,FALSE)</f>
        <v>3</v>
      </c>
      <c r="J626">
        <f>SalesReceipts[[#This Row],[unit_price]]-VLOOKUP(SalesReceipts[[#This Row],[product_id]],Product[],7,FALSE)</f>
        <v>2.4</v>
      </c>
      <c r="K626" t="str">
        <f>_xlfn.XLOOKUP(SalesReceipts[[#This Row],[product_id]],Product[product_id],Product[product_group],"Not Found", 0,1)</f>
        <v>Beverages</v>
      </c>
      <c r="L626" t="str">
        <f>VLOOKUP('Sales Receipts'!C627,SalesOutlet[],4,0)</f>
        <v>Toronto</v>
      </c>
      <c r="M626" t="str">
        <f>VLOOKUP(SalesReceipts[[#This Row],[staff_id]],Staff[],7,0)</f>
        <v>Alisa Lysandra</v>
      </c>
      <c r="N626">
        <f>MONTH(SalesReceipts[[#This Row],[transaction_date]])</f>
        <v>8</v>
      </c>
      <c r="O626" t="str">
        <f>VLOOKUP(SalesReceipts[[#This Row],[product_id]],Product[],4,0)</f>
        <v>Gourmet brewed coffee</v>
      </c>
      <c r="P626">
        <f>COUNTIF(SalesReceipts[sales_outlet_id],SalesReceipts[[#This Row],[sales_outlet_id]])</f>
        <v>124</v>
      </c>
    </row>
    <row r="627" spans="1:16">
      <c r="A627">
        <v>779</v>
      </c>
      <c r="B627">
        <v>43698</v>
      </c>
      <c r="C627">
        <v>9</v>
      </c>
      <c r="D627">
        <v>37</v>
      </c>
      <c r="E627">
        <v>1</v>
      </c>
      <c r="F627">
        <v>1</v>
      </c>
      <c r="G627">
        <v>2</v>
      </c>
      <c r="H627">
        <v>1</v>
      </c>
      <c r="I627">
        <f>VLOOKUP(SalesReceipts[[#This Row],[product_id]],Product[],8,FALSE)</f>
        <v>18</v>
      </c>
      <c r="J627">
        <f>SalesReceipts[[#This Row],[unit_price]]-VLOOKUP(SalesReceipts[[#This Row],[product_id]],Product[],7,FALSE)</f>
        <v>3.5999999999999996</v>
      </c>
      <c r="K627" t="str">
        <f>_xlfn.XLOOKUP(SalesReceipts[[#This Row],[product_id]],Product[product_id],Product[product_group],"Not Found", 0,1)</f>
        <v>Whole Bean/Teas</v>
      </c>
      <c r="L627" t="str">
        <f>VLOOKUP('Sales Receipts'!C628,SalesOutlet[],4,0)</f>
        <v>Mississauga</v>
      </c>
      <c r="M627" t="str">
        <f>VLOOKUP(SalesReceipts[[#This Row],[staff_id]],Staff[],7,0)</f>
        <v>Hop Bianca</v>
      </c>
      <c r="N627">
        <f>MONTH(SalesReceipts[[#This Row],[transaction_date]])</f>
        <v>8</v>
      </c>
      <c r="O627" t="str">
        <f>VLOOKUP(SalesReceipts[[#This Row],[product_id]],Product[],4,0)</f>
        <v>House blend Beans</v>
      </c>
      <c r="P627">
        <f>COUNTIF(SalesReceipts[sales_outlet_id],SalesReceipts[[#This Row],[sales_outlet_id]])</f>
        <v>114</v>
      </c>
    </row>
    <row r="628" spans="1:16">
      <c r="A628">
        <v>2</v>
      </c>
      <c r="B628">
        <v>43698</v>
      </c>
      <c r="C628">
        <v>6</v>
      </c>
      <c r="D628">
        <v>25</v>
      </c>
      <c r="E628">
        <v>1</v>
      </c>
      <c r="F628">
        <v>1</v>
      </c>
      <c r="G628">
        <v>72</v>
      </c>
      <c r="H628">
        <v>2</v>
      </c>
      <c r="I628">
        <f>VLOOKUP(SalesReceipts[[#This Row],[product_id]],Product[],8,FALSE)</f>
        <v>3.25</v>
      </c>
      <c r="J628">
        <f>SalesReceipts[[#This Row],[unit_price]]-VLOOKUP(SalesReceipts[[#This Row],[product_id]],Product[],7,FALSE)</f>
        <v>1.1400000000000001</v>
      </c>
      <c r="K628" t="str">
        <f>_xlfn.XLOOKUP(SalesReceipts[[#This Row],[product_id]],Product[product_id],Product[product_group],"Not Found", 0,1)</f>
        <v>Food</v>
      </c>
      <c r="L628" t="str">
        <f>VLOOKUP('Sales Receipts'!C629,SalesOutlet[],4,0)</f>
        <v>Toronto</v>
      </c>
      <c r="M628" t="str">
        <f>VLOOKUP(SalesReceipts[[#This Row],[staff_id]],Staff[],7,0)</f>
        <v>Aline Melanie</v>
      </c>
      <c r="N628">
        <f>MONTH(SalesReceipts[[#This Row],[transaction_date]])</f>
        <v>8</v>
      </c>
      <c r="O628" t="str">
        <f>VLOOKUP(SalesReceipts[[#This Row],[product_id]],Product[],4,0)</f>
        <v>Scone</v>
      </c>
      <c r="P628">
        <f>COUNTIF(SalesReceipts[sales_outlet_id],SalesReceipts[[#This Row],[sales_outlet_id]])</f>
        <v>146</v>
      </c>
    </row>
    <row r="629" spans="1:16">
      <c r="A629">
        <v>135</v>
      </c>
      <c r="B629">
        <v>43699</v>
      </c>
      <c r="C629">
        <v>9</v>
      </c>
      <c r="D629">
        <v>36</v>
      </c>
      <c r="E629">
        <v>1</v>
      </c>
      <c r="F629">
        <v>1</v>
      </c>
      <c r="G629">
        <v>34</v>
      </c>
      <c r="H629">
        <v>1</v>
      </c>
      <c r="I629">
        <f>VLOOKUP(SalesReceipts[[#This Row],[product_id]],Product[],8,FALSE)</f>
        <v>2.4500000000000002</v>
      </c>
      <c r="J629">
        <f>SalesReceipts[[#This Row],[unit_price]]-VLOOKUP(SalesReceipts[[#This Row],[product_id]],Product[],7,FALSE)</f>
        <v>1.9600000000000002</v>
      </c>
      <c r="K629" t="str">
        <f>_xlfn.XLOOKUP(SalesReceipts[[#This Row],[product_id]],Product[product_id],Product[product_group],"Not Found", 0,1)</f>
        <v>Beverages</v>
      </c>
      <c r="L629" t="str">
        <f>VLOOKUP('Sales Receipts'!C630,SalesOutlet[],4,0)</f>
        <v>Toronto</v>
      </c>
      <c r="M629" t="str">
        <f>VLOOKUP(SalesReceipts[[#This Row],[staff_id]],Staff[],7,0)</f>
        <v>Anthony Kaitlin</v>
      </c>
      <c r="N629">
        <f>MONTH(SalesReceipts[[#This Row],[transaction_date]])</f>
        <v>8</v>
      </c>
      <c r="O629" t="str">
        <f>VLOOKUP(SalesReceipts[[#This Row],[product_id]],Product[],4,0)</f>
        <v>Premium brewed coffee</v>
      </c>
      <c r="P629">
        <f>COUNTIF(SalesReceipts[sales_outlet_id],SalesReceipts[[#This Row],[sales_outlet_id]])</f>
        <v>114</v>
      </c>
    </row>
    <row r="630" spans="1:16">
      <c r="A630">
        <v>1790</v>
      </c>
      <c r="B630">
        <v>43699</v>
      </c>
      <c r="C630">
        <v>4</v>
      </c>
      <c r="D630">
        <v>12</v>
      </c>
      <c r="E630">
        <v>0</v>
      </c>
      <c r="F630">
        <v>1</v>
      </c>
      <c r="G630">
        <v>86</v>
      </c>
      <c r="H630">
        <v>1</v>
      </c>
      <c r="I630">
        <f>VLOOKUP(SalesReceipts[[#This Row],[product_id]],Product[],8,FALSE)</f>
        <v>3</v>
      </c>
      <c r="J630">
        <f>SalesReceipts[[#This Row],[unit_price]]-VLOOKUP(SalesReceipts[[#This Row],[product_id]],Product[],7,FALSE)</f>
        <v>2.4</v>
      </c>
      <c r="K630" t="str">
        <f>_xlfn.XLOOKUP(SalesReceipts[[#This Row],[product_id]],Product[product_id],Product[product_group],"Not Found", 0,1)</f>
        <v>Beverages</v>
      </c>
      <c r="L630" t="str">
        <f>VLOOKUP('Sales Receipts'!C631,SalesOutlet[],4,0)</f>
        <v>Toronto</v>
      </c>
      <c r="M630" t="str">
        <f>VLOOKUP(SalesReceipts[[#This Row],[staff_id]],Staff[],7,0)</f>
        <v>Britanni Jorden</v>
      </c>
      <c r="N630">
        <f>MONTH(SalesReceipts[[#This Row],[transaction_date]])</f>
        <v>8</v>
      </c>
      <c r="O630" t="str">
        <f>VLOOKUP(SalesReceipts[[#This Row],[product_id]],Product[],4,0)</f>
        <v>Barista Espresso</v>
      </c>
      <c r="P630">
        <f>COUNTIF(SalesReceipts[sales_outlet_id],SalesReceipts[[#This Row],[sales_outlet_id]])</f>
        <v>129</v>
      </c>
    </row>
    <row r="631" spans="1:16">
      <c r="A631">
        <v>177</v>
      </c>
      <c r="B631">
        <v>43699</v>
      </c>
      <c r="C631">
        <v>4</v>
      </c>
      <c r="D631">
        <v>15</v>
      </c>
      <c r="E631">
        <v>1</v>
      </c>
      <c r="F631">
        <v>1</v>
      </c>
      <c r="G631">
        <v>19</v>
      </c>
      <c r="H631">
        <v>1</v>
      </c>
      <c r="I631">
        <f>VLOOKUP(SalesReceipts[[#This Row],[product_id]],Product[],8,FALSE)</f>
        <v>6.4</v>
      </c>
      <c r="J631">
        <f>SalesReceipts[[#This Row],[unit_price]]-VLOOKUP(SalesReceipts[[#This Row],[product_id]],Product[],7,FALSE)</f>
        <v>1.2800000000000002</v>
      </c>
      <c r="K631" t="str">
        <f>_xlfn.XLOOKUP(SalesReceipts[[#This Row],[product_id]],Product[product_id],Product[product_group],"Not Found", 0,1)</f>
        <v>Whole Bean/Teas</v>
      </c>
      <c r="L631" t="str">
        <f>VLOOKUP('Sales Receipts'!C632,SalesOutlet[],4,0)</f>
        <v>Mississauga</v>
      </c>
      <c r="M631" t="str">
        <f>VLOOKUP(SalesReceipts[[#This Row],[staff_id]],Staff[],7,0)</f>
        <v>Remedios Mari</v>
      </c>
      <c r="N631">
        <f>MONTH(SalesReceipts[[#This Row],[transaction_date]])</f>
        <v>8</v>
      </c>
      <c r="O631" t="str">
        <f>VLOOKUP(SalesReceipts[[#This Row],[product_id]],Product[],4,0)</f>
        <v>Drinking Chocolate</v>
      </c>
      <c r="P631">
        <f>COUNTIF(SalesReceipts[sales_outlet_id],SalesReceipts[[#This Row],[sales_outlet_id]])</f>
        <v>129</v>
      </c>
    </row>
    <row r="632" spans="1:16">
      <c r="A632">
        <v>951</v>
      </c>
      <c r="B632">
        <v>43699</v>
      </c>
      <c r="C632">
        <v>5</v>
      </c>
      <c r="D632">
        <v>19</v>
      </c>
      <c r="E632">
        <v>0</v>
      </c>
      <c r="F632">
        <v>1</v>
      </c>
      <c r="G632">
        <v>85</v>
      </c>
      <c r="H632">
        <v>2</v>
      </c>
      <c r="I632">
        <f>VLOOKUP(SalesReceipts[[#This Row],[product_id]],Product[],8,FALSE)</f>
        <v>6</v>
      </c>
      <c r="J632">
        <f>SalesReceipts[[#This Row],[unit_price]]-VLOOKUP(SalesReceipts[[#This Row],[product_id]],Product[],7,FALSE)</f>
        <v>4.8</v>
      </c>
      <c r="K632" t="str">
        <f>_xlfn.XLOOKUP(SalesReceipts[[#This Row],[product_id]],Product[product_id],Product[product_group],"Not Found", 0,1)</f>
        <v>Beverages</v>
      </c>
      <c r="L632" t="str">
        <f>VLOOKUP('Sales Receipts'!C633,SalesOutlet[],4,0)</f>
        <v>Toronto</v>
      </c>
      <c r="M632" t="str">
        <f>VLOOKUP(SalesReceipts[[#This Row],[staff_id]],Staff[],7,0)</f>
        <v>Peter Paloma</v>
      </c>
      <c r="N632">
        <f>MONTH(SalesReceipts[[#This Row],[transaction_date]])</f>
        <v>8</v>
      </c>
      <c r="O632" t="str">
        <f>VLOOKUP(SalesReceipts[[#This Row],[product_id]],Product[],4,0)</f>
        <v>Specialty coffee</v>
      </c>
      <c r="P632">
        <f>COUNTIF(SalesReceipts[sales_outlet_id],SalesReceipts[[#This Row],[sales_outlet_id]])</f>
        <v>115</v>
      </c>
    </row>
    <row r="633" spans="1:16">
      <c r="A633">
        <v>393</v>
      </c>
      <c r="B633">
        <v>43699</v>
      </c>
      <c r="C633">
        <v>9</v>
      </c>
      <c r="D633">
        <v>38</v>
      </c>
      <c r="E633">
        <v>0</v>
      </c>
      <c r="F633">
        <v>1</v>
      </c>
      <c r="G633">
        <v>88</v>
      </c>
      <c r="H633">
        <v>2</v>
      </c>
      <c r="I633">
        <f>VLOOKUP(SalesReceipts[[#This Row],[product_id]],Product[],8,FALSE)</f>
        <v>2.65</v>
      </c>
      <c r="J633">
        <f>SalesReceipts[[#This Row],[unit_price]]-VLOOKUP(SalesReceipts[[#This Row],[product_id]],Product[],7,FALSE)</f>
        <v>0.92999999999999994</v>
      </c>
      <c r="K633" t="str">
        <f>_xlfn.XLOOKUP(SalesReceipts[[#This Row],[product_id]],Product[product_id],Product[product_group],"Not Found", 0,1)</f>
        <v>Food</v>
      </c>
      <c r="L633" t="str">
        <f>VLOOKUP('Sales Receipts'!C634,SalesOutlet[],4,0)</f>
        <v>Markham</v>
      </c>
      <c r="M633" t="str">
        <f>VLOOKUP(SalesReceipts[[#This Row],[staff_id]],Staff[],7,0)</f>
        <v>Ezekiel Bertha</v>
      </c>
      <c r="N633">
        <f>MONTH(SalesReceipts[[#This Row],[transaction_date]])</f>
        <v>8</v>
      </c>
      <c r="O633" t="str">
        <f>VLOOKUP(SalesReceipts[[#This Row],[product_id]],Product[],4,0)</f>
        <v>Scone</v>
      </c>
      <c r="P633">
        <f>COUNTIF(SalesReceipts[sales_outlet_id],SalesReceipts[[#This Row],[sales_outlet_id]])</f>
        <v>114</v>
      </c>
    </row>
    <row r="634" spans="1:16">
      <c r="A634">
        <v>953</v>
      </c>
      <c r="B634">
        <v>43700</v>
      </c>
      <c r="C634">
        <v>8</v>
      </c>
      <c r="D634">
        <v>35</v>
      </c>
      <c r="E634">
        <v>0</v>
      </c>
      <c r="F634">
        <v>1</v>
      </c>
      <c r="G634">
        <v>23</v>
      </c>
      <c r="H634">
        <v>1</v>
      </c>
      <c r="I634">
        <f>VLOOKUP(SalesReceipts[[#This Row],[product_id]],Product[],8,FALSE)</f>
        <v>2.5</v>
      </c>
      <c r="J634">
        <f>SalesReceipts[[#This Row],[unit_price]]-VLOOKUP(SalesReceipts[[#This Row],[product_id]],Product[],7,FALSE)</f>
        <v>2</v>
      </c>
      <c r="K634" t="str">
        <f>_xlfn.XLOOKUP(SalesReceipts[[#This Row],[product_id]],Product[product_id],Product[product_group],"Not Found", 0,1)</f>
        <v>Beverages</v>
      </c>
      <c r="L634" t="str">
        <f>VLOOKUP('Sales Receipts'!C635,SalesOutlet[],4,0)</f>
        <v>Mississauga</v>
      </c>
      <c r="M634" t="str">
        <f>VLOOKUP(SalesReceipts[[#This Row],[staff_id]],Staff[],7,0)</f>
        <v>Xavier Zachary</v>
      </c>
      <c r="N634">
        <f>MONTH(SalesReceipts[[#This Row],[transaction_date]])</f>
        <v>8</v>
      </c>
      <c r="O634" t="str">
        <f>VLOOKUP(SalesReceipts[[#This Row],[product_id]],Product[],4,0)</f>
        <v>Drip coffee</v>
      </c>
      <c r="P634">
        <f>COUNTIF(SalesReceipts[sales_outlet_id],SalesReceipts[[#This Row],[sales_outlet_id]])</f>
        <v>124</v>
      </c>
    </row>
    <row r="635" spans="1:16">
      <c r="A635">
        <v>395</v>
      </c>
      <c r="B635">
        <v>43701</v>
      </c>
      <c r="C635">
        <v>6</v>
      </c>
      <c r="D635">
        <v>21</v>
      </c>
      <c r="E635">
        <v>1</v>
      </c>
      <c r="F635">
        <v>1</v>
      </c>
      <c r="G635">
        <v>26</v>
      </c>
      <c r="H635">
        <v>1</v>
      </c>
      <c r="I635">
        <f>VLOOKUP(SalesReceipts[[#This Row],[product_id]],Product[],8,FALSE)</f>
        <v>3</v>
      </c>
      <c r="J635">
        <f>SalesReceipts[[#This Row],[unit_price]]-VLOOKUP(SalesReceipts[[#This Row],[product_id]],Product[],7,FALSE)</f>
        <v>2.4</v>
      </c>
      <c r="K635" t="str">
        <f>_xlfn.XLOOKUP(SalesReceipts[[#This Row],[product_id]],Product[product_id],Product[product_group],"Not Found", 0,1)</f>
        <v>Beverages</v>
      </c>
      <c r="L635" t="str">
        <f>VLOOKUP('Sales Receipts'!C636,SalesOutlet[],4,0)</f>
        <v>Mississauga</v>
      </c>
      <c r="M635" t="str">
        <f>VLOOKUP(SalesReceipts[[#This Row],[staff_id]],Staff[],7,0)</f>
        <v>Melodie Mercedes</v>
      </c>
      <c r="N635">
        <f>MONTH(SalesReceipts[[#This Row],[transaction_date]])</f>
        <v>8</v>
      </c>
      <c r="O635" t="str">
        <f>VLOOKUP(SalesReceipts[[#This Row],[product_id]],Product[],4,0)</f>
        <v>Organic brewed coffee</v>
      </c>
      <c r="P635">
        <f>COUNTIF(SalesReceipts[sales_outlet_id],SalesReceipts[[#This Row],[sales_outlet_id]])</f>
        <v>146</v>
      </c>
    </row>
    <row r="636" spans="1:16">
      <c r="A636">
        <v>1786</v>
      </c>
      <c r="B636">
        <v>43702</v>
      </c>
      <c r="C636">
        <v>6</v>
      </c>
      <c r="D636">
        <v>23</v>
      </c>
      <c r="E636">
        <v>0</v>
      </c>
      <c r="F636">
        <v>1</v>
      </c>
      <c r="G636">
        <v>45</v>
      </c>
      <c r="H636">
        <v>2</v>
      </c>
      <c r="I636">
        <f>VLOOKUP(SalesReceipts[[#This Row],[product_id]],Product[],8,FALSE)</f>
        <v>3</v>
      </c>
      <c r="J636">
        <f>SalesReceipts[[#This Row],[unit_price]]-VLOOKUP(SalesReceipts[[#This Row],[product_id]],Product[],7,FALSE)</f>
        <v>2.25</v>
      </c>
      <c r="K636" t="str">
        <f>_xlfn.XLOOKUP(SalesReceipts[[#This Row],[product_id]],Product[product_id],Product[product_group],"Not Found", 0,1)</f>
        <v>Beverages</v>
      </c>
      <c r="L636" t="str">
        <f>VLOOKUP('Sales Receipts'!C637,SalesOutlet[],4,0)</f>
        <v>Markham</v>
      </c>
      <c r="M636" t="str">
        <f>VLOOKUP(SalesReceipts[[#This Row],[staff_id]],Staff[],7,0)</f>
        <v>Blythe Arsenio</v>
      </c>
      <c r="N636">
        <f>MONTH(SalesReceipts[[#This Row],[transaction_date]])</f>
        <v>8</v>
      </c>
      <c r="O636" t="str">
        <f>VLOOKUP(SalesReceipts[[#This Row],[product_id]],Product[],4,0)</f>
        <v>Brewed herbal tea</v>
      </c>
      <c r="P636">
        <f>COUNTIF(SalesReceipts[sales_outlet_id],SalesReceipts[[#This Row],[sales_outlet_id]])</f>
        <v>146</v>
      </c>
    </row>
    <row r="637" spans="1:16">
      <c r="A637">
        <v>891</v>
      </c>
      <c r="B637">
        <v>43703</v>
      </c>
      <c r="C637">
        <v>7</v>
      </c>
      <c r="D637">
        <v>26</v>
      </c>
      <c r="E637">
        <v>1</v>
      </c>
      <c r="F637">
        <v>1</v>
      </c>
      <c r="G637">
        <v>74</v>
      </c>
      <c r="H637">
        <v>2</v>
      </c>
      <c r="I637">
        <f>VLOOKUP(SalesReceipts[[#This Row],[product_id]],Product[],8,FALSE)</f>
        <v>3.5</v>
      </c>
      <c r="J637">
        <f>SalesReceipts[[#This Row],[unit_price]]-VLOOKUP(SalesReceipts[[#This Row],[product_id]],Product[],7,FALSE)</f>
        <v>1.2200000000000002</v>
      </c>
      <c r="K637" t="str">
        <f>_xlfn.XLOOKUP(SalesReceipts[[#This Row],[product_id]],Product[product_id],Product[product_group],"Not Found", 0,1)</f>
        <v>Food</v>
      </c>
      <c r="L637" t="str">
        <f>VLOOKUP('Sales Receipts'!C638,SalesOutlet[],4,0)</f>
        <v>Markham</v>
      </c>
      <c r="M637" t="str">
        <f>VLOOKUP(SalesReceipts[[#This Row],[staff_id]],Staff[],7,0)</f>
        <v>Joelle Christen</v>
      </c>
      <c r="N637">
        <f>MONTH(SalesReceipts[[#This Row],[transaction_date]])</f>
        <v>8</v>
      </c>
      <c r="O637" t="str">
        <f>VLOOKUP(SalesReceipts[[#This Row],[product_id]],Product[],4,0)</f>
        <v>Biscotti</v>
      </c>
      <c r="P637">
        <f>COUNTIF(SalesReceipts[sales_outlet_id],SalesReceipts[[#This Row],[sales_outlet_id]])</f>
        <v>122</v>
      </c>
    </row>
    <row r="638" spans="1:16">
      <c r="A638">
        <v>97</v>
      </c>
      <c r="B638">
        <v>43703</v>
      </c>
      <c r="C638">
        <v>8</v>
      </c>
      <c r="D638">
        <v>31</v>
      </c>
      <c r="E638">
        <v>1</v>
      </c>
      <c r="F638">
        <v>1</v>
      </c>
      <c r="G638">
        <v>4</v>
      </c>
      <c r="H638">
        <v>2</v>
      </c>
      <c r="I638">
        <f>VLOOKUP(SalesReceipts[[#This Row],[product_id]],Product[],8,FALSE)</f>
        <v>20.45</v>
      </c>
      <c r="J638">
        <f>SalesReceipts[[#This Row],[unit_price]]-VLOOKUP(SalesReceipts[[#This Row],[product_id]],Product[],7,FALSE)</f>
        <v>4.09</v>
      </c>
      <c r="K638" t="str">
        <f>_xlfn.XLOOKUP(SalesReceipts[[#This Row],[product_id]],Product[product_id],Product[product_group],"Not Found", 0,1)</f>
        <v>Whole Bean/Teas</v>
      </c>
      <c r="L638" t="str">
        <f>VLOOKUP('Sales Receipts'!C639,SalesOutlet[],4,0)</f>
        <v>Toronto</v>
      </c>
      <c r="M638" t="str">
        <f>VLOOKUP(SalesReceipts[[#This Row],[staff_id]],Staff[],7,0)</f>
        <v>Dawn Anthony</v>
      </c>
      <c r="N638">
        <f>MONTH(SalesReceipts[[#This Row],[transaction_date]])</f>
        <v>8</v>
      </c>
      <c r="O638" t="str">
        <f>VLOOKUP(SalesReceipts[[#This Row],[product_id]],Product[],4,0)</f>
        <v>Espresso Beans</v>
      </c>
      <c r="P638">
        <f>COUNTIF(SalesReceipts[sales_outlet_id],SalesReceipts[[#This Row],[sales_outlet_id]])</f>
        <v>124</v>
      </c>
    </row>
    <row r="639" spans="1:16">
      <c r="A639">
        <v>551</v>
      </c>
      <c r="B639">
        <v>43703</v>
      </c>
      <c r="C639">
        <v>9</v>
      </c>
      <c r="D639">
        <v>36</v>
      </c>
      <c r="E639">
        <v>1</v>
      </c>
      <c r="F639">
        <v>1</v>
      </c>
      <c r="G639">
        <v>48</v>
      </c>
      <c r="H639">
        <v>2</v>
      </c>
      <c r="I639">
        <f>VLOOKUP(SalesReceipts[[#This Row],[product_id]],Product[],8,FALSE)</f>
        <v>2.5</v>
      </c>
      <c r="J639">
        <f>SalesReceipts[[#This Row],[unit_price]]-VLOOKUP(SalesReceipts[[#This Row],[product_id]],Product[],7,FALSE)</f>
        <v>1.87</v>
      </c>
      <c r="K639" t="str">
        <f>_xlfn.XLOOKUP(SalesReceipts[[#This Row],[product_id]],Product[product_id],Product[product_group],"Not Found", 0,1)</f>
        <v>Beverages</v>
      </c>
      <c r="L639" t="str">
        <f>VLOOKUP('Sales Receipts'!C640,SalesOutlet[],4,0)</f>
        <v>Mississauga</v>
      </c>
      <c r="M639" t="str">
        <f>VLOOKUP(SalesReceipts[[#This Row],[staff_id]],Staff[],7,0)</f>
        <v>Anthony Kaitlin</v>
      </c>
      <c r="N639">
        <f>MONTH(SalesReceipts[[#This Row],[transaction_date]])</f>
        <v>8</v>
      </c>
      <c r="O639" t="str">
        <f>VLOOKUP(SalesReceipts[[#This Row],[product_id]],Product[],4,0)</f>
        <v>Brewed Black tea</v>
      </c>
      <c r="P639">
        <f>COUNTIF(SalesReceipts[sales_outlet_id],SalesReceipts[[#This Row],[sales_outlet_id]])</f>
        <v>114</v>
      </c>
    </row>
    <row r="640" spans="1:16">
      <c r="A640">
        <v>993</v>
      </c>
      <c r="B640">
        <v>43704</v>
      </c>
      <c r="C640">
        <v>5</v>
      </c>
      <c r="D640">
        <v>17</v>
      </c>
      <c r="E640">
        <v>0</v>
      </c>
      <c r="F640">
        <v>1</v>
      </c>
      <c r="G640">
        <v>19</v>
      </c>
      <c r="H640">
        <v>1</v>
      </c>
      <c r="I640">
        <f>VLOOKUP(SalesReceipts[[#This Row],[product_id]],Product[],8,FALSE)</f>
        <v>6.4</v>
      </c>
      <c r="J640">
        <f>SalesReceipts[[#This Row],[unit_price]]-VLOOKUP(SalesReceipts[[#This Row],[product_id]],Product[],7,FALSE)</f>
        <v>1.2800000000000002</v>
      </c>
      <c r="K640" t="str">
        <f>_xlfn.XLOOKUP(SalesReceipts[[#This Row],[product_id]],Product[product_id],Product[product_group],"Not Found", 0,1)</f>
        <v>Whole Bean/Teas</v>
      </c>
      <c r="L640" t="str">
        <f>VLOOKUP('Sales Receipts'!C641,SalesOutlet[],4,0)</f>
        <v>Markham</v>
      </c>
      <c r="M640" t="str">
        <f>VLOOKUP(SalesReceipts[[#This Row],[staff_id]],Staff[],7,0)</f>
        <v>Quail Octavia</v>
      </c>
      <c r="N640">
        <f>MONTH(SalesReceipts[[#This Row],[transaction_date]])</f>
        <v>8</v>
      </c>
      <c r="O640" t="str">
        <f>VLOOKUP(SalesReceipts[[#This Row],[product_id]],Product[],4,0)</f>
        <v>Drinking Chocolate</v>
      </c>
      <c r="P640">
        <f>COUNTIF(SalesReceipts[sales_outlet_id],SalesReceipts[[#This Row],[sales_outlet_id]])</f>
        <v>115</v>
      </c>
    </row>
    <row r="641" spans="1:16">
      <c r="A641">
        <v>1235</v>
      </c>
      <c r="B641">
        <v>43704</v>
      </c>
      <c r="C641">
        <v>8</v>
      </c>
      <c r="D641">
        <v>35</v>
      </c>
      <c r="E641">
        <v>0</v>
      </c>
      <c r="F641">
        <v>1</v>
      </c>
      <c r="G641">
        <v>83</v>
      </c>
      <c r="H641">
        <v>1</v>
      </c>
      <c r="I641">
        <f>VLOOKUP(SalesReceipts[[#This Row],[product_id]],Product[],8,FALSE)</f>
        <v>14</v>
      </c>
      <c r="J641">
        <f>SalesReceipts[[#This Row],[unit_price]]-VLOOKUP(SalesReceipts[[#This Row],[product_id]],Product[],7,FALSE)</f>
        <v>9.52</v>
      </c>
      <c r="K641" t="str">
        <f>_xlfn.XLOOKUP(SalesReceipts[[#This Row],[product_id]],Product[product_id],Product[product_group],"Not Found", 0,1)</f>
        <v>Merchandise</v>
      </c>
      <c r="L641" t="str">
        <f>VLOOKUP('Sales Receipts'!C642,SalesOutlet[],4,0)</f>
        <v>Toronto</v>
      </c>
      <c r="M641" t="str">
        <f>VLOOKUP(SalesReceipts[[#This Row],[staff_id]],Staff[],7,0)</f>
        <v>Xavier Zachary</v>
      </c>
      <c r="N641">
        <f>MONTH(SalesReceipts[[#This Row],[transaction_date]])</f>
        <v>8</v>
      </c>
      <c r="O641" t="str">
        <f>VLOOKUP(SalesReceipts[[#This Row],[product_id]],Product[],4,0)</f>
        <v>Housewares</v>
      </c>
      <c r="P641">
        <f>COUNTIF(SalesReceipts[sales_outlet_id],SalesReceipts[[#This Row],[sales_outlet_id]])</f>
        <v>124</v>
      </c>
    </row>
    <row r="642" spans="1:16">
      <c r="A642">
        <v>1416</v>
      </c>
      <c r="B642">
        <v>43705</v>
      </c>
      <c r="C642">
        <v>3</v>
      </c>
      <c r="D642">
        <v>7</v>
      </c>
      <c r="E642">
        <v>0</v>
      </c>
      <c r="F642">
        <v>1</v>
      </c>
      <c r="G642">
        <v>61</v>
      </c>
      <c r="H642">
        <v>2</v>
      </c>
      <c r="I642">
        <f>VLOOKUP(SalesReceipts[[#This Row],[product_id]],Product[],8,FALSE)</f>
        <v>4.75</v>
      </c>
      <c r="J642">
        <f>SalesReceipts[[#This Row],[unit_price]]-VLOOKUP(SalesReceipts[[#This Row],[product_id]],Product[],7,FALSE)</f>
        <v>1.19</v>
      </c>
      <c r="K642" t="str">
        <f>_xlfn.XLOOKUP(SalesReceipts[[#This Row],[product_id]],Product[product_id],Product[product_group],"Not Found", 0,1)</f>
        <v>Beverages</v>
      </c>
      <c r="L642" t="str">
        <f>VLOOKUP('Sales Receipts'!C643,SalesOutlet[],4,0)</f>
        <v>Markham</v>
      </c>
      <c r="M642" t="str">
        <f>VLOOKUP(SalesReceipts[[#This Row],[staff_id]],Staff[],7,0)</f>
        <v>Kelsey Cameron</v>
      </c>
      <c r="N642">
        <f>MONTH(SalesReceipts[[#This Row],[transaction_date]])</f>
        <v>8</v>
      </c>
      <c r="O642" t="str">
        <f>VLOOKUP(SalesReceipts[[#This Row],[product_id]],Product[],4,0)</f>
        <v>Hot chocolate</v>
      </c>
      <c r="P642">
        <f>COUNTIF(SalesReceipts[sales_outlet_id],SalesReceipts[[#This Row],[sales_outlet_id]])</f>
        <v>129</v>
      </c>
    </row>
    <row r="643" spans="1:16">
      <c r="A643">
        <v>222</v>
      </c>
      <c r="B643">
        <v>43705</v>
      </c>
      <c r="C643">
        <v>8</v>
      </c>
      <c r="D643">
        <v>31</v>
      </c>
      <c r="E643">
        <v>0</v>
      </c>
      <c r="F643">
        <v>1</v>
      </c>
      <c r="G643">
        <v>43</v>
      </c>
      <c r="H643">
        <v>2</v>
      </c>
      <c r="I643">
        <f>VLOOKUP(SalesReceipts[[#This Row],[product_id]],Product[],8,FALSE)</f>
        <v>3</v>
      </c>
      <c r="J643">
        <f>SalesReceipts[[#This Row],[unit_price]]-VLOOKUP(SalesReceipts[[#This Row],[product_id]],Product[],7,FALSE)</f>
        <v>2.25</v>
      </c>
      <c r="K643" t="str">
        <f>_xlfn.XLOOKUP(SalesReceipts[[#This Row],[product_id]],Product[product_id],Product[product_group],"Not Found", 0,1)</f>
        <v>Beverages</v>
      </c>
      <c r="L643" t="str">
        <f>VLOOKUP('Sales Receipts'!C644,SalesOutlet[],4,0)</f>
        <v>Toronto</v>
      </c>
      <c r="M643" t="str">
        <f>VLOOKUP(SalesReceipts[[#This Row],[staff_id]],Staff[],7,0)</f>
        <v>Dawn Anthony</v>
      </c>
      <c r="N643">
        <f>MONTH(SalesReceipts[[#This Row],[transaction_date]])</f>
        <v>8</v>
      </c>
      <c r="O643" t="str">
        <f>VLOOKUP(SalesReceipts[[#This Row],[product_id]],Product[],4,0)</f>
        <v>Brewed herbal tea</v>
      </c>
      <c r="P643">
        <f>COUNTIF(SalesReceipts[sales_outlet_id],SalesReceipts[[#This Row],[sales_outlet_id]])</f>
        <v>124</v>
      </c>
    </row>
    <row r="644" spans="1:16">
      <c r="A644">
        <v>423</v>
      </c>
      <c r="B644">
        <v>43705</v>
      </c>
      <c r="C644">
        <v>3</v>
      </c>
      <c r="D644">
        <v>8</v>
      </c>
      <c r="E644">
        <v>1</v>
      </c>
      <c r="F644">
        <v>1</v>
      </c>
      <c r="G644">
        <v>65</v>
      </c>
      <c r="H644">
        <v>1</v>
      </c>
      <c r="I644">
        <f>VLOOKUP(SalesReceipts[[#This Row],[product_id]],Product[],8,FALSE)</f>
        <v>0.8</v>
      </c>
      <c r="J644">
        <f>SalesReceipts[[#This Row],[unit_price]]-VLOOKUP(SalesReceipts[[#This Row],[product_id]],Product[],7,FALSE)</f>
        <v>0.76</v>
      </c>
      <c r="K644" t="str">
        <f>_xlfn.XLOOKUP(SalesReceipts[[#This Row],[product_id]],Product[product_id],Product[product_group],"Not Found", 0,1)</f>
        <v>Add-ons</v>
      </c>
      <c r="L644" t="str">
        <f>VLOOKUP('Sales Receipts'!C645,SalesOutlet[],4,0)</f>
        <v>Mississauga</v>
      </c>
      <c r="M644" t="str">
        <f>VLOOKUP(SalesReceipts[[#This Row],[staff_id]],Staff[],7,0)</f>
        <v>Hamilton Emi</v>
      </c>
      <c r="N644">
        <f>MONTH(SalesReceipts[[#This Row],[transaction_date]])</f>
        <v>8</v>
      </c>
      <c r="O644" t="str">
        <f>VLOOKUP(SalesReceipts[[#This Row],[product_id]],Product[],4,0)</f>
        <v>Sugar free syrup</v>
      </c>
      <c r="P644">
        <f>COUNTIF(SalesReceipts[sales_outlet_id],SalesReceipts[[#This Row],[sales_outlet_id]])</f>
        <v>129</v>
      </c>
    </row>
    <row r="645" spans="1:16">
      <c r="A645">
        <v>342</v>
      </c>
      <c r="B645">
        <v>43705</v>
      </c>
      <c r="C645">
        <v>5</v>
      </c>
      <c r="D645">
        <v>16</v>
      </c>
      <c r="E645">
        <v>1</v>
      </c>
      <c r="F645">
        <v>1</v>
      </c>
      <c r="G645">
        <v>61</v>
      </c>
      <c r="H645">
        <v>1</v>
      </c>
      <c r="I645">
        <f>VLOOKUP(SalesReceipts[[#This Row],[product_id]],Product[],8,FALSE)</f>
        <v>4.75</v>
      </c>
      <c r="J645">
        <f>SalesReceipts[[#This Row],[unit_price]]-VLOOKUP(SalesReceipts[[#This Row],[product_id]],Product[],7,FALSE)</f>
        <v>1.19</v>
      </c>
      <c r="K645" t="str">
        <f>_xlfn.XLOOKUP(SalesReceipts[[#This Row],[product_id]],Product[product_id],Product[product_group],"Not Found", 0,1)</f>
        <v>Beverages</v>
      </c>
      <c r="L645" t="str">
        <f>VLOOKUP('Sales Receipts'!C646,SalesOutlet[],4,0)</f>
        <v>Toronto</v>
      </c>
      <c r="M645" t="str">
        <f>VLOOKUP(SalesReceipts[[#This Row],[staff_id]],Staff[],7,0)</f>
        <v>Reed Eve</v>
      </c>
      <c r="N645">
        <f>MONTH(SalesReceipts[[#This Row],[transaction_date]])</f>
        <v>8</v>
      </c>
      <c r="O645" t="str">
        <f>VLOOKUP(SalesReceipts[[#This Row],[product_id]],Product[],4,0)</f>
        <v>Hot chocolate</v>
      </c>
      <c r="P645">
        <f>COUNTIF(SalesReceipts[sales_outlet_id],SalesReceipts[[#This Row],[sales_outlet_id]])</f>
        <v>115</v>
      </c>
    </row>
    <row r="646" spans="1:16">
      <c r="A646">
        <v>474</v>
      </c>
      <c r="B646">
        <v>43709</v>
      </c>
      <c r="C646">
        <v>4</v>
      </c>
      <c r="D646">
        <v>11</v>
      </c>
      <c r="E646">
        <v>1</v>
      </c>
      <c r="F646">
        <v>1</v>
      </c>
      <c r="G646">
        <v>6</v>
      </c>
      <c r="H646">
        <v>1</v>
      </c>
      <c r="I646">
        <f>VLOOKUP(SalesReceipts[[#This Row],[product_id]],Product[],8,FALSE)</f>
        <v>21</v>
      </c>
      <c r="J646">
        <f>SalesReceipts[[#This Row],[unit_price]]-VLOOKUP(SalesReceipts[[#This Row],[product_id]],Product[],7,FALSE)</f>
        <v>4.1999999999999993</v>
      </c>
      <c r="K646" t="str">
        <f>_xlfn.XLOOKUP(SalesReceipts[[#This Row],[product_id]],Product[product_id],Product[product_group],"Not Found", 0,1)</f>
        <v>Whole Bean/Teas</v>
      </c>
      <c r="L646" t="str">
        <f>VLOOKUP('Sales Receipts'!C647,SalesOutlet[],4,0)</f>
        <v>Toronto</v>
      </c>
      <c r="M646" t="str">
        <f>VLOOKUP(SalesReceipts[[#This Row],[staff_id]],Staff[],7,0)</f>
        <v>Ruth Leslie</v>
      </c>
      <c r="N646">
        <f>MONTH(SalesReceipts[[#This Row],[transaction_date]])</f>
        <v>9</v>
      </c>
      <c r="O646" t="str">
        <f>VLOOKUP(SalesReceipts[[#This Row],[product_id]],Product[],4,0)</f>
        <v>Gourmet Beans</v>
      </c>
      <c r="P646">
        <f>COUNTIF(SalesReceipts[sales_outlet_id],SalesReceipts[[#This Row],[sales_outlet_id]])</f>
        <v>129</v>
      </c>
    </row>
    <row r="647" spans="1:16">
      <c r="A647">
        <v>921</v>
      </c>
      <c r="B647">
        <v>43709</v>
      </c>
      <c r="C647">
        <v>3</v>
      </c>
      <c r="D647">
        <v>9</v>
      </c>
      <c r="E647">
        <v>0</v>
      </c>
      <c r="F647">
        <v>1</v>
      </c>
      <c r="G647">
        <v>18</v>
      </c>
      <c r="H647">
        <v>1</v>
      </c>
      <c r="I647">
        <f>VLOOKUP(SalesReceipts[[#This Row],[product_id]],Product[],8,FALSE)</f>
        <v>10.95</v>
      </c>
      <c r="J647">
        <f>SalesReceipts[[#This Row],[unit_price]]-VLOOKUP(SalesReceipts[[#This Row],[product_id]],Product[],7,FALSE)</f>
        <v>2.1899999999999995</v>
      </c>
      <c r="K647" t="str">
        <f>_xlfn.XLOOKUP(SalesReceipts[[#This Row],[product_id]],Product[product_id],Product[product_group],"Not Found", 0,1)</f>
        <v>Whole Bean/Teas</v>
      </c>
      <c r="L647" t="str">
        <f>VLOOKUP('Sales Receipts'!C648,SalesOutlet[],4,0)</f>
        <v>Toronto</v>
      </c>
      <c r="M647" t="str">
        <f>VLOOKUP(SalesReceipts[[#This Row],[staff_id]],Staff[],7,0)</f>
        <v>Caldwell Veda</v>
      </c>
      <c r="N647">
        <f>MONTH(SalesReceipts[[#This Row],[transaction_date]])</f>
        <v>9</v>
      </c>
      <c r="O647" t="str">
        <f>VLOOKUP(SalesReceipts[[#This Row],[product_id]],Product[],4,0)</f>
        <v>Chai tea</v>
      </c>
      <c r="P647">
        <f>COUNTIF(SalesReceipts[sales_outlet_id],SalesReceipts[[#This Row],[sales_outlet_id]])</f>
        <v>129</v>
      </c>
    </row>
    <row r="648" spans="1:16">
      <c r="A648">
        <v>396</v>
      </c>
      <c r="B648">
        <v>43710</v>
      </c>
      <c r="C648">
        <v>3</v>
      </c>
      <c r="D648">
        <v>6</v>
      </c>
      <c r="E648">
        <v>1</v>
      </c>
      <c r="F648">
        <v>1</v>
      </c>
      <c r="G648">
        <v>21</v>
      </c>
      <c r="H648">
        <v>1</v>
      </c>
      <c r="I648">
        <f>VLOOKUP(SalesReceipts[[#This Row],[product_id]],Product[],8,FALSE)</f>
        <v>13.33</v>
      </c>
      <c r="J648">
        <f>SalesReceipts[[#This Row],[unit_price]]-VLOOKUP(SalesReceipts[[#This Row],[product_id]],Product[],7,FALSE)</f>
        <v>2.67</v>
      </c>
      <c r="K648" t="str">
        <f>_xlfn.XLOOKUP(SalesReceipts[[#This Row],[product_id]],Product[product_id],Product[product_group],"Not Found", 0,1)</f>
        <v>Whole Bean/Teas</v>
      </c>
      <c r="L648" t="str">
        <f>VLOOKUP('Sales Receipts'!C649,SalesOutlet[],4,0)</f>
        <v>Mississauga</v>
      </c>
      <c r="M648" t="str">
        <f>VLOOKUP(SalesReceipts[[#This Row],[staff_id]],Staff[],7,0)</f>
        <v>Xena Rahim</v>
      </c>
      <c r="N648">
        <f>MONTH(SalesReceipts[[#This Row],[transaction_date]])</f>
        <v>9</v>
      </c>
      <c r="O648" t="str">
        <f>VLOOKUP(SalesReceipts[[#This Row],[product_id]],Product[],4,0)</f>
        <v>Drinking Chocolate</v>
      </c>
      <c r="P648">
        <f>COUNTIF(SalesReceipts[sales_outlet_id],SalesReceipts[[#This Row],[sales_outlet_id]])</f>
        <v>129</v>
      </c>
    </row>
    <row r="649" spans="1:16">
      <c r="A649">
        <v>625</v>
      </c>
      <c r="B649">
        <v>43710</v>
      </c>
      <c r="C649">
        <v>5</v>
      </c>
      <c r="D649">
        <v>18</v>
      </c>
      <c r="E649">
        <v>1</v>
      </c>
      <c r="F649">
        <v>1</v>
      </c>
      <c r="G649">
        <v>6</v>
      </c>
      <c r="H649">
        <v>1</v>
      </c>
      <c r="I649">
        <f>VLOOKUP(SalesReceipts[[#This Row],[product_id]],Product[],8,FALSE)</f>
        <v>21</v>
      </c>
      <c r="J649">
        <f>SalesReceipts[[#This Row],[unit_price]]-VLOOKUP(SalesReceipts[[#This Row],[product_id]],Product[],7,FALSE)</f>
        <v>4.1999999999999993</v>
      </c>
      <c r="K649" t="str">
        <f>_xlfn.XLOOKUP(SalesReceipts[[#This Row],[product_id]],Product[product_id],Product[product_group],"Not Found", 0,1)</f>
        <v>Whole Bean/Teas</v>
      </c>
      <c r="L649" t="str">
        <f>VLOOKUP('Sales Receipts'!C650,SalesOutlet[],4,0)</f>
        <v>Toronto</v>
      </c>
      <c r="M649" t="str">
        <f>VLOOKUP(SalesReceipts[[#This Row],[staff_id]],Staff[],7,0)</f>
        <v>Ezekiel Rashad</v>
      </c>
      <c r="N649">
        <f>MONTH(SalesReceipts[[#This Row],[transaction_date]])</f>
        <v>9</v>
      </c>
      <c r="O649" t="str">
        <f>VLOOKUP(SalesReceipts[[#This Row],[product_id]],Product[],4,0)</f>
        <v>Gourmet Beans</v>
      </c>
      <c r="P649">
        <f>COUNTIF(SalesReceipts[sales_outlet_id],SalesReceipts[[#This Row],[sales_outlet_id]])</f>
        <v>115</v>
      </c>
    </row>
    <row r="650" spans="1:16">
      <c r="A650">
        <v>1614</v>
      </c>
      <c r="B650">
        <v>43710</v>
      </c>
      <c r="C650">
        <v>9</v>
      </c>
      <c r="D650">
        <v>36</v>
      </c>
      <c r="E650">
        <v>0</v>
      </c>
      <c r="F650">
        <v>1</v>
      </c>
      <c r="G650">
        <v>32</v>
      </c>
      <c r="H650">
        <v>1</v>
      </c>
      <c r="I650">
        <f>VLOOKUP(SalesReceipts[[#This Row],[product_id]],Product[],8,FALSE)</f>
        <v>3</v>
      </c>
      <c r="J650">
        <f>SalesReceipts[[#This Row],[unit_price]]-VLOOKUP(SalesReceipts[[#This Row],[product_id]],Product[],7,FALSE)</f>
        <v>2.4</v>
      </c>
      <c r="K650" t="str">
        <f>_xlfn.XLOOKUP(SalesReceipts[[#This Row],[product_id]],Product[product_id],Product[product_group],"Not Found", 0,1)</f>
        <v>Beverages</v>
      </c>
      <c r="L650" t="str">
        <f>VLOOKUP('Sales Receipts'!C651,SalesOutlet[],4,0)</f>
        <v>Markham</v>
      </c>
      <c r="M650" t="str">
        <f>VLOOKUP(SalesReceipts[[#This Row],[staff_id]],Staff[],7,0)</f>
        <v>Anthony Kaitlin</v>
      </c>
      <c r="N650">
        <f>MONTH(SalesReceipts[[#This Row],[transaction_date]])</f>
        <v>9</v>
      </c>
      <c r="O650" t="str">
        <f>VLOOKUP(SalesReceipts[[#This Row],[product_id]],Product[],4,0)</f>
        <v>Gourmet brewed coffee</v>
      </c>
      <c r="P650">
        <f>COUNTIF(SalesReceipts[sales_outlet_id],SalesReceipts[[#This Row],[sales_outlet_id]])</f>
        <v>114</v>
      </c>
    </row>
    <row r="651" spans="1:16">
      <c r="A651">
        <v>1706</v>
      </c>
      <c r="B651">
        <v>43710</v>
      </c>
      <c r="C651">
        <v>8</v>
      </c>
      <c r="D651">
        <v>34</v>
      </c>
      <c r="E651">
        <v>1</v>
      </c>
      <c r="F651">
        <v>1</v>
      </c>
      <c r="G651">
        <v>88</v>
      </c>
      <c r="H651">
        <v>2</v>
      </c>
      <c r="I651">
        <f>VLOOKUP(SalesReceipts[[#This Row],[product_id]],Product[],8,FALSE)</f>
        <v>2.65</v>
      </c>
      <c r="J651">
        <f>SalesReceipts[[#This Row],[unit_price]]-VLOOKUP(SalesReceipts[[#This Row],[product_id]],Product[],7,FALSE)</f>
        <v>0.92999999999999994</v>
      </c>
      <c r="K651" t="str">
        <f>_xlfn.XLOOKUP(SalesReceipts[[#This Row],[product_id]],Product[product_id],Product[product_group],"Not Found", 0,1)</f>
        <v>Food</v>
      </c>
      <c r="L651" t="str">
        <f>VLOOKUP('Sales Receipts'!C652,SalesOutlet[],4,0)</f>
        <v>Toronto</v>
      </c>
      <c r="M651" t="str">
        <f>VLOOKUP(SalesReceipts[[#This Row],[staff_id]],Staff[],7,0)</f>
        <v>Yasir Lillith</v>
      </c>
      <c r="N651">
        <f>MONTH(SalesReceipts[[#This Row],[transaction_date]])</f>
        <v>9</v>
      </c>
      <c r="O651" t="str">
        <f>VLOOKUP(SalesReceipts[[#This Row],[product_id]],Product[],4,0)</f>
        <v>Scone</v>
      </c>
      <c r="P651">
        <f>COUNTIF(SalesReceipts[sales_outlet_id],SalesReceipts[[#This Row],[sales_outlet_id]])</f>
        <v>124</v>
      </c>
    </row>
    <row r="652" spans="1:16">
      <c r="A652">
        <v>308</v>
      </c>
      <c r="B652">
        <v>43710</v>
      </c>
      <c r="C652">
        <v>9</v>
      </c>
      <c r="D652">
        <v>38</v>
      </c>
      <c r="E652">
        <v>0</v>
      </c>
      <c r="F652">
        <v>1</v>
      </c>
      <c r="G652">
        <v>4</v>
      </c>
      <c r="H652">
        <v>1</v>
      </c>
      <c r="I652">
        <f>VLOOKUP(SalesReceipts[[#This Row],[product_id]],Product[],8,FALSE)</f>
        <v>20.45</v>
      </c>
      <c r="J652">
        <f>SalesReceipts[[#This Row],[unit_price]]-VLOOKUP(SalesReceipts[[#This Row],[product_id]],Product[],7,FALSE)</f>
        <v>4.09</v>
      </c>
      <c r="K652" t="str">
        <f>_xlfn.XLOOKUP(SalesReceipts[[#This Row],[product_id]],Product[product_id],Product[product_group],"Not Found", 0,1)</f>
        <v>Whole Bean/Teas</v>
      </c>
      <c r="L652" t="str">
        <f>VLOOKUP('Sales Receipts'!C653,SalesOutlet[],4,0)</f>
        <v>Mississauga</v>
      </c>
      <c r="M652" t="str">
        <f>VLOOKUP(SalesReceipts[[#This Row],[staff_id]],Staff[],7,0)</f>
        <v>Ezekiel Bertha</v>
      </c>
      <c r="N652">
        <f>MONTH(SalesReceipts[[#This Row],[transaction_date]])</f>
        <v>9</v>
      </c>
      <c r="O652" t="str">
        <f>VLOOKUP(SalesReceipts[[#This Row],[product_id]],Product[],4,0)</f>
        <v>Espresso Beans</v>
      </c>
      <c r="P652">
        <f>COUNTIF(SalesReceipts[sales_outlet_id],SalesReceipts[[#This Row],[sales_outlet_id]])</f>
        <v>114</v>
      </c>
    </row>
    <row r="653" spans="1:16">
      <c r="A653">
        <v>219</v>
      </c>
      <c r="B653">
        <v>43711</v>
      </c>
      <c r="C653">
        <v>6</v>
      </c>
      <c r="D653">
        <v>24</v>
      </c>
      <c r="E653">
        <v>1</v>
      </c>
      <c r="F653">
        <v>1</v>
      </c>
      <c r="G653">
        <v>19</v>
      </c>
      <c r="H653">
        <v>1</v>
      </c>
      <c r="I653">
        <f>VLOOKUP(SalesReceipts[[#This Row],[product_id]],Product[],8,FALSE)</f>
        <v>6.4</v>
      </c>
      <c r="J653">
        <f>SalesReceipts[[#This Row],[unit_price]]-VLOOKUP(SalesReceipts[[#This Row],[product_id]],Product[],7,FALSE)</f>
        <v>1.2800000000000002</v>
      </c>
      <c r="K653" t="str">
        <f>_xlfn.XLOOKUP(SalesReceipts[[#This Row],[product_id]],Product[product_id],Product[product_group],"Not Found", 0,1)</f>
        <v>Whole Bean/Teas</v>
      </c>
      <c r="L653" t="str">
        <f>VLOOKUP('Sales Receipts'!C654,SalesOutlet[],4,0)</f>
        <v>Toronto</v>
      </c>
      <c r="M653" t="str">
        <f>VLOOKUP(SalesReceipts[[#This Row],[staff_id]],Staff[],7,0)</f>
        <v>Garrett Doris</v>
      </c>
      <c r="N653">
        <f>MONTH(SalesReceipts[[#This Row],[transaction_date]])</f>
        <v>9</v>
      </c>
      <c r="O653" t="str">
        <f>VLOOKUP(SalesReceipts[[#This Row],[product_id]],Product[],4,0)</f>
        <v>Drinking Chocolate</v>
      </c>
      <c r="P653">
        <f>COUNTIF(SalesReceipts[sales_outlet_id],SalesReceipts[[#This Row],[sales_outlet_id]])</f>
        <v>146</v>
      </c>
    </row>
    <row r="654" spans="1:16">
      <c r="A654">
        <v>1247</v>
      </c>
      <c r="B654">
        <v>43711</v>
      </c>
      <c r="C654">
        <v>4</v>
      </c>
      <c r="D654">
        <v>13</v>
      </c>
      <c r="E654">
        <v>1</v>
      </c>
      <c r="F654">
        <v>1</v>
      </c>
      <c r="G654">
        <v>71</v>
      </c>
      <c r="H654">
        <v>1</v>
      </c>
      <c r="I654">
        <f>VLOOKUP(SalesReceipts[[#This Row],[product_id]],Product[],8,FALSE)</f>
        <v>3.75</v>
      </c>
      <c r="J654">
        <f>SalesReceipts[[#This Row],[unit_price]]-VLOOKUP(SalesReceipts[[#This Row],[product_id]],Product[],7,FALSE)</f>
        <v>1.31</v>
      </c>
      <c r="K654" t="str">
        <f>_xlfn.XLOOKUP(SalesReceipts[[#This Row],[product_id]],Product[product_id],Product[product_group],"Not Found", 0,1)</f>
        <v>Food</v>
      </c>
      <c r="L654" t="str">
        <f>VLOOKUP('Sales Receipts'!C655,SalesOutlet[],4,0)</f>
        <v>Toronto</v>
      </c>
      <c r="M654" t="str">
        <f>VLOOKUP(SalesReceipts[[#This Row],[staff_id]],Staff[],7,0)</f>
        <v>Berk Derek</v>
      </c>
      <c r="N654">
        <f>MONTH(SalesReceipts[[#This Row],[transaction_date]])</f>
        <v>9</v>
      </c>
      <c r="O654" t="str">
        <f>VLOOKUP(SalesReceipts[[#This Row],[product_id]],Product[],4,0)</f>
        <v>Pastry</v>
      </c>
      <c r="P654">
        <f>COUNTIF(SalesReceipts[sales_outlet_id],SalesReceipts[[#This Row],[sales_outlet_id]])</f>
        <v>129</v>
      </c>
    </row>
    <row r="655" spans="1:16">
      <c r="A655">
        <v>259</v>
      </c>
      <c r="B655">
        <v>43711</v>
      </c>
      <c r="C655">
        <v>10</v>
      </c>
      <c r="D655">
        <v>41</v>
      </c>
      <c r="E655">
        <v>0</v>
      </c>
      <c r="F655">
        <v>1</v>
      </c>
      <c r="G655">
        <v>46</v>
      </c>
      <c r="H655">
        <v>2</v>
      </c>
      <c r="I655">
        <f>VLOOKUP(SalesReceipts[[#This Row],[product_id]],Product[],8,FALSE)</f>
        <v>2.5</v>
      </c>
      <c r="J655">
        <f>SalesReceipts[[#This Row],[unit_price]]-VLOOKUP(SalesReceipts[[#This Row],[product_id]],Product[],7,FALSE)</f>
        <v>1.87</v>
      </c>
      <c r="K655" t="str">
        <f>_xlfn.XLOOKUP(SalesReceipts[[#This Row],[product_id]],Product[product_id],Product[product_group],"Not Found", 0,1)</f>
        <v>Beverages</v>
      </c>
      <c r="L655" t="str">
        <f>VLOOKUP('Sales Receipts'!C656,SalesOutlet[],4,0)</f>
        <v>Toronto</v>
      </c>
      <c r="M655" t="str">
        <f>VLOOKUP(SalesReceipts[[#This Row],[staff_id]],Staff[],7,0)</f>
        <v>Adrian Macon</v>
      </c>
      <c r="N655">
        <f>MONTH(SalesReceipts[[#This Row],[transaction_date]])</f>
        <v>9</v>
      </c>
      <c r="O655" t="str">
        <f>VLOOKUP(SalesReceipts[[#This Row],[product_id]],Product[],4,0)</f>
        <v>Brewed Green tea</v>
      </c>
      <c r="P655">
        <f>COUNTIF(SalesReceipts[sales_outlet_id],SalesReceipts[[#This Row],[sales_outlet_id]])</f>
        <v>121</v>
      </c>
    </row>
    <row r="656" spans="1:16">
      <c r="A656">
        <v>368</v>
      </c>
      <c r="B656">
        <v>43711</v>
      </c>
      <c r="C656">
        <v>3</v>
      </c>
      <c r="D656">
        <v>9</v>
      </c>
      <c r="E656">
        <v>1</v>
      </c>
      <c r="F656">
        <v>1</v>
      </c>
      <c r="G656">
        <v>59</v>
      </c>
      <c r="H656">
        <v>1</v>
      </c>
      <c r="I656">
        <f>VLOOKUP(SalesReceipts[[#This Row],[product_id]],Product[],8,FALSE)</f>
        <v>4.5</v>
      </c>
      <c r="J656">
        <f>SalesReceipts[[#This Row],[unit_price]]-VLOOKUP(SalesReceipts[[#This Row],[product_id]],Product[],7,FALSE)</f>
        <v>1.1200000000000001</v>
      </c>
      <c r="K656" t="str">
        <f>_xlfn.XLOOKUP(SalesReceipts[[#This Row],[product_id]],Product[product_id],Product[product_group],"Not Found", 0,1)</f>
        <v>Beverages</v>
      </c>
      <c r="L656" t="str">
        <f>VLOOKUP('Sales Receipts'!C657,SalesOutlet[],4,0)</f>
        <v>Mississauga</v>
      </c>
      <c r="M656" t="str">
        <f>VLOOKUP(SalesReceipts[[#This Row],[staff_id]],Staff[],7,0)</f>
        <v>Caldwell Veda</v>
      </c>
      <c r="N656">
        <f>MONTH(SalesReceipts[[#This Row],[transaction_date]])</f>
        <v>9</v>
      </c>
      <c r="O656" t="str">
        <f>VLOOKUP(SalesReceipts[[#This Row],[product_id]],Product[],4,0)</f>
        <v>Hot chocolate</v>
      </c>
      <c r="P656">
        <f>COUNTIF(SalesReceipts[sales_outlet_id],SalesReceipts[[#This Row],[sales_outlet_id]])</f>
        <v>129</v>
      </c>
    </row>
    <row r="657" spans="1:16">
      <c r="A657">
        <v>373</v>
      </c>
      <c r="B657">
        <v>43711</v>
      </c>
      <c r="C657">
        <v>6</v>
      </c>
      <c r="D657">
        <v>22</v>
      </c>
      <c r="E657">
        <v>1</v>
      </c>
      <c r="F657">
        <v>1</v>
      </c>
      <c r="G657">
        <v>45</v>
      </c>
      <c r="H657">
        <v>1</v>
      </c>
      <c r="I657">
        <f>VLOOKUP(SalesReceipts[[#This Row],[product_id]],Product[],8,FALSE)</f>
        <v>3</v>
      </c>
      <c r="J657">
        <f>SalesReceipts[[#This Row],[unit_price]]-VLOOKUP(SalesReceipts[[#This Row],[product_id]],Product[],7,FALSE)</f>
        <v>2.25</v>
      </c>
      <c r="K657" t="str">
        <f>_xlfn.XLOOKUP(SalesReceipts[[#This Row],[product_id]],Product[product_id],Product[product_group],"Not Found", 0,1)</f>
        <v>Beverages</v>
      </c>
      <c r="L657" t="str">
        <f>VLOOKUP('Sales Receipts'!C658,SalesOutlet[],4,0)</f>
        <v>Toronto</v>
      </c>
      <c r="M657" t="str">
        <f>VLOOKUP(SalesReceipts[[#This Row],[staff_id]],Staff[],7,0)</f>
        <v>Marny Dennis</v>
      </c>
      <c r="N657">
        <f>MONTH(SalesReceipts[[#This Row],[transaction_date]])</f>
        <v>9</v>
      </c>
      <c r="O657" t="str">
        <f>VLOOKUP(SalesReceipts[[#This Row],[product_id]],Product[],4,0)</f>
        <v>Brewed herbal tea</v>
      </c>
      <c r="P657">
        <f>COUNTIF(SalesReceipts[sales_outlet_id],SalesReceipts[[#This Row],[sales_outlet_id]])</f>
        <v>146</v>
      </c>
    </row>
    <row r="658" spans="1:16">
      <c r="A658">
        <v>550</v>
      </c>
      <c r="B658">
        <v>43712</v>
      </c>
      <c r="C658">
        <v>3</v>
      </c>
      <c r="D658">
        <v>10</v>
      </c>
      <c r="E658">
        <v>1</v>
      </c>
      <c r="F658">
        <v>1</v>
      </c>
      <c r="G658">
        <v>2</v>
      </c>
      <c r="H658">
        <v>2</v>
      </c>
      <c r="I658">
        <f>VLOOKUP(SalesReceipts[[#This Row],[product_id]],Product[],8,FALSE)</f>
        <v>18</v>
      </c>
      <c r="J658">
        <f>SalesReceipts[[#This Row],[unit_price]]-VLOOKUP(SalesReceipts[[#This Row],[product_id]],Product[],7,FALSE)</f>
        <v>3.5999999999999996</v>
      </c>
      <c r="K658" t="str">
        <f>_xlfn.XLOOKUP(SalesReceipts[[#This Row],[product_id]],Product[product_id],Product[product_group],"Not Found", 0,1)</f>
        <v>Whole Bean/Teas</v>
      </c>
      <c r="L658" t="str">
        <f>VLOOKUP('Sales Receipts'!C659,SalesOutlet[],4,0)</f>
        <v>Toronto</v>
      </c>
      <c r="M658" t="str">
        <f>VLOOKUP(SalesReceipts[[#This Row],[staff_id]],Staff[],7,0)</f>
        <v>Uma Winifred</v>
      </c>
      <c r="N658">
        <f>MONTH(SalesReceipts[[#This Row],[transaction_date]])</f>
        <v>9</v>
      </c>
      <c r="O658" t="str">
        <f>VLOOKUP(SalesReceipts[[#This Row],[product_id]],Product[],4,0)</f>
        <v>House blend Beans</v>
      </c>
      <c r="P658">
        <f>COUNTIF(SalesReceipts[sales_outlet_id],SalesReceipts[[#This Row],[sales_outlet_id]])</f>
        <v>129</v>
      </c>
    </row>
    <row r="659" spans="1:16">
      <c r="A659">
        <v>1823</v>
      </c>
      <c r="B659">
        <v>43712</v>
      </c>
      <c r="C659">
        <v>4</v>
      </c>
      <c r="D659">
        <v>11</v>
      </c>
      <c r="E659">
        <v>0</v>
      </c>
      <c r="F659">
        <v>1</v>
      </c>
      <c r="G659">
        <v>29</v>
      </c>
      <c r="H659">
        <v>2</v>
      </c>
      <c r="I659">
        <f>VLOOKUP(SalesReceipts[[#This Row],[product_id]],Product[],8,FALSE)</f>
        <v>2.5</v>
      </c>
      <c r="J659">
        <f>SalesReceipts[[#This Row],[unit_price]]-VLOOKUP(SalesReceipts[[#This Row],[product_id]],Product[],7,FALSE)</f>
        <v>2</v>
      </c>
      <c r="K659" t="str">
        <f>_xlfn.XLOOKUP(SalesReceipts[[#This Row],[product_id]],Product[product_id],Product[product_group],"Not Found", 0,1)</f>
        <v>Beverages</v>
      </c>
      <c r="L659" t="str">
        <f>VLOOKUP('Sales Receipts'!C660,SalesOutlet[],4,0)</f>
        <v>Toronto</v>
      </c>
      <c r="M659" t="str">
        <f>VLOOKUP(SalesReceipts[[#This Row],[staff_id]],Staff[],7,0)</f>
        <v>Ruth Leslie</v>
      </c>
      <c r="N659">
        <f>MONTH(SalesReceipts[[#This Row],[transaction_date]])</f>
        <v>9</v>
      </c>
      <c r="O659" t="str">
        <f>VLOOKUP(SalesReceipts[[#This Row],[product_id]],Product[],4,0)</f>
        <v>Gourmet brewed coffee</v>
      </c>
      <c r="P659">
        <f>COUNTIF(SalesReceipts[sales_outlet_id],SalesReceipts[[#This Row],[sales_outlet_id]])</f>
        <v>129</v>
      </c>
    </row>
    <row r="660" spans="1:16">
      <c r="A660">
        <v>42</v>
      </c>
      <c r="B660">
        <v>43712</v>
      </c>
      <c r="C660">
        <v>10</v>
      </c>
      <c r="D660">
        <v>43</v>
      </c>
      <c r="E660">
        <v>1</v>
      </c>
      <c r="F660">
        <v>1</v>
      </c>
      <c r="G660">
        <v>69</v>
      </c>
      <c r="H660">
        <v>1</v>
      </c>
      <c r="I660">
        <f>VLOOKUP(SalesReceipts[[#This Row],[product_id]],Product[],8,FALSE)</f>
        <v>3.25</v>
      </c>
      <c r="J660">
        <f>SalesReceipts[[#This Row],[unit_price]]-VLOOKUP(SalesReceipts[[#This Row],[product_id]],Product[],7,FALSE)</f>
        <v>1.1400000000000001</v>
      </c>
      <c r="K660" t="str">
        <f>_xlfn.XLOOKUP(SalesReceipts[[#This Row],[product_id]],Product[product_id],Product[product_group],"Not Found", 0,1)</f>
        <v>Food</v>
      </c>
      <c r="L660" t="str">
        <f>VLOOKUP('Sales Receipts'!C661,SalesOutlet[],4,0)</f>
        <v>Mississauga</v>
      </c>
      <c r="M660" t="str">
        <f>VLOOKUP(SalesReceipts[[#This Row],[staff_id]],Staff[],7,0)</f>
        <v>Tatum Laurel</v>
      </c>
      <c r="N660">
        <f>MONTH(SalesReceipts[[#This Row],[transaction_date]])</f>
        <v>9</v>
      </c>
      <c r="O660" t="str">
        <f>VLOOKUP(SalesReceipts[[#This Row],[product_id]],Product[],4,0)</f>
        <v>Pastry</v>
      </c>
      <c r="P660">
        <f>COUNTIF(SalesReceipts[sales_outlet_id],SalesReceipts[[#This Row],[sales_outlet_id]])</f>
        <v>121</v>
      </c>
    </row>
    <row r="661" spans="1:16">
      <c r="A661">
        <v>428</v>
      </c>
      <c r="B661">
        <v>43712</v>
      </c>
      <c r="C661">
        <v>5</v>
      </c>
      <c r="D661">
        <v>17</v>
      </c>
      <c r="E661">
        <v>0</v>
      </c>
      <c r="F661">
        <v>1</v>
      </c>
      <c r="G661">
        <v>54</v>
      </c>
      <c r="H661">
        <v>1</v>
      </c>
      <c r="I661">
        <f>VLOOKUP(SalesReceipts[[#This Row],[product_id]],Product[],8,FALSE)</f>
        <v>2.5</v>
      </c>
      <c r="J661">
        <f>SalesReceipts[[#This Row],[unit_price]]-VLOOKUP(SalesReceipts[[#This Row],[product_id]],Product[],7,FALSE)</f>
        <v>1.87</v>
      </c>
      <c r="K661" t="str">
        <f>_xlfn.XLOOKUP(SalesReceipts[[#This Row],[product_id]],Product[product_id],Product[product_group],"Not Found", 0,1)</f>
        <v>Beverages</v>
      </c>
      <c r="L661" t="str">
        <f>VLOOKUP('Sales Receipts'!C662,SalesOutlet[],4,0)</f>
        <v>Mississauga</v>
      </c>
      <c r="M661" t="str">
        <f>VLOOKUP(SalesReceipts[[#This Row],[staff_id]],Staff[],7,0)</f>
        <v>Quail Octavia</v>
      </c>
      <c r="N661">
        <f>MONTH(SalesReceipts[[#This Row],[transaction_date]])</f>
        <v>9</v>
      </c>
      <c r="O661" t="str">
        <f>VLOOKUP(SalesReceipts[[#This Row],[product_id]],Product[],4,0)</f>
        <v>Brewed Chai tea</v>
      </c>
      <c r="P661">
        <f>COUNTIF(SalesReceipts[sales_outlet_id],SalesReceipts[[#This Row],[sales_outlet_id]])</f>
        <v>115</v>
      </c>
    </row>
    <row r="662" spans="1:16">
      <c r="A662">
        <v>1145</v>
      </c>
      <c r="B662">
        <v>43713</v>
      </c>
      <c r="C662">
        <v>5</v>
      </c>
      <c r="D662">
        <v>20</v>
      </c>
      <c r="E662">
        <v>0</v>
      </c>
      <c r="F662">
        <v>1</v>
      </c>
      <c r="G662">
        <v>13</v>
      </c>
      <c r="H662">
        <v>1</v>
      </c>
      <c r="I662">
        <f>VLOOKUP(SalesReceipts[[#This Row],[product_id]],Product[],8,FALSE)</f>
        <v>8.9499999999999993</v>
      </c>
      <c r="J662">
        <f>SalesReceipts[[#This Row],[unit_price]]-VLOOKUP(SalesReceipts[[#This Row],[product_id]],Product[],7,FALSE)</f>
        <v>1.7899999999999991</v>
      </c>
      <c r="K662" t="str">
        <f>_xlfn.XLOOKUP(SalesReceipts[[#This Row],[product_id]],Product[product_id],Product[product_group],"Not Found", 0,1)</f>
        <v>Whole Bean/Teas</v>
      </c>
      <c r="L662" t="str">
        <f>VLOOKUP('Sales Receipts'!C663,SalesOutlet[],4,0)</f>
        <v>Mississauga</v>
      </c>
      <c r="M662" t="str">
        <f>VLOOKUP(SalesReceipts[[#This Row],[staff_id]],Staff[],7,0)</f>
        <v>Ronan Magee</v>
      </c>
      <c r="N662">
        <f>MONTH(SalesReceipts[[#This Row],[transaction_date]])</f>
        <v>9</v>
      </c>
      <c r="O662" t="str">
        <f>VLOOKUP(SalesReceipts[[#This Row],[product_id]],Product[],4,0)</f>
        <v>Black tea</v>
      </c>
      <c r="P662">
        <f>COUNTIF(SalesReceipts[sales_outlet_id],SalesReceipts[[#This Row],[sales_outlet_id]])</f>
        <v>115</v>
      </c>
    </row>
    <row r="663" spans="1:16">
      <c r="A663">
        <v>1261</v>
      </c>
      <c r="B663">
        <v>43713</v>
      </c>
      <c r="C663">
        <v>5</v>
      </c>
      <c r="D663">
        <v>20</v>
      </c>
      <c r="E663">
        <v>1</v>
      </c>
      <c r="F663">
        <v>1</v>
      </c>
      <c r="G663">
        <v>32</v>
      </c>
      <c r="H663">
        <v>1</v>
      </c>
      <c r="I663">
        <f>VLOOKUP(SalesReceipts[[#This Row],[product_id]],Product[],8,FALSE)</f>
        <v>3</v>
      </c>
      <c r="J663">
        <f>SalesReceipts[[#This Row],[unit_price]]-VLOOKUP(SalesReceipts[[#This Row],[product_id]],Product[],7,FALSE)</f>
        <v>2.4</v>
      </c>
      <c r="K663" t="str">
        <f>_xlfn.XLOOKUP(SalesReceipts[[#This Row],[product_id]],Product[product_id],Product[product_group],"Not Found", 0,1)</f>
        <v>Beverages</v>
      </c>
      <c r="L663" t="str">
        <f>VLOOKUP('Sales Receipts'!C664,SalesOutlet[],4,0)</f>
        <v>Markham</v>
      </c>
      <c r="M663" t="str">
        <f>VLOOKUP(SalesReceipts[[#This Row],[staff_id]],Staff[],7,0)</f>
        <v>Ronan Magee</v>
      </c>
      <c r="N663">
        <f>MONTH(SalesReceipts[[#This Row],[transaction_date]])</f>
        <v>9</v>
      </c>
      <c r="O663" t="str">
        <f>VLOOKUP(SalesReceipts[[#This Row],[product_id]],Product[],4,0)</f>
        <v>Gourmet brewed coffee</v>
      </c>
      <c r="P663">
        <f>COUNTIF(SalesReceipts[sales_outlet_id],SalesReceipts[[#This Row],[sales_outlet_id]])</f>
        <v>115</v>
      </c>
    </row>
    <row r="664" spans="1:16">
      <c r="A664">
        <v>1680</v>
      </c>
      <c r="B664">
        <v>43713</v>
      </c>
      <c r="C664">
        <v>7</v>
      </c>
      <c r="D664">
        <v>28</v>
      </c>
      <c r="E664">
        <v>0</v>
      </c>
      <c r="F664">
        <v>1</v>
      </c>
      <c r="G664">
        <v>12</v>
      </c>
      <c r="H664">
        <v>1</v>
      </c>
      <c r="I664">
        <f>VLOOKUP(SalesReceipts[[#This Row],[product_id]],Product[],8,FALSE)</f>
        <v>8.9499999999999993</v>
      </c>
      <c r="J664">
        <f>SalesReceipts[[#This Row],[unit_price]]-VLOOKUP(SalesReceipts[[#This Row],[product_id]],Product[],7,FALSE)</f>
        <v>1.7899999999999991</v>
      </c>
      <c r="K664" t="str">
        <f>_xlfn.XLOOKUP(SalesReceipts[[#This Row],[product_id]],Product[product_id],Product[product_group],"Not Found", 0,1)</f>
        <v>Whole Bean/Teas</v>
      </c>
      <c r="L664" t="str">
        <f>VLOOKUP('Sales Receipts'!C665,SalesOutlet[],4,0)</f>
        <v>Mississauga</v>
      </c>
      <c r="M664" t="str">
        <f>VLOOKUP(SalesReceipts[[#This Row],[staff_id]],Staff[],7,0)</f>
        <v>Joseph Byron</v>
      </c>
      <c r="N664">
        <f>MONTH(SalesReceipts[[#This Row],[transaction_date]])</f>
        <v>9</v>
      </c>
      <c r="O664" t="str">
        <f>VLOOKUP(SalesReceipts[[#This Row],[product_id]],Product[],4,0)</f>
        <v>Herbal tea</v>
      </c>
      <c r="P664">
        <f>COUNTIF(SalesReceipts[sales_outlet_id],SalesReceipts[[#This Row],[sales_outlet_id]])</f>
        <v>122</v>
      </c>
    </row>
    <row r="665" spans="1:16">
      <c r="A665">
        <v>1771</v>
      </c>
      <c r="B665">
        <v>43713</v>
      </c>
      <c r="C665">
        <v>5</v>
      </c>
      <c r="D665">
        <v>19</v>
      </c>
      <c r="E665">
        <v>0</v>
      </c>
      <c r="F665">
        <v>1</v>
      </c>
      <c r="G665">
        <v>78</v>
      </c>
      <c r="H665">
        <v>2</v>
      </c>
      <c r="I665">
        <f>VLOOKUP(SalesReceipts[[#This Row],[product_id]],Product[],8,FALSE)</f>
        <v>4.5</v>
      </c>
      <c r="J665">
        <f>SalesReceipts[[#This Row],[unit_price]]-VLOOKUP(SalesReceipts[[#This Row],[product_id]],Product[],7,FALSE)</f>
        <v>1.5699999999999998</v>
      </c>
      <c r="K665" t="str">
        <f>_xlfn.XLOOKUP(SalesReceipts[[#This Row],[product_id]],Product[product_id],Product[product_group],"Not Found", 0,1)</f>
        <v>Food</v>
      </c>
      <c r="L665" t="str">
        <f>VLOOKUP('Sales Receipts'!C666,SalesOutlet[],4,0)</f>
        <v>Mississauga</v>
      </c>
      <c r="M665" t="str">
        <f>VLOOKUP(SalesReceipts[[#This Row],[staff_id]],Staff[],7,0)</f>
        <v>Peter Paloma</v>
      </c>
      <c r="N665">
        <f>MONTH(SalesReceipts[[#This Row],[transaction_date]])</f>
        <v>9</v>
      </c>
      <c r="O665" t="str">
        <f>VLOOKUP(SalesReceipts[[#This Row],[product_id]],Product[],4,0)</f>
        <v>Scone</v>
      </c>
      <c r="P665">
        <f>COUNTIF(SalesReceipts[sales_outlet_id],SalesReceipts[[#This Row],[sales_outlet_id]])</f>
        <v>115</v>
      </c>
    </row>
    <row r="666" spans="1:16">
      <c r="A666">
        <v>223</v>
      </c>
      <c r="B666">
        <v>43713</v>
      </c>
      <c r="C666">
        <v>5</v>
      </c>
      <c r="D666">
        <v>17</v>
      </c>
      <c r="E666">
        <v>0</v>
      </c>
      <c r="F666">
        <v>1</v>
      </c>
      <c r="G666">
        <v>42</v>
      </c>
      <c r="H666">
        <v>2</v>
      </c>
      <c r="I666">
        <f>VLOOKUP(SalesReceipts[[#This Row],[product_id]],Product[],8,FALSE)</f>
        <v>2.5</v>
      </c>
      <c r="J666">
        <f>SalesReceipts[[#This Row],[unit_price]]-VLOOKUP(SalesReceipts[[#This Row],[product_id]],Product[],7,FALSE)</f>
        <v>1.87</v>
      </c>
      <c r="K666" t="str">
        <f>_xlfn.XLOOKUP(SalesReceipts[[#This Row],[product_id]],Product[product_id],Product[product_group],"Not Found", 0,1)</f>
        <v>Beverages</v>
      </c>
      <c r="L666" t="str">
        <f>VLOOKUP('Sales Receipts'!C667,SalesOutlet[],4,0)</f>
        <v>Toronto</v>
      </c>
      <c r="M666" t="str">
        <f>VLOOKUP(SalesReceipts[[#This Row],[staff_id]],Staff[],7,0)</f>
        <v>Quail Octavia</v>
      </c>
      <c r="N666">
        <f>MONTH(SalesReceipts[[#This Row],[transaction_date]])</f>
        <v>9</v>
      </c>
      <c r="O666" t="str">
        <f>VLOOKUP(SalesReceipts[[#This Row],[product_id]],Product[],4,0)</f>
        <v>Brewed herbal tea</v>
      </c>
      <c r="P666">
        <f>COUNTIF(SalesReceipts[sales_outlet_id],SalesReceipts[[#This Row],[sales_outlet_id]])</f>
        <v>115</v>
      </c>
    </row>
    <row r="667" spans="1:16">
      <c r="A667">
        <v>1482</v>
      </c>
      <c r="B667">
        <v>43713</v>
      </c>
      <c r="C667">
        <v>3</v>
      </c>
      <c r="D667">
        <v>7</v>
      </c>
      <c r="E667">
        <v>0</v>
      </c>
      <c r="F667">
        <v>1</v>
      </c>
      <c r="G667">
        <v>61</v>
      </c>
      <c r="H667">
        <v>2</v>
      </c>
      <c r="I667">
        <f>VLOOKUP(SalesReceipts[[#This Row],[product_id]],Product[],8,FALSE)</f>
        <v>4.75</v>
      </c>
      <c r="J667">
        <f>SalesReceipts[[#This Row],[unit_price]]-VLOOKUP(SalesReceipts[[#This Row],[product_id]],Product[],7,FALSE)</f>
        <v>1.19</v>
      </c>
      <c r="K667" t="str">
        <f>_xlfn.XLOOKUP(SalesReceipts[[#This Row],[product_id]],Product[product_id],Product[product_group],"Not Found", 0,1)</f>
        <v>Beverages</v>
      </c>
      <c r="L667" t="str">
        <f>VLOOKUP('Sales Receipts'!C668,SalesOutlet[],4,0)</f>
        <v>Toronto</v>
      </c>
      <c r="M667" t="str">
        <f>VLOOKUP(SalesReceipts[[#This Row],[staff_id]],Staff[],7,0)</f>
        <v>Kelsey Cameron</v>
      </c>
      <c r="N667">
        <f>MONTH(SalesReceipts[[#This Row],[transaction_date]])</f>
        <v>9</v>
      </c>
      <c r="O667" t="str">
        <f>VLOOKUP(SalesReceipts[[#This Row],[product_id]],Product[],4,0)</f>
        <v>Hot chocolate</v>
      </c>
      <c r="P667">
        <f>COUNTIF(SalesReceipts[sales_outlet_id],SalesReceipts[[#This Row],[sales_outlet_id]])</f>
        <v>129</v>
      </c>
    </row>
    <row r="668" spans="1:16">
      <c r="A668">
        <v>460</v>
      </c>
      <c r="B668">
        <v>43713</v>
      </c>
      <c r="C668">
        <v>9</v>
      </c>
      <c r="D668">
        <v>38</v>
      </c>
      <c r="E668">
        <v>1</v>
      </c>
      <c r="F668">
        <v>1</v>
      </c>
      <c r="G668">
        <v>12</v>
      </c>
      <c r="H668">
        <v>1</v>
      </c>
      <c r="I668">
        <f>VLOOKUP(SalesReceipts[[#This Row],[product_id]],Product[],8,FALSE)</f>
        <v>8.9499999999999993</v>
      </c>
      <c r="J668">
        <f>SalesReceipts[[#This Row],[unit_price]]-VLOOKUP(SalesReceipts[[#This Row],[product_id]],Product[],7,FALSE)</f>
        <v>1.7899999999999991</v>
      </c>
      <c r="K668" t="str">
        <f>_xlfn.XLOOKUP(SalesReceipts[[#This Row],[product_id]],Product[product_id],Product[product_group],"Not Found", 0,1)</f>
        <v>Whole Bean/Teas</v>
      </c>
      <c r="L668" t="str">
        <f>VLOOKUP('Sales Receipts'!C669,SalesOutlet[],4,0)</f>
        <v>Markham</v>
      </c>
      <c r="M668" t="str">
        <f>VLOOKUP(SalesReceipts[[#This Row],[staff_id]],Staff[],7,0)</f>
        <v>Ezekiel Bertha</v>
      </c>
      <c r="N668">
        <f>MONTH(SalesReceipts[[#This Row],[transaction_date]])</f>
        <v>9</v>
      </c>
      <c r="O668" t="str">
        <f>VLOOKUP(SalesReceipts[[#This Row],[product_id]],Product[],4,0)</f>
        <v>Herbal tea</v>
      </c>
      <c r="P668">
        <f>COUNTIF(SalesReceipts[sales_outlet_id],SalesReceipts[[#This Row],[sales_outlet_id]])</f>
        <v>114</v>
      </c>
    </row>
    <row r="669" spans="1:16">
      <c r="A669">
        <v>700</v>
      </c>
      <c r="B669">
        <v>43714</v>
      </c>
      <c r="C669">
        <v>7</v>
      </c>
      <c r="D669">
        <v>29</v>
      </c>
      <c r="E669">
        <v>1</v>
      </c>
      <c r="F669">
        <v>1</v>
      </c>
      <c r="G669">
        <v>82</v>
      </c>
      <c r="H669">
        <v>2</v>
      </c>
      <c r="I669">
        <f>VLOOKUP(SalesReceipts[[#This Row],[product_id]],Product[],8,FALSE)</f>
        <v>12</v>
      </c>
      <c r="J669">
        <f>SalesReceipts[[#This Row],[unit_price]]-VLOOKUP(SalesReceipts[[#This Row],[product_id]],Product[],7,FALSE)</f>
        <v>8.16</v>
      </c>
      <c r="K669" t="str">
        <f>_xlfn.XLOOKUP(SalesReceipts[[#This Row],[product_id]],Product[product_id],Product[product_group],"Not Found", 0,1)</f>
        <v>Merchandise</v>
      </c>
      <c r="L669" t="str">
        <f>VLOOKUP('Sales Receipts'!C670,SalesOutlet[],4,0)</f>
        <v>Toronto</v>
      </c>
      <c r="M669" t="str">
        <f>VLOOKUP(SalesReceipts[[#This Row],[staff_id]],Staff[],7,0)</f>
        <v>Orson Benedict</v>
      </c>
      <c r="N669">
        <f>MONTH(SalesReceipts[[#This Row],[transaction_date]])</f>
        <v>9</v>
      </c>
      <c r="O669" t="str">
        <f>VLOOKUP(SalesReceipts[[#This Row],[product_id]],Product[],4,0)</f>
        <v>Housewares</v>
      </c>
      <c r="P669">
        <f>COUNTIF(SalesReceipts[sales_outlet_id],SalesReceipts[[#This Row],[sales_outlet_id]])</f>
        <v>122</v>
      </c>
    </row>
    <row r="670" spans="1:16">
      <c r="A670">
        <v>1627</v>
      </c>
      <c r="B670">
        <v>43714</v>
      </c>
      <c r="C670">
        <v>3</v>
      </c>
      <c r="D670">
        <v>6</v>
      </c>
      <c r="E670">
        <v>0</v>
      </c>
      <c r="F670">
        <v>1</v>
      </c>
      <c r="G670">
        <v>88</v>
      </c>
      <c r="H670">
        <v>1</v>
      </c>
      <c r="I670">
        <f>VLOOKUP(SalesReceipts[[#This Row],[product_id]],Product[],8,FALSE)</f>
        <v>2.65</v>
      </c>
      <c r="J670">
        <f>SalesReceipts[[#This Row],[unit_price]]-VLOOKUP(SalesReceipts[[#This Row],[product_id]],Product[],7,FALSE)</f>
        <v>0.92999999999999994</v>
      </c>
      <c r="K670" t="str">
        <f>_xlfn.XLOOKUP(SalesReceipts[[#This Row],[product_id]],Product[product_id],Product[product_group],"Not Found", 0,1)</f>
        <v>Food</v>
      </c>
      <c r="L670" t="str">
        <f>VLOOKUP('Sales Receipts'!C671,SalesOutlet[],4,0)</f>
        <v>Markham</v>
      </c>
      <c r="M670" t="str">
        <f>VLOOKUP(SalesReceipts[[#This Row],[staff_id]],Staff[],7,0)</f>
        <v>Xena Rahim</v>
      </c>
      <c r="N670">
        <f>MONTH(SalesReceipts[[#This Row],[transaction_date]])</f>
        <v>9</v>
      </c>
      <c r="O670" t="str">
        <f>VLOOKUP(SalesReceipts[[#This Row],[product_id]],Product[],4,0)</f>
        <v>Scone</v>
      </c>
      <c r="P670">
        <f>COUNTIF(SalesReceipts[sales_outlet_id],SalesReceipts[[#This Row],[sales_outlet_id]])</f>
        <v>129</v>
      </c>
    </row>
    <row r="671" spans="1:16">
      <c r="A671">
        <v>193</v>
      </c>
      <c r="B671">
        <v>43714</v>
      </c>
      <c r="C671">
        <v>7</v>
      </c>
      <c r="D671">
        <v>30</v>
      </c>
      <c r="E671">
        <v>0</v>
      </c>
      <c r="F671">
        <v>1</v>
      </c>
      <c r="G671">
        <v>68</v>
      </c>
      <c r="H671">
        <v>1</v>
      </c>
      <c r="I671">
        <f>VLOOKUP(SalesReceipts[[#This Row],[product_id]],Product[],8,FALSE)</f>
        <v>3.75</v>
      </c>
      <c r="J671">
        <f>SalesReceipts[[#This Row],[unit_price]]-VLOOKUP(SalesReceipts[[#This Row],[product_id]],Product[],7,FALSE)</f>
        <v>0.94</v>
      </c>
      <c r="K671" t="str">
        <f>_xlfn.XLOOKUP(SalesReceipts[[#This Row],[product_id]],Product[product_id],Product[product_group],"Not Found", 0,1)</f>
        <v>Beverages</v>
      </c>
      <c r="L671" t="str">
        <f>VLOOKUP('Sales Receipts'!C672,SalesOutlet[],4,0)</f>
        <v>Toronto</v>
      </c>
      <c r="M671" t="str">
        <f>VLOOKUP(SalesReceipts[[#This Row],[staff_id]],Staff[],7,0)</f>
        <v>Amela Chadwick</v>
      </c>
      <c r="N671">
        <f>MONTH(SalesReceipts[[#This Row],[transaction_date]])</f>
        <v>9</v>
      </c>
      <c r="O671" t="str">
        <f>VLOOKUP(SalesReceipts[[#This Row],[product_id]],Product[],4,0)</f>
        <v>Seasonal drink</v>
      </c>
      <c r="P671">
        <f>COUNTIF(SalesReceipts[sales_outlet_id],SalesReceipts[[#This Row],[sales_outlet_id]])</f>
        <v>122</v>
      </c>
    </row>
    <row r="672" spans="1:16">
      <c r="A672">
        <v>607</v>
      </c>
      <c r="B672">
        <v>43714</v>
      </c>
      <c r="C672">
        <v>3</v>
      </c>
      <c r="D672">
        <v>7</v>
      </c>
      <c r="E672">
        <v>1</v>
      </c>
      <c r="F672">
        <v>1</v>
      </c>
      <c r="G672">
        <v>54</v>
      </c>
      <c r="H672">
        <v>1</v>
      </c>
      <c r="I672">
        <f>VLOOKUP(SalesReceipts[[#This Row],[product_id]],Product[],8,FALSE)</f>
        <v>2.5</v>
      </c>
      <c r="J672">
        <f>SalesReceipts[[#This Row],[unit_price]]-VLOOKUP(SalesReceipts[[#This Row],[product_id]],Product[],7,FALSE)</f>
        <v>1.87</v>
      </c>
      <c r="K672" t="str">
        <f>_xlfn.XLOOKUP(SalesReceipts[[#This Row],[product_id]],Product[product_id],Product[product_group],"Not Found", 0,1)</f>
        <v>Beverages</v>
      </c>
      <c r="L672" t="str">
        <f>VLOOKUP('Sales Receipts'!C673,SalesOutlet[],4,0)</f>
        <v>Mississauga</v>
      </c>
      <c r="M672" t="str">
        <f>VLOOKUP(SalesReceipts[[#This Row],[staff_id]],Staff[],7,0)</f>
        <v>Kelsey Cameron</v>
      </c>
      <c r="N672">
        <f>MONTH(SalesReceipts[[#This Row],[transaction_date]])</f>
        <v>9</v>
      </c>
      <c r="O672" t="str">
        <f>VLOOKUP(SalesReceipts[[#This Row],[product_id]],Product[],4,0)</f>
        <v>Brewed Chai tea</v>
      </c>
      <c r="P672">
        <f>COUNTIF(SalesReceipts[sales_outlet_id],SalesReceipts[[#This Row],[sales_outlet_id]])</f>
        <v>129</v>
      </c>
    </row>
    <row r="673" spans="1:16">
      <c r="A673">
        <v>363</v>
      </c>
      <c r="B673">
        <v>43715</v>
      </c>
      <c r="C673">
        <v>5</v>
      </c>
      <c r="D673">
        <v>18</v>
      </c>
      <c r="E673">
        <v>1</v>
      </c>
      <c r="F673">
        <v>1</v>
      </c>
      <c r="G673">
        <v>12</v>
      </c>
      <c r="H673">
        <v>1</v>
      </c>
      <c r="I673">
        <f>VLOOKUP(SalesReceipts[[#This Row],[product_id]],Product[],8,FALSE)</f>
        <v>8.9499999999999993</v>
      </c>
      <c r="J673">
        <f>SalesReceipts[[#This Row],[unit_price]]-VLOOKUP(SalesReceipts[[#This Row],[product_id]],Product[],7,FALSE)</f>
        <v>1.7899999999999991</v>
      </c>
      <c r="K673" t="str">
        <f>_xlfn.XLOOKUP(SalesReceipts[[#This Row],[product_id]],Product[product_id],Product[product_group],"Not Found", 0,1)</f>
        <v>Whole Bean/Teas</v>
      </c>
      <c r="L673" t="str">
        <f>VLOOKUP('Sales Receipts'!C674,SalesOutlet[],4,0)</f>
        <v>Toronto</v>
      </c>
      <c r="M673" t="str">
        <f>VLOOKUP(SalesReceipts[[#This Row],[staff_id]],Staff[],7,0)</f>
        <v>Ezekiel Rashad</v>
      </c>
      <c r="N673">
        <f>MONTH(SalesReceipts[[#This Row],[transaction_date]])</f>
        <v>9</v>
      </c>
      <c r="O673" t="str">
        <f>VLOOKUP(SalesReceipts[[#This Row],[product_id]],Product[],4,0)</f>
        <v>Herbal tea</v>
      </c>
      <c r="P673">
        <f>COUNTIF(SalesReceipts[sales_outlet_id],SalesReceipts[[#This Row],[sales_outlet_id]])</f>
        <v>115</v>
      </c>
    </row>
    <row r="674" spans="1:16">
      <c r="A674">
        <v>1666</v>
      </c>
      <c r="B674">
        <v>43716</v>
      </c>
      <c r="C674">
        <v>10</v>
      </c>
      <c r="D674">
        <v>43</v>
      </c>
      <c r="E674">
        <v>0</v>
      </c>
      <c r="F674">
        <v>1</v>
      </c>
      <c r="G674">
        <v>68</v>
      </c>
      <c r="H674">
        <v>1</v>
      </c>
      <c r="I674">
        <f>VLOOKUP(SalesReceipts[[#This Row],[product_id]],Product[],8,FALSE)</f>
        <v>3.75</v>
      </c>
      <c r="J674">
        <f>SalesReceipts[[#This Row],[unit_price]]-VLOOKUP(SalesReceipts[[#This Row],[product_id]],Product[],7,FALSE)</f>
        <v>0.94</v>
      </c>
      <c r="K674" t="str">
        <f>_xlfn.XLOOKUP(SalesReceipts[[#This Row],[product_id]],Product[product_id],Product[product_group],"Not Found", 0,1)</f>
        <v>Beverages</v>
      </c>
      <c r="L674" t="str">
        <f>VLOOKUP('Sales Receipts'!C675,SalesOutlet[],4,0)</f>
        <v>Markham</v>
      </c>
      <c r="M674" t="str">
        <f>VLOOKUP(SalesReceipts[[#This Row],[staff_id]],Staff[],7,0)</f>
        <v>Tatum Laurel</v>
      </c>
      <c r="N674">
        <f>MONTH(SalesReceipts[[#This Row],[transaction_date]])</f>
        <v>9</v>
      </c>
      <c r="O674" t="str">
        <f>VLOOKUP(SalesReceipts[[#This Row],[product_id]],Product[],4,0)</f>
        <v>Seasonal drink</v>
      </c>
      <c r="P674">
        <f>COUNTIF(SalesReceipts[sales_outlet_id],SalesReceipts[[#This Row],[sales_outlet_id]])</f>
        <v>121</v>
      </c>
    </row>
    <row r="675" spans="1:16">
      <c r="A675">
        <v>1768</v>
      </c>
      <c r="B675">
        <v>43716</v>
      </c>
      <c r="C675">
        <v>7</v>
      </c>
      <c r="D675">
        <v>27</v>
      </c>
      <c r="E675">
        <v>0</v>
      </c>
      <c r="F675">
        <v>1</v>
      </c>
      <c r="G675">
        <v>63</v>
      </c>
      <c r="H675">
        <v>1</v>
      </c>
      <c r="I675">
        <f>VLOOKUP(SalesReceipts[[#This Row],[product_id]],Product[],8,FALSE)</f>
        <v>0.8</v>
      </c>
      <c r="J675">
        <f>SalesReceipts[[#This Row],[unit_price]]-VLOOKUP(SalesReceipts[[#This Row],[product_id]],Product[],7,FALSE)</f>
        <v>0.76</v>
      </c>
      <c r="K675" t="str">
        <f>_xlfn.XLOOKUP(SalesReceipts[[#This Row],[product_id]],Product[product_id],Product[product_group],"Not Found", 0,1)</f>
        <v>Add-ons</v>
      </c>
      <c r="L675" t="str">
        <f>VLOOKUP('Sales Receipts'!C676,SalesOutlet[],4,0)</f>
        <v>Mississauga</v>
      </c>
      <c r="M675" t="str">
        <f>VLOOKUP(SalesReceipts[[#This Row],[staff_id]],Staff[],7,0)</f>
        <v>Ainsley Evelyn</v>
      </c>
      <c r="N675">
        <f>MONTH(SalesReceipts[[#This Row],[transaction_date]])</f>
        <v>9</v>
      </c>
      <c r="O675" t="str">
        <f>VLOOKUP(SalesReceipts[[#This Row],[product_id]],Product[],4,0)</f>
        <v>Regular syrup</v>
      </c>
      <c r="P675">
        <f>COUNTIF(SalesReceipts[sales_outlet_id],SalesReceipts[[#This Row],[sales_outlet_id]])</f>
        <v>122</v>
      </c>
    </row>
    <row r="676" spans="1:16">
      <c r="A676">
        <v>256</v>
      </c>
      <c r="B676">
        <v>43716</v>
      </c>
      <c r="C676">
        <v>6</v>
      </c>
      <c r="D676">
        <v>21</v>
      </c>
      <c r="E676">
        <v>0</v>
      </c>
      <c r="F676">
        <v>1</v>
      </c>
      <c r="G676">
        <v>58</v>
      </c>
      <c r="H676">
        <v>1</v>
      </c>
      <c r="I676">
        <f>VLOOKUP(SalesReceipts[[#This Row],[product_id]],Product[],8,FALSE)</f>
        <v>3.5</v>
      </c>
      <c r="J676">
        <f>SalesReceipts[[#This Row],[unit_price]]-VLOOKUP(SalesReceipts[[#This Row],[product_id]],Product[],7,FALSE)</f>
        <v>0.87000000000000011</v>
      </c>
      <c r="K676" t="str">
        <f>_xlfn.XLOOKUP(SalesReceipts[[#This Row],[product_id]],Product[product_id],Product[product_group],"Not Found", 0,1)</f>
        <v>Beverages</v>
      </c>
      <c r="L676" t="str">
        <f>VLOOKUP('Sales Receipts'!C677,SalesOutlet[],4,0)</f>
        <v>Markham</v>
      </c>
      <c r="M676" t="str">
        <f>VLOOKUP(SalesReceipts[[#This Row],[staff_id]],Staff[],7,0)</f>
        <v>Melodie Mercedes</v>
      </c>
      <c r="N676">
        <f>MONTH(SalesReceipts[[#This Row],[transaction_date]])</f>
        <v>9</v>
      </c>
      <c r="O676" t="str">
        <f>VLOOKUP(SalesReceipts[[#This Row],[product_id]],Product[],4,0)</f>
        <v>Hot chocolate</v>
      </c>
      <c r="P676">
        <f>COUNTIF(SalesReceipts[sales_outlet_id],SalesReceipts[[#This Row],[sales_outlet_id]])</f>
        <v>146</v>
      </c>
    </row>
    <row r="677" spans="1:16">
      <c r="A677">
        <v>456</v>
      </c>
      <c r="B677">
        <v>43716</v>
      </c>
      <c r="C677">
        <v>8</v>
      </c>
      <c r="D677">
        <v>33</v>
      </c>
      <c r="E677">
        <v>1</v>
      </c>
      <c r="F677">
        <v>1</v>
      </c>
      <c r="G677">
        <v>21</v>
      </c>
      <c r="H677">
        <v>2</v>
      </c>
      <c r="I677">
        <f>VLOOKUP(SalesReceipts[[#This Row],[product_id]],Product[],8,FALSE)</f>
        <v>13.33</v>
      </c>
      <c r="J677">
        <f>SalesReceipts[[#This Row],[unit_price]]-VLOOKUP(SalesReceipts[[#This Row],[product_id]],Product[],7,FALSE)</f>
        <v>2.67</v>
      </c>
      <c r="K677" t="str">
        <f>_xlfn.XLOOKUP(SalesReceipts[[#This Row],[product_id]],Product[product_id],Product[product_group],"Not Found", 0,1)</f>
        <v>Whole Bean/Teas</v>
      </c>
      <c r="L677" t="str">
        <f>VLOOKUP('Sales Receipts'!C678,SalesOutlet[],4,0)</f>
        <v>Toronto</v>
      </c>
      <c r="M677" t="str">
        <f>VLOOKUP(SalesReceipts[[#This Row],[staff_id]],Staff[],7,0)</f>
        <v>Cairo Vaughan</v>
      </c>
      <c r="N677">
        <f>MONTH(SalesReceipts[[#This Row],[transaction_date]])</f>
        <v>9</v>
      </c>
      <c r="O677" t="str">
        <f>VLOOKUP(SalesReceipts[[#This Row],[product_id]],Product[],4,0)</f>
        <v>Drinking Chocolate</v>
      </c>
      <c r="P677">
        <f>COUNTIF(SalesReceipts[sales_outlet_id],SalesReceipts[[#This Row],[sales_outlet_id]])</f>
        <v>124</v>
      </c>
    </row>
    <row r="678" spans="1:16">
      <c r="A678">
        <v>1609</v>
      </c>
      <c r="B678">
        <v>43716</v>
      </c>
      <c r="C678">
        <v>10</v>
      </c>
      <c r="D678">
        <v>44</v>
      </c>
      <c r="E678">
        <v>1</v>
      </c>
      <c r="F678">
        <v>1</v>
      </c>
      <c r="G678">
        <v>1</v>
      </c>
      <c r="H678">
        <v>1</v>
      </c>
      <c r="I678">
        <f>VLOOKUP(SalesReceipts[[#This Row],[product_id]],Product[],8,FALSE)</f>
        <v>18</v>
      </c>
      <c r="J678">
        <f>SalesReceipts[[#This Row],[unit_price]]-VLOOKUP(SalesReceipts[[#This Row],[product_id]],Product[],7,FALSE)</f>
        <v>3.5999999999999996</v>
      </c>
      <c r="K678" t="str">
        <f>_xlfn.XLOOKUP(SalesReceipts[[#This Row],[product_id]],Product[product_id],Product[product_group],"Not Found", 0,1)</f>
        <v>Whole Bean/Teas</v>
      </c>
      <c r="L678" t="str">
        <f>VLOOKUP('Sales Receipts'!C679,SalesOutlet[],4,0)</f>
        <v>Toronto</v>
      </c>
      <c r="M678" t="str">
        <f>VLOOKUP(SalesReceipts[[#This Row],[staff_id]],Staff[],7,0)</f>
        <v>Tamekah Maya</v>
      </c>
      <c r="N678">
        <f>MONTH(SalesReceipts[[#This Row],[transaction_date]])</f>
        <v>9</v>
      </c>
      <c r="O678" t="str">
        <f>VLOOKUP(SalesReceipts[[#This Row],[product_id]],Product[],4,0)</f>
        <v>Organic Beans</v>
      </c>
      <c r="P678">
        <f>COUNTIF(SalesReceipts[sales_outlet_id],SalesReceipts[[#This Row],[sales_outlet_id]])</f>
        <v>121</v>
      </c>
    </row>
    <row r="679" spans="1:16">
      <c r="A679">
        <v>276</v>
      </c>
      <c r="B679">
        <v>43717</v>
      </c>
      <c r="C679">
        <v>3</v>
      </c>
      <c r="D679">
        <v>6</v>
      </c>
      <c r="E679">
        <v>0</v>
      </c>
      <c r="F679">
        <v>1</v>
      </c>
      <c r="G679">
        <v>39</v>
      </c>
      <c r="H679">
        <v>2</v>
      </c>
      <c r="I679">
        <f>VLOOKUP(SalesReceipts[[#This Row],[product_id]],Product[],8,FALSE)</f>
        <v>4.25</v>
      </c>
      <c r="J679">
        <f>SalesReceipts[[#This Row],[unit_price]]-VLOOKUP(SalesReceipts[[#This Row],[product_id]],Product[],7,FALSE)</f>
        <v>3.4</v>
      </c>
      <c r="K679" t="str">
        <f>_xlfn.XLOOKUP(SalesReceipts[[#This Row],[product_id]],Product[product_id],Product[product_group],"Not Found", 0,1)</f>
        <v>Beverages</v>
      </c>
      <c r="L679" t="str">
        <f>VLOOKUP('Sales Receipts'!C680,SalesOutlet[],4,0)</f>
        <v>Toronto</v>
      </c>
      <c r="M679" t="str">
        <f>VLOOKUP(SalesReceipts[[#This Row],[staff_id]],Staff[],7,0)</f>
        <v>Xena Rahim</v>
      </c>
      <c r="N679">
        <f>MONTH(SalesReceipts[[#This Row],[transaction_date]])</f>
        <v>9</v>
      </c>
      <c r="O679" t="str">
        <f>VLOOKUP(SalesReceipts[[#This Row],[product_id]],Product[],4,0)</f>
        <v>Barista Espresso</v>
      </c>
      <c r="P679">
        <f>COUNTIF(SalesReceipts[sales_outlet_id],SalesReceipts[[#This Row],[sales_outlet_id]])</f>
        <v>129</v>
      </c>
    </row>
    <row r="680" spans="1:16">
      <c r="A680">
        <v>451</v>
      </c>
      <c r="B680">
        <v>43717</v>
      </c>
      <c r="C680">
        <v>10</v>
      </c>
      <c r="D680">
        <v>41</v>
      </c>
      <c r="E680">
        <v>1</v>
      </c>
      <c r="F680">
        <v>1</v>
      </c>
      <c r="G680">
        <v>49</v>
      </c>
      <c r="H680">
        <v>1</v>
      </c>
      <c r="I680">
        <f>VLOOKUP(SalesReceipts[[#This Row],[product_id]],Product[],8,FALSE)</f>
        <v>3</v>
      </c>
      <c r="J680">
        <f>SalesReceipts[[#This Row],[unit_price]]-VLOOKUP(SalesReceipts[[#This Row],[product_id]],Product[],7,FALSE)</f>
        <v>2.25</v>
      </c>
      <c r="K680" t="str">
        <f>_xlfn.XLOOKUP(SalesReceipts[[#This Row],[product_id]],Product[product_id],Product[product_group],"Not Found", 0,1)</f>
        <v>Beverages</v>
      </c>
      <c r="L680" t="str">
        <f>VLOOKUP('Sales Receipts'!C681,SalesOutlet[],4,0)</f>
        <v>Toronto</v>
      </c>
      <c r="M680" t="str">
        <f>VLOOKUP(SalesReceipts[[#This Row],[staff_id]],Staff[],7,0)</f>
        <v>Adrian Macon</v>
      </c>
      <c r="N680">
        <f>MONTH(SalesReceipts[[#This Row],[transaction_date]])</f>
        <v>9</v>
      </c>
      <c r="O680" t="str">
        <f>VLOOKUP(SalesReceipts[[#This Row],[product_id]],Product[],4,0)</f>
        <v>Brewed Black tea</v>
      </c>
      <c r="P680">
        <f>COUNTIF(SalesReceipts[sales_outlet_id],SalesReceipts[[#This Row],[sales_outlet_id]])</f>
        <v>121</v>
      </c>
    </row>
    <row r="681" spans="1:16">
      <c r="A681">
        <v>590</v>
      </c>
      <c r="B681">
        <v>43717</v>
      </c>
      <c r="C681">
        <v>10</v>
      </c>
      <c r="D681">
        <v>42</v>
      </c>
      <c r="E681">
        <v>1</v>
      </c>
      <c r="F681">
        <v>1</v>
      </c>
      <c r="G681">
        <v>22</v>
      </c>
      <c r="H681">
        <v>1</v>
      </c>
      <c r="I681">
        <f>VLOOKUP(SalesReceipts[[#This Row],[product_id]],Product[],8,FALSE)</f>
        <v>2</v>
      </c>
      <c r="J681">
        <f>SalesReceipts[[#This Row],[unit_price]]-VLOOKUP(SalesReceipts[[#This Row],[product_id]],Product[],7,FALSE)</f>
        <v>1.6</v>
      </c>
      <c r="K681" t="str">
        <f>_xlfn.XLOOKUP(SalesReceipts[[#This Row],[product_id]],Product[product_id],Product[product_group],"Not Found", 0,1)</f>
        <v>Beverages</v>
      </c>
      <c r="L681" t="str">
        <f>VLOOKUP('Sales Receipts'!C682,SalesOutlet[],4,0)</f>
        <v>Toronto</v>
      </c>
      <c r="M681" t="str">
        <f>VLOOKUP(SalesReceipts[[#This Row],[staff_id]],Staff[],7,0)</f>
        <v>Kylie Candace</v>
      </c>
      <c r="N681">
        <f>MONTH(SalesReceipts[[#This Row],[transaction_date]])</f>
        <v>9</v>
      </c>
      <c r="O681" t="str">
        <f>VLOOKUP(SalesReceipts[[#This Row],[product_id]],Product[],4,0)</f>
        <v>Drip coffee</v>
      </c>
      <c r="P681">
        <f>COUNTIF(SalesReceipts[sales_outlet_id],SalesReceipts[[#This Row],[sales_outlet_id]])</f>
        <v>121</v>
      </c>
    </row>
    <row r="682" spans="1:16">
      <c r="A682">
        <v>1333</v>
      </c>
      <c r="B682">
        <v>43717</v>
      </c>
      <c r="C682">
        <v>10</v>
      </c>
      <c r="D682">
        <v>45</v>
      </c>
      <c r="E682">
        <v>1</v>
      </c>
      <c r="F682">
        <v>1</v>
      </c>
      <c r="G682">
        <v>74</v>
      </c>
      <c r="H682">
        <v>1</v>
      </c>
      <c r="I682">
        <f>VLOOKUP(SalesReceipts[[#This Row],[product_id]],Product[],8,FALSE)</f>
        <v>3.5</v>
      </c>
      <c r="J682">
        <f>SalesReceipts[[#This Row],[unit_price]]-VLOOKUP(SalesReceipts[[#This Row],[product_id]],Product[],7,FALSE)</f>
        <v>1.2200000000000002</v>
      </c>
      <c r="K682" t="str">
        <f>_xlfn.XLOOKUP(SalesReceipts[[#This Row],[product_id]],Product[product_id],Product[product_group],"Not Found", 0,1)</f>
        <v>Food</v>
      </c>
      <c r="L682" t="str">
        <f>VLOOKUP('Sales Receipts'!C683,SalesOutlet[],4,0)</f>
        <v>Markham</v>
      </c>
      <c r="M682" t="str">
        <f>VLOOKUP(SalesReceipts[[#This Row],[staff_id]],Staff[],7,0)</f>
        <v>Pandora Neville</v>
      </c>
      <c r="N682">
        <f>MONTH(SalesReceipts[[#This Row],[transaction_date]])</f>
        <v>9</v>
      </c>
      <c r="O682" t="str">
        <f>VLOOKUP(SalesReceipts[[#This Row],[product_id]],Product[],4,0)</f>
        <v>Biscotti</v>
      </c>
      <c r="P682">
        <f>COUNTIF(SalesReceipts[sales_outlet_id],SalesReceipts[[#This Row],[sales_outlet_id]])</f>
        <v>121</v>
      </c>
    </row>
    <row r="683" spans="1:16">
      <c r="A683">
        <v>1219</v>
      </c>
      <c r="B683">
        <v>43717</v>
      </c>
      <c r="C683">
        <v>8</v>
      </c>
      <c r="D683">
        <v>32</v>
      </c>
      <c r="E683">
        <v>1</v>
      </c>
      <c r="F683">
        <v>1</v>
      </c>
      <c r="G683">
        <v>19</v>
      </c>
      <c r="H683">
        <v>1</v>
      </c>
      <c r="I683">
        <f>VLOOKUP(SalesReceipts[[#This Row],[product_id]],Product[],8,FALSE)</f>
        <v>6.4</v>
      </c>
      <c r="J683">
        <f>SalesReceipts[[#This Row],[unit_price]]-VLOOKUP(SalesReceipts[[#This Row],[product_id]],Product[],7,FALSE)</f>
        <v>1.2800000000000002</v>
      </c>
      <c r="K683" t="str">
        <f>_xlfn.XLOOKUP(SalesReceipts[[#This Row],[product_id]],Product[product_id],Product[product_group],"Not Found", 0,1)</f>
        <v>Whole Bean/Teas</v>
      </c>
      <c r="L683" t="str">
        <f>VLOOKUP('Sales Receipts'!C684,SalesOutlet[],4,0)</f>
        <v>Toronto</v>
      </c>
      <c r="M683" t="str">
        <f>VLOOKUP(SalesReceipts[[#This Row],[staff_id]],Staff[],7,0)</f>
        <v>Alisa Lysandra</v>
      </c>
      <c r="N683">
        <f>MONTH(SalesReceipts[[#This Row],[transaction_date]])</f>
        <v>9</v>
      </c>
      <c r="O683" t="str">
        <f>VLOOKUP(SalesReceipts[[#This Row],[product_id]],Product[],4,0)</f>
        <v>Drinking Chocolate</v>
      </c>
      <c r="P683">
        <f>COUNTIF(SalesReceipts[sales_outlet_id],SalesReceipts[[#This Row],[sales_outlet_id]])</f>
        <v>124</v>
      </c>
    </row>
    <row r="684" spans="1:16">
      <c r="A684">
        <v>391</v>
      </c>
      <c r="B684">
        <v>43718</v>
      </c>
      <c r="C684">
        <v>9</v>
      </c>
      <c r="D684">
        <v>37</v>
      </c>
      <c r="E684">
        <v>0</v>
      </c>
      <c r="F684">
        <v>1</v>
      </c>
      <c r="G684">
        <v>35</v>
      </c>
      <c r="H684">
        <v>2</v>
      </c>
      <c r="I684">
        <f>VLOOKUP(SalesReceipts[[#This Row],[product_id]],Product[],8,FALSE)</f>
        <v>3.1</v>
      </c>
      <c r="J684">
        <f>SalesReceipts[[#This Row],[unit_price]]-VLOOKUP(SalesReceipts[[#This Row],[product_id]],Product[],7,FALSE)</f>
        <v>2.48</v>
      </c>
      <c r="K684" t="str">
        <f>_xlfn.XLOOKUP(SalesReceipts[[#This Row],[product_id]],Product[product_id],Product[product_group],"Not Found", 0,1)</f>
        <v>Beverages</v>
      </c>
      <c r="L684" t="str">
        <f>VLOOKUP('Sales Receipts'!C685,SalesOutlet[],4,0)</f>
        <v>Toronto</v>
      </c>
      <c r="M684" t="str">
        <f>VLOOKUP(SalesReceipts[[#This Row],[staff_id]],Staff[],7,0)</f>
        <v>Hop Bianca</v>
      </c>
      <c r="N684">
        <f>MONTH(SalesReceipts[[#This Row],[transaction_date]])</f>
        <v>9</v>
      </c>
      <c r="O684" t="str">
        <f>VLOOKUP(SalesReceipts[[#This Row],[product_id]],Product[],4,0)</f>
        <v>Premium brewed coffee</v>
      </c>
      <c r="P684">
        <f>COUNTIF(SalesReceipts[sales_outlet_id],SalesReceipts[[#This Row],[sales_outlet_id]])</f>
        <v>114</v>
      </c>
    </row>
    <row r="685" spans="1:16">
      <c r="A685">
        <v>1023</v>
      </c>
      <c r="B685">
        <v>43718</v>
      </c>
      <c r="C685">
        <v>9</v>
      </c>
      <c r="D685">
        <v>37</v>
      </c>
      <c r="E685">
        <v>1</v>
      </c>
      <c r="F685">
        <v>1</v>
      </c>
      <c r="G685">
        <v>56</v>
      </c>
      <c r="H685">
        <v>2</v>
      </c>
      <c r="I685">
        <f>VLOOKUP(SalesReceipts[[#This Row],[product_id]],Product[],8,FALSE)</f>
        <v>2.5499999999999998</v>
      </c>
      <c r="J685">
        <f>SalesReceipts[[#This Row],[unit_price]]-VLOOKUP(SalesReceipts[[#This Row],[product_id]],Product[],7,FALSE)</f>
        <v>1.9099999999999997</v>
      </c>
      <c r="K685" t="str">
        <f>_xlfn.XLOOKUP(SalesReceipts[[#This Row],[product_id]],Product[product_id],Product[product_group],"Not Found", 0,1)</f>
        <v>Beverages</v>
      </c>
      <c r="L685" t="str">
        <f>VLOOKUP('Sales Receipts'!C686,SalesOutlet[],4,0)</f>
        <v>Toronto</v>
      </c>
      <c r="M685" t="str">
        <f>VLOOKUP(SalesReceipts[[#This Row],[staff_id]],Staff[],7,0)</f>
        <v>Hop Bianca</v>
      </c>
      <c r="N685">
        <f>MONTH(SalesReceipts[[#This Row],[transaction_date]])</f>
        <v>9</v>
      </c>
      <c r="O685" t="str">
        <f>VLOOKUP(SalesReceipts[[#This Row],[product_id]],Product[],4,0)</f>
        <v>Brewed Chai tea</v>
      </c>
      <c r="P685">
        <f>COUNTIF(SalesReceipts[sales_outlet_id],SalesReceipts[[#This Row],[sales_outlet_id]])</f>
        <v>114</v>
      </c>
    </row>
    <row r="686" spans="1:16">
      <c r="A686">
        <v>945</v>
      </c>
      <c r="B686">
        <v>43718</v>
      </c>
      <c r="C686">
        <v>3</v>
      </c>
      <c r="D686">
        <v>6</v>
      </c>
      <c r="E686">
        <v>0</v>
      </c>
      <c r="F686">
        <v>1</v>
      </c>
      <c r="G686">
        <v>2</v>
      </c>
      <c r="H686">
        <v>2</v>
      </c>
      <c r="I686">
        <f>VLOOKUP(SalesReceipts[[#This Row],[product_id]],Product[],8,FALSE)</f>
        <v>18</v>
      </c>
      <c r="J686">
        <f>SalesReceipts[[#This Row],[unit_price]]-VLOOKUP(SalesReceipts[[#This Row],[product_id]],Product[],7,FALSE)</f>
        <v>3.5999999999999996</v>
      </c>
      <c r="K686" t="str">
        <f>_xlfn.XLOOKUP(SalesReceipts[[#This Row],[product_id]],Product[product_id],Product[product_group],"Not Found", 0,1)</f>
        <v>Whole Bean/Teas</v>
      </c>
      <c r="L686" t="str">
        <f>VLOOKUP('Sales Receipts'!C687,SalesOutlet[],4,0)</f>
        <v>Toronto</v>
      </c>
      <c r="M686" t="str">
        <f>VLOOKUP(SalesReceipts[[#This Row],[staff_id]],Staff[],7,0)</f>
        <v>Xena Rahim</v>
      </c>
      <c r="N686">
        <f>MONTH(SalesReceipts[[#This Row],[transaction_date]])</f>
        <v>9</v>
      </c>
      <c r="O686" t="str">
        <f>VLOOKUP(SalesReceipts[[#This Row],[product_id]],Product[],4,0)</f>
        <v>House blend Beans</v>
      </c>
      <c r="P686">
        <f>COUNTIF(SalesReceipts[sales_outlet_id],SalesReceipts[[#This Row],[sales_outlet_id]])</f>
        <v>129</v>
      </c>
    </row>
    <row r="687" spans="1:16">
      <c r="A687">
        <v>27</v>
      </c>
      <c r="B687">
        <v>43718</v>
      </c>
      <c r="C687">
        <v>4</v>
      </c>
      <c r="D687">
        <v>13</v>
      </c>
      <c r="E687">
        <v>0</v>
      </c>
      <c r="F687">
        <v>1</v>
      </c>
      <c r="G687">
        <v>81</v>
      </c>
      <c r="H687">
        <v>1</v>
      </c>
      <c r="I687">
        <f>VLOOKUP(SalesReceipts[[#This Row],[product_id]],Product[],8,FALSE)</f>
        <v>28</v>
      </c>
      <c r="J687">
        <f>SalesReceipts[[#This Row],[unit_price]]-VLOOKUP(SalesReceipts[[#This Row],[product_id]],Product[],7,FALSE)</f>
        <v>19.04</v>
      </c>
      <c r="K687" t="str">
        <f>_xlfn.XLOOKUP(SalesReceipts[[#This Row],[product_id]],Product[product_id],Product[product_group],"Not Found", 0,1)</f>
        <v>Merchandise</v>
      </c>
      <c r="L687" t="str">
        <f>VLOOKUP('Sales Receipts'!C688,SalesOutlet[],4,0)</f>
        <v>Toronto</v>
      </c>
      <c r="M687" t="str">
        <f>VLOOKUP(SalesReceipts[[#This Row],[staff_id]],Staff[],7,0)</f>
        <v>Berk Derek</v>
      </c>
      <c r="N687">
        <f>MONTH(SalesReceipts[[#This Row],[transaction_date]])</f>
        <v>9</v>
      </c>
      <c r="O687" t="str">
        <f>VLOOKUP(SalesReceipts[[#This Row],[product_id]],Product[],4,0)</f>
        <v>Clothing</v>
      </c>
      <c r="P687">
        <f>COUNTIF(SalesReceipts[sales_outlet_id],SalesReceipts[[#This Row],[sales_outlet_id]])</f>
        <v>129</v>
      </c>
    </row>
    <row r="688" spans="1:16">
      <c r="A688">
        <v>884</v>
      </c>
      <c r="B688">
        <v>43719</v>
      </c>
      <c r="C688">
        <v>3</v>
      </c>
      <c r="D688">
        <v>6</v>
      </c>
      <c r="E688">
        <v>1</v>
      </c>
      <c r="F688">
        <v>1</v>
      </c>
      <c r="G688">
        <v>7</v>
      </c>
      <c r="H688">
        <v>2</v>
      </c>
      <c r="I688">
        <f>VLOOKUP(SalesReceipts[[#This Row],[product_id]],Product[],8,FALSE)</f>
        <v>19.75</v>
      </c>
      <c r="J688">
        <f>SalesReceipts[[#This Row],[unit_price]]-VLOOKUP(SalesReceipts[[#This Row],[product_id]],Product[],7,FALSE)</f>
        <v>3.9499999999999993</v>
      </c>
      <c r="K688" t="str">
        <f>_xlfn.XLOOKUP(SalesReceipts[[#This Row],[product_id]],Product[product_id],Product[product_group],"Not Found", 0,1)</f>
        <v>Whole Bean/Teas</v>
      </c>
      <c r="L688" t="str">
        <f>VLOOKUP('Sales Receipts'!C689,SalesOutlet[],4,0)</f>
        <v>Toronto</v>
      </c>
      <c r="M688" t="str">
        <f>VLOOKUP(SalesReceipts[[#This Row],[staff_id]],Staff[],7,0)</f>
        <v>Xena Rahim</v>
      </c>
      <c r="N688">
        <f>MONTH(SalesReceipts[[#This Row],[transaction_date]])</f>
        <v>9</v>
      </c>
      <c r="O688" t="str">
        <f>VLOOKUP(SalesReceipts[[#This Row],[product_id]],Product[],4,0)</f>
        <v>Premium Beans</v>
      </c>
      <c r="P688">
        <f>COUNTIF(SalesReceipts[sales_outlet_id],SalesReceipts[[#This Row],[sales_outlet_id]])</f>
        <v>129</v>
      </c>
    </row>
    <row r="689" spans="1:16">
      <c r="A689">
        <v>1185</v>
      </c>
      <c r="B689">
        <v>43720</v>
      </c>
      <c r="C689">
        <v>9</v>
      </c>
      <c r="D689">
        <v>37</v>
      </c>
      <c r="E689">
        <v>0</v>
      </c>
      <c r="F689">
        <v>1</v>
      </c>
      <c r="G689">
        <v>54</v>
      </c>
      <c r="H689">
        <v>1</v>
      </c>
      <c r="I689">
        <f>VLOOKUP(SalesReceipts[[#This Row],[product_id]],Product[],8,FALSE)</f>
        <v>2.5</v>
      </c>
      <c r="J689">
        <f>SalesReceipts[[#This Row],[unit_price]]-VLOOKUP(SalesReceipts[[#This Row],[product_id]],Product[],7,FALSE)</f>
        <v>1.87</v>
      </c>
      <c r="K689" t="str">
        <f>_xlfn.XLOOKUP(SalesReceipts[[#This Row],[product_id]],Product[product_id],Product[product_group],"Not Found", 0,1)</f>
        <v>Beverages</v>
      </c>
      <c r="L689" t="str">
        <f>VLOOKUP('Sales Receipts'!C690,SalesOutlet[],4,0)</f>
        <v>Toronto</v>
      </c>
      <c r="M689" t="str">
        <f>VLOOKUP(SalesReceipts[[#This Row],[staff_id]],Staff[],7,0)</f>
        <v>Hop Bianca</v>
      </c>
      <c r="N689">
        <f>MONTH(SalesReceipts[[#This Row],[transaction_date]])</f>
        <v>9</v>
      </c>
      <c r="O689" t="str">
        <f>VLOOKUP(SalesReceipts[[#This Row],[product_id]],Product[],4,0)</f>
        <v>Brewed Chai tea</v>
      </c>
      <c r="P689">
        <f>COUNTIF(SalesReceipts[sales_outlet_id],SalesReceipts[[#This Row],[sales_outlet_id]])</f>
        <v>114</v>
      </c>
    </row>
    <row r="690" spans="1:16">
      <c r="A690">
        <v>552</v>
      </c>
      <c r="B690">
        <v>43720</v>
      </c>
      <c r="C690">
        <v>9</v>
      </c>
      <c r="D690">
        <v>37</v>
      </c>
      <c r="E690">
        <v>1</v>
      </c>
      <c r="F690">
        <v>1</v>
      </c>
      <c r="G690">
        <v>72</v>
      </c>
      <c r="H690">
        <v>1</v>
      </c>
      <c r="I690">
        <f>VLOOKUP(SalesReceipts[[#This Row],[product_id]],Product[],8,FALSE)</f>
        <v>3.25</v>
      </c>
      <c r="J690">
        <f>SalesReceipts[[#This Row],[unit_price]]-VLOOKUP(SalesReceipts[[#This Row],[product_id]],Product[],7,FALSE)</f>
        <v>1.1400000000000001</v>
      </c>
      <c r="K690" t="str">
        <f>_xlfn.XLOOKUP(SalesReceipts[[#This Row],[product_id]],Product[product_id],Product[product_group],"Not Found", 0,1)</f>
        <v>Food</v>
      </c>
      <c r="L690" t="str">
        <f>VLOOKUP('Sales Receipts'!C691,SalesOutlet[],4,0)</f>
        <v>Toronto</v>
      </c>
      <c r="M690" t="str">
        <f>VLOOKUP(SalesReceipts[[#This Row],[staff_id]],Staff[],7,0)</f>
        <v>Hop Bianca</v>
      </c>
      <c r="N690">
        <f>MONTH(SalesReceipts[[#This Row],[transaction_date]])</f>
        <v>9</v>
      </c>
      <c r="O690" t="str">
        <f>VLOOKUP(SalesReceipts[[#This Row],[product_id]],Product[],4,0)</f>
        <v>Scone</v>
      </c>
      <c r="P690">
        <f>COUNTIF(SalesReceipts[sales_outlet_id],SalesReceipts[[#This Row],[sales_outlet_id]])</f>
        <v>114</v>
      </c>
    </row>
    <row r="691" spans="1:16">
      <c r="A691">
        <v>652</v>
      </c>
      <c r="B691">
        <v>43720</v>
      </c>
      <c r="C691">
        <v>9</v>
      </c>
      <c r="D691">
        <v>36</v>
      </c>
      <c r="E691">
        <v>1</v>
      </c>
      <c r="F691">
        <v>1</v>
      </c>
      <c r="G691">
        <v>16</v>
      </c>
      <c r="H691">
        <v>1</v>
      </c>
      <c r="I691">
        <f>VLOOKUP(SalesReceipts[[#This Row],[product_id]],Product[],8,FALSE)</f>
        <v>8.9499999999999993</v>
      </c>
      <c r="J691">
        <f>SalesReceipts[[#This Row],[unit_price]]-VLOOKUP(SalesReceipts[[#This Row],[product_id]],Product[],7,FALSE)</f>
        <v>1.7899999999999991</v>
      </c>
      <c r="K691" t="str">
        <f>_xlfn.XLOOKUP(SalesReceipts[[#This Row],[product_id]],Product[product_id],Product[product_group],"Not Found", 0,1)</f>
        <v>Whole Bean/Teas</v>
      </c>
      <c r="L691" t="str">
        <f>VLOOKUP('Sales Receipts'!C692,SalesOutlet[],4,0)</f>
        <v>Toronto</v>
      </c>
      <c r="M691" t="str">
        <f>VLOOKUP(SalesReceipts[[#This Row],[staff_id]],Staff[],7,0)</f>
        <v>Anthony Kaitlin</v>
      </c>
      <c r="N691">
        <f>MONTH(SalesReceipts[[#This Row],[transaction_date]])</f>
        <v>9</v>
      </c>
      <c r="O691" t="str">
        <f>VLOOKUP(SalesReceipts[[#This Row],[product_id]],Product[],4,0)</f>
        <v>Chai tea</v>
      </c>
      <c r="P691">
        <f>COUNTIF(SalesReceipts[sales_outlet_id],SalesReceipts[[#This Row],[sales_outlet_id]])</f>
        <v>114</v>
      </c>
    </row>
    <row r="692" spans="1:16">
      <c r="A692">
        <v>992</v>
      </c>
      <c r="B692">
        <v>43720</v>
      </c>
      <c r="C692">
        <v>4</v>
      </c>
      <c r="D692">
        <v>13</v>
      </c>
      <c r="E692">
        <v>1</v>
      </c>
      <c r="F692">
        <v>1</v>
      </c>
      <c r="G692">
        <v>73</v>
      </c>
      <c r="H692">
        <v>2</v>
      </c>
      <c r="I692">
        <f>VLOOKUP(SalesReceipts[[#This Row],[product_id]],Product[],8,FALSE)</f>
        <v>3.75</v>
      </c>
      <c r="J692">
        <f>SalesReceipts[[#This Row],[unit_price]]-VLOOKUP(SalesReceipts[[#This Row],[product_id]],Product[],7,FALSE)</f>
        <v>1.31</v>
      </c>
      <c r="K692" t="str">
        <f>_xlfn.XLOOKUP(SalesReceipts[[#This Row],[product_id]],Product[product_id],Product[product_group],"Not Found", 0,1)</f>
        <v>Food</v>
      </c>
      <c r="L692" t="str">
        <f>VLOOKUP('Sales Receipts'!C693,SalesOutlet[],4,0)</f>
        <v>Mississauga</v>
      </c>
      <c r="M692" t="str">
        <f>VLOOKUP(SalesReceipts[[#This Row],[staff_id]],Staff[],7,0)</f>
        <v>Berk Derek</v>
      </c>
      <c r="N692">
        <f>MONTH(SalesReceipts[[#This Row],[transaction_date]])</f>
        <v>9</v>
      </c>
      <c r="O692" t="str">
        <f>VLOOKUP(SalesReceipts[[#This Row],[product_id]],Product[],4,0)</f>
        <v>Pastry</v>
      </c>
      <c r="P692">
        <f>COUNTIF(SalesReceipts[sales_outlet_id],SalesReceipts[[#This Row],[sales_outlet_id]])</f>
        <v>129</v>
      </c>
    </row>
    <row r="693" spans="1:16">
      <c r="A693">
        <v>1358</v>
      </c>
      <c r="B693">
        <v>43720</v>
      </c>
      <c r="C693">
        <v>5</v>
      </c>
      <c r="D693">
        <v>17</v>
      </c>
      <c r="E693">
        <v>1</v>
      </c>
      <c r="F693">
        <v>1</v>
      </c>
      <c r="G693">
        <v>84</v>
      </c>
      <c r="H693">
        <v>1</v>
      </c>
      <c r="I693">
        <f>VLOOKUP(SalesReceipts[[#This Row],[product_id]],Product[],8,FALSE)</f>
        <v>0.8</v>
      </c>
      <c r="J693">
        <f>SalesReceipts[[#This Row],[unit_price]]-VLOOKUP(SalesReceipts[[#This Row],[product_id]],Product[],7,FALSE)</f>
        <v>0.76</v>
      </c>
      <c r="K693" t="str">
        <f>_xlfn.XLOOKUP(SalesReceipts[[#This Row],[product_id]],Product[product_id],Product[product_group],"Not Found", 0,1)</f>
        <v>Add-ons</v>
      </c>
      <c r="L693" t="str">
        <f>VLOOKUP('Sales Receipts'!C694,SalesOutlet[],4,0)</f>
        <v>Mississauga</v>
      </c>
      <c r="M693" t="str">
        <f>VLOOKUP(SalesReceipts[[#This Row],[staff_id]],Staff[],7,0)</f>
        <v>Quail Octavia</v>
      </c>
      <c r="N693">
        <f>MONTH(SalesReceipts[[#This Row],[transaction_date]])</f>
        <v>9</v>
      </c>
      <c r="O693" t="str">
        <f>VLOOKUP(SalesReceipts[[#This Row],[product_id]],Product[],4,0)</f>
        <v>Regular syrup</v>
      </c>
      <c r="P693">
        <f>COUNTIF(SalesReceipts[sales_outlet_id],SalesReceipts[[#This Row],[sales_outlet_id]])</f>
        <v>115</v>
      </c>
    </row>
    <row r="694" spans="1:16">
      <c r="A694">
        <v>1478</v>
      </c>
      <c r="B694">
        <v>43721</v>
      </c>
      <c r="C694">
        <v>5</v>
      </c>
      <c r="D694">
        <v>18</v>
      </c>
      <c r="E694">
        <v>1</v>
      </c>
      <c r="F694">
        <v>1</v>
      </c>
      <c r="G694">
        <v>22</v>
      </c>
      <c r="H694">
        <v>2</v>
      </c>
      <c r="I694">
        <f>VLOOKUP(SalesReceipts[[#This Row],[product_id]],Product[],8,FALSE)</f>
        <v>2</v>
      </c>
      <c r="J694">
        <f>SalesReceipts[[#This Row],[unit_price]]-VLOOKUP(SalesReceipts[[#This Row],[product_id]],Product[],7,FALSE)</f>
        <v>1.6</v>
      </c>
      <c r="K694" t="str">
        <f>_xlfn.XLOOKUP(SalesReceipts[[#This Row],[product_id]],Product[product_id],Product[product_group],"Not Found", 0,1)</f>
        <v>Beverages</v>
      </c>
      <c r="L694" t="str">
        <f>VLOOKUP('Sales Receipts'!C695,SalesOutlet[],4,0)</f>
        <v>Toronto</v>
      </c>
      <c r="M694" t="str">
        <f>VLOOKUP(SalesReceipts[[#This Row],[staff_id]],Staff[],7,0)</f>
        <v>Ezekiel Rashad</v>
      </c>
      <c r="N694">
        <f>MONTH(SalesReceipts[[#This Row],[transaction_date]])</f>
        <v>9</v>
      </c>
      <c r="O694" t="str">
        <f>VLOOKUP(SalesReceipts[[#This Row],[product_id]],Product[],4,0)</f>
        <v>Drip coffee</v>
      </c>
      <c r="P694">
        <f>COUNTIF(SalesReceipts[sales_outlet_id],SalesReceipts[[#This Row],[sales_outlet_id]])</f>
        <v>115</v>
      </c>
    </row>
    <row r="695" spans="1:16">
      <c r="A695">
        <v>105</v>
      </c>
      <c r="B695">
        <v>43721</v>
      </c>
      <c r="C695">
        <v>10</v>
      </c>
      <c r="D695">
        <v>44</v>
      </c>
      <c r="E695">
        <v>0</v>
      </c>
      <c r="F695">
        <v>1</v>
      </c>
      <c r="G695">
        <v>58</v>
      </c>
      <c r="H695">
        <v>1</v>
      </c>
      <c r="I695">
        <f>VLOOKUP(SalesReceipts[[#This Row],[product_id]],Product[],8,FALSE)</f>
        <v>3.5</v>
      </c>
      <c r="J695">
        <f>SalesReceipts[[#This Row],[unit_price]]-VLOOKUP(SalesReceipts[[#This Row],[product_id]],Product[],7,FALSE)</f>
        <v>0.87000000000000011</v>
      </c>
      <c r="K695" t="str">
        <f>_xlfn.XLOOKUP(SalesReceipts[[#This Row],[product_id]],Product[product_id],Product[product_group],"Not Found", 0,1)</f>
        <v>Beverages</v>
      </c>
      <c r="L695" t="str">
        <f>VLOOKUP('Sales Receipts'!C696,SalesOutlet[],4,0)</f>
        <v>Toronto</v>
      </c>
      <c r="M695" t="str">
        <f>VLOOKUP(SalesReceipts[[#This Row],[staff_id]],Staff[],7,0)</f>
        <v>Tamekah Maya</v>
      </c>
      <c r="N695">
        <f>MONTH(SalesReceipts[[#This Row],[transaction_date]])</f>
        <v>9</v>
      </c>
      <c r="O695" t="str">
        <f>VLOOKUP(SalesReceipts[[#This Row],[product_id]],Product[],4,0)</f>
        <v>Hot chocolate</v>
      </c>
      <c r="P695">
        <f>COUNTIF(SalesReceipts[sales_outlet_id],SalesReceipts[[#This Row],[sales_outlet_id]])</f>
        <v>121</v>
      </c>
    </row>
    <row r="696" spans="1:16">
      <c r="A696">
        <v>418</v>
      </c>
      <c r="B696">
        <v>43721</v>
      </c>
      <c r="C696">
        <v>9</v>
      </c>
      <c r="D696">
        <v>36</v>
      </c>
      <c r="E696">
        <v>0</v>
      </c>
      <c r="F696">
        <v>1</v>
      </c>
      <c r="G696">
        <v>40</v>
      </c>
      <c r="H696">
        <v>1</v>
      </c>
      <c r="I696">
        <f>VLOOKUP(SalesReceipts[[#This Row],[product_id]],Product[],8,FALSE)</f>
        <v>3.75</v>
      </c>
      <c r="J696">
        <f>SalesReceipts[[#This Row],[unit_price]]-VLOOKUP(SalesReceipts[[#This Row],[product_id]],Product[],7,FALSE)</f>
        <v>3</v>
      </c>
      <c r="K696" t="str">
        <f>_xlfn.XLOOKUP(SalesReceipts[[#This Row],[product_id]],Product[product_id],Product[product_group],"Not Found", 0,1)</f>
        <v>Beverages</v>
      </c>
      <c r="L696" t="str">
        <f>VLOOKUP('Sales Receipts'!C697,SalesOutlet[],4,0)</f>
        <v>Markham</v>
      </c>
      <c r="M696" t="str">
        <f>VLOOKUP(SalesReceipts[[#This Row],[staff_id]],Staff[],7,0)</f>
        <v>Anthony Kaitlin</v>
      </c>
      <c r="N696">
        <f>MONTH(SalesReceipts[[#This Row],[transaction_date]])</f>
        <v>9</v>
      </c>
      <c r="O696" t="str">
        <f>VLOOKUP(SalesReceipts[[#This Row],[product_id]],Product[],4,0)</f>
        <v>Barista Espresso</v>
      </c>
      <c r="P696">
        <f>COUNTIF(SalesReceipts[sales_outlet_id],SalesReceipts[[#This Row],[sales_outlet_id]])</f>
        <v>114</v>
      </c>
    </row>
    <row r="697" spans="1:16">
      <c r="A697">
        <v>1400</v>
      </c>
      <c r="B697">
        <v>43721</v>
      </c>
      <c r="C697">
        <v>7</v>
      </c>
      <c r="D697">
        <v>26</v>
      </c>
      <c r="E697">
        <v>1</v>
      </c>
      <c r="F697">
        <v>1</v>
      </c>
      <c r="G697">
        <v>85</v>
      </c>
      <c r="H697">
        <v>1</v>
      </c>
      <c r="I697">
        <f>VLOOKUP(SalesReceipts[[#This Row],[product_id]],Product[],8,FALSE)</f>
        <v>6</v>
      </c>
      <c r="J697">
        <f>SalesReceipts[[#This Row],[unit_price]]-VLOOKUP(SalesReceipts[[#This Row],[product_id]],Product[],7,FALSE)</f>
        <v>4.8</v>
      </c>
      <c r="K697" t="str">
        <f>_xlfn.XLOOKUP(SalesReceipts[[#This Row],[product_id]],Product[product_id],Product[product_group],"Not Found", 0,1)</f>
        <v>Beverages</v>
      </c>
      <c r="L697" t="str">
        <f>VLOOKUP('Sales Receipts'!C698,SalesOutlet[],4,0)</f>
        <v>Toronto</v>
      </c>
      <c r="M697" t="str">
        <f>VLOOKUP(SalesReceipts[[#This Row],[staff_id]],Staff[],7,0)</f>
        <v>Joelle Christen</v>
      </c>
      <c r="N697">
        <f>MONTH(SalesReceipts[[#This Row],[transaction_date]])</f>
        <v>9</v>
      </c>
      <c r="O697" t="str">
        <f>VLOOKUP(SalesReceipts[[#This Row],[product_id]],Product[],4,0)</f>
        <v>Specialty coffee</v>
      </c>
      <c r="P697">
        <f>COUNTIF(SalesReceipts[sales_outlet_id],SalesReceipts[[#This Row],[sales_outlet_id]])</f>
        <v>122</v>
      </c>
    </row>
    <row r="698" spans="1:16">
      <c r="A698">
        <v>676</v>
      </c>
      <c r="B698">
        <v>43722</v>
      </c>
      <c r="C698">
        <v>9</v>
      </c>
      <c r="D698">
        <v>39</v>
      </c>
      <c r="E698">
        <v>0</v>
      </c>
      <c r="F698">
        <v>1</v>
      </c>
      <c r="G698">
        <v>14</v>
      </c>
      <c r="H698">
        <v>1</v>
      </c>
      <c r="I698">
        <f>VLOOKUP(SalesReceipts[[#This Row],[product_id]],Product[],8,FALSE)</f>
        <v>8.9499999999999993</v>
      </c>
      <c r="J698">
        <f>SalesReceipts[[#This Row],[unit_price]]-VLOOKUP(SalesReceipts[[#This Row],[product_id]],Product[],7,FALSE)</f>
        <v>1.7899999999999991</v>
      </c>
      <c r="K698" t="str">
        <f>_xlfn.XLOOKUP(SalesReceipts[[#This Row],[product_id]],Product[product_id],Product[product_group],"Not Found", 0,1)</f>
        <v>Whole Bean/Teas</v>
      </c>
      <c r="L698" t="str">
        <f>VLOOKUP('Sales Receipts'!C699,SalesOutlet[],4,0)</f>
        <v>Toronto</v>
      </c>
      <c r="M698" t="str">
        <f>VLOOKUP(SalesReceipts[[#This Row],[staff_id]],Staff[],7,0)</f>
        <v>Vance Samuel</v>
      </c>
      <c r="N698">
        <f>MONTH(SalesReceipts[[#This Row],[transaction_date]])</f>
        <v>9</v>
      </c>
      <c r="O698" t="str">
        <f>VLOOKUP(SalesReceipts[[#This Row],[product_id]],Product[],4,0)</f>
        <v>Black tea</v>
      </c>
      <c r="P698">
        <f>COUNTIF(SalesReceipts[sales_outlet_id],SalesReceipts[[#This Row],[sales_outlet_id]])</f>
        <v>114</v>
      </c>
    </row>
    <row r="699" spans="1:16">
      <c r="A699">
        <v>1577</v>
      </c>
      <c r="B699">
        <v>43722</v>
      </c>
      <c r="C699">
        <v>4</v>
      </c>
      <c r="D699">
        <v>15</v>
      </c>
      <c r="E699">
        <v>1</v>
      </c>
      <c r="F699">
        <v>1</v>
      </c>
      <c r="G699">
        <v>86</v>
      </c>
      <c r="H699">
        <v>2</v>
      </c>
      <c r="I699">
        <f>VLOOKUP(SalesReceipts[[#This Row],[product_id]],Product[],8,FALSE)</f>
        <v>3</v>
      </c>
      <c r="J699">
        <f>SalesReceipts[[#This Row],[unit_price]]-VLOOKUP(SalesReceipts[[#This Row],[product_id]],Product[],7,FALSE)</f>
        <v>2.4</v>
      </c>
      <c r="K699" t="str">
        <f>_xlfn.XLOOKUP(SalesReceipts[[#This Row],[product_id]],Product[product_id],Product[product_group],"Not Found", 0,1)</f>
        <v>Beverages</v>
      </c>
      <c r="L699" t="str">
        <f>VLOOKUP('Sales Receipts'!C700,SalesOutlet[],4,0)</f>
        <v>Markham</v>
      </c>
      <c r="M699" t="str">
        <f>VLOOKUP(SalesReceipts[[#This Row],[staff_id]],Staff[],7,0)</f>
        <v>Remedios Mari</v>
      </c>
      <c r="N699">
        <f>MONTH(SalesReceipts[[#This Row],[transaction_date]])</f>
        <v>9</v>
      </c>
      <c r="O699" t="str">
        <f>VLOOKUP(SalesReceipts[[#This Row],[product_id]],Product[],4,0)</f>
        <v>Barista Espresso</v>
      </c>
      <c r="P699">
        <f>COUNTIF(SalesReceipts[sales_outlet_id],SalesReceipts[[#This Row],[sales_outlet_id]])</f>
        <v>129</v>
      </c>
    </row>
    <row r="700" spans="1:16">
      <c r="A700">
        <v>362</v>
      </c>
      <c r="B700">
        <v>43722</v>
      </c>
      <c r="C700">
        <v>8</v>
      </c>
      <c r="D700">
        <v>32</v>
      </c>
      <c r="E700">
        <v>1</v>
      </c>
      <c r="F700">
        <v>1</v>
      </c>
      <c r="G700">
        <v>7</v>
      </c>
      <c r="H700">
        <v>1</v>
      </c>
      <c r="I700">
        <f>VLOOKUP(SalesReceipts[[#This Row],[product_id]],Product[],8,FALSE)</f>
        <v>19.75</v>
      </c>
      <c r="J700">
        <f>SalesReceipts[[#This Row],[unit_price]]-VLOOKUP(SalesReceipts[[#This Row],[product_id]],Product[],7,FALSE)</f>
        <v>3.9499999999999993</v>
      </c>
      <c r="K700" t="str">
        <f>_xlfn.XLOOKUP(SalesReceipts[[#This Row],[product_id]],Product[product_id],Product[product_group],"Not Found", 0,1)</f>
        <v>Whole Bean/Teas</v>
      </c>
      <c r="L700" t="str">
        <f>VLOOKUP('Sales Receipts'!C701,SalesOutlet[],4,0)</f>
        <v>Mississauga</v>
      </c>
      <c r="M700" t="str">
        <f>VLOOKUP(SalesReceipts[[#This Row],[staff_id]],Staff[],7,0)</f>
        <v>Alisa Lysandra</v>
      </c>
      <c r="N700">
        <f>MONTH(SalesReceipts[[#This Row],[transaction_date]])</f>
        <v>9</v>
      </c>
      <c r="O700" t="str">
        <f>VLOOKUP(SalesReceipts[[#This Row],[product_id]],Product[],4,0)</f>
        <v>Premium Beans</v>
      </c>
      <c r="P700">
        <f>COUNTIF(SalesReceipts[sales_outlet_id],SalesReceipts[[#This Row],[sales_outlet_id]])</f>
        <v>124</v>
      </c>
    </row>
    <row r="701" spans="1:16">
      <c r="A701">
        <v>838</v>
      </c>
      <c r="B701">
        <v>43723</v>
      </c>
      <c r="C701">
        <v>5</v>
      </c>
      <c r="D701">
        <v>17</v>
      </c>
      <c r="E701">
        <v>0</v>
      </c>
      <c r="F701">
        <v>1</v>
      </c>
      <c r="G701">
        <v>37</v>
      </c>
      <c r="H701">
        <v>1</v>
      </c>
      <c r="I701">
        <f>VLOOKUP(SalesReceipts[[#This Row],[product_id]],Product[],8,FALSE)</f>
        <v>3</v>
      </c>
      <c r="J701">
        <f>SalesReceipts[[#This Row],[unit_price]]-VLOOKUP(SalesReceipts[[#This Row],[product_id]],Product[],7,FALSE)</f>
        <v>2.4</v>
      </c>
      <c r="K701" t="str">
        <f>_xlfn.XLOOKUP(SalesReceipts[[#This Row],[product_id]],Product[product_id],Product[product_group],"Not Found", 0,1)</f>
        <v>Beverages</v>
      </c>
      <c r="L701" t="str">
        <f>VLOOKUP('Sales Receipts'!C702,SalesOutlet[],4,0)</f>
        <v>Mississauga</v>
      </c>
      <c r="M701" t="str">
        <f>VLOOKUP(SalesReceipts[[#This Row],[staff_id]],Staff[],7,0)</f>
        <v>Quail Octavia</v>
      </c>
      <c r="N701">
        <f>MONTH(SalesReceipts[[#This Row],[transaction_date]])</f>
        <v>9</v>
      </c>
      <c r="O701" t="str">
        <f>VLOOKUP(SalesReceipts[[#This Row],[product_id]],Product[],4,0)</f>
        <v>Barista Espresso</v>
      </c>
      <c r="P701">
        <f>COUNTIF(SalesReceipts[sales_outlet_id],SalesReceipts[[#This Row],[sales_outlet_id]])</f>
        <v>115</v>
      </c>
    </row>
    <row r="702" spans="1:16">
      <c r="A702">
        <v>508</v>
      </c>
      <c r="B702">
        <v>43724</v>
      </c>
      <c r="C702">
        <v>5</v>
      </c>
      <c r="D702">
        <v>20</v>
      </c>
      <c r="E702">
        <v>0</v>
      </c>
      <c r="F702">
        <v>1</v>
      </c>
      <c r="G702">
        <v>25</v>
      </c>
      <c r="H702">
        <v>2</v>
      </c>
      <c r="I702">
        <f>VLOOKUP(SalesReceipts[[#This Row],[product_id]],Product[],8,FALSE)</f>
        <v>2.2000000000000002</v>
      </c>
      <c r="J702">
        <f>SalesReceipts[[#This Row],[unit_price]]-VLOOKUP(SalesReceipts[[#This Row],[product_id]],Product[],7,FALSE)</f>
        <v>1.7600000000000002</v>
      </c>
      <c r="K702" t="str">
        <f>_xlfn.XLOOKUP(SalesReceipts[[#This Row],[product_id]],Product[product_id],Product[product_group],"Not Found", 0,1)</f>
        <v>Beverages</v>
      </c>
      <c r="L702" t="str">
        <f>VLOOKUP('Sales Receipts'!C703,SalesOutlet[],4,0)</f>
        <v>Toronto</v>
      </c>
      <c r="M702" t="str">
        <f>VLOOKUP(SalesReceipts[[#This Row],[staff_id]],Staff[],7,0)</f>
        <v>Ronan Magee</v>
      </c>
      <c r="N702">
        <f>MONTH(SalesReceipts[[#This Row],[transaction_date]])</f>
        <v>9</v>
      </c>
      <c r="O702" t="str">
        <f>VLOOKUP(SalesReceipts[[#This Row],[product_id]],Product[],4,0)</f>
        <v>Organic brewed coffee</v>
      </c>
      <c r="P702">
        <f>COUNTIF(SalesReceipts[sales_outlet_id],SalesReceipts[[#This Row],[sales_outlet_id]])</f>
        <v>115</v>
      </c>
    </row>
    <row r="703" spans="1:16">
      <c r="A703">
        <v>587</v>
      </c>
      <c r="B703">
        <v>43725</v>
      </c>
      <c r="C703">
        <v>10</v>
      </c>
      <c r="D703">
        <v>44</v>
      </c>
      <c r="E703">
        <v>0</v>
      </c>
      <c r="F703">
        <v>1</v>
      </c>
      <c r="G703">
        <v>32</v>
      </c>
      <c r="H703">
        <v>1</v>
      </c>
      <c r="I703">
        <f>VLOOKUP(SalesReceipts[[#This Row],[product_id]],Product[],8,FALSE)</f>
        <v>3</v>
      </c>
      <c r="J703">
        <f>SalesReceipts[[#This Row],[unit_price]]-VLOOKUP(SalesReceipts[[#This Row],[product_id]],Product[],7,FALSE)</f>
        <v>2.4</v>
      </c>
      <c r="K703" t="str">
        <f>_xlfn.XLOOKUP(SalesReceipts[[#This Row],[product_id]],Product[product_id],Product[product_group],"Not Found", 0,1)</f>
        <v>Beverages</v>
      </c>
      <c r="L703" t="str">
        <f>VLOOKUP('Sales Receipts'!C704,SalesOutlet[],4,0)</f>
        <v>Toronto</v>
      </c>
      <c r="M703" t="str">
        <f>VLOOKUP(SalesReceipts[[#This Row],[staff_id]],Staff[],7,0)</f>
        <v>Tamekah Maya</v>
      </c>
      <c r="N703">
        <f>MONTH(SalesReceipts[[#This Row],[transaction_date]])</f>
        <v>9</v>
      </c>
      <c r="O703" t="str">
        <f>VLOOKUP(SalesReceipts[[#This Row],[product_id]],Product[],4,0)</f>
        <v>Gourmet brewed coffee</v>
      </c>
      <c r="P703">
        <f>COUNTIF(SalesReceipts[sales_outlet_id],SalesReceipts[[#This Row],[sales_outlet_id]])</f>
        <v>121</v>
      </c>
    </row>
    <row r="704" spans="1:16">
      <c r="A704">
        <v>1613</v>
      </c>
      <c r="B704">
        <v>43725</v>
      </c>
      <c r="C704">
        <v>9</v>
      </c>
      <c r="D704">
        <v>36</v>
      </c>
      <c r="E704">
        <v>1</v>
      </c>
      <c r="F704">
        <v>1</v>
      </c>
      <c r="G704">
        <v>42</v>
      </c>
      <c r="H704">
        <v>2</v>
      </c>
      <c r="I704">
        <f>VLOOKUP(SalesReceipts[[#This Row],[product_id]],Product[],8,FALSE)</f>
        <v>2.5</v>
      </c>
      <c r="J704">
        <f>SalesReceipts[[#This Row],[unit_price]]-VLOOKUP(SalesReceipts[[#This Row],[product_id]],Product[],7,FALSE)</f>
        <v>1.87</v>
      </c>
      <c r="K704" t="str">
        <f>_xlfn.XLOOKUP(SalesReceipts[[#This Row],[product_id]],Product[product_id],Product[product_group],"Not Found", 0,1)</f>
        <v>Beverages</v>
      </c>
      <c r="L704" t="str">
        <f>VLOOKUP('Sales Receipts'!C705,SalesOutlet[],4,0)</f>
        <v>Toronto</v>
      </c>
      <c r="M704" t="str">
        <f>VLOOKUP(SalesReceipts[[#This Row],[staff_id]],Staff[],7,0)</f>
        <v>Anthony Kaitlin</v>
      </c>
      <c r="N704">
        <f>MONTH(SalesReceipts[[#This Row],[transaction_date]])</f>
        <v>9</v>
      </c>
      <c r="O704" t="str">
        <f>VLOOKUP(SalesReceipts[[#This Row],[product_id]],Product[],4,0)</f>
        <v>Brewed herbal tea</v>
      </c>
      <c r="P704">
        <f>COUNTIF(SalesReceipts[sales_outlet_id],SalesReceipts[[#This Row],[sales_outlet_id]])</f>
        <v>114</v>
      </c>
    </row>
    <row r="705" spans="1:16">
      <c r="A705">
        <v>33</v>
      </c>
      <c r="B705">
        <v>43726</v>
      </c>
      <c r="C705">
        <v>4</v>
      </c>
      <c r="D705">
        <v>15</v>
      </c>
      <c r="E705">
        <v>1</v>
      </c>
      <c r="F705">
        <v>1</v>
      </c>
      <c r="G705">
        <v>39</v>
      </c>
      <c r="H705">
        <v>1</v>
      </c>
      <c r="I705">
        <f>VLOOKUP(SalesReceipts[[#This Row],[product_id]],Product[],8,FALSE)</f>
        <v>4.25</v>
      </c>
      <c r="J705">
        <f>SalesReceipts[[#This Row],[unit_price]]-VLOOKUP(SalesReceipts[[#This Row],[product_id]],Product[],7,FALSE)</f>
        <v>3.4</v>
      </c>
      <c r="K705" t="str">
        <f>_xlfn.XLOOKUP(SalesReceipts[[#This Row],[product_id]],Product[product_id],Product[product_group],"Not Found", 0,1)</f>
        <v>Beverages</v>
      </c>
      <c r="L705" t="str">
        <f>VLOOKUP('Sales Receipts'!C706,SalesOutlet[],4,0)</f>
        <v>Mississauga</v>
      </c>
      <c r="M705" t="str">
        <f>VLOOKUP(SalesReceipts[[#This Row],[staff_id]],Staff[],7,0)</f>
        <v>Remedios Mari</v>
      </c>
      <c r="N705">
        <f>MONTH(SalesReceipts[[#This Row],[transaction_date]])</f>
        <v>9</v>
      </c>
      <c r="O705" t="str">
        <f>VLOOKUP(SalesReceipts[[#This Row],[product_id]],Product[],4,0)</f>
        <v>Barista Espresso</v>
      </c>
      <c r="P705">
        <f>COUNTIF(SalesReceipts[sales_outlet_id],SalesReceipts[[#This Row],[sales_outlet_id]])</f>
        <v>129</v>
      </c>
    </row>
    <row r="706" spans="1:16">
      <c r="A706">
        <v>1288</v>
      </c>
      <c r="B706">
        <v>43726</v>
      </c>
      <c r="C706">
        <v>5</v>
      </c>
      <c r="D706">
        <v>20</v>
      </c>
      <c r="E706">
        <v>1</v>
      </c>
      <c r="F706">
        <v>1</v>
      </c>
      <c r="G706">
        <v>65</v>
      </c>
      <c r="H706">
        <v>1</v>
      </c>
      <c r="I706">
        <f>VLOOKUP(SalesReceipts[[#This Row],[product_id]],Product[],8,FALSE)</f>
        <v>0.8</v>
      </c>
      <c r="J706">
        <f>SalesReceipts[[#This Row],[unit_price]]-VLOOKUP(SalesReceipts[[#This Row],[product_id]],Product[],7,FALSE)</f>
        <v>0.76</v>
      </c>
      <c r="K706" t="str">
        <f>_xlfn.XLOOKUP(SalesReceipts[[#This Row],[product_id]],Product[product_id],Product[product_group],"Not Found", 0,1)</f>
        <v>Add-ons</v>
      </c>
      <c r="L706" t="str">
        <f>VLOOKUP('Sales Receipts'!C707,SalesOutlet[],4,0)</f>
        <v>Markham</v>
      </c>
      <c r="M706" t="str">
        <f>VLOOKUP(SalesReceipts[[#This Row],[staff_id]],Staff[],7,0)</f>
        <v>Ronan Magee</v>
      </c>
      <c r="N706">
        <f>MONTH(SalesReceipts[[#This Row],[transaction_date]])</f>
        <v>9</v>
      </c>
      <c r="O706" t="str">
        <f>VLOOKUP(SalesReceipts[[#This Row],[product_id]],Product[],4,0)</f>
        <v>Sugar free syrup</v>
      </c>
      <c r="P706">
        <f>COUNTIF(SalesReceipts[sales_outlet_id],SalesReceipts[[#This Row],[sales_outlet_id]])</f>
        <v>115</v>
      </c>
    </row>
    <row r="707" spans="1:16">
      <c r="A707">
        <v>477</v>
      </c>
      <c r="B707">
        <v>43726</v>
      </c>
      <c r="C707">
        <v>7</v>
      </c>
      <c r="D707">
        <v>28</v>
      </c>
      <c r="E707">
        <v>0</v>
      </c>
      <c r="F707">
        <v>1</v>
      </c>
      <c r="G707">
        <v>55</v>
      </c>
      <c r="H707">
        <v>2</v>
      </c>
      <c r="I707">
        <f>VLOOKUP(SalesReceipts[[#This Row],[product_id]],Product[],8,FALSE)</f>
        <v>4</v>
      </c>
      <c r="J707">
        <f>SalesReceipts[[#This Row],[unit_price]]-VLOOKUP(SalesReceipts[[#This Row],[product_id]],Product[],7,FALSE)</f>
        <v>3</v>
      </c>
      <c r="K707" t="str">
        <f>_xlfn.XLOOKUP(SalesReceipts[[#This Row],[product_id]],Product[product_id],Product[product_group],"Not Found", 0,1)</f>
        <v>Beverages</v>
      </c>
      <c r="L707" t="str">
        <f>VLOOKUP('Sales Receipts'!C708,SalesOutlet[],4,0)</f>
        <v>Markham</v>
      </c>
      <c r="M707" t="str">
        <f>VLOOKUP(SalesReceipts[[#This Row],[staff_id]],Staff[],7,0)</f>
        <v>Joseph Byron</v>
      </c>
      <c r="N707">
        <f>MONTH(SalesReceipts[[#This Row],[transaction_date]])</f>
        <v>9</v>
      </c>
      <c r="O707" t="str">
        <f>VLOOKUP(SalesReceipts[[#This Row],[product_id]],Product[],4,0)</f>
        <v>Brewed Chai tea</v>
      </c>
      <c r="P707">
        <f>COUNTIF(SalesReceipts[sales_outlet_id],SalesReceipts[[#This Row],[sales_outlet_id]])</f>
        <v>122</v>
      </c>
    </row>
    <row r="708" spans="1:16">
      <c r="A708">
        <v>174</v>
      </c>
      <c r="B708">
        <v>43726</v>
      </c>
      <c r="C708">
        <v>8</v>
      </c>
      <c r="D708">
        <v>31</v>
      </c>
      <c r="E708">
        <v>0</v>
      </c>
      <c r="F708">
        <v>1</v>
      </c>
      <c r="G708">
        <v>9</v>
      </c>
      <c r="H708">
        <v>1</v>
      </c>
      <c r="I708">
        <f>VLOOKUP(SalesReceipts[[#This Row],[product_id]],Product[],8,FALSE)</f>
        <v>22.5</v>
      </c>
      <c r="J708">
        <f>SalesReceipts[[#This Row],[unit_price]]-VLOOKUP(SalesReceipts[[#This Row],[product_id]],Product[],7,FALSE)</f>
        <v>4.5</v>
      </c>
      <c r="K708" t="str">
        <f>_xlfn.XLOOKUP(SalesReceipts[[#This Row],[product_id]],Product[product_id],Product[product_group],"Not Found", 0,1)</f>
        <v>Whole Bean/Teas</v>
      </c>
      <c r="L708" t="str">
        <f>VLOOKUP('Sales Receipts'!C709,SalesOutlet[],4,0)</f>
        <v>Toronto</v>
      </c>
      <c r="M708" t="str">
        <f>VLOOKUP(SalesReceipts[[#This Row],[staff_id]],Staff[],7,0)</f>
        <v>Dawn Anthony</v>
      </c>
      <c r="N708">
        <f>MONTH(SalesReceipts[[#This Row],[transaction_date]])</f>
        <v>9</v>
      </c>
      <c r="O708" t="str">
        <f>VLOOKUP(SalesReceipts[[#This Row],[product_id]],Product[],4,0)</f>
        <v>Organic Beans</v>
      </c>
      <c r="P708">
        <f>COUNTIF(SalesReceipts[sales_outlet_id],SalesReceipts[[#This Row],[sales_outlet_id]])</f>
        <v>124</v>
      </c>
    </row>
    <row r="709" spans="1:16">
      <c r="A709">
        <v>538</v>
      </c>
      <c r="B709">
        <v>43726</v>
      </c>
      <c r="C709">
        <v>10</v>
      </c>
      <c r="D709">
        <v>42</v>
      </c>
      <c r="E709">
        <v>1</v>
      </c>
      <c r="F709">
        <v>1</v>
      </c>
      <c r="G709">
        <v>49</v>
      </c>
      <c r="H709">
        <v>1</v>
      </c>
      <c r="I709">
        <f>VLOOKUP(SalesReceipts[[#This Row],[product_id]],Product[],8,FALSE)</f>
        <v>3</v>
      </c>
      <c r="J709">
        <f>SalesReceipts[[#This Row],[unit_price]]-VLOOKUP(SalesReceipts[[#This Row],[product_id]],Product[],7,FALSE)</f>
        <v>2.25</v>
      </c>
      <c r="K709" t="str">
        <f>_xlfn.XLOOKUP(SalesReceipts[[#This Row],[product_id]],Product[product_id],Product[product_group],"Not Found", 0,1)</f>
        <v>Beverages</v>
      </c>
      <c r="L709" t="str">
        <f>VLOOKUP('Sales Receipts'!C710,SalesOutlet[],4,0)</f>
        <v>Markham</v>
      </c>
      <c r="M709" t="str">
        <f>VLOOKUP(SalesReceipts[[#This Row],[staff_id]],Staff[],7,0)</f>
        <v>Kylie Candace</v>
      </c>
      <c r="N709">
        <f>MONTH(SalesReceipts[[#This Row],[transaction_date]])</f>
        <v>9</v>
      </c>
      <c r="O709" t="str">
        <f>VLOOKUP(SalesReceipts[[#This Row],[product_id]],Product[],4,0)</f>
        <v>Brewed Black tea</v>
      </c>
      <c r="P709">
        <f>COUNTIF(SalesReceipts[sales_outlet_id],SalesReceipts[[#This Row],[sales_outlet_id]])</f>
        <v>121</v>
      </c>
    </row>
    <row r="710" spans="1:16">
      <c r="A710">
        <v>298</v>
      </c>
      <c r="B710">
        <v>43727</v>
      </c>
      <c r="C710">
        <v>7</v>
      </c>
      <c r="D710">
        <v>29</v>
      </c>
      <c r="E710">
        <v>0</v>
      </c>
      <c r="F710">
        <v>1</v>
      </c>
      <c r="G710">
        <v>21</v>
      </c>
      <c r="H710">
        <v>2</v>
      </c>
      <c r="I710">
        <f>VLOOKUP(SalesReceipts[[#This Row],[product_id]],Product[],8,FALSE)</f>
        <v>13.33</v>
      </c>
      <c r="J710">
        <f>SalesReceipts[[#This Row],[unit_price]]-VLOOKUP(SalesReceipts[[#This Row],[product_id]],Product[],7,FALSE)</f>
        <v>2.67</v>
      </c>
      <c r="K710" t="str">
        <f>_xlfn.XLOOKUP(SalesReceipts[[#This Row],[product_id]],Product[product_id],Product[product_group],"Not Found", 0,1)</f>
        <v>Whole Bean/Teas</v>
      </c>
      <c r="L710" t="str">
        <f>VLOOKUP('Sales Receipts'!C711,SalesOutlet[],4,0)</f>
        <v>Toronto</v>
      </c>
      <c r="M710" t="str">
        <f>VLOOKUP(SalesReceipts[[#This Row],[staff_id]],Staff[],7,0)</f>
        <v>Orson Benedict</v>
      </c>
      <c r="N710">
        <f>MONTH(SalesReceipts[[#This Row],[transaction_date]])</f>
        <v>9</v>
      </c>
      <c r="O710" t="str">
        <f>VLOOKUP(SalesReceipts[[#This Row],[product_id]],Product[],4,0)</f>
        <v>Drinking Chocolate</v>
      </c>
      <c r="P710">
        <f>COUNTIF(SalesReceipts[sales_outlet_id],SalesReceipts[[#This Row],[sales_outlet_id]])</f>
        <v>122</v>
      </c>
    </row>
    <row r="711" spans="1:16">
      <c r="A711">
        <v>516</v>
      </c>
      <c r="B711">
        <v>43727</v>
      </c>
      <c r="C711">
        <v>9</v>
      </c>
      <c r="D711">
        <v>37</v>
      </c>
      <c r="E711">
        <v>1</v>
      </c>
      <c r="F711">
        <v>1</v>
      </c>
      <c r="G711">
        <v>68</v>
      </c>
      <c r="H711">
        <v>2</v>
      </c>
      <c r="I711">
        <f>VLOOKUP(SalesReceipts[[#This Row],[product_id]],Product[],8,FALSE)</f>
        <v>3.75</v>
      </c>
      <c r="J711">
        <f>SalesReceipts[[#This Row],[unit_price]]-VLOOKUP(SalesReceipts[[#This Row],[product_id]],Product[],7,FALSE)</f>
        <v>0.94</v>
      </c>
      <c r="K711" t="str">
        <f>_xlfn.XLOOKUP(SalesReceipts[[#This Row],[product_id]],Product[product_id],Product[product_group],"Not Found", 0,1)</f>
        <v>Beverages</v>
      </c>
      <c r="L711" t="str">
        <f>VLOOKUP('Sales Receipts'!C712,SalesOutlet[],4,0)</f>
        <v>Mississauga</v>
      </c>
      <c r="M711" t="str">
        <f>VLOOKUP(SalesReceipts[[#This Row],[staff_id]],Staff[],7,0)</f>
        <v>Hop Bianca</v>
      </c>
      <c r="N711">
        <f>MONTH(SalesReceipts[[#This Row],[transaction_date]])</f>
        <v>9</v>
      </c>
      <c r="O711" t="str">
        <f>VLOOKUP(SalesReceipts[[#This Row],[product_id]],Product[],4,0)</f>
        <v>Seasonal drink</v>
      </c>
      <c r="P711">
        <f>COUNTIF(SalesReceipts[sales_outlet_id],SalesReceipts[[#This Row],[sales_outlet_id]])</f>
        <v>114</v>
      </c>
    </row>
    <row r="712" spans="1:16">
      <c r="A712">
        <v>873</v>
      </c>
      <c r="B712">
        <v>43727</v>
      </c>
      <c r="C712">
        <v>6</v>
      </c>
      <c r="D712">
        <v>22</v>
      </c>
      <c r="E712">
        <v>1</v>
      </c>
      <c r="F712">
        <v>1</v>
      </c>
      <c r="G712">
        <v>3</v>
      </c>
      <c r="H712">
        <v>1</v>
      </c>
      <c r="I712">
        <f>VLOOKUP(SalesReceipts[[#This Row],[product_id]],Product[],8,FALSE)</f>
        <v>14.75</v>
      </c>
      <c r="J712">
        <f>SalesReceipts[[#This Row],[unit_price]]-VLOOKUP(SalesReceipts[[#This Row],[product_id]],Product[],7,FALSE)</f>
        <v>2.9499999999999993</v>
      </c>
      <c r="K712" t="str">
        <f>_xlfn.XLOOKUP(SalesReceipts[[#This Row],[product_id]],Product[product_id],Product[product_group],"Not Found", 0,1)</f>
        <v>Whole Bean/Teas</v>
      </c>
      <c r="L712" t="str">
        <f>VLOOKUP('Sales Receipts'!C713,SalesOutlet[],4,0)</f>
        <v>Toronto</v>
      </c>
      <c r="M712" t="str">
        <f>VLOOKUP(SalesReceipts[[#This Row],[staff_id]],Staff[],7,0)</f>
        <v>Marny Dennis</v>
      </c>
      <c r="N712">
        <f>MONTH(SalesReceipts[[#This Row],[transaction_date]])</f>
        <v>9</v>
      </c>
      <c r="O712" t="str">
        <f>VLOOKUP(SalesReceipts[[#This Row],[product_id]],Product[],4,0)</f>
        <v>Espresso Beans</v>
      </c>
      <c r="P712">
        <f>COUNTIF(SalesReceipts[sales_outlet_id],SalesReceipts[[#This Row],[sales_outlet_id]])</f>
        <v>146</v>
      </c>
    </row>
    <row r="713" spans="1:16">
      <c r="A713">
        <v>946</v>
      </c>
      <c r="B713">
        <v>43727</v>
      </c>
      <c r="C713">
        <v>10</v>
      </c>
      <c r="D713">
        <v>43</v>
      </c>
      <c r="E713">
        <v>0</v>
      </c>
      <c r="F713">
        <v>1</v>
      </c>
      <c r="G713">
        <v>50</v>
      </c>
      <c r="H713">
        <v>2</v>
      </c>
      <c r="I713">
        <f>VLOOKUP(SalesReceipts[[#This Row],[product_id]],Product[],8,FALSE)</f>
        <v>2.5</v>
      </c>
      <c r="J713">
        <f>SalesReceipts[[#This Row],[unit_price]]-VLOOKUP(SalesReceipts[[#This Row],[product_id]],Product[],7,FALSE)</f>
        <v>1.87</v>
      </c>
      <c r="K713" t="str">
        <f>_xlfn.XLOOKUP(SalesReceipts[[#This Row],[product_id]],Product[product_id],Product[product_group],"Not Found", 0,1)</f>
        <v>Beverages</v>
      </c>
      <c r="L713" t="str">
        <f>VLOOKUP('Sales Receipts'!C714,SalesOutlet[],4,0)</f>
        <v>Toronto</v>
      </c>
      <c r="M713" t="str">
        <f>VLOOKUP(SalesReceipts[[#This Row],[staff_id]],Staff[],7,0)</f>
        <v>Tatum Laurel</v>
      </c>
      <c r="N713">
        <f>MONTH(SalesReceipts[[#This Row],[transaction_date]])</f>
        <v>9</v>
      </c>
      <c r="O713" t="str">
        <f>VLOOKUP(SalesReceipts[[#This Row],[product_id]],Product[],4,0)</f>
        <v>Brewed Black tea</v>
      </c>
      <c r="P713">
        <f>COUNTIF(SalesReceipts[sales_outlet_id],SalesReceipts[[#This Row],[sales_outlet_id]])</f>
        <v>121</v>
      </c>
    </row>
    <row r="714" spans="1:16">
      <c r="A714">
        <v>69</v>
      </c>
      <c r="B714">
        <v>43727</v>
      </c>
      <c r="C714">
        <v>9</v>
      </c>
      <c r="D714">
        <v>39</v>
      </c>
      <c r="E714">
        <v>1</v>
      </c>
      <c r="F714">
        <v>1</v>
      </c>
      <c r="G714">
        <v>13</v>
      </c>
      <c r="H714">
        <v>1</v>
      </c>
      <c r="I714">
        <f>VLOOKUP(SalesReceipts[[#This Row],[product_id]],Product[],8,FALSE)</f>
        <v>8.9499999999999993</v>
      </c>
      <c r="J714">
        <f>SalesReceipts[[#This Row],[unit_price]]-VLOOKUP(SalesReceipts[[#This Row],[product_id]],Product[],7,FALSE)</f>
        <v>1.7899999999999991</v>
      </c>
      <c r="K714" t="str">
        <f>_xlfn.XLOOKUP(SalesReceipts[[#This Row],[product_id]],Product[product_id],Product[product_group],"Not Found", 0,1)</f>
        <v>Whole Bean/Teas</v>
      </c>
      <c r="L714" t="str">
        <f>VLOOKUP('Sales Receipts'!C715,SalesOutlet[],4,0)</f>
        <v>Toronto</v>
      </c>
      <c r="M714" t="str">
        <f>VLOOKUP(SalesReceipts[[#This Row],[staff_id]],Staff[],7,0)</f>
        <v>Vance Samuel</v>
      </c>
      <c r="N714">
        <f>MONTH(SalesReceipts[[#This Row],[transaction_date]])</f>
        <v>9</v>
      </c>
      <c r="O714" t="str">
        <f>VLOOKUP(SalesReceipts[[#This Row],[product_id]],Product[],4,0)</f>
        <v>Black tea</v>
      </c>
      <c r="P714">
        <f>COUNTIF(SalesReceipts[sales_outlet_id],SalesReceipts[[#This Row],[sales_outlet_id]])</f>
        <v>114</v>
      </c>
    </row>
    <row r="715" spans="1:16">
      <c r="A715">
        <v>154</v>
      </c>
      <c r="B715">
        <v>43727</v>
      </c>
      <c r="C715">
        <v>10</v>
      </c>
      <c r="D715">
        <v>42</v>
      </c>
      <c r="E715">
        <v>0</v>
      </c>
      <c r="F715">
        <v>1</v>
      </c>
      <c r="G715">
        <v>70</v>
      </c>
      <c r="H715">
        <v>1</v>
      </c>
      <c r="I715">
        <f>VLOOKUP(SalesReceipts[[#This Row],[product_id]],Product[],8,FALSE)</f>
        <v>3.25</v>
      </c>
      <c r="J715">
        <f>SalesReceipts[[#This Row],[unit_price]]-VLOOKUP(SalesReceipts[[#This Row],[product_id]],Product[],7,FALSE)</f>
        <v>1.1400000000000001</v>
      </c>
      <c r="K715" t="str">
        <f>_xlfn.XLOOKUP(SalesReceipts[[#This Row],[product_id]],Product[product_id],Product[product_group],"Not Found", 0,1)</f>
        <v>Food</v>
      </c>
      <c r="L715" t="str">
        <f>VLOOKUP('Sales Receipts'!C716,SalesOutlet[],4,0)</f>
        <v>Markham</v>
      </c>
      <c r="M715" t="str">
        <f>VLOOKUP(SalesReceipts[[#This Row],[staff_id]],Staff[],7,0)</f>
        <v>Kylie Candace</v>
      </c>
      <c r="N715">
        <f>MONTH(SalesReceipts[[#This Row],[transaction_date]])</f>
        <v>9</v>
      </c>
      <c r="O715" t="str">
        <f>VLOOKUP(SalesReceipts[[#This Row],[product_id]],Product[],4,0)</f>
        <v>Scone</v>
      </c>
      <c r="P715">
        <f>COUNTIF(SalesReceipts[sales_outlet_id],SalesReceipts[[#This Row],[sales_outlet_id]])</f>
        <v>121</v>
      </c>
    </row>
    <row r="716" spans="1:16">
      <c r="A716">
        <v>168</v>
      </c>
      <c r="B716">
        <v>43727</v>
      </c>
      <c r="C716">
        <v>8</v>
      </c>
      <c r="D716">
        <v>32</v>
      </c>
      <c r="E716">
        <v>1</v>
      </c>
      <c r="F716">
        <v>1</v>
      </c>
      <c r="G716">
        <v>45</v>
      </c>
      <c r="H716">
        <v>1</v>
      </c>
      <c r="I716">
        <f>VLOOKUP(SalesReceipts[[#This Row],[product_id]],Product[],8,FALSE)</f>
        <v>3</v>
      </c>
      <c r="J716">
        <f>SalesReceipts[[#This Row],[unit_price]]-VLOOKUP(SalesReceipts[[#This Row],[product_id]],Product[],7,FALSE)</f>
        <v>2.25</v>
      </c>
      <c r="K716" t="str">
        <f>_xlfn.XLOOKUP(SalesReceipts[[#This Row],[product_id]],Product[product_id],Product[product_group],"Not Found", 0,1)</f>
        <v>Beverages</v>
      </c>
      <c r="L716" t="str">
        <f>VLOOKUP('Sales Receipts'!C717,SalesOutlet[],4,0)</f>
        <v>Toronto</v>
      </c>
      <c r="M716" t="str">
        <f>VLOOKUP(SalesReceipts[[#This Row],[staff_id]],Staff[],7,0)</f>
        <v>Alisa Lysandra</v>
      </c>
      <c r="N716">
        <f>MONTH(SalesReceipts[[#This Row],[transaction_date]])</f>
        <v>9</v>
      </c>
      <c r="O716" t="str">
        <f>VLOOKUP(SalesReceipts[[#This Row],[product_id]],Product[],4,0)</f>
        <v>Brewed herbal tea</v>
      </c>
      <c r="P716">
        <f>COUNTIF(SalesReceipts[sales_outlet_id],SalesReceipts[[#This Row],[sales_outlet_id]])</f>
        <v>124</v>
      </c>
    </row>
    <row r="717" spans="1:16">
      <c r="A717">
        <v>1286</v>
      </c>
      <c r="B717">
        <v>43728</v>
      </c>
      <c r="C717">
        <v>3</v>
      </c>
      <c r="D717">
        <v>10</v>
      </c>
      <c r="E717">
        <v>0</v>
      </c>
      <c r="F717">
        <v>1</v>
      </c>
      <c r="G717">
        <v>38</v>
      </c>
      <c r="H717">
        <v>2</v>
      </c>
      <c r="I717">
        <f>VLOOKUP(SalesReceipts[[#This Row],[product_id]],Product[],8,FALSE)</f>
        <v>3.75</v>
      </c>
      <c r="J717">
        <f>SalesReceipts[[#This Row],[unit_price]]-VLOOKUP(SalesReceipts[[#This Row],[product_id]],Product[],7,FALSE)</f>
        <v>3</v>
      </c>
      <c r="K717" t="str">
        <f>_xlfn.XLOOKUP(SalesReceipts[[#This Row],[product_id]],Product[product_id],Product[product_group],"Not Found", 0,1)</f>
        <v>Beverages</v>
      </c>
      <c r="L717" t="str">
        <f>VLOOKUP('Sales Receipts'!C718,SalesOutlet[],4,0)</f>
        <v>Markham</v>
      </c>
      <c r="M717" t="str">
        <f>VLOOKUP(SalesReceipts[[#This Row],[staff_id]],Staff[],7,0)</f>
        <v>Uma Winifred</v>
      </c>
      <c r="N717">
        <f>MONTH(SalesReceipts[[#This Row],[transaction_date]])</f>
        <v>9</v>
      </c>
      <c r="O717" t="str">
        <f>VLOOKUP(SalesReceipts[[#This Row],[product_id]],Product[],4,0)</f>
        <v>Barista Espresso</v>
      </c>
      <c r="P717">
        <f>COUNTIF(SalesReceipts[sales_outlet_id],SalesReceipts[[#This Row],[sales_outlet_id]])</f>
        <v>129</v>
      </c>
    </row>
    <row r="718" spans="1:16">
      <c r="A718">
        <v>1724</v>
      </c>
      <c r="B718">
        <v>43728</v>
      </c>
      <c r="C718">
        <v>7</v>
      </c>
      <c r="D718">
        <v>29</v>
      </c>
      <c r="E718">
        <v>1</v>
      </c>
      <c r="F718">
        <v>1</v>
      </c>
      <c r="G718">
        <v>85</v>
      </c>
      <c r="H718">
        <v>2</v>
      </c>
      <c r="I718">
        <f>VLOOKUP(SalesReceipts[[#This Row],[product_id]],Product[],8,FALSE)</f>
        <v>6</v>
      </c>
      <c r="J718">
        <f>SalesReceipts[[#This Row],[unit_price]]-VLOOKUP(SalesReceipts[[#This Row],[product_id]],Product[],7,FALSE)</f>
        <v>4.8</v>
      </c>
      <c r="K718" t="str">
        <f>_xlfn.XLOOKUP(SalesReceipts[[#This Row],[product_id]],Product[product_id],Product[product_group],"Not Found", 0,1)</f>
        <v>Beverages</v>
      </c>
      <c r="L718" t="str">
        <f>VLOOKUP('Sales Receipts'!C719,SalesOutlet[],4,0)</f>
        <v>Markham</v>
      </c>
      <c r="M718" t="str">
        <f>VLOOKUP(SalesReceipts[[#This Row],[staff_id]],Staff[],7,0)</f>
        <v>Orson Benedict</v>
      </c>
      <c r="N718">
        <f>MONTH(SalesReceipts[[#This Row],[transaction_date]])</f>
        <v>9</v>
      </c>
      <c r="O718" t="str">
        <f>VLOOKUP(SalesReceipts[[#This Row],[product_id]],Product[],4,0)</f>
        <v>Specialty coffee</v>
      </c>
      <c r="P718">
        <f>COUNTIF(SalesReceipts[sales_outlet_id],SalesReceipts[[#This Row],[sales_outlet_id]])</f>
        <v>122</v>
      </c>
    </row>
    <row r="719" spans="1:16">
      <c r="A719">
        <v>177</v>
      </c>
      <c r="B719">
        <v>43728</v>
      </c>
      <c r="C719">
        <v>8</v>
      </c>
      <c r="D719">
        <v>31</v>
      </c>
      <c r="E719">
        <v>1</v>
      </c>
      <c r="F719">
        <v>1</v>
      </c>
      <c r="G719">
        <v>15</v>
      </c>
      <c r="H719">
        <v>1</v>
      </c>
      <c r="I719">
        <f>VLOOKUP(SalesReceipts[[#This Row],[product_id]],Product[],8,FALSE)</f>
        <v>9.25</v>
      </c>
      <c r="J719">
        <f>SalesReceipts[[#This Row],[unit_price]]-VLOOKUP(SalesReceipts[[#This Row],[product_id]],Product[],7,FALSE)</f>
        <v>1.8499999999999996</v>
      </c>
      <c r="K719" t="str">
        <f>_xlfn.XLOOKUP(SalesReceipts[[#This Row],[product_id]],Product[product_id],Product[product_group],"Not Found", 0,1)</f>
        <v>Whole Bean/Teas</v>
      </c>
      <c r="L719" t="str">
        <f>VLOOKUP('Sales Receipts'!C720,SalesOutlet[],4,0)</f>
        <v>Toronto</v>
      </c>
      <c r="M719" t="str">
        <f>VLOOKUP(SalesReceipts[[#This Row],[staff_id]],Staff[],7,0)</f>
        <v>Dawn Anthony</v>
      </c>
      <c r="N719">
        <f>MONTH(SalesReceipts[[#This Row],[transaction_date]])</f>
        <v>9</v>
      </c>
      <c r="O719" t="str">
        <f>VLOOKUP(SalesReceipts[[#This Row],[product_id]],Product[],4,0)</f>
        <v>Green tea</v>
      </c>
      <c r="P719">
        <f>COUNTIF(SalesReceipts[sales_outlet_id],SalesReceipts[[#This Row],[sales_outlet_id]])</f>
        <v>124</v>
      </c>
    </row>
    <row r="720" spans="1:16">
      <c r="A720">
        <v>671</v>
      </c>
      <c r="B720">
        <v>43728</v>
      </c>
      <c r="C720">
        <v>10</v>
      </c>
      <c r="D720">
        <v>41</v>
      </c>
      <c r="E720">
        <v>1</v>
      </c>
      <c r="F720">
        <v>1</v>
      </c>
      <c r="G720">
        <v>86</v>
      </c>
      <c r="H720">
        <v>1</v>
      </c>
      <c r="I720">
        <f>VLOOKUP(SalesReceipts[[#This Row],[product_id]],Product[],8,FALSE)</f>
        <v>3</v>
      </c>
      <c r="J720">
        <f>SalesReceipts[[#This Row],[unit_price]]-VLOOKUP(SalesReceipts[[#This Row],[product_id]],Product[],7,FALSE)</f>
        <v>2.4</v>
      </c>
      <c r="K720" t="str">
        <f>_xlfn.XLOOKUP(SalesReceipts[[#This Row],[product_id]],Product[product_id],Product[product_group],"Not Found", 0,1)</f>
        <v>Beverages</v>
      </c>
      <c r="L720" t="str">
        <f>VLOOKUP('Sales Receipts'!C721,SalesOutlet[],4,0)</f>
        <v>Toronto</v>
      </c>
      <c r="M720" t="str">
        <f>VLOOKUP(SalesReceipts[[#This Row],[staff_id]],Staff[],7,0)</f>
        <v>Adrian Macon</v>
      </c>
      <c r="N720">
        <f>MONTH(SalesReceipts[[#This Row],[transaction_date]])</f>
        <v>9</v>
      </c>
      <c r="O720" t="str">
        <f>VLOOKUP(SalesReceipts[[#This Row],[product_id]],Product[],4,0)</f>
        <v>Barista Espresso</v>
      </c>
      <c r="P720">
        <f>COUNTIF(SalesReceipts[sales_outlet_id],SalesReceipts[[#This Row],[sales_outlet_id]])</f>
        <v>121</v>
      </c>
    </row>
    <row r="721" spans="1:16">
      <c r="A721">
        <v>1773</v>
      </c>
      <c r="B721">
        <v>43729</v>
      </c>
      <c r="C721">
        <v>4</v>
      </c>
      <c r="D721">
        <v>14</v>
      </c>
      <c r="E721">
        <v>0</v>
      </c>
      <c r="F721">
        <v>1</v>
      </c>
      <c r="G721">
        <v>87</v>
      </c>
      <c r="H721">
        <v>2</v>
      </c>
      <c r="I721">
        <f>VLOOKUP(SalesReceipts[[#This Row],[product_id]],Product[],8,FALSE)</f>
        <v>2.1</v>
      </c>
      <c r="J721">
        <f>SalesReceipts[[#This Row],[unit_price]]-VLOOKUP(SalesReceipts[[#This Row],[product_id]],Product[],7,FALSE)</f>
        <v>1.6800000000000002</v>
      </c>
      <c r="K721" t="str">
        <f>_xlfn.XLOOKUP(SalesReceipts[[#This Row],[product_id]],Product[product_id],Product[product_group],"Not Found", 0,1)</f>
        <v>Beverages</v>
      </c>
      <c r="L721" t="str">
        <f>VLOOKUP('Sales Receipts'!C722,SalesOutlet[],4,0)</f>
        <v>Toronto</v>
      </c>
      <c r="M721" t="str">
        <f>VLOOKUP(SalesReceipts[[#This Row],[staff_id]],Staff[],7,0)</f>
        <v>Damon Sasha</v>
      </c>
      <c r="N721">
        <f>MONTH(SalesReceipts[[#This Row],[transaction_date]])</f>
        <v>9</v>
      </c>
      <c r="O721" t="str">
        <f>VLOOKUP(SalesReceipts[[#This Row],[product_id]],Product[],4,0)</f>
        <v>Barista Espresso</v>
      </c>
      <c r="P721">
        <f>COUNTIF(SalesReceipts[sales_outlet_id],SalesReceipts[[#This Row],[sales_outlet_id]])</f>
        <v>129</v>
      </c>
    </row>
    <row r="722" spans="1:16">
      <c r="A722">
        <v>162</v>
      </c>
      <c r="B722">
        <v>43730</v>
      </c>
      <c r="C722">
        <v>3</v>
      </c>
      <c r="D722">
        <v>7</v>
      </c>
      <c r="E722">
        <v>0</v>
      </c>
      <c r="F722">
        <v>1</v>
      </c>
      <c r="G722">
        <v>40</v>
      </c>
      <c r="H722">
        <v>1</v>
      </c>
      <c r="I722">
        <f>VLOOKUP(SalesReceipts[[#This Row],[product_id]],Product[],8,FALSE)</f>
        <v>3.75</v>
      </c>
      <c r="J722">
        <f>SalesReceipts[[#This Row],[unit_price]]-VLOOKUP(SalesReceipts[[#This Row],[product_id]],Product[],7,FALSE)</f>
        <v>3</v>
      </c>
      <c r="K722" t="str">
        <f>_xlfn.XLOOKUP(SalesReceipts[[#This Row],[product_id]],Product[product_id],Product[product_group],"Not Found", 0,1)</f>
        <v>Beverages</v>
      </c>
      <c r="L722" t="str">
        <f>VLOOKUP('Sales Receipts'!C723,SalesOutlet[],4,0)</f>
        <v>Toronto</v>
      </c>
      <c r="M722" t="str">
        <f>VLOOKUP(SalesReceipts[[#This Row],[staff_id]],Staff[],7,0)</f>
        <v>Kelsey Cameron</v>
      </c>
      <c r="N722">
        <f>MONTH(SalesReceipts[[#This Row],[transaction_date]])</f>
        <v>9</v>
      </c>
      <c r="O722" t="str">
        <f>VLOOKUP(SalesReceipts[[#This Row],[product_id]],Product[],4,0)</f>
        <v>Barista Espresso</v>
      </c>
      <c r="P722">
        <f>COUNTIF(SalesReceipts[sales_outlet_id],SalesReceipts[[#This Row],[sales_outlet_id]])</f>
        <v>129</v>
      </c>
    </row>
    <row r="723" spans="1:16">
      <c r="A723">
        <v>490</v>
      </c>
      <c r="B723">
        <v>43730</v>
      </c>
      <c r="C723">
        <v>3</v>
      </c>
      <c r="D723">
        <v>7</v>
      </c>
      <c r="E723">
        <v>1</v>
      </c>
      <c r="F723">
        <v>1</v>
      </c>
      <c r="G723">
        <v>88</v>
      </c>
      <c r="H723">
        <v>1</v>
      </c>
      <c r="I723">
        <f>VLOOKUP(SalesReceipts[[#This Row],[product_id]],Product[],8,FALSE)</f>
        <v>2.65</v>
      </c>
      <c r="J723">
        <f>SalesReceipts[[#This Row],[unit_price]]-VLOOKUP(SalesReceipts[[#This Row],[product_id]],Product[],7,FALSE)</f>
        <v>0.92999999999999994</v>
      </c>
      <c r="K723" t="str">
        <f>_xlfn.XLOOKUP(SalesReceipts[[#This Row],[product_id]],Product[product_id],Product[product_group],"Not Found", 0,1)</f>
        <v>Food</v>
      </c>
      <c r="L723" t="str">
        <f>VLOOKUP('Sales Receipts'!C724,SalesOutlet[],4,0)</f>
        <v>Toronto</v>
      </c>
      <c r="M723" t="str">
        <f>VLOOKUP(SalesReceipts[[#This Row],[staff_id]],Staff[],7,0)</f>
        <v>Kelsey Cameron</v>
      </c>
      <c r="N723">
        <f>MONTH(SalesReceipts[[#This Row],[transaction_date]])</f>
        <v>9</v>
      </c>
      <c r="O723" t="str">
        <f>VLOOKUP(SalesReceipts[[#This Row],[product_id]],Product[],4,0)</f>
        <v>Scone</v>
      </c>
      <c r="P723">
        <f>COUNTIF(SalesReceipts[sales_outlet_id],SalesReceipts[[#This Row],[sales_outlet_id]])</f>
        <v>129</v>
      </c>
    </row>
    <row r="724" spans="1:16">
      <c r="A724">
        <v>1000</v>
      </c>
      <c r="B724">
        <v>43730</v>
      </c>
      <c r="C724">
        <v>4</v>
      </c>
      <c r="D724">
        <v>12</v>
      </c>
      <c r="E724">
        <v>0</v>
      </c>
      <c r="F724">
        <v>1</v>
      </c>
      <c r="G724">
        <v>73</v>
      </c>
      <c r="H724">
        <v>2</v>
      </c>
      <c r="I724">
        <f>VLOOKUP(SalesReceipts[[#This Row],[product_id]],Product[],8,FALSE)</f>
        <v>3.75</v>
      </c>
      <c r="J724">
        <f>SalesReceipts[[#This Row],[unit_price]]-VLOOKUP(SalesReceipts[[#This Row],[product_id]],Product[],7,FALSE)</f>
        <v>1.31</v>
      </c>
      <c r="K724" t="str">
        <f>_xlfn.XLOOKUP(SalesReceipts[[#This Row],[product_id]],Product[product_id],Product[product_group],"Not Found", 0,1)</f>
        <v>Food</v>
      </c>
      <c r="L724" t="str">
        <f>VLOOKUP('Sales Receipts'!C725,SalesOutlet[],4,0)</f>
        <v>Markham</v>
      </c>
      <c r="M724" t="str">
        <f>VLOOKUP(SalesReceipts[[#This Row],[staff_id]],Staff[],7,0)</f>
        <v>Britanni Jorden</v>
      </c>
      <c r="N724">
        <f>MONTH(SalesReceipts[[#This Row],[transaction_date]])</f>
        <v>9</v>
      </c>
      <c r="O724" t="str">
        <f>VLOOKUP(SalesReceipts[[#This Row],[product_id]],Product[],4,0)</f>
        <v>Pastry</v>
      </c>
      <c r="P724">
        <f>COUNTIF(SalesReceipts[sales_outlet_id],SalesReceipts[[#This Row],[sales_outlet_id]])</f>
        <v>129</v>
      </c>
    </row>
    <row r="725" spans="1:16">
      <c r="A725">
        <v>1386</v>
      </c>
      <c r="B725">
        <v>43730</v>
      </c>
      <c r="C725">
        <v>8</v>
      </c>
      <c r="D725">
        <v>32</v>
      </c>
      <c r="E725">
        <v>0</v>
      </c>
      <c r="F725">
        <v>1</v>
      </c>
      <c r="G725">
        <v>13</v>
      </c>
      <c r="H725">
        <v>1</v>
      </c>
      <c r="I725">
        <f>VLOOKUP(SalesReceipts[[#This Row],[product_id]],Product[],8,FALSE)</f>
        <v>8.9499999999999993</v>
      </c>
      <c r="J725">
        <f>SalesReceipts[[#This Row],[unit_price]]-VLOOKUP(SalesReceipts[[#This Row],[product_id]],Product[],7,FALSE)</f>
        <v>1.7899999999999991</v>
      </c>
      <c r="K725" t="str">
        <f>_xlfn.XLOOKUP(SalesReceipts[[#This Row],[product_id]],Product[product_id],Product[product_group],"Not Found", 0,1)</f>
        <v>Whole Bean/Teas</v>
      </c>
      <c r="L725" t="str">
        <f>VLOOKUP('Sales Receipts'!C726,SalesOutlet[],4,0)</f>
        <v>Mississauga</v>
      </c>
      <c r="M725" t="str">
        <f>VLOOKUP(SalesReceipts[[#This Row],[staff_id]],Staff[],7,0)</f>
        <v>Alisa Lysandra</v>
      </c>
      <c r="N725">
        <f>MONTH(SalesReceipts[[#This Row],[transaction_date]])</f>
        <v>9</v>
      </c>
      <c r="O725" t="str">
        <f>VLOOKUP(SalesReceipts[[#This Row],[product_id]],Product[],4,0)</f>
        <v>Black tea</v>
      </c>
      <c r="P725">
        <f>COUNTIF(SalesReceipts[sales_outlet_id],SalesReceipts[[#This Row],[sales_outlet_id]])</f>
        <v>124</v>
      </c>
    </row>
    <row r="726" spans="1:16">
      <c r="A726">
        <v>1752</v>
      </c>
      <c r="B726">
        <v>43730</v>
      </c>
      <c r="C726">
        <v>6</v>
      </c>
      <c r="D726">
        <v>22</v>
      </c>
      <c r="E726">
        <v>1</v>
      </c>
      <c r="F726">
        <v>1</v>
      </c>
      <c r="G726">
        <v>88</v>
      </c>
      <c r="H726">
        <v>2</v>
      </c>
      <c r="I726">
        <f>VLOOKUP(SalesReceipts[[#This Row],[product_id]],Product[],8,FALSE)</f>
        <v>2.65</v>
      </c>
      <c r="J726">
        <f>SalesReceipts[[#This Row],[unit_price]]-VLOOKUP(SalesReceipts[[#This Row],[product_id]],Product[],7,FALSE)</f>
        <v>0.92999999999999994</v>
      </c>
      <c r="K726" t="str">
        <f>_xlfn.XLOOKUP(SalesReceipts[[#This Row],[product_id]],Product[product_id],Product[product_group],"Not Found", 0,1)</f>
        <v>Food</v>
      </c>
      <c r="L726" t="str">
        <f>VLOOKUP('Sales Receipts'!C727,SalesOutlet[],4,0)</f>
        <v>Toronto</v>
      </c>
      <c r="M726" t="str">
        <f>VLOOKUP(SalesReceipts[[#This Row],[staff_id]],Staff[],7,0)</f>
        <v>Marny Dennis</v>
      </c>
      <c r="N726">
        <f>MONTH(SalesReceipts[[#This Row],[transaction_date]])</f>
        <v>9</v>
      </c>
      <c r="O726" t="str">
        <f>VLOOKUP(SalesReceipts[[#This Row],[product_id]],Product[],4,0)</f>
        <v>Scone</v>
      </c>
      <c r="P726">
        <f>COUNTIF(SalesReceipts[sales_outlet_id],SalesReceipts[[#This Row],[sales_outlet_id]])</f>
        <v>146</v>
      </c>
    </row>
    <row r="727" spans="1:16">
      <c r="A727">
        <v>75</v>
      </c>
      <c r="B727">
        <v>43730</v>
      </c>
      <c r="C727">
        <v>4</v>
      </c>
      <c r="D727">
        <v>15</v>
      </c>
      <c r="E727">
        <v>1</v>
      </c>
      <c r="F727">
        <v>1</v>
      </c>
      <c r="G727">
        <v>60</v>
      </c>
      <c r="H727">
        <v>1</v>
      </c>
      <c r="I727">
        <f>VLOOKUP(SalesReceipts[[#This Row],[product_id]],Product[],8,FALSE)</f>
        <v>3.75</v>
      </c>
      <c r="J727">
        <f>SalesReceipts[[#This Row],[unit_price]]-VLOOKUP(SalesReceipts[[#This Row],[product_id]],Product[],7,FALSE)</f>
        <v>0.94</v>
      </c>
      <c r="K727" t="str">
        <f>_xlfn.XLOOKUP(SalesReceipts[[#This Row],[product_id]],Product[product_id],Product[product_group],"Not Found", 0,1)</f>
        <v>Beverages</v>
      </c>
      <c r="L727" t="str">
        <f>VLOOKUP('Sales Receipts'!C728,SalesOutlet[],4,0)</f>
        <v>Toronto</v>
      </c>
      <c r="M727" t="str">
        <f>VLOOKUP(SalesReceipts[[#This Row],[staff_id]],Staff[],7,0)</f>
        <v>Remedios Mari</v>
      </c>
      <c r="N727">
        <f>MONTH(SalesReceipts[[#This Row],[transaction_date]])</f>
        <v>9</v>
      </c>
      <c r="O727" t="str">
        <f>VLOOKUP(SalesReceipts[[#This Row],[product_id]],Product[],4,0)</f>
        <v>Hot chocolate</v>
      </c>
      <c r="P727">
        <f>COUNTIF(SalesReceipts[sales_outlet_id],SalesReceipts[[#This Row],[sales_outlet_id]])</f>
        <v>129</v>
      </c>
    </row>
    <row r="728" spans="1:16">
      <c r="A728">
        <v>1699</v>
      </c>
      <c r="B728">
        <v>43730</v>
      </c>
      <c r="C728">
        <v>9</v>
      </c>
      <c r="D728">
        <v>38</v>
      </c>
      <c r="E728">
        <v>0</v>
      </c>
      <c r="F728">
        <v>1</v>
      </c>
      <c r="G728">
        <v>10</v>
      </c>
      <c r="H728">
        <v>1</v>
      </c>
      <c r="I728">
        <f>VLOOKUP(SalesReceipts[[#This Row],[product_id]],Product[],8,FALSE)</f>
        <v>10</v>
      </c>
      <c r="J728">
        <f>SalesReceipts[[#This Row],[unit_price]]-VLOOKUP(SalesReceipts[[#This Row],[product_id]],Product[],7,FALSE)</f>
        <v>2</v>
      </c>
      <c r="K728" t="str">
        <f>_xlfn.XLOOKUP(SalesReceipts[[#This Row],[product_id]],Product[product_id],Product[product_group],"Not Found", 0,1)</f>
        <v>Whole Bean/Teas</v>
      </c>
      <c r="L728" t="str">
        <f>VLOOKUP('Sales Receipts'!C729,SalesOutlet[],4,0)</f>
        <v>Mississauga</v>
      </c>
      <c r="M728" t="str">
        <f>VLOOKUP(SalesReceipts[[#This Row],[staff_id]],Staff[],7,0)</f>
        <v>Ezekiel Bertha</v>
      </c>
      <c r="N728">
        <f>MONTH(SalesReceipts[[#This Row],[transaction_date]])</f>
        <v>9</v>
      </c>
      <c r="O728" t="str">
        <f>VLOOKUP(SalesReceipts[[#This Row],[product_id]],Product[],4,0)</f>
        <v>Green beans</v>
      </c>
      <c r="P728">
        <f>COUNTIF(SalesReceipts[sales_outlet_id],SalesReceipts[[#This Row],[sales_outlet_id]])</f>
        <v>114</v>
      </c>
    </row>
    <row r="729" spans="1:16">
      <c r="A729">
        <v>440</v>
      </c>
      <c r="B729">
        <v>43730</v>
      </c>
      <c r="C729">
        <v>6</v>
      </c>
      <c r="D729">
        <v>24</v>
      </c>
      <c r="E729">
        <v>0</v>
      </c>
      <c r="F729">
        <v>1</v>
      </c>
      <c r="G729">
        <v>63</v>
      </c>
      <c r="H729">
        <v>1</v>
      </c>
      <c r="I729">
        <f>VLOOKUP(SalesReceipts[[#This Row],[product_id]],Product[],8,FALSE)</f>
        <v>0.8</v>
      </c>
      <c r="J729">
        <f>SalesReceipts[[#This Row],[unit_price]]-VLOOKUP(SalesReceipts[[#This Row],[product_id]],Product[],7,FALSE)</f>
        <v>0.76</v>
      </c>
      <c r="K729" t="str">
        <f>_xlfn.XLOOKUP(SalesReceipts[[#This Row],[product_id]],Product[product_id],Product[product_group],"Not Found", 0,1)</f>
        <v>Add-ons</v>
      </c>
      <c r="L729" t="str">
        <f>VLOOKUP('Sales Receipts'!C730,SalesOutlet[],4,0)</f>
        <v>Toronto</v>
      </c>
      <c r="M729" t="str">
        <f>VLOOKUP(SalesReceipts[[#This Row],[staff_id]],Staff[],7,0)</f>
        <v>Garrett Doris</v>
      </c>
      <c r="N729">
        <f>MONTH(SalesReceipts[[#This Row],[transaction_date]])</f>
        <v>9</v>
      </c>
      <c r="O729" t="str">
        <f>VLOOKUP(SalesReceipts[[#This Row],[product_id]],Product[],4,0)</f>
        <v>Regular syrup</v>
      </c>
      <c r="P729">
        <f>COUNTIF(SalesReceipts[sales_outlet_id],SalesReceipts[[#This Row],[sales_outlet_id]])</f>
        <v>146</v>
      </c>
    </row>
    <row r="730" spans="1:16">
      <c r="A730">
        <v>629</v>
      </c>
      <c r="B730">
        <v>43730</v>
      </c>
      <c r="C730">
        <v>3</v>
      </c>
      <c r="D730">
        <v>6</v>
      </c>
      <c r="E730">
        <v>0</v>
      </c>
      <c r="F730">
        <v>1</v>
      </c>
      <c r="G730">
        <v>9</v>
      </c>
      <c r="H730">
        <v>1</v>
      </c>
      <c r="I730">
        <f>VLOOKUP(SalesReceipts[[#This Row],[product_id]],Product[],8,FALSE)</f>
        <v>22.5</v>
      </c>
      <c r="J730">
        <f>SalesReceipts[[#This Row],[unit_price]]-VLOOKUP(SalesReceipts[[#This Row],[product_id]],Product[],7,FALSE)</f>
        <v>4.5</v>
      </c>
      <c r="K730" t="str">
        <f>_xlfn.XLOOKUP(SalesReceipts[[#This Row],[product_id]],Product[product_id],Product[product_group],"Not Found", 0,1)</f>
        <v>Whole Bean/Teas</v>
      </c>
      <c r="L730" t="str">
        <f>VLOOKUP('Sales Receipts'!C731,SalesOutlet[],4,0)</f>
        <v>Mississauga</v>
      </c>
      <c r="M730" t="str">
        <f>VLOOKUP(SalesReceipts[[#This Row],[staff_id]],Staff[],7,0)</f>
        <v>Xena Rahim</v>
      </c>
      <c r="N730">
        <f>MONTH(SalesReceipts[[#This Row],[transaction_date]])</f>
        <v>9</v>
      </c>
      <c r="O730" t="str">
        <f>VLOOKUP(SalesReceipts[[#This Row],[product_id]],Product[],4,0)</f>
        <v>Organic Beans</v>
      </c>
      <c r="P730">
        <f>COUNTIF(SalesReceipts[sales_outlet_id],SalesReceipts[[#This Row],[sales_outlet_id]])</f>
        <v>129</v>
      </c>
    </row>
    <row r="731" spans="1:16">
      <c r="A731">
        <v>575</v>
      </c>
      <c r="B731">
        <v>43731</v>
      </c>
      <c r="C731">
        <v>5</v>
      </c>
      <c r="D731">
        <v>18</v>
      </c>
      <c r="E731">
        <v>0</v>
      </c>
      <c r="F731">
        <v>1</v>
      </c>
      <c r="G731">
        <v>5</v>
      </c>
      <c r="H731">
        <v>1</v>
      </c>
      <c r="I731">
        <f>VLOOKUP(SalesReceipts[[#This Row],[product_id]],Product[],8,FALSE)</f>
        <v>15</v>
      </c>
      <c r="J731">
        <f>SalesReceipts[[#This Row],[unit_price]]-VLOOKUP(SalesReceipts[[#This Row],[product_id]],Product[],7,FALSE)</f>
        <v>3</v>
      </c>
      <c r="K731" t="str">
        <f>_xlfn.XLOOKUP(SalesReceipts[[#This Row],[product_id]],Product[product_id],Product[product_group],"Not Found", 0,1)</f>
        <v>Whole Bean/Teas</v>
      </c>
      <c r="L731" t="str">
        <f>VLOOKUP('Sales Receipts'!C732,SalesOutlet[],4,0)</f>
        <v>Toronto</v>
      </c>
      <c r="M731" t="str">
        <f>VLOOKUP(SalesReceipts[[#This Row],[staff_id]],Staff[],7,0)</f>
        <v>Ezekiel Rashad</v>
      </c>
      <c r="N731">
        <f>MONTH(SalesReceipts[[#This Row],[transaction_date]])</f>
        <v>9</v>
      </c>
      <c r="O731" t="str">
        <f>VLOOKUP(SalesReceipts[[#This Row],[product_id]],Product[],4,0)</f>
        <v>Gourmet Beans</v>
      </c>
      <c r="P731">
        <f>COUNTIF(SalesReceipts[sales_outlet_id],SalesReceipts[[#This Row],[sales_outlet_id]])</f>
        <v>115</v>
      </c>
    </row>
    <row r="732" spans="1:16">
      <c r="A732">
        <v>513</v>
      </c>
      <c r="B732">
        <v>43732</v>
      </c>
      <c r="C732">
        <v>9</v>
      </c>
      <c r="D732">
        <v>40</v>
      </c>
      <c r="E732">
        <v>1</v>
      </c>
      <c r="F732">
        <v>1</v>
      </c>
      <c r="G732">
        <v>6</v>
      </c>
      <c r="H732">
        <v>1</v>
      </c>
      <c r="I732">
        <f>VLOOKUP(SalesReceipts[[#This Row],[product_id]],Product[],8,FALSE)</f>
        <v>21</v>
      </c>
      <c r="J732">
        <f>SalesReceipts[[#This Row],[unit_price]]-VLOOKUP(SalesReceipts[[#This Row],[product_id]],Product[],7,FALSE)</f>
        <v>4.1999999999999993</v>
      </c>
      <c r="K732" t="str">
        <f>_xlfn.XLOOKUP(SalesReceipts[[#This Row],[product_id]],Product[product_id],Product[product_group],"Not Found", 0,1)</f>
        <v>Whole Bean/Teas</v>
      </c>
      <c r="L732" t="str">
        <f>VLOOKUP('Sales Receipts'!C733,SalesOutlet[],4,0)</f>
        <v>Mississauga</v>
      </c>
      <c r="M732" t="str">
        <f>VLOOKUP(SalesReceipts[[#This Row],[staff_id]],Staff[],7,0)</f>
        <v>Brent Herman</v>
      </c>
      <c r="N732">
        <f>MONTH(SalesReceipts[[#This Row],[transaction_date]])</f>
        <v>9</v>
      </c>
      <c r="O732" t="str">
        <f>VLOOKUP(SalesReceipts[[#This Row],[product_id]],Product[],4,0)</f>
        <v>Gourmet Beans</v>
      </c>
      <c r="P732">
        <f>COUNTIF(SalesReceipts[sales_outlet_id],SalesReceipts[[#This Row],[sales_outlet_id]])</f>
        <v>114</v>
      </c>
    </row>
    <row r="733" spans="1:16">
      <c r="A733">
        <v>869</v>
      </c>
      <c r="B733">
        <v>43732</v>
      </c>
      <c r="C733">
        <v>6</v>
      </c>
      <c r="D733">
        <v>23</v>
      </c>
      <c r="E733">
        <v>1</v>
      </c>
      <c r="F733">
        <v>1</v>
      </c>
      <c r="G733">
        <v>22</v>
      </c>
      <c r="H733">
        <v>2</v>
      </c>
      <c r="I733">
        <f>VLOOKUP(SalesReceipts[[#This Row],[product_id]],Product[],8,FALSE)</f>
        <v>2</v>
      </c>
      <c r="J733">
        <f>SalesReceipts[[#This Row],[unit_price]]-VLOOKUP(SalesReceipts[[#This Row],[product_id]],Product[],7,FALSE)</f>
        <v>1.6</v>
      </c>
      <c r="K733" t="str">
        <f>_xlfn.XLOOKUP(SalesReceipts[[#This Row],[product_id]],Product[product_id],Product[product_group],"Not Found", 0,1)</f>
        <v>Beverages</v>
      </c>
      <c r="L733" t="str">
        <f>VLOOKUP('Sales Receipts'!C734,SalesOutlet[],4,0)</f>
        <v>Markham</v>
      </c>
      <c r="M733" t="str">
        <f>VLOOKUP(SalesReceipts[[#This Row],[staff_id]],Staff[],7,0)</f>
        <v>Blythe Arsenio</v>
      </c>
      <c r="N733">
        <f>MONTH(SalesReceipts[[#This Row],[transaction_date]])</f>
        <v>9</v>
      </c>
      <c r="O733" t="str">
        <f>VLOOKUP(SalesReceipts[[#This Row],[product_id]],Product[],4,0)</f>
        <v>Drip coffee</v>
      </c>
      <c r="P733">
        <f>COUNTIF(SalesReceipts[sales_outlet_id],SalesReceipts[[#This Row],[sales_outlet_id]])</f>
        <v>146</v>
      </c>
    </row>
    <row r="734" spans="1:16">
      <c r="A734">
        <v>1464</v>
      </c>
      <c r="B734">
        <v>43732</v>
      </c>
      <c r="C734">
        <v>8</v>
      </c>
      <c r="D734">
        <v>35</v>
      </c>
      <c r="E734">
        <v>1</v>
      </c>
      <c r="F734">
        <v>1</v>
      </c>
      <c r="G734">
        <v>12</v>
      </c>
      <c r="H734">
        <v>2</v>
      </c>
      <c r="I734">
        <f>VLOOKUP(SalesReceipts[[#This Row],[product_id]],Product[],8,FALSE)</f>
        <v>8.9499999999999993</v>
      </c>
      <c r="J734">
        <f>SalesReceipts[[#This Row],[unit_price]]-VLOOKUP(SalesReceipts[[#This Row],[product_id]],Product[],7,FALSE)</f>
        <v>1.7899999999999991</v>
      </c>
      <c r="K734" t="str">
        <f>_xlfn.XLOOKUP(SalesReceipts[[#This Row],[product_id]],Product[product_id],Product[product_group],"Not Found", 0,1)</f>
        <v>Whole Bean/Teas</v>
      </c>
      <c r="L734" t="str">
        <f>VLOOKUP('Sales Receipts'!C735,SalesOutlet[],4,0)</f>
        <v>Toronto</v>
      </c>
      <c r="M734" t="str">
        <f>VLOOKUP(SalesReceipts[[#This Row],[staff_id]],Staff[],7,0)</f>
        <v>Xavier Zachary</v>
      </c>
      <c r="N734">
        <f>MONTH(SalesReceipts[[#This Row],[transaction_date]])</f>
        <v>9</v>
      </c>
      <c r="O734" t="str">
        <f>VLOOKUP(SalesReceipts[[#This Row],[product_id]],Product[],4,0)</f>
        <v>Herbal tea</v>
      </c>
      <c r="P734">
        <f>COUNTIF(SalesReceipts[sales_outlet_id],SalesReceipts[[#This Row],[sales_outlet_id]])</f>
        <v>124</v>
      </c>
    </row>
    <row r="735" spans="1:16">
      <c r="A735">
        <v>96</v>
      </c>
      <c r="B735">
        <v>43732</v>
      </c>
      <c r="C735">
        <v>9</v>
      </c>
      <c r="D735">
        <v>38</v>
      </c>
      <c r="E735">
        <v>0</v>
      </c>
      <c r="F735">
        <v>1</v>
      </c>
      <c r="G735">
        <v>71</v>
      </c>
      <c r="H735">
        <v>1</v>
      </c>
      <c r="I735">
        <f>VLOOKUP(SalesReceipts[[#This Row],[product_id]],Product[],8,FALSE)</f>
        <v>3.75</v>
      </c>
      <c r="J735">
        <f>SalesReceipts[[#This Row],[unit_price]]-VLOOKUP(SalesReceipts[[#This Row],[product_id]],Product[],7,FALSE)</f>
        <v>1.31</v>
      </c>
      <c r="K735" t="str">
        <f>_xlfn.XLOOKUP(SalesReceipts[[#This Row],[product_id]],Product[product_id],Product[product_group],"Not Found", 0,1)</f>
        <v>Food</v>
      </c>
      <c r="L735" t="str">
        <f>VLOOKUP('Sales Receipts'!C736,SalesOutlet[],4,0)</f>
        <v>Mississauga</v>
      </c>
      <c r="M735" t="str">
        <f>VLOOKUP(SalesReceipts[[#This Row],[staff_id]],Staff[],7,0)</f>
        <v>Ezekiel Bertha</v>
      </c>
      <c r="N735">
        <f>MONTH(SalesReceipts[[#This Row],[transaction_date]])</f>
        <v>9</v>
      </c>
      <c r="O735" t="str">
        <f>VLOOKUP(SalesReceipts[[#This Row],[product_id]],Product[],4,0)</f>
        <v>Pastry</v>
      </c>
      <c r="P735">
        <f>COUNTIF(SalesReceipts[sales_outlet_id],SalesReceipts[[#This Row],[sales_outlet_id]])</f>
        <v>114</v>
      </c>
    </row>
    <row r="736" spans="1:16">
      <c r="A736">
        <v>271</v>
      </c>
      <c r="B736">
        <v>43732</v>
      </c>
      <c r="C736">
        <v>6</v>
      </c>
      <c r="D736">
        <v>23</v>
      </c>
      <c r="E736">
        <v>1</v>
      </c>
      <c r="F736">
        <v>1</v>
      </c>
      <c r="G736">
        <v>59</v>
      </c>
      <c r="H736">
        <v>1</v>
      </c>
      <c r="I736">
        <f>VLOOKUP(SalesReceipts[[#This Row],[product_id]],Product[],8,FALSE)</f>
        <v>4.5</v>
      </c>
      <c r="J736">
        <f>SalesReceipts[[#This Row],[unit_price]]-VLOOKUP(SalesReceipts[[#This Row],[product_id]],Product[],7,FALSE)</f>
        <v>1.1200000000000001</v>
      </c>
      <c r="K736" t="str">
        <f>_xlfn.XLOOKUP(SalesReceipts[[#This Row],[product_id]],Product[product_id],Product[product_group],"Not Found", 0,1)</f>
        <v>Beverages</v>
      </c>
      <c r="L736" t="str">
        <f>VLOOKUP('Sales Receipts'!C737,SalesOutlet[],4,0)</f>
        <v>Toronto</v>
      </c>
      <c r="M736" t="str">
        <f>VLOOKUP(SalesReceipts[[#This Row],[staff_id]],Staff[],7,0)</f>
        <v>Blythe Arsenio</v>
      </c>
      <c r="N736">
        <f>MONTH(SalesReceipts[[#This Row],[transaction_date]])</f>
        <v>9</v>
      </c>
      <c r="O736" t="str">
        <f>VLOOKUP(SalesReceipts[[#This Row],[product_id]],Product[],4,0)</f>
        <v>Hot chocolate</v>
      </c>
      <c r="P736">
        <f>COUNTIF(SalesReceipts[sales_outlet_id],SalesReceipts[[#This Row],[sales_outlet_id]])</f>
        <v>146</v>
      </c>
    </row>
    <row r="737" spans="1:16">
      <c r="A737">
        <v>1271</v>
      </c>
      <c r="B737">
        <v>43733</v>
      </c>
      <c r="C737">
        <v>3</v>
      </c>
      <c r="D737">
        <v>10</v>
      </c>
      <c r="E737">
        <v>0</v>
      </c>
      <c r="F737">
        <v>1</v>
      </c>
      <c r="G737">
        <v>32</v>
      </c>
      <c r="H737">
        <v>1</v>
      </c>
      <c r="I737">
        <f>VLOOKUP(SalesReceipts[[#This Row],[product_id]],Product[],8,FALSE)</f>
        <v>3</v>
      </c>
      <c r="J737">
        <f>SalesReceipts[[#This Row],[unit_price]]-VLOOKUP(SalesReceipts[[#This Row],[product_id]],Product[],7,FALSE)</f>
        <v>2.4</v>
      </c>
      <c r="K737" t="str">
        <f>_xlfn.XLOOKUP(SalesReceipts[[#This Row],[product_id]],Product[product_id],Product[product_group],"Not Found", 0,1)</f>
        <v>Beverages</v>
      </c>
      <c r="L737" t="str">
        <f>VLOOKUP('Sales Receipts'!C738,SalesOutlet[],4,0)</f>
        <v>Toronto</v>
      </c>
      <c r="M737" t="str">
        <f>VLOOKUP(SalesReceipts[[#This Row],[staff_id]],Staff[],7,0)</f>
        <v>Uma Winifred</v>
      </c>
      <c r="N737">
        <f>MONTH(SalesReceipts[[#This Row],[transaction_date]])</f>
        <v>9</v>
      </c>
      <c r="O737" t="str">
        <f>VLOOKUP(SalesReceipts[[#This Row],[product_id]],Product[],4,0)</f>
        <v>Gourmet brewed coffee</v>
      </c>
      <c r="P737">
        <f>COUNTIF(SalesReceipts[sales_outlet_id],SalesReceipts[[#This Row],[sales_outlet_id]])</f>
        <v>129</v>
      </c>
    </row>
    <row r="738" spans="1:16">
      <c r="A738">
        <v>938</v>
      </c>
      <c r="B738">
        <v>43733</v>
      </c>
      <c r="C738">
        <v>9</v>
      </c>
      <c r="D738">
        <v>37</v>
      </c>
      <c r="E738">
        <v>1</v>
      </c>
      <c r="F738">
        <v>1</v>
      </c>
      <c r="G738">
        <v>66</v>
      </c>
      <c r="H738">
        <v>1</v>
      </c>
      <c r="I738">
        <f>VLOOKUP(SalesReceipts[[#This Row],[product_id]],Product[],8,FALSE)</f>
        <v>4.95</v>
      </c>
      <c r="J738">
        <f>SalesReceipts[[#This Row],[unit_price]]-VLOOKUP(SalesReceipts[[#This Row],[product_id]],Product[],7,FALSE)</f>
        <v>3.96</v>
      </c>
      <c r="K738" t="str">
        <f>_xlfn.XLOOKUP(SalesReceipts[[#This Row],[product_id]],Product[product_id],Product[product_group],"Not Found", 0,1)</f>
        <v>Beverages</v>
      </c>
      <c r="L738" t="str">
        <f>VLOOKUP('Sales Receipts'!C739,SalesOutlet[],4,0)</f>
        <v>Toronto</v>
      </c>
      <c r="M738" t="str">
        <f>VLOOKUP(SalesReceipts[[#This Row],[staff_id]],Staff[],7,0)</f>
        <v>Hop Bianca</v>
      </c>
      <c r="N738">
        <f>MONTH(SalesReceipts[[#This Row],[transaction_date]])</f>
        <v>9</v>
      </c>
      <c r="O738" t="str">
        <f>VLOOKUP(SalesReceipts[[#This Row],[product_id]],Product[],4,0)</f>
        <v>Seasonal drink</v>
      </c>
      <c r="P738">
        <f>COUNTIF(SalesReceipts[sales_outlet_id],SalesReceipts[[#This Row],[sales_outlet_id]])</f>
        <v>114</v>
      </c>
    </row>
    <row r="739" spans="1:16">
      <c r="A739">
        <v>955</v>
      </c>
      <c r="B739">
        <v>43733</v>
      </c>
      <c r="C739">
        <v>10</v>
      </c>
      <c r="D739">
        <v>43</v>
      </c>
      <c r="E739">
        <v>1</v>
      </c>
      <c r="F739">
        <v>1</v>
      </c>
      <c r="G739">
        <v>79</v>
      </c>
      <c r="H739">
        <v>1</v>
      </c>
      <c r="I739">
        <f>VLOOKUP(SalesReceipts[[#This Row],[product_id]],Product[],8,FALSE)</f>
        <v>3.75</v>
      </c>
      <c r="J739">
        <f>SalesReceipts[[#This Row],[unit_price]]-VLOOKUP(SalesReceipts[[#This Row],[product_id]],Product[],7,FALSE)</f>
        <v>1.31</v>
      </c>
      <c r="K739" t="str">
        <f>_xlfn.XLOOKUP(SalesReceipts[[#This Row],[product_id]],Product[product_id],Product[product_group],"Not Found", 0,1)</f>
        <v>Food</v>
      </c>
      <c r="L739" t="str">
        <f>VLOOKUP('Sales Receipts'!C740,SalesOutlet[],4,0)</f>
        <v>Toronto</v>
      </c>
      <c r="M739" t="str">
        <f>VLOOKUP(SalesReceipts[[#This Row],[staff_id]],Staff[],7,0)</f>
        <v>Tatum Laurel</v>
      </c>
      <c r="N739">
        <f>MONTH(SalesReceipts[[#This Row],[transaction_date]])</f>
        <v>9</v>
      </c>
      <c r="O739" t="str">
        <f>VLOOKUP(SalesReceipts[[#This Row],[product_id]],Product[],4,0)</f>
        <v>Scone</v>
      </c>
      <c r="P739">
        <f>COUNTIF(SalesReceipts[sales_outlet_id],SalesReceipts[[#This Row],[sales_outlet_id]])</f>
        <v>121</v>
      </c>
    </row>
    <row r="740" spans="1:16">
      <c r="A740">
        <v>57</v>
      </c>
      <c r="B740">
        <v>43734</v>
      </c>
      <c r="C740">
        <v>9</v>
      </c>
      <c r="D740">
        <v>38</v>
      </c>
      <c r="E740">
        <v>0</v>
      </c>
      <c r="F740">
        <v>1</v>
      </c>
      <c r="G740">
        <v>37</v>
      </c>
      <c r="H740">
        <v>1</v>
      </c>
      <c r="I740">
        <f>VLOOKUP(SalesReceipts[[#This Row],[product_id]],Product[],8,FALSE)</f>
        <v>3</v>
      </c>
      <c r="J740">
        <f>SalesReceipts[[#This Row],[unit_price]]-VLOOKUP(SalesReceipts[[#This Row],[product_id]],Product[],7,FALSE)</f>
        <v>2.4</v>
      </c>
      <c r="K740" t="str">
        <f>_xlfn.XLOOKUP(SalesReceipts[[#This Row],[product_id]],Product[product_id],Product[product_group],"Not Found", 0,1)</f>
        <v>Beverages</v>
      </c>
      <c r="L740" t="str">
        <f>VLOOKUP('Sales Receipts'!C741,SalesOutlet[],4,0)</f>
        <v>Toronto</v>
      </c>
      <c r="M740" t="str">
        <f>VLOOKUP(SalesReceipts[[#This Row],[staff_id]],Staff[],7,0)</f>
        <v>Ezekiel Bertha</v>
      </c>
      <c r="N740">
        <f>MONTH(SalesReceipts[[#This Row],[transaction_date]])</f>
        <v>9</v>
      </c>
      <c r="O740" t="str">
        <f>VLOOKUP(SalesReceipts[[#This Row],[product_id]],Product[],4,0)</f>
        <v>Barista Espresso</v>
      </c>
      <c r="P740">
        <f>COUNTIF(SalesReceipts[sales_outlet_id],SalesReceipts[[#This Row],[sales_outlet_id]])</f>
        <v>114</v>
      </c>
    </row>
    <row r="741" spans="1:16">
      <c r="A741">
        <v>102</v>
      </c>
      <c r="B741">
        <v>43734</v>
      </c>
      <c r="C741">
        <v>4</v>
      </c>
      <c r="D741">
        <v>13</v>
      </c>
      <c r="E741">
        <v>0</v>
      </c>
      <c r="F741">
        <v>1</v>
      </c>
      <c r="G741">
        <v>35</v>
      </c>
      <c r="H741">
        <v>1</v>
      </c>
      <c r="I741">
        <f>VLOOKUP(SalesReceipts[[#This Row],[product_id]],Product[],8,FALSE)</f>
        <v>3.1</v>
      </c>
      <c r="J741">
        <f>SalesReceipts[[#This Row],[unit_price]]-VLOOKUP(SalesReceipts[[#This Row],[product_id]],Product[],7,FALSE)</f>
        <v>2.48</v>
      </c>
      <c r="K741" t="str">
        <f>_xlfn.XLOOKUP(SalesReceipts[[#This Row],[product_id]],Product[product_id],Product[product_group],"Not Found", 0,1)</f>
        <v>Beverages</v>
      </c>
      <c r="L741" t="str">
        <f>VLOOKUP('Sales Receipts'!C742,SalesOutlet[],4,0)</f>
        <v>Mississauga</v>
      </c>
      <c r="M741" t="str">
        <f>VLOOKUP(SalesReceipts[[#This Row],[staff_id]],Staff[],7,0)</f>
        <v>Berk Derek</v>
      </c>
      <c r="N741">
        <f>MONTH(SalesReceipts[[#This Row],[transaction_date]])</f>
        <v>9</v>
      </c>
      <c r="O741" t="str">
        <f>VLOOKUP(SalesReceipts[[#This Row],[product_id]],Product[],4,0)</f>
        <v>Premium brewed coffee</v>
      </c>
      <c r="P741">
        <f>COUNTIF(SalesReceipts[sales_outlet_id],SalesReceipts[[#This Row],[sales_outlet_id]])</f>
        <v>129</v>
      </c>
    </row>
    <row r="742" spans="1:16">
      <c r="A742">
        <v>1348</v>
      </c>
      <c r="B742">
        <v>43734</v>
      </c>
      <c r="C742">
        <v>6</v>
      </c>
      <c r="D742">
        <v>24</v>
      </c>
      <c r="E742">
        <v>0</v>
      </c>
      <c r="F742">
        <v>1</v>
      </c>
      <c r="G742">
        <v>20</v>
      </c>
      <c r="H742">
        <v>1</v>
      </c>
      <c r="I742">
        <f>VLOOKUP(SalesReceipts[[#This Row],[product_id]],Product[],8,FALSE)</f>
        <v>7.6</v>
      </c>
      <c r="J742">
        <f>SalesReceipts[[#This Row],[unit_price]]-VLOOKUP(SalesReceipts[[#This Row],[product_id]],Product[],7,FALSE)</f>
        <v>1.5199999999999996</v>
      </c>
      <c r="K742" t="str">
        <f>_xlfn.XLOOKUP(SalesReceipts[[#This Row],[product_id]],Product[product_id],Product[product_group],"Not Found", 0,1)</f>
        <v>Whole Bean/Teas</v>
      </c>
      <c r="L742" t="str">
        <f>VLOOKUP('Sales Receipts'!C743,SalesOutlet[],4,0)</f>
        <v>Mississauga</v>
      </c>
      <c r="M742" t="str">
        <f>VLOOKUP(SalesReceipts[[#This Row],[staff_id]],Staff[],7,0)</f>
        <v>Garrett Doris</v>
      </c>
      <c r="N742">
        <f>MONTH(SalesReceipts[[#This Row],[transaction_date]])</f>
        <v>9</v>
      </c>
      <c r="O742" t="str">
        <f>VLOOKUP(SalesReceipts[[#This Row],[product_id]],Product[],4,0)</f>
        <v>Organic Chocolate</v>
      </c>
      <c r="P742">
        <f>COUNTIF(SalesReceipts[sales_outlet_id],SalesReceipts[[#This Row],[sales_outlet_id]])</f>
        <v>146</v>
      </c>
    </row>
    <row r="743" spans="1:16">
      <c r="A743">
        <v>490</v>
      </c>
      <c r="B743">
        <v>43735</v>
      </c>
      <c r="C743">
        <v>5</v>
      </c>
      <c r="D743">
        <v>17</v>
      </c>
      <c r="E743">
        <v>1</v>
      </c>
      <c r="F743">
        <v>1</v>
      </c>
      <c r="G743">
        <v>5</v>
      </c>
      <c r="H743">
        <v>2</v>
      </c>
      <c r="I743">
        <f>VLOOKUP(SalesReceipts[[#This Row],[product_id]],Product[],8,FALSE)</f>
        <v>15</v>
      </c>
      <c r="J743">
        <f>SalesReceipts[[#This Row],[unit_price]]-VLOOKUP(SalesReceipts[[#This Row],[product_id]],Product[],7,FALSE)</f>
        <v>3</v>
      </c>
      <c r="K743" t="str">
        <f>_xlfn.XLOOKUP(SalesReceipts[[#This Row],[product_id]],Product[product_id],Product[product_group],"Not Found", 0,1)</f>
        <v>Whole Bean/Teas</v>
      </c>
      <c r="L743" t="str">
        <f>VLOOKUP('Sales Receipts'!C744,SalesOutlet[],4,0)</f>
        <v>Mississauga</v>
      </c>
      <c r="M743" t="str">
        <f>VLOOKUP(SalesReceipts[[#This Row],[staff_id]],Staff[],7,0)</f>
        <v>Quail Octavia</v>
      </c>
      <c r="N743">
        <f>MONTH(SalesReceipts[[#This Row],[transaction_date]])</f>
        <v>9</v>
      </c>
      <c r="O743" t="str">
        <f>VLOOKUP(SalesReceipts[[#This Row],[product_id]],Product[],4,0)</f>
        <v>Gourmet Beans</v>
      </c>
      <c r="P743">
        <f>COUNTIF(SalesReceipts[sales_outlet_id],SalesReceipts[[#This Row],[sales_outlet_id]])</f>
        <v>115</v>
      </c>
    </row>
    <row r="744" spans="1:16">
      <c r="A744">
        <v>78</v>
      </c>
      <c r="B744">
        <v>43735</v>
      </c>
      <c r="C744">
        <v>6</v>
      </c>
      <c r="D744">
        <v>23</v>
      </c>
      <c r="E744">
        <v>0</v>
      </c>
      <c r="F744">
        <v>1</v>
      </c>
      <c r="G744">
        <v>79</v>
      </c>
      <c r="H744">
        <v>1</v>
      </c>
      <c r="I744">
        <f>VLOOKUP(SalesReceipts[[#This Row],[product_id]],Product[],8,FALSE)</f>
        <v>3.75</v>
      </c>
      <c r="J744">
        <f>SalesReceipts[[#This Row],[unit_price]]-VLOOKUP(SalesReceipts[[#This Row],[product_id]],Product[],7,FALSE)</f>
        <v>1.31</v>
      </c>
      <c r="K744" t="str">
        <f>_xlfn.XLOOKUP(SalesReceipts[[#This Row],[product_id]],Product[product_id],Product[product_group],"Not Found", 0,1)</f>
        <v>Food</v>
      </c>
      <c r="L744" t="str">
        <f>VLOOKUP('Sales Receipts'!C745,SalesOutlet[],4,0)</f>
        <v>Toronto</v>
      </c>
      <c r="M744" t="str">
        <f>VLOOKUP(SalesReceipts[[#This Row],[staff_id]],Staff[],7,0)</f>
        <v>Blythe Arsenio</v>
      </c>
      <c r="N744">
        <f>MONTH(SalesReceipts[[#This Row],[transaction_date]])</f>
        <v>9</v>
      </c>
      <c r="O744" t="str">
        <f>VLOOKUP(SalesReceipts[[#This Row],[product_id]],Product[],4,0)</f>
        <v>Scone</v>
      </c>
      <c r="P744">
        <f>COUNTIF(SalesReceipts[sales_outlet_id],SalesReceipts[[#This Row],[sales_outlet_id]])</f>
        <v>146</v>
      </c>
    </row>
    <row r="745" spans="1:16">
      <c r="A745">
        <v>690</v>
      </c>
      <c r="B745">
        <v>43735</v>
      </c>
      <c r="C745">
        <v>9</v>
      </c>
      <c r="D745">
        <v>38</v>
      </c>
      <c r="E745">
        <v>1</v>
      </c>
      <c r="F745">
        <v>1</v>
      </c>
      <c r="G745">
        <v>28</v>
      </c>
      <c r="H745">
        <v>2</v>
      </c>
      <c r="I745">
        <f>VLOOKUP(SalesReceipts[[#This Row],[product_id]],Product[],8,FALSE)</f>
        <v>2</v>
      </c>
      <c r="J745">
        <f>SalesReceipts[[#This Row],[unit_price]]-VLOOKUP(SalesReceipts[[#This Row],[product_id]],Product[],7,FALSE)</f>
        <v>1.6</v>
      </c>
      <c r="K745" t="str">
        <f>_xlfn.XLOOKUP(SalesReceipts[[#This Row],[product_id]],Product[product_id],Product[product_group],"Not Found", 0,1)</f>
        <v>Beverages</v>
      </c>
      <c r="L745" t="str">
        <f>VLOOKUP('Sales Receipts'!C746,SalesOutlet[],4,0)</f>
        <v>Toronto</v>
      </c>
      <c r="M745" t="str">
        <f>VLOOKUP(SalesReceipts[[#This Row],[staff_id]],Staff[],7,0)</f>
        <v>Ezekiel Bertha</v>
      </c>
      <c r="N745">
        <f>MONTH(SalesReceipts[[#This Row],[transaction_date]])</f>
        <v>9</v>
      </c>
      <c r="O745" t="str">
        <f>VLOOKUP(SalesReceipts[[#This Row],[product_id]],Product[],4,0)</f>
        <v>Gourmet brewed coffee</v>
      </c>
      <c r="P745">
        <f>COUNTIF(SalesReceipts[sales_outlet_id],SalesReceipts[[#This Row],[sales_outlet_id]])</f>
        <v>114</v>
      </c>
    </row>
    <row r="746" spans="1:16">
      <c r="A746">
        <v>1464</v>
      </c>
      <c r="B746">
        <v>43735</v>
      </c>
      <c r="C746">
        <v>9</v>
      </c>
      <c r="D746">
        <v>38</v>
      </c>
      <c r="E746">
        <v>1</v>
      </c>
      <c r="F746">
        <v>1</v>
      </c>
      <c r="G746">
        <v>45</v>
      </c>
      <c r="H746">
        <v>1</v>
      </c>
      <c r="I746">
        <f>VLOOKUP(SalesReceipts[[#This Row],[product_id]],Product[],8,FALSE)</f>
        <v>3</v>
      </c>
      <c r="J746">
        <f>SalesReceipts[[#This Row],[unit_price]]-VLOOKUP(SalesReceipts[[#This Row],[product_id]],Product[],7,FALSE)</f>
        <v>2.25</v>
      </c>
      <c r="K746" t="str">
        <f>_xlfn.XLOOKUP(SalesReceipts[[#This Row],[product_id]],Product[product_id],Product[product_group],"Not Found", 0,1)</f>
        <v>Beverages</v>
      </c>
      <c r="L746" t="str">
        <f>VLOOKUP('Sales Receipts'!C747,SalesOutlet[],4,0)</f>
        <v>Mississauga</v>
      </c>
      <c r="M746" t="str">
        <f>VLOOKUP(SalesReceipts[[#This Row],[staff_id]],Staff[],7,0)</f>
        <v>Ezekiel Bertha</v>
      </c>
      <c r="N746">
        <f>MONTH(SalesReceipts[[#This Row],[transaction_date]])</f>
        <v>9</v>
      </c>
      <c r="O746" t="str">
        <f>VLOOKUP(SalesReceipts[[#This Row],[product_id]],Product[],4,0)</f>
        <v>Brewed herbal tea</v>
      </c>
      <c r="P746">
        <f>COUNTIF(SalesReceipts[sales_outlet_id],SalesReceipts[[#This Row],[sales_outlet_id]])</f>
        <v>114</v>
      </c>
    </row>
    <row r="747" spans="1:16">
      <c r="A747">
        <v>292</v>
      </c>
      <c r="B747">
        <v>43735</v>
      </c>
      <c r="C747">
        <v>6</v>
      </c>
      <c r="D747">
        <v>25</v>
      </c>
      <c r="E747">
        <v>0</v>
      </c>
      <c r="F747">
        <v>1</v>
      </c>
      <c r="G747">
        <v>87</v>
      </c>
      <c r="H747">
        <v>1</v>
      </c>
      <c r="I747">
        <f>VLOOKUP(SalesReceipts[[#This Row],[product_id]],Product[],8,FALSE)</f>
        <v>2.1</v>
      </c>
      <c r="J747">
        <f>SalesReceipts[[#This Row],[unit_price]]-VLOOKUP(SalesReceipts[[#This Row],[product_id]],Product[],7,FALSE)</f>
        <v>1.6800000000000002</v>
      </c>
      <c r="K747" t="str">
        <f>_xlfn.XLOOKUP(SalesReceipts[[#This Row],[product_id]],Product[product_id],Product[product_group],"Not Found", 0,1)</f>
        <v>Beverages</v>
      </c>
      <c r="L747" t="str">
        <f>VLOOKUP('Sales Receipts'!C748,SalesOutlet[],4,0)</f>
        <v>Markham</v>
      </c>
      <c r="M747" t="str">
        <f>VLOOKUP(SalesReceipts[[#This Row],[staff_id]],Staff[],7,0)</f>
        <v>Aline Melanie</v>
      </c>
      <c r="N747">
        <f>MONTH(SalesReceipts[[#This Row],[transaction_date]])</f>
        <v>9</v>
      </c>
      <c r="O747" t="str">
        <f>VLOOKUP(SalesReceipts[[#This Row],[product_id]],Product[],4,0)</f>
        <v>Barista Espresso</v>
      </c>
      <c r="P747">
        <f>COUNTIF(SalesReceipts[sales_outlet_id],SalesReceipts[[#This Row],[sales_outlet_id]])</f>
        <v>146</v>
      </c>
    </row>
    <row r="748" spans="1:16">
      <c r="A748">
        <v>199</v>
      </c>
      <c r="B748">
        <v>43736</v>
      </c>
      <c r="C748">
        <v>7</v>
      </c>
      <c r="D748">
        <v>28</v>
      </c>
      <c r="E748">
        <v>1</v>
      </c>
      <c r="F748">
        <v>1</v>
      </c>
      <c r="G748">
        <v>62</v>
      </c>
      <c r="H748">
        <v>2</v>
      </c>
      <c r="I748">
        <f>VLOOKUP(SalesReceipts[[#This Row],[product_id]],Product[],8,FALSE)</f>
        <v>3</v>
      </c>
      <c r="J748">
        <f>SalesReceipts[[#This Row],[unit_price]]-VLOOKUP(SalesReceipts[[#This Row],[product_id]],Product[],7,FALSE)</f>
        <v>0.75</v>
      </c>
      <c r="K748" t="str">
        <f>_xlfn.XLOOKUP(SalesReceipts[[#This Row],[product_id]],Product[product_id],Product[product_group],"Not Found", 0,1)</f>
        <v>Beverages</v>
      </c>
      <c r="L748" t="str">
        <f>VLOOKUP('Sales Receipts'!C749,SalesOutlet[],4,0)</f>
        <v>Toronto</v>
      </c>
      <c r="M748" t="str">
        <f>VLOOKUP(SalesReceipts[[#This Row],[staff_id]],Staff[],7,0)</f>
        <v>Joseph Byron</v>
      </c>
      <c r="N748">
        <f>MONTH(SalesReceipts[[#This Row],[transaction_date]])</f>
        <v>9</v>
      </c>
      <c r="O748" t="str">
        <f>VLOOKUP(SalesReceipts[[#This Row],[product_id]],Product[],4,0)</f>
        <v>Hot chocolate</v>
      </c>
      <c r="P748">
        <f>COUNTIF(SalesReceipts[sales_outlet_id],SalesReceipts[[#This Row],[sales_outlet_id]])</f>
        <v>122</v>
      </c>
    </row>
    <row r="749" spans="1:16">
      <c r="A749">
        <v>1519</v>
      </c>
      <c r="B749">
        <v>43736</v>
      </c>
      <c r="C749">
        <v>3</v>
      </c>
      <c r="D749">
        <v>6</v>
      </c>
      <c r="E749">
        <v>0</v>
      </c>
      <c r="F749">
        <v>1</v>
      </c>
      <c r="G749">
        <v>26</v>
      </c>
      <c r="H749">
        <v>2</v>
      </c>
      <c r="I749">
        <f>VLOOKUP(SalesReceipts[[#This Row],[product_id]],Product[],8,FALSE)</f>
        <v>3</v>
      </c>
      <c r="J749">
        <f>SalesReceipts[[#This Row],[unit_price]]-VLOOKUP(SalesReceipts[[#This Row],[product_id]],Product[],7,FALSE)</f>
        <v>2.4</v>
      </c>
      <c r="K749" t="str">
        <f>_xlfn.XLOOKUP(SalesReceipts[[#This Row],[product_id]],Product[product_id],Product[product_group],"Not Found", 0,1)</f>
        <v>Beverages</v>
      </c>
      <c r="L749" t="str">
        <f>VLOOKUP('Sales Receipts'!C750,SalesOutlet[],4,0)</f>
        <v>Toronto</v>
      </c>
      <c r="M749" t="str">
        <f>VLOOKUP(SalesReceipts[[#This Row],[staff_id]],Staff[],7,0)</f>
        <v>Xena Rahim</v>
      </c>
      <c r="N749">
        <f>MONTH(SalesReceipts[[#This Row],[transaction_date]])</f>
        <v>9</v>
      </c>
      <c r="O749" t="str">
        <f>VLOOKUP(SalesReceipts[[#This Row],[product_id]],Product[],4,0)</f>
        <v>Organic brewed coffee</v>
      </c>
      <c r="P749">
        <f>COUNTIF(SalesReceipts[sales_outlet_id],SalesReceipts[[#This Row],[sales_outlet_id]])</f>
        <v>129</v>
      </c>
    </row>
    <row r="750" spans="1:16">
      <c r="A750">
        <v>1504</v>
      </c>
      <c r="B750">
        <v>43736</v>
      </c>
      <c r="C750">
        <v>10</v>
      </c>
      <c r="D750">
        <v>44</v>
      </c>
      <c r="E750">
        <v>0</v>
      </c>
      <c r="F750">
        <v>1</v>
      </c>
      <c r="G750">
        <v>86</v>
      </c>
      <c r="H750">
        <v>1</v>
      </c>
      <c r="I750">
        <f>VLOOKUP(SalesReceipts[[#This Row],[product_id]],Product[],8,FALSE)</f>
        <v>3</v>
      </c>
      <c r="J750">
        <f>SalesReceipts[[#This Row],[unit_price]]-VLOOKUP(SalesReceipts[[#This Row],[product_id]],Product[],7,FALSE)</f>
        <v>2.4</v>
      </c>
      <c r="K750" t="str">
        <f>_xlfn.XLOOKUP(SalesReceipts[[#This Row],[product_id]],Product[product_id],Product[product_group],"Not Found", 0,1)</f>
        <v>Beverages</v>
      </c>
      <c r="L750" t="str">
        <f>VLOOKUP('Sales Receipts'!C751,SalesOutlet[],4,0)</f>
        <v>Toronto</v>
      </c>
      <c r="M750" t="str">
        <f>VLOOKUP(SalesReceipts[[#This Row],[staff_id]],Staff[],7,0)</f>
        <v>Tamekah Maya</v>
      </c>
      <c r="N750">
        <f>MONTH(SalesReceipts[[#This Row],[transaction_date]])</f>
        <v>9</v>
      </c>
      <c r="O750" t="str">
        <f>VLOOKUP(SalesReceipts[[#This Row],[product_id]],Product[],4,0)</f>
        <v>Barista Espresso</v>
      </c>
      <c r="P750">
        <f>COUNTIF(SalesReceipts[sales_outlet_id],SalesReceipts[[#This Row],[sales_outlet_id]])</f>
        <v>121</v>
      </c>
    </row>
    <row r="751" spans="1:16">
      <c r="A751">
        <v>206</v>
      </c>
      <c r="B751">
        <v>43739</v>
      </c>
      <c r="C751">
        <v>9</v>
      </c>
      <c r="D751">
        <v>38</v>
      </c>
      <c r="E751">
        <v>1</v>
      </c>
      <c r="F751">
        <v>1</v>
      </c>
      <c r="G751">
        <v>86</v>
      </c>
      <c r="H751">
        <v>1</v>
      </c>
      <c r="I751">
        <f>VLOOKUP(SalesReceipts[[#This Row],[product_id]],Product[],8,FALSE)</f>
        <v>3</v>
      </c>
      <c r="J751">
        <f>SalesReceipts[[#This Row],[unit_price]]-VLOOKUP(SalesReceipts[[#This Row],[product_id]],Product[],7,FALSE)</f>
        <v>2.4</v>
      </c>
      <c r="K751" t="str">
        <f>_xlfn.XLOOKUP(SalesReceipts[[#This Row],[product_id]],Product[product_id],Product[product_group],"Not Found", 0,1)</f>
        <v>Beverages</v>
      </c>
      <c r="L751" t="str">
        <f>VLOOKUP('Sales Receipts'!C752,SalesOutlet[],4,0)</f>
        <v>Toronto</v>
      </c>
      <c r="M751" t="str">
        <f>VLOOKUP(SalesReceipts[[#This Row],[staff_id]],Staff[],7,0)</f>
        <v>Ezekiel Bertha</v>
      </c>
      <c r="N751">
        <f>MONTH(SalesReceipts[[#This Row],[transaction_date]])</f>
        <v>10</v>
      </c>
      <c r="O751" t="str">
        <f>VLOOKUP(SalesReceipts[[#This Row],[product_id]],Product[],4,0)</f>
        <v>Barista Espresso</v>
      </c>
      <c r="P751">
        <f>COUNTIF(SalesReceipts[sales_outlet_id],SalesReceipts[[#This Row],[sales_outlet_id]])</f>
        <v>114</v>
      </c>
    </row>
    <row r="752" spans="1:16">
      <c r="A752">
        <v>143</v>
      </c>
      <c r="B752">
        <v>43740</v>
      </c>
      <c r="C752">
        <v>4</v>
      </c>
      <c r="D752">
        <v>15</v>
      </c>
      <c r="E752">
        <v>1</v>
      </c>
      <c r="F752">
        <v>1</v>
      </c>
      <c r="G752">
        <v>27</v>
      </c>
      <c r="H752">
        <v>2</v>
      </c>
      <c r="I752">
        <f>VLOOKUP(SalesReceipts[[#This Row],[product_id]],Product[],8,FALSE)</f>
        <v>3.5</v>
      </c>
      <c r="J752">
        <f>SalesReceipts[[#This Row],[unit_price]]-VLOOKUP(SalesReceipts[[#This Row],[product_id]],Product[],7,FALSE)</f>
        <v>2.8</v>
      </c>
      <c r="K752" t="str">
        <f>_xlfn.XLOOKUP(SalesReceipts[[#This Row],[product_id]],Product[product_id],Product[product_group],"Not Found", 0,1)</f>
        <v>Beverages</v>
      </c>
      <c r="L752" t="str">
        <f>VLOOKUP('Sales Receipts'!C753,SalesOutlet[],4,0)</f>
        <v>Toronto</v>
      </c>
      <c r="M752" t="str">
        <f>VLOOKUP(SalesReceipts[[#This Row],[staff_id]],Staff[],7,0)</f>
        <v>Remedios Mari</v>
      </c>
      <c r="N752">
        <f>MONTH(SalesReceipts[[#This Row],[transaction_date]])</f>
        <v>10</v>
      </c>
      <c r="O752" t="str">
        <f>VLOOKUP(SalesReceipts[[#This Row],[product_id]],Product[],4,0)</f>
        <v>Organic brewed coffee</v>
      </c>
      <c r="P752">
        <f>COUNTIF(SalesReceipts[sales_outlet_id],SalesReceipts[[#This Row],[sales_outlet_id]])</f>
        <v>129</v>
      </c>
    </row>
    <row r="753" spans="1:16">
      <c r="A753">
        <v>661</v>
      </c>
      <c r="B753">
        <v>43740</v>
      </c>
      <c r="C753">
        <v>4</v>
      </c>
      <c r="D753">
        <v>11</v>
      </c>
      <c r="E753">
        <v>1</v>
      </c>
      <c r="F753">
        <v>1</v>
      </c>
      <c r="G753">
        <v>46</v>
      </c>
      <c r="H753">
        <v>2</v>
      </c>
      <c r="I753">
        <f>VLOOKUP(SalesReceipts[[#This Row],[product_id]],Product[],8,FALSE)</f>
        <v>2.5</v>
      </c>
      <c r="J753">
        <f>SalesReceipts[[#This Row],[unit_price]]-VLOOKUP(SalesReceipts[[#This Row],[product_id]],Product[],7,FALSE)</f>
        <v>1.87</v>
      </c>
      <c r="K753" t="str">
        <f>_xlfn.XLOOKUP(SalesReceipts[[#This Row],[product_id]],Product[product_id],Product[product_group],"Not Found", 0,1)</f>
        <v>Beverages</v>
      </c>
      <c r="L753" t="str">
        <f>VLOOKUP('Sales Receipts'!C754,SalesOutlet[],4,0)</f>
        <v>Mississauga</v>
      </c>
      <c r="M753" t="str">
        <f>VLOOKUP(SalesReceipts[[#This Row],[staff_id]],Staff[],7,0)</f>
        <v>Ruth Leslie</v>
      </c>
      <c r="N753">
        <f>MONTH(SalesReceipts[[#This Row],[transaction_date]])</f>
        <v>10</v>
      </c>
      <c r="O753" t="str">
        <f>VLOOKUP(SalesReceipts[[#This Row],[product_id]],Product[],4,0)</f>
        <v>Brewed Green tea</v>
      </c>
      <c r="P753">
        <f>COUNTIF(SalesReceipts[sales_outlet_id],SalesReceipts[[#This Row],[sales_outlet_id]])</f>
        <v>129</v>
      </c>
    </row>
    <row r="754" spans="1:16">
      <c r="A754">
        <v>1569</v>
      </c>
      <c r="B754">
        <v>43740</v>
      </c>
      <c r="C754">
        <v>6</v>
      </c>
      <c r="D754">
        <v>24</v>
      </c>
      <c r="E754">
        <v>0</v>
      </c>
      <c r="F754">
        <v>1</v>
      </c>
      <c r="G754">
        <v>75</v>
      </c>
      <c r="H754">
        <v>2</v>
      </c>
      <c r="I754">
        <f>VLOOKUP(SalesReceipts[[#This Row],[product_id]],Product[],8,FALSE)</f>
        <v>3.5</v>
      </c>
      <c r="J754">
        <f>SalesReceipts[[#This Row],[unit_price]]-VLOOKUP(SalesReceipts[[#This Row],[product_id]],Product[],7,FALSE)</f>
        <v>1.2200000000000002</v>
      </c>
      <c r="K754" t="str">
        <f>_xlfn.XLOOKUP(SalesReceipts[[#This Row],[product_id]],Product[product_id],Product[product_group],"Not Found", 0,1)</f>
        <v>Food</v>
      </c>
      <c r="L754" t="str">
        <f>VLOOKUP('Sales Receipts'!C755,SalesOutlet[],4,0)</f>
        <v>Mississauga</v>
      </c>
      <c r="M754" t="str">
        <f>VLOOKUP(SalesReceipts[[#This Row],[staff_id]],Staff[],7,0)</f>
        <v>Garrett Doris</v>
      </c>
      <c r="N754">
        <f>MONTH(SalesReceipts[[#This Row],[transaction_date]])</f>
        <v>10</v>
      </c>
      <c r="O754" t="str">
        <f>VLOOKUP(SalesReceipts[[#This Row],[product_id]],Product[],4,0)</f>
        <v>Biscotti</v>
      </c>
      <c r="P754">
        <f>COUNTIF(SalesReceipts[sales_outlet_id],SalesReceipts[[#This Row],[sales_outlet_id]])</f>
        <v>146</v>
      </c>
    </row>
    <row r="755" spans="1:16">
      <c r="A755">
        <v>658</v>
      </c>
      <c r="B755">
        <v>43741</v>
      </c>
      <c r="C755">
        <v>6</v>
      </c>
      <c r="D755">
        <v>21</v>
      </c>
      <c r="E755">
        <v>1</v>
      </c>
      <c r="F755">
        <v>1</v>
      </c>
      <c r="G755">
        <v>48</v>
      </c>
      <c r="H755">
        <v>1</v>
      </c>
      <c r="I755">
        <f>VLOOKUP(SalesReceipts[[#This Row],[product_id]],Product[],8,FALSE)</f>
        <v>2.5</v>
      </c>
      <c r="J755">
        <f>SalesReceipts[[#This Row],[unit_price]]-VLOOKUP(SalesReceipts[[#This Row],[product_id]],Product[],7,FALSE)</f>
        <v>1.87</v>
      </c>
      <c r="K755" t="str">
        <f>_xlfn.XLOOKUP(SalesReceipts[[#This Row],[product_id]],Product[product_id],Product[product_group],"Not Found", 0,1)</f>
        <v>Beverages</v>
      </c>
      <c r="L755" t="str">
        <f>VLOOKUP('Sales Receipts'!C756,SalesOutlet[],4,0)</f>
        <v>Mississauga</v>
      </c>
      <c r="M755" t="str">
        <f>VLOOKUP(SalesReceipts[[#This Row],[staff_id]],Staff[],7,0)</f>
        <v>Melodie Mercedes</v>
      </c>
      <c r="N755">
        <f>MONTH(SalesReceipts[[#This Row],[transaction_date]])</f>
        <v>10</v>
      </c>
      <c r="O755" t="str">
        <f>VLOOKUP(SalesReceipts[[#This Row],[product_id]],Product[],4,0)</f>
        <v>Brewed Black tea</v>
      </c>
      <c r="P755">
        <f>COUNTIF(SalesReceipts[sales_outlet_id],SalesReceipts[[#This Row],[sales_outlet_id]])</f>
        <v>146</v>
      </c>
    </row>
    <row r="756" spans="1:16">
      <c r="A756">
        <v>1164</v>
      </c>
      <c r="B756">
        <v>43741</v>
      </c>
      <c r="C756">
        <v>6</v>
      </c>
      <c r="D756">
        <v>25</v>
      </c>
      <c r="E756">
        <v>1</v>
      </c>
      <c r="F756">
        <v>1</v>
      </c>
      <c r="G756">
        <v>52</v>
      </c>
      <c r="H756">
        <v>1</v>
      </c>
      <c r="I756">
        <f>VLOOKUP(SalesReceipts[[#This Row],[product_id]],Product[],8,FALSE)</f>
        <v>2.5</v>
      </c>
      <c r="J756">
        <f>SalesReceipts[[#This Row],[unit_price]]-VLOOKUP(SalesReceipts[[#This Row],[product_id]],Product[],7,FALSE)</f>
        <v>1.87</v>
      </c>
      <c r="K756" t="str">
        <f>_xlfn.XLOOKUP(SalesReceipts[[#This Row],[product_id]],Product[product_id],Product[product_group],"Not Found", 0,1)</f>
        <v>Beverages</v>
      </c>
      <c r="L756" t="str">
        <f>VLOOKUP('Sales Receipts'!C757,SalesOutlet[],4,0)</f>
        <v>Toronto</v>
      </c>
      <c r="M756" t="str">
        <f>VLOOKUP(SalesReceipts[[#This Row],[staff_id]],Staff[],7,0)</f>
        <v>Aline Melanie</v>
      </c>
      <c r="N756">
        <f>MONTH(SalesReceipts[[#This Row],[transaction_date]])</f>
        <v>10</v>
      </c>
      <c r="O756" t="str">
        <f>VLOOKUP(SalesReceipts[[#This Row],[product_id]],Product[],4,0)</f>
        <v>Brewed Chai tea</v>
      </c>
      <c r="P756">
        <f>COUNTIF(SalesReceipts[sales_outlet_id],SalesReceipts[[#This Row],[sales_outlet_id]])</f>
        <v>146</v>
      </c>
    </row>
    <row r="757" spans="1:16">
      <c r="A757">
        <v>560</v>
      </c>
      <c r="B757">
        <v>43741</v>
      </c>
      <c r="C757">
        <v>10</v>
      </c>
      <c r="D757">
        <v>45</v>
      </c>
      <c r="E757">
        <v>1</v>
      </c>
      <c r="F757">
        <v>1</v>
      </c>
      <c r="G757">
        <v>79</v>
      </c>
      <c r="H757">
        <v>1</v>
      </c>
      <c r="I757">
        <f>VLOOKUP(SalesReceipts[[#This Row],[product_id]],Product[],8,FALSE)</f>
        <v>3.75</v>
      </c>
      <c r="J757">
        <f>SalesReceipts[[#This Row],[unit_price]]-VLOOKUP(SalesReceipts[[#This Row],[product_id]],Product[],7,FALSE)</f>
        <v>1.31</v>
      </c>
      <c r="K757" t="str">
        <f>_xlfn.XLOOKUP(SalesReceipts[[#This Row],[product_id]],Product[product_id],Product[product_group],"Not Found", 0,1)</f>
        <v>Food</v>
      </c>
      <c r="L757" t="str">
        <f>VLOOKUP('Sales Receipts'!C758,SalesOutlet[],4,0)</f>
        <v>Toronto</v>
      </c>
      <c r="M757" t="str">
        <f>VLOOKUP(SalesReceipts[[#This Row],[staff_id]],Staff[],7,0)</f>
        <v>Pandora Neville</v>
      </c>
      <c r="N757">
        <f>MONTH(SalesReceipts[[#This Row],[transaction_date]])</f>
        <v>10</v>
      </c>
      <c r="O757" t="str">
        <f>VLOOKUP(SalesReceipts[[#This Row],[product_id]],Product[],4,0)</f>
        <v>Scone</v>
      </c>
      <c r="P757">
        <f>COUNTIF(SalesReceipts[sales_outlet_id],SalesReceipts[[#This Row],[sales_outlet_id]])</f>
        <v>121</v>
      </c>
    </row>
    <row r="758" spans="1:16">
      <c r="A758">
        <v>1712</v>
      </c>
      <c r="B758">
        <v>43742</v>
      </c>
      <c r="C758">
        <v>4</v>
      </c>
      <c r="D758">
        <v>12</v>
      </c>
      <c r="E758">
        <v>0</v>
      </c>
      <c r="F758">
        <v>1</v>
      </c>
      <c r="G758">
        <v>43</v>
      </c>
      <c r="H758">
        <v>1</v>
      </c>
      <c r="I758">
        <f>VLOOKUP(SalesReceipts[[#This Row],[product_id]],Product[],8,FALSE)</f>
        <v>3</v>
      </c>
      <c r="J758">
        <f>SalesReceipts[[#This Row],[unit_price]]-VLOOKUP(SalesReceipts[[#This Row],[product_id]],Product[],7,FALSE)</f>
        <v>2.25</v>
      </c>
      <c r="K758" t="str">
        <f>_xlfn.XLOOKUP(SalesReceipts[[#This Row],[product_id]],Product[product_id],Product[product_group],"Not Found", 0,1)</f>
        <v>Beverages</v>
      </c>
      <c r="L758" t="str">
        <f>VLOOKUP('Sales Receipts'!C759,SalesOutlet[],4,0)</f>
        <v>Markham</v>
      </c>
      <c r="M758" t="str">
        <f>VLOOKUP(SalesReceipts[[#This Row],[staff_id]],Staff[],7,0)</f>
        <v>Britanni Jorden</v>
      </c>
      <c r="N758">
        <f>MONTH(SalesReceipts[[#This Row],[transaction_date]])</f>
        <v>10</v>
      </c>
      <c r="O758" t="str">
        <f>VLOOKUP(SalesReceipts[[#This Row],[product_id]],Product[],4,0)</f>
        <v>Brewed herbal tea</v>
      </c>
      <c r="P758">
        <f>COUNTIF(SalesReceipts[sales_outlet_id],SalesReceipts[[#This Row],[sales_outlet_id]])</f>
        <v>129</v>
      </c>
    </row>
    <row r="759" spans="1:16">
      <c r="A759">
        <v>910</v>
      </c>
      <c r="B759">
        <v>43742</v>
      </c>
      <c r="C759">
        <v>8</v>
      </c>
      <c r="D759">
        <v>33</v>
      </c>
      <c r="E759">
        <v>1</v>
      </c>
      <c r="F759">
        <v>1</v>
      </c>
      <c r="G759">
        <v>73</v>
      </c>
      <c r="H759">
        <v>2</v>
      </c>
      <c r="I759">
        <f>VLOOKUP(SalesReceipts[[#This Row],[product_id]],Product[],8,FALSE)</f>
        <v>3.75</v>
      </c>
      <c r="J759">
        <f>SalesReceipts[[#This Row],[unit_price]]-VLOOKUP(SalesReceipts[[#This Row],[product_id]],Product[],7,FALSE)</f>
        <v>1.31</v>
      </c>
      <c r="K759" t="str">
        <f>_xlfn.XLOOKUP(SalesReceipts[[#This Row],[product_id]],Product[product_id],Product[product_group],"Not Found", 0,1)</f>
        <v>Food</v>
      </c>
      <c r="L759" t="str">
        <f>VLOOKUP('Sales Receipts'!C760,SalesOutlet[],4,0)</f>
        <v>Toronto</v>
      </c>
      <c r="M759" t="str">
        <f>VLOOKUP(SalesReceipts[[#This Row],[staff_id]],Staff[],7,0)</f>
        <v>Cairo Vaughan</v>
      </c>
      <c r="N759">
        <f>MONTH(SalesReceipts[[#This Row],[transaction_date]])</f>
        <v>10</v>
      </c>
      <c r="O759" t="str">
        <f>VLOOKUP(SalesReceipts[[#This Row],[product_id]],Product[],4,0)</f>
        <v>Pastry</v>
      </c>
      <c r="P759">
        <f>COUNTIF(SalesReceipts[sales_outlet_id],SalesReceipts[[#This Row],[sales_outlet_id]])</f>
        <v>124</v>
      </c>
    </row>
    <row r="760" spans="1:16">
      <c r="A760">
        <v>933</v>
      </c>
      <c r="B760">
        <v>43742</v>
      </c>
      <c r="C760">
        <v>9</v>
      </c>
      <c r="D760">
        <v>37</v>
      </c>
      <c r="E760">
        <v>1</v>
      </c>
      <c r="F760">
        <v>1</v>
      </c>
      <c r="G760">
        <v>68</v>
      </c>
      <c r="H760">
        <v>1</v>
      </c>
      <c r="I760">
        <f>VLOOKUP(SalesReceipts[[#This Row],[product_id]],Product[],8,FALSE)</f>
        <v>3.75</v>
      </c>
      <c r="J760">
        <f>SalesReceipts[[#This Row],[unit_price]]-VLOOKUP(SalesReceipts[[#This Row],[product_id]],Product[],7,FALSE)</f>
        <v>0.94</v>
      </c>
      <c r="K760" t="str">
        <f>_xlfn.XLOOKUP(SalesReceipts[[#This Row],[product_id]],Product[product_id],Product[product_group],"Not Found", 0,1)</f>
        <v>Beverages</v>
      </c>
      <c r="L760" t="str">
        <f>VLOOKUP('Sales Receipts'!C761,SalesOutlet[],4,0)</f>
        <v>Mississauga</v>
      </c>
      <c r="M760" t="str">
        <f>VLOOKUP(SalesReceipts[[#This Row],[staff_id]],Staff[],7,0)</f>
        <v>Hop Bianca</v>
      </c>
      <c r="N760">
        <f>MONTH(SalesReceipts[[#This Row],[transaction_date]])</f>
        <v>10</v>
      </c>
      <c r="O760" t="str">
        <f>VLOOKUP(SalesReceipts[[#This Row],[product_id]],Product[],4,0)</f>
        <v>Seasonal drink</v>
      </c>
      <c r="P760">
        <f>COUNTIF(SalesReceipts[sales_outlet_id],SalesReceipts[[#This Row],[sales_outlet_id]])</f>
        <v>114</v>
      </c>
    </row>
    <row r="761" spans="1:16">
      <c r="A761">
        <v>1232</v>
      </c>
      <c r="B761">
        <v>43742</v>
      </c>
      <c r="C761">
        <v>5</v>
      </c>
      <c r="D761">
        <v>19</v>
      </c>
      <c r="E761">
        <v>1</v>
      </c>
      <c r="F761">
        <v>1</v>
      </c>
      <c r="G761">
        <v>30</v>
      </c>
      <c r="H761">
        <v>2</v>
      </c>
      <c r="I761">
        <f>VLOOKUP(SalesReceipts[[#This Row],[product_id]],Product[],8,FALSE)</f>
        <v>3</v>
      </c>
      <c r="J761">
        <f>SalesReceipts[[#This Row],[unit_price]]-VLOOKUP(SalesReceipts[[#This Row],[product_id]],Product[],7,FALSE)</f>
        <v>2.4</v>
      </c>
      <c r="K761" t="str">
        <f>_xlfn.XLOOKUP(SalesReceipts[[#This Row],[product_id]],Product[product_id],Product[product_group],"Not Found", 0,1)</f>
        <v>Beverages</v>
      </c>
      <c r="L761" t="str">
        <f>VLOOKUP('Sales Receipts'!C762,SalesOutlet[],4,0)</f>
        <v>Mississauga</v>
      </c>
      <c r="M761" t="str">
        <f>VLOOKUP(SalesReceipts[[#This Row],[staff_id]],Staff[],7,0)</f>
        <v>Peter Paloma</v>
      </c>
      <c r="N761">
        <f>MONTH(SalesReceipts[[#This Row],[transaction_date]])</f>
        <v>10</v>
      </c>
      <c r="O761" t="str">
        <f>VLOOKUP(SalesReceipts[[#This Row],[product_id]],Product[],4,0)</f>
        <v>Gourmet brewed coffee</v>
      </c>
      <c r="P761">
        <f>COUNTIF(SalesReceipts[sales_outlet_id],SalesReceipts[[#This Row],[sales_outlet_id]])</f>
        <v>115</v>
      </c>
    </row>
    <row r="762" spans="1:16">
      <c r="A762">
        <v>1248</v>
      </c>
      <c r="B762">
        <v>43742</v>
      </c>
      <c r="C762">
        <v>6</v>
      </c>
      <c r="D762">
        <v>24</v>
      </c>
      <c r="E762">
        <v>1</v>
      </c>
      <c r="F762">
        <v>1</v>
      </c>
      <c r="G762">
        <v>68</v>
      </c>
      <c r="H762">
        <v>1</v>
      </c>
      <c r="I762">
        <f>VLOOKUP(SalesReceipts[[#This Row],[product_id]],Product[],8,FALSE)</f>
        <v>3.75</v>
      </c>
      <c r="J762">
        <f>SalesReceipts[[#This Row],[unit_price]]-VLOOKUP(SalesReceipts[[#This Row],[product_id]],Product[],7,FALSE)</f>
        <v>0.94</v>
      </c>
      <c r="K762" t="str">
        <f>_xlfn.XLOOKUP(SalesReceipts[[#This Row],[product_id]],Product[product_id],Product[product_group],"Not Found", 0,1)</f>
        <v>Beverages</v>
      </c>
      <c r="L762" t="str">
        <f>VLOOKUP('Sales Receipts'!C763,SalesOutlet[],4,0)</f>
        <v>Toronto</v>
      </c>
      <c r="M762" t="str">
        <f>VLOOKUP(SalesReceipts[[#This Row],[staff_id]],Staff[],7,0)</f>
        <v>Garrett Doris</v>
      </c>
      <c r="N762">
        <f>MONTH(SalesReceipts[[#This Row],[transaction_date]])</f>
        <v>10</v>
      </c>
      <c r="O762" t="str">
        <f>VLOOKUP(SalesReceipts[[#This Row],[product_id]],Product[],4,0)</f>
        <v>Seasonal drink</v>
      </c>
      <c r="P762">
        <f>COUNTIF(SalesReceipts[sales_outlet_id],SalesReceipts[[#This Row],[sales_outlet_id]])</f>
        <v>146</v>
      </c>
    </row>
    <row r="763" spans="1:16">
      <c r="A763">
        <v>675</v>
      </c>
      <c r="B763">
        <v>43743</v>
      </c>
      <c r="C763">
        <v>10</v>
      </c>
      <c r="D763">
        <v>43</v>
      </c>
      <c r="E763">
        <v>1</v>
      </c>
      <c r="F763">
        <v>1</v>
      </c>
      <c r="G763">
        <v>1</v>
      </c>
      <c r="H763">
        <v>1</v>
      </c>
      <c r="I763">
        <f>VLOOKUP(SalesReceipts[[#This Row],[product_id]],Product[],8,FALSE)</f>
        <v>18</v>
      </c>
      <c r="J763">
        <f>SalesReceipts[[#This Row],[unit_price]]-VLOOKUP(SalesReceipts[[#This Row],[product_id]],Product[],7,FALSE)</f>
        <v>3.5999999999999996</v>
      </c>
      <c r="K763" t="str">
        <f>_xlfn.XLOOKUP(SalesReceipts[[#This Row],[product_id]],Product[product_id],Product[product_group],"Not Found", 0,1)</f>
        <v>Whole Bean/Teas</v>
      </c>
      <c r="L763" t="str">
        <f>VLOOKUP('Sales Receipts'!C764,SalesOutlet[],4,0)</f>
        <v>Toronto</v>
      </c>
      <c r="M763" t="str">
        <f>VLOOKUP(SalesReceipts[[#This Row],[staff_id]],Staff[],7,0)</f>
        <v>Tatum Laurel</v>
      </c>
      <c r="N763">
        <f>MONTH(SalesReceipts[[#This Row],[transaction_date]])</f>
        <v>10</v>
      </c>
      <c r="O763" t="str">
        <f>VLOOKUP(SalesReceipts[[#This Row],[product_id]],Product[],4,0)</f>
        <v>Organic Beans</v>
      </c>
      <c r="P763">
        <f>COUNTIF(SalesReceipts[sales_outlet_id],SalesReceipts[[#This Row],[sales_outlet_id]])</f>
        <v>121</v>
      </c>
    </row>
    <row r="764" spans="1:16">
      <c r="A764">
        <v>677</v>
      </c>
      <c r="B764">
        <v>43743</v>
      </c>
      <c r="C764">
        <v>4</v>
      </c>
      <c r="D764">
        <v>14</v>
      </c>
      <c r="E764">
        <v>1</v>
      </c>
      <c r="F764">
        <v>1</v>
      </c>
      <c r="G764">
        <v>2</v>
      </c>
      <c r="H764">
        <v>2</v>
      </c>
      <c r="I764">
        <f>VLOOKUP(SalesReceipts[[#This Row],[product_id]],Product[],8,FALSE)</f>
        <v>18</v>
      </c>
      <c r="J764">
        <f>SalesReceipts[[#This Row],[unit_price]]-VLOOKUP(SalesReceipts[[#This Row],[product_id]],Product[],7,FALSE)</f>
        <v>3.5999999999999996</v>
      </c>
      <c r="K764" t="str">
        <f>_xlfn.XLOOKUP(SalesReceipts[[#This Row],[product_id]],Product[product_id],Product[product_group],"Not Found", 0,1)</f>
        <v>Whole Bean/Teas</v>
      </c>
      <c r="L764" t="str">
        <f>VLOOKUP('Sales Receipts'!C765,SalesOutlet[],4,0)</f>
        <v>Mississauga</v>
      </c>
      <c r="M764" t="str">
        <f>VLOOKUP(SalesReceipts[[#This Row],[staff_id]],Staff[],7,0)</f>
        <v>Damon Sasha</v>
      </c>
      <c r="N764">
        <f>MONTH(SalesReceipts[[#This Row],[transaction_date]])</f>
        <v>10</v>
      </c>
      <c r="O764" t="str">
        <f>VLOOKUP(SalesReceipts[[#This Row],[product_id]],Product[],4,0)</f>
        <v>House blend Beans</v>
      </c>
      <c r="P764">
        <f>COUNTIF(SalesReceipts[sales_outlet_id],SalesReceipts[[#This Row],[sales_outlet_id]])</f>
        <v>129</v>
      </c>
    </row>
    <row r="765" spans="1:16">
      <c r="A765">
        <v>828</v>
      </c>
      <c r="B765">
        <v>43743</v>
      </c>
      <c r="C765">
        <v>6</v>
      </c>
      <c r="D765">
        <v>25</v>
      </c>
      <c r="E765">
        <v>1</v>
      </c>
      <c r="F765">
        <v>1</v>
      </c>
      <c r="G765">
        <v>38</v>
      </c>
      <c r="H765">
        <v>1</v>
      </c>
      <c r="I765">
        <f>VLOOKUP(SalesReceipts[[#This Row],[product_id]],Product[],8,FALSE)</f>
        <v>3.75</v>
      </c>
      <c r="J765">
        <f>SalesReceipts[[#This Row],[unit_price]]-VLOOKUP(SalesReceipts[[#This Row],[product_id]],Product[],7,FALSE)</f>
        <v>3</v>
      </c>
      <c r="K765" t="str">
        <f>_xlfn.XLOOKUP(SalesReceipts[[#This Row],[product_id]],Product[product_id],Product[product_group],"Not Found", 0,1)</f>
        <v>Beverages</v>
      </c>
      <c r="L765" t="str">
        <f>VLOOKUP('Sales Receipts'!C766,SalesOutlet[],4,0)</f>
        <v>Toronto</v>
      </c>
      <c r="M765" t="str">
        <f>VLOOKUP(SalesReceipts[[#This Row],[staff_id]],Staff[],7,0)</f>
        <v>Aline Melanie</v>
      </c>
      <c r="N765">
        <f>MONTH(SalesReceipts[[#This Row],[transaction_date]])</f>
        <v>10</v>
      </c>
      <c r="O765" t="str">
        <f>VLOOKUP(SalesReceipts[[#This Row],[product_id]],Product[],4,0)</f>
        <v>Barista Espresso</v>
      </c>
      <c r="P765">
        <f>COUNTIF(SalesReceipts[sales_outlet_id],SalesReceipts[[#This Row],[sales_outlet_id]])</f>
        <v>146</v>
      </c>
    </row>
    <row r="766" spans="1:16">
      <c r="A766">
        <v>1018</v>
      </c>
      <c r="B766">
        <v>43743</v>
      </c>
      <c r="C766">
        <v>10</v>
      </c>
      <c r="D766">
        <v>43</v>
      </c>
      <c r="E766">
        <v>1</v>
      </c>
      <c r="F766">
        <v>1</v>
      </c>
      <c r="G766">
        <v>79</v>
      </c>
      <c r="H766">
        <v>2</v>
      </c>
      <c r="I766">
        <f>VLOOKUP(SalesReceipts[[#This Row],[product_id]],Product[],8,FALSE)</f>
        <v>3.75</v>
      </c>
      <c r="J766">
        <f>SalesReceipts[[#This Row],[unit_price]]-VLOOKUP(SalesReceipts[[#This Row],[product_id]],Product[],7,FALSE)</f>
        <v>1.31</v>
      </c>
      <c r="K766" t="str">
        <f>_xlfn.XLOOKUP(SalesReceipts[[#This Row],[product_id]],Product[product_id],Product[product_group],"Not Found", 0,1)</f>
        <v>Food</v>
      </c>
      <c r="L766" t="str">
        <f>VLOOKUP('Sales Receipts'!C767,SalesOutlet[],4,0)</f>
        <v>Mississauga</v>
      </c>
      <c r="M766" t="str">
        <f>VLOOKUP(SalesReceipts[[#This Row],[staff_id]],Staff[],7,0)</f>
        <v>Tatum Laurel</v>
      </c>
      <c r="N766">
        <f>MONTH(SalesReceipts[[#This Row],[transaction_date]])</f>
        <v>10</v>
      </c>
      <c r="O766" t="str">
        <f>VLOOKUP(SalesReceipts[[#This Row],[product_id]],Product[],4,0)</f>
        <v>Scone</v>
      </c>
      <c r="P766">
        <f>COUNTIF(SalesReceipts[sales_outlet_id],SalesReceipts[[#This Row],[sales_outlet_id]])</f>
        <v>121</v>
      </c>
    </row>
    <row r="767" spans="1:16">
      <c r="A767">
        <v>488</v>
      </c>
      <c r="B767">
        <v>43743</v>
      </c>
      <c r="C767">
        <v>6</v>
      </c>
      <c r="D767">
        <v>24</v>
      </c>
      <c r="E767">
        <v>1</v>
      </c>
      <c r="F767">
        <v>1</v>
      </c>
      <c r="G767">
        <v>86</v>
      </c>
      <c r="H767">
        <v>1</v>
      </c>
      <c r="I767">
        <f>VLOOKUP(SalesReceipts[[#This Row],[product_id]],Product[],8,FALSE)</f>
        <v>3</v>
      </c>
      <c r="J767">
        <f>SalesReceipts[[#This Row],[unit_price]]-VLOOKUP(SalesReceipts[[#This Row],[product_id]],Product[],7,FALSE)</f>
        <v>2.4</v>
      </c>
      <c r="K767" t="str">
        <f>_xlfn.XLOOKUP(SalesReceipts[[#This Row],[product_id]],Product[product_id],Product[product_group],"Not Found", 0,1)</f>
        <v>Beverages</v>
      </c>
      <c r="L767" t="str">
        <f>VLOOKUP('Sales Receipts'!C768,SalesOutlet[],4,0)</f>
        <v>Markham</v>
      </c>
      <c r="M767" t="str">
        <f>VLOOKUP(SalesReceipts[[#This Row],[staff_id]],Staff[],7,0)</f>
        <v>Garrett Doris</v>
      </c>
      <c r="N767">
        <f>MONTH(SalesReceipts[[#This Row],[transaction_date]])</f>
        <v>10</v>
      </c>
      <c r="O767" t="str">
        <f>VLOOKUP(SalesReceipts[[#This Row],[product_id]],Product[],4,0)</f>
        <v>Barista Espresso</v>
      </c>
      <c r="P767">
        <f>COUNTIF(SalesReceipts[sales_outlet_id],SalesReceipts[[#This Row],[sales_outlet_id]])</f>
        <v>146</v>
      </c>
    </row>
    <row r="768" spans="1:16">
      <c r="A768">
        <v>887</v>
      </c>
      <c r="B768">
        <v>43743</v>
      </c>
      <c r="C768">
        <v>7</v>
      </c>
      <c r="D768">
        <v>27</v>
      </c>
      <c r="E768">
        <v>0</v>
      </c>
      <c r="F768">
        <v>1</v>
      </c>
      <c r="G768">
        <v>19</v>
      </c>
      <c r="H768">
        <v>1</v>
      </c>
      <c r="I768">
        <f>VLOOKUP(SalesReceipts[[#This Row],[product_id]],Product[],8,FALSE)</f>
        <v>6.4</v>
      </c>
      <c r="J768">
        <f>SalesReceipts[[#This Row],[unit_price]]-VLOOKUP(SalesReceipts[[#This Row],[product_id]],Product[],7,FALSE)</f>
        <v>1.2800000000000002</v>
      </c>
      <c r="K768" t="str">
        <f>_xlfn.XLOOKUP(SalesReceipts[[#This Row],[product_id]],Product[product_id],Product[product_group],"Not Found", 0,1)</f>
        <v>Whole Bean/Teas</v>
      </c>
      <c r="L768" t="str">
        <f>VLOOKUP('Sales Receipts'!C769,SalesOutlet[],4,0)</f>
        <v>Mississauga</v>
      </c>
      <c r="M768" t="str">
        <f>VLOOKUP(SalesReceipts[[#This Row],[staff_id]],Staff[],7,0)</f>
        <v>Ainsley Evelyn</v>
      </c>
      <c r="N768">
        <f>MONTH(SalesReceipts[[#This Row],[transaction_date]])</f>
        <v>10</v>
      </c>
      <c r="O768" t="str">
        <f>VLOOKUP(SalesReceipts[[#This Row],[product_id]],Product[],4,0)</f>
        <v>Drinking Chocolate</v>
      </c>
      <c r="P768">
        <f>COUNTIF(SalesReceipts[sales_outlet_id],SalesReceipts[[#This Row],[sales_outlet_id]])</f>
        <v>122</v>
      </c>
    </row>
    <row r="769" spans="1:16">
      <c r="A769">
        <v>897</v>
      </c>
      <c r="B769">
        <v>43743</v>
      </c>
      <c r="C769">
        <v>6</v>
      </c>
      <c r="D769">
        <v>23</v>
      </c>
      <c r="E769">
        <v>0</v>
      </c>
      <c r="F769">
        <v>1</v>
      </c>
      <c r="G769">
        <v>24</v>
      </c>
      <c r="H769">
        <v>1</v>
      </c>
      <c r="I769">
        <f>VLOOKUP(SalesReceipts[[#This Row],[product_id]],Product[],8,FALSE)</f>
        <v>3</v>
      </c>
      <c r="J769">
        <f>SalesReceipts[[#This Row],[unit_price]]-VLOOKUP(SalesReceipts[[#This Row],[product_id]],Product[],7,FALSE)</f>
        <v>2.4</v>
      </c>
      <c r="K769" t="str">
        <f>_xlfn.XLOOKUP(SalesReceipts[[#This Row],[product_id]],Product[product_id],Product[product_group],"Not Found", 0,1)</f>
        <v>Beverages</v>
      </c>
      <c r="L769" t="str">
        <f>VLOOKUP('Sales Receipts'!C770,SalesOutlet[],4,0)</f>
        <v>Mississauga</v>
      </c>
      <c r="M769" t="str">
        <f>VLOOKUP(SalesReceipts[[#This Row],[staff_id]],Staff[],7,0)</f>
        <v>Blythe Arsenio</v>
      </c>
      <c r="N769">
        <f>MONTH(SalesReceipts[[#This Row],[transaction_date]])</f>
        <v>10</v>
      </c>
      <c r="O769" t="str">
        <f>VLOOKUP(SalesReceipts[[#This Row],[product_id]],Product[],4,0)</f>
        <v>Drip coffee</v>
      </c>
      <c r="P769">
        <f>COUNTIF(SalesReceipts[sales_outlet_id],SalesReceipts[[#This Row],[sales_outlet_id]])</f>
        <v>146</v>
      </c>
    </row>
    <row r="770" spans="1:16">
      <c r="A770">
        <v>951</v>
      </c>
      <c r="B770">
        <v>43743</v>
      </c>
      <c r="C770">
        <v>5</v>
      </c>
      <c r="D770">
        <v>20</v>
      </c>
      <c r="E770">
        <v>0</v>
      </c>
      <c r="F770">
        <v>1</v>
      </c>
      <c r="G770">
        <v>14</v>
      </c>
      <c r="H770">
        <v>1</v>
      </c>
      <c r="I770">
        <f>VLOOKUP(SalesReceipts[[#This Row],[product_id]],Product[],8,FALSE)</f>
        <v>8.9499999999999993</v>
      </c>
      <c r="J770">
        <f>SalesReceipts[[#This Row],[unit_price]]-VLOOKUP(SalesReceipts[[#This Row],[product_id]],Product[],7,FALSE)</f>
        <v>1.7899999999999991</v>
      </c>
      <c r="K770" t="str">
        <f>_xlfn.XLOOKUP(SalesReceipts[[#This Row],[product_id]],Product[product_id],Product[product_group],"Not Found", 0,1)</f>
        <v>Whole Bean/Teas</v>
      </c>
      <c r="L770" t="str">
        <f>VLOOKUP('Sales Receipts'!C771,SalesOutlet[],4,0)</f>
        <v>Toronto</v>
      </c>
      <c r="M770" t="str">
        <f>VLOOKUP(SalesReceipts[[#This Row],[staff_id]],Staff[],7,0)</f>
        <v>Ronan Magee</v>
      </c>
      <c r="N770">
        <f>MONTH(SalesReceipts[[#This Row],[transaction_date]])</f>
        <v>10</v>
      </c>
      <c r="O770" t="str">
        <f>VLOOKUP(SalesReceipts[[#This Row],[product_id]],Product[],4,0)</f>
        <v>Black tea</v>
      </c>
      <c r="P770">
        <f>COUNTIF(SalesReceipts[sales_outlet_id],SalesReceipts[[#This Row],[sales_outlet_id]])</f>
        <v>115</v>
      </c>
    </row>
    <row r="771" spans="1:16">
      <c r="A771">
        <v>1479</v>
      </c>
      <c r="B771">
        <v>43743</v>
      </c>
      <c r="C771">
        <v>4</v>
      </c>
      <c r="D771">
        <v>12</v>
      </c>
      <c r="E771">
        <v>0</v>
      </c>
      <c r="F771">
        <v>1</v>
      </c>
      <c r="G771">
        <v>88</v>
      </c>
      <c r="H771">
        <v>2</v>
      </c>
      <c r="I771">
        <f>VLOOKUP(SalesReceipts[[#This Row],[product_id]],Product[],8,FALSE)</f>
        <v>2.65</v>
      </c>
      <c r="J771">
        <f>SalesReceipts[[#This Row],[unit_price]]-VLOOKUP(SalesReceipts[[#This Row],[product_id]],Product[],7,FALSE)</f>
        <v>0.92999999999999994</v>
      </c>
      <c r="K771" t="str">
        <f>_xlfn.XLOOKUP(SalesReceipts[[#This Row],[product_id]],Product[product_id],Product[product_group],"Not Found", 0,1)</f>
        <v>Food</v>
      </c>
      <c r="L771" t="str">
        <f>VLOOKUP('Sales Receipts'!C772,SalesOutlet[],4,0)</f>
        <v>Markham</v>
      </c>
      <c r="M771" t="str">
        <f>VLOOKUP(SalesReceipts[[#This Row],[staff_id]],Staff[],7,0)</f>
        <v>Britanni Jorden</v>
      </c>
      <c r="N771">
        <f>MONTH(SalesReceipts[[#This Row],[transaction_date]])</f>
        <v>10</v>
      </c>
      <c r="O771" t="str">
        <f>VLOOKUP(SalesReceipts[[#This Row],[product_id]],Product[],4,0)</f>
        <v>Scone</v>
      </c>
      <c r="P771">
        <f>COUNTIF(SalesReceipts[sales_outlet_id],SalesReceipts[[#This Row],[sales_outlet_id]])</f>
        <v>129</v>
      </c>
    </row>
    <row r="772" spans="1:16">
      <c r="A772">
        <v>571</v>
      </c>
      <c r="B772">
        <v>43743</v>
      </c>
      <c r="C772">
        <v>7</v>
      </c>
      <c r="D772">
        <v>27</v>
      </c>
      <c r="E772">
        <v>1</v>
      </c>
      <c r="F772">
        <v>1</v>
      </c>
      <c r="G772">
        <v>31</v>
      </c>
      <c r="H772">
        <v>1</v>
      </c>
      <c r="I772">
        <f>VLOOKUP(SalesReceipts[[#This Row],[product_id]],Product[],8,FALSE)</f>
        <v>2.2000000000000002</v>
      </c>
      <c r="J772">
        <f>SalesReceipts[[#This Row],[unit_price]]-VLOOKUP(SalesReceipts[[#This Row],[product_id]],Product[],7,FALSE)</f>
        <v>1.7600000000000002</v>
      </c>
      <c r="K772" t="str">
        <f>_xlfn.XLOOKUP(SalesReceipts[[#This Row],[product_id]],Product[product_id],Product[product_group],"Not Found", 0,1)</f>
        <v>Beverages</v>
      </c>
      <c r="L772" t="str">
        <f>VLOOKUP('Sales Receipts'!C773,SalesOutlet[],4,0)</f>
        <v>Toronto</v>
      </c>
      <c r="M772" t="str">
        <f>VLOOKUP(SalesReceipts[[#This Row],[staff_id]],Staff[],7,0)</f>
        <v>Ainsley Evelyn</v>
      </c>
      <c r="N772">
        <f>MONTH(SalesReceipts[[#This Row],[transaction_date]])</f>
        <v>10</v>
      </c>
      <c r="O772" t="str">
        <f>VLOOKUP(SalesReceipts[[#This Row],[product_id]],Product[],4,0)</f>
        <v>Gourmet brewed coffee</v>
      </c>
      <c r="P772">
        <f>COUNTIF(SalesReceipts[sales_outlet_id],SalesReceipts[[#This Row],[sales_outlet_id]])</f>
        <v>122</v>
      </c>
    </row>
    <row r="773" spans="1:16">
      <c r="A773">
        <v>660</v>
      </c>
      <c r="B773">
        <v>43744</v>
      </c>
      <c r="C773">
        <v>4</v>
      </c>
      <c r="D773">
        <v>11</v>
      </c>
      <c r="E773">
        <v>1</v>
      </c>
      <c r="F773">
        <v>1</v>
      </c>
      <c r="G773">
        <v>14</v>
      </c>
      <c r="H773">
        <v>1</v>
      </c>
      <c r="I773">
        <f>VLOOKUP(SalesReceipts[[#This Row],[product_id]],Product[],8,FALSE)</f>
        <v>8.9499999999999993</v>
      </c>
      <c r="J773">
        <f>SalesReceipts[[#This Row],[unit_price]]-VLOOKUP(SalesReceipts[[#This Row],[product_id]],Product[],7,FALSE)</f>
        <v>1.7899999999999991</v>
      </c>
      <c r="K773" t="str">
        <f>_xlfn.XLOOKUP(SalesReceipts[[#This Row],[product_id]],Product[product_id],Product[product_group],"Not Found", 0,1)</f>
        <v>Whole Bean/Teas</v>
      </c>
      <c r="L773" t="str">
        <f>VLOOKUP('Sales Receipts'!C774,SalesOutlet[],4,0)</f>
        <v>Markham</v>
      </c>
      <c r="M773" t="str">
        <f>VLOOKUP(SalesReceipts[[#This Row],[staff_id]],Staff[],7,0)</f>
        <v>Ruth Leslie</v>
      </c>
      <c r="N773">
        <f>MONTH(SalesReceipts[[#This Row],[transaction_date]])</f>
        <v>10</v>
      </c>
      <c r="O773" t="str">
        <f>VLOOKUP(SalesReceipts[[#This Row],[product_id]],Product[],4,0)</f>
        <v>Black tea</v>
      </c>
      <c r="P773">
        <f>COUNTIF(SalesReceipts[sales_outlet_id],SalesReceipts[[#This Row],[sales_outlet_id]])</f>
        <v>129</v>
      </c>
    </row>
    <row r="774" spans="1:16">
      <c r="A774">
        <v>1402</v>
      </c>
      <c r="B774">
        <v>43744</v>
      </c>
      <c r="C774">
        <v>7</v>
      </c>
      <c r="D774">
        <v>26</v>
      </c>
      <c r="E774">
        <v>1</v>
      </c>
      <c r="F774">
        <v>1</v>
      </c>
      <c r="G774">
        <v>2</v>
      </c>
      <c r="H774">
        <v>1</v>
      </c>
      <c r="I774">
        <f>VLOOKUP(SalesReceipts[[#This Row],[product_id]],Product[],8,FALSE)</f>
        <v>18</v>
      </c>
      <c r="J774">
        <f>SalesReceipts[[#This Row],[unit_price]]-VLOOKUP(SalesReceipts[[#This Row],[product_id]],Product[],7,FALSE)</f>
        <v>3.5999999999999996</v>
      </c>
      <c r="K774" t="str">
        <f>_xlfn.XLOOKUP(SalesReceipts[[#This Row],[product_id]],Product[product_id],Product[product_group],"Not Found", 0,1)</f>
        <v>Whole Bean/Teas</v>
      </c>
      <c r="L774" t="str">
        <f>VLOOKUP('Sales Receipts'!C775,SalesOutlet[],4,0)</f>
        <v>Toronto</v>
      </c>
      <c r="M774" t="str">
        <f>VLOOKUP(SalesReceipts[[#This Row],[staff_id]],Staff[],7,0)</f>
        <v>Joelle Christen</v>
      </c>
      <c r="N774">
        <f>MONTH(SalesReceipts[[#This Row],[transaction_date]])</f>
        <v>10</v>
      </c>
      <c r="O774" t="str">
        <f>VLOOKUP(SalesReceipts[[#This Row],[product_id]],Product[],4,0)</f>
        <v>House blend Beans</v>
      </c>
      <c r="P774">
        <f>COUNTIF(SalesReceipts[sales_outlet_id],SalesReceipts[[#This Row],[sales_outlet_id]])</f>
        <v>122</v>
      </c>
    </row>
    <row r="775" spans="1:16">
      <c r="A775">
        <v>1463</v>
      </c>
      <c r="B775">
        <v>43744</v>
      </c>
      <c r="C775">
        <v>9</v>
      </c>
      <c r="D775">
        <v>40</v>
      </c>
      <c r="E775">
        <v>1</v>
      </c>
      <c r="F775">
        <v>1</v>
      </c>
      <c r="G775">
        <v>4</v>
      </c>
      <c r="H775">
        <v>2</v>
      </c>
      <c r="I775">
        <f>VLOOKUP(SalesReceipts[[#This Row],[product_id]],Product[],8,FALSE)</f>
        <v>20.45</v>
      </c>
      <c r="J775">
        <f>SalesReceipts[[#This Row],[unit_price]]-VLOOKUP(SalesReceipts[[#This Row],[product_id]],Product[],7,FALSE)</f>
        <v>4.09</v>
      </c>
      <c r="K775" t="str">
        <f>_xlfn.XLOOKUP(SalesReceipts[[#This Row],[product_id]],Product[product_id],Product[product_group],"Not Found", 0,1)</f>
        <v>Whole Bean/Teas</v>
      </c>
      <c r="L775" t="str">
        <f>VLOOKUP('Sales Receipts'!C776,SalesOutlet[],4,0)</f>
        <v>Toronto</v>
      </c>
      <c r="M775" t="str">
        <f>VLOOKUP(SalesReceipts[[#This Row],[staff_id]],Staff[],7,0)</f>
        <v>Brent Herman</v>
      </c>
      <c r="N775">
        <f>MONTH(SalesReceipts[[#This Row],[transaction_date]])</f>
        <v>10</v>
      </c>
      <c r="O775" t="str">
        <f>VLOOKUP(SalesReceipts[[#This Row],[product_id]],Product[],4,0)</f>
        <v>Espresso Beans</v>
      </c>
      <c r="P775">
        <f>COUNTIF(SalesReceipts[sales_outlet_id],SalesReceipts[[#This Row],[sales_outlet_id]])</f>
        <v>114</v>
      </c>
    </row>
    <row r="776" spans="1:16">
      <c r="A776">
        <v>1632</v>
      </c>
      <c r="B776">
        <v>43744</v>
      </c>
      <c r="C776">
        <v>10</v>
      </c>
      <c r="D776">
        <v>41</v>
      </c>
      <c r="E776">
        <v>1</v>
      </c>
      <c r="F776">
        <v>1</v>
      </c>
      <c r="G776">
        <v>60</v>
      </c>
      <c r="H776">
        <v>1</v>
      </c>
      <c r="I776">
        <f>VLOOKUP(SalesReceipts[[#This Row],[product_id]],Product[],8,FALSE)</f>
        <v>3.75</v>
      </c>
      <c r="J776">
        <f>SalesReceipts[[#This Row],[unit_price]]-VLOOKUP(SalesReceipts[[#This Row],[product_id]],Product[],7,FALSE)</f>
        <v>0.94</v>
      </c>
      <c r="K776" t="str">
        <f>_xlfn.XLOOKUP(SalesReceipts[[#This Row],[product_id]],Product[product_id],Product[product_group],"Not Found", 0,1)</f>
        <v>Beverages</v>
      </c>
      <c r="L776" t="str">
        <f>VLOOKUP('Sales Receipts'!C777,SalesOutlet[],4,0)</f>
        <v>Markham</v>
      </c>
      <c r="M776" t="str">
        <f>VLOOKUP(SalesReceipts[[#This Row],[staff_id]],Staff[],7,0)</f>
        <v>Adrian Macon</v>
      </c>
      <c r="N776">
        <f>MONTH(SalesReceipts[[#This Row],[transaction_date]])</f>
        <v>10</v>
      </c>
      <c r="O776" t="str">
        <f>VLOOKUP(SalesReceipts[[#This Row],[product_id]],Product[],4,0)</f>
        <v>Hot chocolate</v>
      </c>
      <c r="P776">
        <f>COUNTIF(SalesReceipts[sales_outlet_id],SalesReceipts[[#This Row],[sales_outlet_id]])</f>
        <v>121</v>
      </c>
    </row>
    <row r="777" spans="1:16">
      <c r="A777">
        <v>1105</v>
      </c>
      <c r="B777">
        <v>43745</v>
      </c>
      <c r="C777">
        <v>8</v>
      </c>
      <c r="D777">
        <v>33</v>
      </c>
      <c r="E777">
        <v>0</v>
      </c>
      <c r="F777">
        <v>1</v>
      </c>
      <c r="G777">
        <v>21</v>
      </c>
      <c r="H777">
        <v>1</v>
      </c>
      <c r="I777">
        <f>VLOOKUP(SalesReceipts[[#This Row],[product_id]],Product[],8,FALSE)</f>
        <v>13.33</v>
      </c>
      <c r="J777">
        <f>SalesReceipts[[#This Row],[unit_price]]-VLOOKUP(SalesReceipts[[#This Row],[product_id]],Product[],7,FALSE)</f>
        <v>2.67</v>
      </c>
      <c r="K777" t="str">
        <f>_xlfn.XLOOKUP(SalesReceipts[[#This Row],[product_id]],Product[product_id],Product[product_group],"Not Found", 0,1)</f>
        <v>Whole Bean/Teas</v>
      </c>
      <c r="L777" t="str">
        <f>VLOOKUP('Sales Receipts'!C778,SalesOutlet[],4,0)</f>
        <v>Mississauga</v>
      </c>
      <c r="M777" t="str">
        <f>VLOOKUP(SalesReceipts[[#This Row],[staff_id]],Staff[],7,0)</f>
        <v>Cairo Vaughan</v>
      </c>
      <c r="N777">
        <f>MONTH(SalesReceipts[[#This Row],[transaction_date]])</f>
        <v>10</v>
      </c>
      <c r="O777" t="str">
        <f>VLOOKUP(SalesReceipts[[#This Row],[product_id]],Product[],4,0)</f>
        <v>Drinking Chocolate</v>
      </c>
      <c r="P777">
        <f>COUNTIF(SalesReceipts[sales_outlet_id],SalesReceipts[[#This Row],[sales_outlet_id]])</f>
        <v>124</v>
      </c>
    </row>
    <row r="778" spans="1:16">
      <c r="A778">
        <v>453</v>
      </c>
      <c r="B778">
        <v>43745</v>
      </c>
      <c r="C778">
        <v>6</v>
      </c>
      <c r="D778">
        <v>22</v>
      </c>
      <c r="E778">
        <v>1</v>
      </c>
      <c r="F778">
        <v>1</v>
      </c>
      <c r="G778">
        <v>12</v>
      </c>
      <c r="H778">
        <v>2</v>
      </c>
      <c r="I778">
        <f>VLOOKUP(SalesReceipts[[#This Row],[product_id]],Product[],8,FALSE)</f>
        <v>8.9499999999999993</v>
      </c>
      <c r="J778">
        <f>SalesReceipts[[#This Row],[unit_price]]-VLOOKUP(SalesReceipts[[#This Row],[product_id]],Product[],7,FALSE)</f>
        <v>1.7899999999999991</v>
      </c>
      <c r="K778" t="str">
        <f>_xlfn.XLOOKUP(SalesReceipts[[#This Row],[product_id]],Product[product_id],Product[product_group],"Not Found", 0,1)</f>
        <v>Whole Bean/Teas</v>
      </c>
      <c r="L778" t="str">
        <f>VLOOKUP('Sales Receipts'!C779,SalesOutlet[],4,0)</f>
        <v>Toronto</v>
      </c>
      <c r="M778" t="str">
        <f>VLOOKUP(SalesReceipts[[#This Row],[staff_id]],Staff[],7,0)</f>
        <v>Marny Dennis</v>
      </c>
      <c r="N778">
        <f>MONTH(SalesReceipts[[#This Row],[transaction_date]])</f>
        <v>10</v>
      </c>
      <c r="O778" t="str">
        <f>VLOOKUP(SalesReceipts[[#This Row],[product_id]],Product[],4,0)</f>
        <v>Herbal tea</v>
      </c>
      <c r="P778">
        <f>COUNTIF(SalesReceipts[sales_outlet_id],SalesReceipts[[#This Row],[sales_outlet_id]])</f>
        <v>146</v>
      </c>
    </row>
    <row r="779" spans="1:16">
      <c r="A779">
        <v>1467</v>
      </c>
      <c r="B779">
        <v>43746</v>
      </c>
      <c r="C779">
        <v>10</v>
      </c>
      <c r="D779">
        <v>43</v>
      </c>
      <c r="E779">
        <v>1</v>
      </c>
      <c r="F779">
        <v>1</v>
      </c>
      <c r="G779">
        <v>49</v>
      </c>
      <c r="H779">
        <v>1</v>
      </c>
      <c r="I779">
        <f>VLOOKUP(SalesReceipts[[#This Row],[product_id]],Product[],8,FALSE)</f>
        <v>3</v>
      </c>
      <c r="J779">
        <f>SalesReceipts[[#This Row],[unit_price]]-VLOOKUP(SalesReceipts[[#This Row],[product_id]],Product[],7,FALSE)</f>
        <v>2.25</v>
      </c>
      <c r="K779" t="str">
        <f>_xlfn.XLOOKUP(SalesReceipts[[#This Row],[product_id]],Product[product_id],Product[product_group],"Not Found", 0,1)</f>
        <v>Beverages</v>
      </c>
      <c r="L779" t="str">
        <f>VLOOKUP('Sales Receipts'!C780,SalesOutlet[],4,0)</f>
        <v>Mississauga</v>
      </c>
      <c r="M779" t="str">
        <f>VLOOKUP(SalesReceipts[[#This Row],[staff_id]],Staff[],7,0)</f>
        <v>Tatum Laurel</v>
      </c>
      <c r="N779">
        <f>MONTH(SalesReceipts[[#This Row],[transaction_date]])</f>
        <v>10</v>
      </c>
      <c r="O779" t="str">
        <f>VLOOKUP(SalesReceipts[[#This Row],[product_id]],Product[],4,0)</f>
        <v>Brewed Black tea</v>
      </c>
      <c r="P779">
        <f>COUNTIF(SalesReceipts[sales_outlet_id],SalesReceipts[[#This Row],[sales_outlet_id]])</f>
        <v>121</v>
      </c>
    </row>
    <row r="780" spans="1:16">
      <c r="A780">
        <v>286</v>
      </c>
      <c r="B780">
        <v>43747</v>
      </c>
      <c r="C780">
        <v>5</v>
      </c>
      <c r="D780">
        <v>20</v>
      </c>
      <c r="E780">
        <v>0</v>
      </c>
      <c r="F780">
        <v>1</v>
      </c>
      <c r="G780">
        <v>43</v>
      </c>
      <c r="H780">
        <v>2</v>
      </c>
      <c r="I780">
        <f>VLOOKUP(SalesReceipts[[#This Row],[product_id]],Product[],8,FALSE)</f>
        <v>3</v>
      </c>
      <c r="J780">
        <f>SalesReceipts[[#This Row],[unit_price]]-VLOOKUP(SalesReceipts[[#This Row],[product_id]],Product[],7,FALSE)</f>
        <v>2.25</v>
      </c>
      <c r="K780" t="str">
        <f>_xlfn.XLOOKUP(SalesReceipts[[#This Row],[product_id]],Product[product_id],Product[product_group],"Not Found", 0,1)</f>
        <v>Beverages</v>
      </c>
      <c r="L780" t="str">
        <f>VLOOKUP('Sales Receipts'!C781,SalesOutlet[],4,0)</f>
        <v>Toronto</v>
      </c>
      <c r="M780" t="str">
        <f>VLOOKUP(SalesReceipts[[#This Row],[staff_id]],Staff[],7,0)</f>
        <v>Ronan Magee</v>
      </c>
      <c r="N780">
        <f>MONTH(SalesReceipts[[#This Row],[transaction_date]])</f>
        <v>10</v>
      </c>
      <c r="O780" t="str">
        <f>VLOOKUP(SalesReceipts[[#This Row],[product_id]],Product[],4,0)</f>
        <v>Brewed herbal tea</v>
      </c>
      <c r="P780">
        <f>COUNTIF(SalesReceipts[sales_outlet_id],SalesReceipts[[#This Row],[sales_outlet_id]])</f>
        <v>115</v>
      </c>
    </row>
    <row r="781" spans="1:16">
      <c r="A781">
        <v>1401</v>
      </c>
      <c r="B781">
        <v>43748</v>
      </c>
      <c r="C781">
        <v>3</v>
      </c>
      <c r="D781">
        <v>9</v>
      </c>
      <c r="E781">
        <v>0</v>
      </c>
      <c r="F781">
        <v>1</v>
      </c>
      <c r="G781">
        <v>10</v>
      </c>
      <c r="H781">
        <v>2</v>
      </c>
      <c r="I781">
        <f>VLOOKUP(SalesReceipts[[#This Row],[product_id]],Product[],8,FALSE)</f>
        <v>10</v>
      </c>
      <c r="J781">
        <f>SalesReceipts[[#This Row],[unit_price]]-VLOOKUP(SalesReceipts[[#This Row],[product_id]],Product[],7,FALSE)</f>
        <v>2</v>
      </c>
      <c r="K781" t="str">
        <f>_xlfn.XLOOKUP(SalesReceipts[[#This Row],[product_id]],Product[product_id],Product[product_group],"Not Found", 0,1)</f>
        <v>Whole Bean/Teas</v>
      </c>
      <c r="L781" t="str">
        <f>VLOOKUP('Sales Receipts'!C782,SalesOutlet[],4,0)</f>
        <v>Mississauga</v>
      </c>
      <c r="M781" t="str">
        <f>VLOOKUP(SalesReceipts[[#This Row],[staff_id]],Staff[],7,0)</f>
        <v>Caldwell Veda</v>
      </c>
      <c r="N781">
        <f>MONTH(SalesReceipts[[#This Row],[transaction_date]])</f>
        <v>10</v>
      </c>
      <c r="O781" t="str">
        <f>VLOOKUP(SalesReceipts[[#This Row],[product_id]],Product[],4,0)</f>
        <v>Green beans</v>
      </c>
      <c r="P781">
        <f>COUNTIF(SalesReceipts[sales_outlet_id],SalesReceipts[[#This Row],[sales_outlet_id]])</f>
        <v>129</v>
      </c>
    </row>
    <row r="782" spans="1:16">
      <c r="A782">
        <v>1537</v>
      </c>
      <c r="B782">
        <v>43748</v>
      </c>
      <c r="C782">
        <v>6</v>
      </c>
      <c r="D782">
        <v>24</v>
      </c>
      <c r="E782">
        <v>0</v>
      </c>
      <c r="F782">
        <v>1</v>
      </c>
      <c r="G782">
        <v>35</v>
      </c>
      <c r="H782">
        <v>2</v>
      </c>
      <c r="I782">
        <f>VLOOKUP(SalesReceipts[[#This Row],[product_id]],Product[],8,FALSE)</f>
        <v>3.1</v>
      </c>
      <c r="J782">
        <f>SalesReceipts[[#This Row],[unit_price]]-VLOOKUP(SalesReceipts[[#This Row],[product_id]],Product[],7,FALSE)</f>
        <v>2.48</v>
      </c>
      <c r="K782" t="str">
        <f>_xlfn.XLOOKUP(SalesReceipts[[#This Row],[product_id]],Product[product_id],Product[product_group],"Not Found", 0,1)</f>
        <v>Beverages</v>
      </c>
      <c r="L782" t="str">
        <f>VLOOKUP('Sales Receipts'!C783,SalesOutlet[],4,0)</f>
        <v>Mississauga</v>
      </c>
      <c r="M782" t="str">
        <f>VLOOKUP(SalesReceipts[[#This Row],[staff_id]],Staff[],7,0)</f>
        <v>Garrett Doris</v>
      </c>
      <c r="N782">
        <f>MONTH(SalesReceipts[[#This Row],[transaction_date]])</f>
        <v>10</v>
      </c>
      <c r="O782" t="str">
        <f>VLOOKUP(SalesReceipts[[#This Row],[product_id]],Product[],4,0)</f>
        <v>Premium brewed coffee</v>
      </c>
      <c r="P782">
        <f>COUNTIF(SalesReceipts[sales_outlet_id],SalesReceipts[[#This Row],[sales_outlet_id]])</f>
        <v>146</v>
      </c>
    </row>
    <row r="783" spans="1:16">
      <c r="A783">
        <v>183</v>
      </c>
      <c r="B783">
        <v>43748</v>
      </c>
      <c r="C783">
        <v>6</v>
      </c>
      <c r="D783">
        <v>24</v>
      </c>
      <c r="E783">
        <v>1</v>
      </c>
      <c r="F783">
        <v>1</v>
      </c>
      <c r="G783">
        <v>68</v>
      </c>
      <c r="H783">
        <v>1</v>
      </c>
      <c r="I783">
        <f>VLOOKUP(SalesReceipts[[#This Row],[product_id]],Product[],8,FALSE)</f>
        <v>3.75</v>
      </c>
      <c r="J783">
        <f>SalesReceipts[[#This Row],[unit_price]]-VLOOKUP(SalesReceipts[[#This Row],[product_id]],Product[],7,FALSE)</f>
        <v>0.94</v>
      </c>
      <c r="K783" t="str">
        <f>_xlfn.XLOOKUP(SalesReceipts[[#This Row],[product_id]],Product[product_id],Product[product_group],"Not Found", 0,1)</f>
        <v>Beverages</v>
      </c>
      <c r="L783" t="str">
        <f>VLOOKUP('Sales Receipts'!C784,SalesOutlet[],4,0)</f>
        <v>Markham</v>
      </c>
      <c r="M783" t="str">
        <f>VLOOKUP(SalesReceipts[[#This Row],[staff_id]],Staff[],7,0)</f>
        <v>Garrett Doris</v>
      </c>
      <c r="N783">
        <f>MONTH(SalesReceipts[[#This Row],[transaction_date]])</f>
        <v>10</v>
      </c>
      <c r="O783" t="str">
        <f>VLOOKUP(SalesReceipts[[#This Row],[product_id]],Product[],4,0)</f>
        <v>Seasonal drink</v>
      </c>
      <c r="P783">
        <f>COUNTIF(SalesReceipts[sales_outlet_id],SalesReceipts[[#This Row],[sales_outlet_id]])</f>
        <v>146</v>
      </c>
    </row>
    <row r="784" spans="1:16">
      <c r="A784">
        <v>564</v>
      </c>
      <c r="B784">
        <v>43748</v>
      </c>
      <c r="C784">
        <v>8</v>
      </c>
      <c r="D784">
        <v>35</v>
      </c>
      <c r="E784">
        <v>1</v>
      </c>
      <c r="F784">
        <v>1</v>
      </c>
      <c r="G784">
        <v>32</v>
      </c>
      <c r="H784">
        <v>2</v>
      </c>
      <c r="I784">
        <f>VLOOKUP(SalesReceipts[[#This Row],[product_id]],Product[],8,FALSE)</f>
        <v>3</v>
      </c>
      <c r="J784">
        <f>SalesReceipts[[#This Row],[unit_price]]-VLOOKUP(SalesReceipts[[#This Row],[product_id]],Product[],7,FALSE)</f>
        <v>2.4</v>
      </c>
      <c r="K784" t="str">
        <f>_xlfn.XLOOKUP(SalesReceipts[[#This Row],[product_id]],Product[product_id],Product[product_group],"Not Found", 0,1)</f>
        <v>Beverages</v>
      </c>
      <c r="L784" t="str">
        <f>VLOOKUP('Sales Receipts'!C785,SalesOutlet[],4,0)</f>
        <v>Markham</v>
      </c>
      <c r="M784" t="str">
        <f>VLOOKUP(SalesReceipts[[#This Row],[staff_id]],Staff[],7,0)</f>
        <v>Xavier Zachary</v>
      </c>
      <c r="N784">
        <f>MONTH(SalesReceipts[[#This Row],[transaction_date]])</f>
        <v>10</v>
      </c>
      <c r="O784" t="str">
        <f>VLOOKUP(SalesReceipts[[#This Row],[product_id]],Product[],4,0)</f>
        <v>Gourmet brewed coffee</v>
      </c>
      <c r="P784">
        <f>COUNTIF(SalesReceipts[sales_outlet_id],SalesReceipts[[#This Row],[sales_outlet_id]])</f>
        <v>124</v>
      </c>
    </row>
    <row r="785" spans="1:16">
      <c r="A785">
        <v>357</v>
      </c>
      <c r="B785">
        <v>43749</v>
      </c>
      <c r="C785">
        <v>8</v>
      </c>
      <c r="D785">
        <v>32</v>
      </c>
      <c r="E785">
        <v>0</v>
      </c>
      <c r="F785">
        <v>1</v>
      </c>
      <c r="G785">
        <v>21</v>
      </c>
      <c r="H785">
        <v>2</v>
      </c>
      <c r="I785">
        <f>VLOOKUP(SalesReceipts[[#This Row],[product_id]],Product[],8,FALSE)</f>
        <v>13.33</v>
      </c>
      <c r="J785">
        <f>SalesReceipts[[#This Row],[unit_price]]-VLOOKUP(SalesReceipts[[#This Row],[product_id]],Product[],7,FALSE)</f>
        <v>2.67</v>
      </c>
      <c r="K785" t="str">
        <f>_xlfn.XLOOKUP(SalesReceipts[[#This Row],[product_id]],Product[product_id],Product[product_group],"Not Found", 0,1)</f>
        <v>Whole Bean/Teas</v>
      </c>
      <c r="L785" t="str">
        <f>VLOOKUP('Sales Receipts'!C786,SalesOutlet[],4,0)</f>
        <v>Toronto</v>
      </c>
      <c r="M785" t="str">
        <f>VLOOKUP(SalesReceipts[[#This Row],[staff_id]],Staff[],7,0)</f>
        <v>Alisa Lysandra</v>
      </c>
      <c r="N785">
        <f>MONTH(SalesReceipts[[#This Row],[transaction_date]])</f>
        <v>10</v>
      </c>
      <c r="O785" t="str">
        <f>VLOOKUP(SalesReceipts[[#This Row],[product_id]],Product[],4,0)</f>
        <v>Drinking Chocolate</v>
      </c>
      <c r="P785">
        <f>COUNTIF(SalesReceipts[sales_outlet_id],SalesReceipts[[#This Row],[sales_outlet_id]])</f>
        <v>124</v>
      </c>
    </row>
    <row r="786" spans="1:16">
      <c r="A786">
        <v>543</v>
      </c>
      <c r="B786">
        <v>43749</v>
      </c>
      <c r="C786">
        <v>10</v>
      </c>
      <c r="D786">
        <v>44</v>
      </c>
      <c r="E786">
        <v>1</v>
      </c>
      <c r="F786">
        <v>1</v>
      </c>
      <c r="G786">
        <v>17</v>
      </c>
      <c r="H786">
        <v>1</v>
      </c>
      <c r="I786">
        <f>VLOOKUP(SalesReceipts[[#This Row],[product_id]],Product[],8,FALSE)</f>
        <v>9.5</v>
      </c>
      <c r="J786">
        <f>SalesReceipts[[#This Row],[unit_price]]-VLOOKUP(SalesReceipts[[#This Row],[product_id]],Product[],7,FALSE)</f>
        <v>1.9000000000000004</v>
      </c>
      <c r="K786" t="str">
        <f>_xlfn.XLOOKUP(SalesReceipts[[#This Row],[product_id]],Product[product_id],Product[product_group],"Not Found", 0,1)</f>
        <v>Whole Bean/Teas</v>
      </c>
      <c r="L786" t="str">
        <f>VLOOKUP('Sales Receipts'!C787,SalesOutlet[],4,0)</f>
        <v>Toronto</v>
      </c>
      <c r="M786" t="str">
        <f>VLOOKUP(SalesReceipts[[#This Row],[staff_id]],Staff[],7,0)</f>
        <v>Tamekah Maya</v>
      </c>
      <c r="N786">
        <f>MONTH(SalesReceipts[[#This Row],[transaction_date]])</f>
        <v>10</v>
      </c>
      <c r="O786" t="str">
        <f>VLOOKUP(SalesReceipts[[#This Row],[product_id]],Product[],4,0)</f>
        <v>Chai tea</v>
      </c>
      <c r="P786">
        <f>COUNTIF(SalesReceipts[sales_outlet_id],SalesReceipts[[#This Row],[sales_outlet_id]])</f>
        <v>121</v>
      </c>
    </row>
    <row r="787" spans="1:16">
      <c r="A787">
        <v>1086</v>
      </c>
      <c r="B787">
        <v>43749</v>
      </c>
      <c r="C787">
        <v>9</v>
      </c>
      <c r="D787">
        <v>36</v>
      </c>
      <c r="E787">
        <v>1</v>
      </c>
      <c r="F787">
        <v>1</v>
      </c>
      <c r="G787">
        <v>45</v>
      </c>
      <c r="H787">
        <v>1</v>
      </c>
      <c r="I787">
        <f>VLOOKUP(SalesReceipts[[#This Row],[product_id]],Product[],8,FALSE)</f>
        <v>3</v>
      </c>
      <c r="J787">
        <f>SalesReceipts[[#This Row],[unit_price]]-VLOOKUP(SalesReceipts[[#This Row],[product_id]],Product[],7,FALSE)</f>
        <v>2.25</v>
      </c>
      <c r="K787" t="str">
        <f>_xlfn.XLOOKUP(SalesReceipts[[#This Row],[product_id]],Product[product_id],Product[product_group],"Not Found", 0,1)</f>
        <v>Beverages</v>
      </c>
      <c r="L787" t="str">
        <f>VLOOKUP('Sales Receipts'!C788,SalesOutlet[],4,0)</f>
        <v>Toronto</v>
      </c>
      <c r="M787" t="str">
        <f>VLOOKUP(SalesReceipts[[#This Row],[staff_id]],Staff[],7,0)</f>
        <v>Anthony Kaitlin</v>
      </c>
      <c r="N787">
        <f>MONTH(SalesReceipts[[#This Row],[transaction_date]])</f>
        <v>10</v>
      </c>
      <c r="O787" t="str">
        <f>VLOOKUP(SalesReceipts[[#This Row],[product_id]],Product[],4,0)</f>
        <v>Brewed herbal tea</v>
      </c>
      <c r="P787">
        <f>COUNTIF(SalesReceipts[sales_outlet_id],SalesReceipts[[#This Row],[sales_outlet_id]])</f>
        <v>114</v>
      </c>
    </row>
    <row r="788" spans="1:16">
      <c r="A788">
        <v>1125</v>
      </c>
      <c r="B788">
        <v>43750</v>
      </c>
      <c r="C788">
        <v>10</v>
      </c>
      <c r="D788">
        <v>44</v>
      </c>
      <c r="E788">
        <v>1</v>
      </c>
      <c r="F788">
        <v>1</v>
      </c>
      <c r="G788">
        <v>9</v>
      </c>
      <c r="H788">
        <v>2</v>
      </c>
      <c r="I788">
        <f>VLOOKUP(SalesReceipts[[#This Row],[product_id]],Product[],8,FALSE)</f>
        <v>22.5</v>
      </c>
      <c r="J788">
        <f>SalesReceipts[[#This Row],[unit_price]]-VLOOKUP(SalesReceipts[[#This Row],[product_id]],Product[],7,FALSE)</f>
        <v>4.5</v>
      </c>
      <c r="K788" t="str">
        <f>_xlfn.XLOOKUP(SalesReceipts[[#This Row],[product_id]],Product[product_id],Product[product_group],"Not Found", 0,1)</f>
        <v>Whole Bean/Teas</v>
      </c>
      <c r="L788" t="str">
        <f>VLOOKUP('Sales Receipts'!C789,SalesOutlet[],4,0)</f>
        <v>Mississauga</v>
      </c>
      <c r="M788" t="str">
        <f>VLOOKUP(SalesReceipts[[#This Row],[staff_id]],Staff[],7,0)</f>
        <v>Tamekah Maya</v>
      </c>
      <c r="N788">
        <f>MONTH(SalesReceipts[[#This Row],[transaction_date]])</f>
        <v>10</v>
      </c>
      <c r="O788" t="str">
        <f>VLOOKUP(SalesReceipts[[#This Row],[product_id]],Product[],4,0)</f>
        <v>Organic Beans</v>
      </c>
      <c r="P788">
        <f>COUNTIF(SalesReceipts[sales_outlet_id],SalesReceipts[[#This Row],[sales_outlet_id]])</f>
        <v>121</v>
      </c>
    </row>
    <row r="789" spans="1:16">
      <c r="A789">
        <v>1696</v>
      </c>
      <c r="B789">
        <v>43750</v>
      </c>
      <c r="C789">
        <v>5</v>
      </c>
      <c r="D789">
        <v>18</v>
      </c>
      <c r="E789">
        <v>1</v>
      </c>
      <c r="F789">
        <v>1</v>
      </c>
      <c r="G789">
        <v>35</v>
      </c>
      <c r="H789">
        <v>1</v>
      </c>
      <c r="I789">
        <f>VLOOKUP(SalesReceipts[[#This Row],[product_id]],Product[],8,FALSE)</f>
        <v>3.1</v>
      </c>
      <c r="J789">
        <f>SalesReceipts[[#This Row],[unit_price]]-VLOOKUP(SalesReceipts[[#This Row],[product_id]],Product[],7,FALSE)</f>
        <v>2.48</v>
      </c>
      <c r="K789" t="str">
        <f>_xlfn.XLOOKUP(SalesReceipts[[#This Row],[product_id]],Product[product_id],Product[product_group],"Not Found", 0,1)</f>
        <v>Beverages</v>
      </c>
      <c r="L789" t="str">
        <f>VLOOKUP('Sales Receipts'!C790,SalesOutlet[],4,0)</f>
        <v>Toronto</v>
      </c>
      <c r="M789" t="str">
        <f>VLOOKUP(SalesReceipts[[#This Row],[staff_id]],Staff[],7,0)</f>
        <v>Ezekiel Rashad</v>
      </c>
      <c r="N789">
        <f>MONTH(SalesReceipts[[#This Row],[transaction_date]])</f>
        <v>10</v>
      </c>
      <c r="O789" t="str">
        <f>VLOOKUP(SalesReceipts[[#This Row],[product_id]],Product[],4,0)</f>
        <v>Premium brewed coffee</v>
      </c>
      <c r="P789">
        <f>COUNTIF(SalesReceipts[sales_outlet_id],SalesReceipts[[#This Row],[sales_outlet_id]])</f>
        <v>115</v>
      </c>
    </row>
    <row r="790" spans="1:16">
      <c r="A790">
        <v>317</v>
      </c>
      <c r="B790">
        <v>43751</v>
      </c>
      <c r="C790">
        <v>9</v>
      </c>
      <c r="D790">
        <v>36</v>
      </c>
      <c r="E790">
        <v>0</v>
      </c>
      <c r="F790">
        <v>1</v>
      </c>
      <c r="G790">
        <v>81</v>
      </c>
      <c r="H790">
        <v>1</v>
      </c>
      <c r="I790">
        <f>VLOOKUP(SalesReceipts[[#This Row],[product_id]],Product[],8,FALSE)</f>
        <v>28</v>
      </c>
      <c r="J790">
        <f>SalesReceipts[[#This Row],[unit_price]]-VLOOKUP(SalesReceipts[[#This Row],[product_id]],Product[],7,FALSE)</f>
        <v>19.04</v>
      </c>
      <c r="K790" t="str">
        <f>_xlfn.XLOOKUP(SalesReceipts[[#This Row],[product_id]],Product[product_id],Product[product_group],"Not Found", 0,1)</f>
        <v>Merchandise</v>
      </c>
      <c r="L790" t="str">
        <f>VLOOKUP('Sales Receipts'!C791,SalesOutlet[],4,0)</f>
        <v>Markham</v>
      </c>
      <c r="M790" t="str">
        <f>VLOOKUP(SalesReceipts[[#This Row],[staff_id]],Staff[],7,0)</f>
        <v>Anthony Kaitlin</v>
      </c>
      <c r="N790">
        <f>MONTH(SalesReceipts[[#This Row],[transaction_date]])</f>
        <v>10</v>
      </c>
      <c r="O790" t="str">
        <f>VLOOKUP(SalesReceipts[[#This Row],[product_id]],Product[],4,0)</f>
        <v>Clothing</v>
      </c>
      <c r="P790">
        <f>COUNTIF(SalesReceipts[sales_outlet_id],SalesReceipts[[#This Row],[sales_outlet_id]])</f>
        <v>114</v>
      </c>
    </row>
    <row r="791" spans="1:16">
      <c r="A791">
        <v>497</v>
      </c>
      <c r="B791">
        <v>43752</v>
      </c>
      <c r="C791">
        <v>7</v>
      </c>
      <c r="D791">
        <v>27</v>
      </c>
      <c r="E791">
        <v>1</v>
      </c>
      <c r="F791">
        <v>1</v>
      </c>
      <c r="G791">
        <v>50</v>
      </c>
      <c r="H791">
        <v>1</v>
      </c>
      <c r="I791">
        <f>VLOOKUP(SalesReceipts[[#This Row],[product_id]],Product[],8,FALSE)</f>
        <v>2.5</v>
      </c>
      <c r="J791">
        <f>SalesReceipts[[#This Row],[unit_price]]-VLOOKUP(SalesReceipts[[#This Row],[product_id]],Product[],7,FALSE)</f>
        <v>1.87</v>
      </c>
      <c r="K791" t="str">
        <f>_xlfn.XLOOKUP(SalesReceipts[[#This Row],[product_id]],Product[product_id],Product[product_group],"Not Found", 0,1)</f>
        <v>Beverages</v>
      </c>
      <c r="L791" t="str">
        <f>VLOOKUP('Sales Receipts'!C792,SalesOutlet[],4,0)</f>
        <v>Toronto</v>
      </c>
      <c r="M791" t="str">
        <f>VLOOKUP(SalesReceipts[[#This Row],[staff_id]],Staff[],7,0)</f>
        <v>Ainsley Evelyn</v>
      </c>
      <c r="N791">
        <f>MONTH(SalesReceipts[[#This Row],[transaction_date]])</f>
        <v>10</v>
      </c>
      <c r="O791" t="str">
        <f>VLOOKUP(SalesReceipts[[#This Row],[product_id]],Product[],4,0)</f>
        <v>Brewed Black tea</v>
      </c>
      <c r="P791">
        <f>COUNTIF(SalesReceipts[sales_outlet_id],SalesReceipts[[#This Row],[sales_outlet_id]])</f>
        <v>122</v>
      </c>
    </row>
    <row r="792" spans="1:16">
      <c r="A792">
        <v>510</v>
      </c>
      <c r="B792">
        <v>43752</v>
      </c>
      <c r="C792">
        <v>10</v>
      </c>
      <c r="D792">
        <v>41</v>
      </c>
      <c r="E792">
        <v>1</v>
      </c>
      <c r="F792">
        <v>1</v>
      </c>
      <c r="G792">
        <v>30</v>
      </c>
      <c r="H792">
        <v>1</v>
      </c>
      <c r="I792">
        <f>VLOOKUP(SalesReceipts[[#This Row],[product_id]],Product[],8,FALSE)</f>
        <v>3</v>
      </c>
      <c r="J792">
        <f>SalesReceipts[[#This Row],[unit_price]]-VLOOKUP(SalesReceipts[[#This Row],[product_id]],Product[],7,FALSE)</f>
        <v>2.4</v>
      </c>
      <c r="K792" t="str">
        <f>_xlfn.XLOOKUP(SalesReceipts[[#This Row],[product_id]],Product[product_id],Product[product_group],"Not Found", 0,1)</f>
        <v>Beverages</v>
      </c>
      <c r="L792" t="str">
        <f>VLOOKUP('Sales Receipts'!C793,SalesOutlet[],4,0)</f>
        <v>Toronto</v>
      </c>
      <c r="M792" t="str">
        <f>VLOOKUP(SalesReceipts[[#This Row],[staff_id]],Staff[],7,0)</f>
        <v>Adrian Macon</v>
      </c>
      <c r="N792">
        <f>MONTH(SalesReceipts[[#This Row],[transaction_date]])</f>
        <v>10</v>
      </c>
      <c r="O792" t="str">
        <f>VLOOKUP(SalesReceipts[[#This Row],[product_id]],Product[],4,0)</f>
        <v>Gourmet brewed coffee</v>
      </c>
      <c r="P792">
        <f>COUNTIF(SalesReceipts[sales_outlet_id],SalesReceipts[[#This Row],[sales_outlet_id]])</f>
        <v>121</v>
      </c>
    </row>
    <row r="793" spans="1:16">
      <c r="A793">
        <v>863</v>
      </c>
      <c r="B793">
        <v>43752</v>
      </c>
      <c r="C793">
        <v>3</v>
      </c>
      <c r="D793">
        <v>9</v>
      </c>
      <c r="E793">
        <v>1</v>
      </c>
      <c r="F793">
        <v>1</v>
      </c>
      <c r="G793">
        <v>16</v>
      </c>
      <c r="H793">
        <v>2</v>
      </c>
      <c r="I793">
        <f>VLOOKUP(SalesReceipts[[#This Row],[product_id]],Product[],8,FALSE)</f>
        <v>8.9499999999999993</v>
      </c>
      <c r="J793">
        <f>SalesReceipts[[#This Row],[unit_price]]-VLOOKUP(SalesReceipts[[#This Row],[product_id]],Product[],7,FALSE)</f>
        <v>1.7899999999999991</v>
      </c>
      <c r="K793" t="str">
        <f>_xlfn.XLOOKUP(SalesReceipts[[#This Row],[product_id]],Product[product_id],Product[product_group],"Not Found", 0,1)</f>
        <v>Whole Bean/Teas</v>
      </c>
      <c r="L793" t="str">
        <f>VLOOKUP('Sales Receipts'!C794,SalesOutlet[],4,0)</f>
        <v>Mississauga</v>
      </c>
      <c r="M793" t="str">
        <f>VLOOKUP(SalesReceipts[[#This Row],[staff_id]],Staff[],7,0)</f>
        <v>Caldwell Veda</v>
      </c>
      <c r="N793">
        <f>MONTH(SalesReceipts[[#This Row],[transaction_date]])</f>
        <v>10</v>
      </c>
      <c r="O793" t="str">
        <f>VLOOKUP(SalesReceipts[[#This Row],[product_id]],Product[],4,0)</f>
        <v>Chai tea</v>
      </c>
      <c r="P793">
        <f>COUNTIF(SalesReceipts[sales_outlet_id],SalesReceipts[[#This Row],[sales_outlet_id]])</f>
        <v>129</v>
      </c>
    </row>
    <row r="794" spans="1:16">
      <c r="A794">
        <v>407</v>
      </c>
      <c r="B794">
        <v>43752</v>
      </c>
      <c r="C794">
        <v>6</v>
      </c>
      <c r="D794">
        <v>25</v>
      </c>
      <c r="E794">
        <v>1</v>
      </c>
      <c r="F794">
        <v>1</v>
      </c>
      <c r="G794">
        <v>34</v>
      </c>
      <c r="H794">
        <v>1</v>
      </c>
      <c r="I794">
        <f>VLOOKUP(SalesReceipts[[#This Row],[product_id]],Product[],8,FALSE)</f>
        <v>2.4500000000000002</v>
      </c>
      <c r="J794">
        <f>SalesReceipts[[#This Row],[unit_price]]-VLOOKUP(SalesReceipts[[#This Row],[product_id]],Product[],7,FALSE)</f>
        <v>1.9600000000000002</v>
      </c>
      <c r="K794" t="str">
        <f>_xlfn.XLOOKUP(SalesReceipts[[#This Row],[product_id]],Product[product_id],Product[product_group],"Not Found", 0,1)</f>
        <v>Beverages</v>
      </c>
      <c r="L794" t="str">
        <f>VLOOKUP('Sales Receipts'!C795,SalesOutlet[],4,0)</f>
        <v>Mississauga</v>
      </c>
      <c r="M794" t="str">
        <f>VLOOKUP(SalesReceipts[[#This Row],[staff_id]],Staff[],7,0)</f>
        <v>Aline Melanie</v>
      </c>
      <c r="N794">
        <f>MONTH(SalesReceipts[[#This Row],[transaction_date]])</f>
        <v>10</v>
      </c>
      <c r="O794" t="str">
        <f>VLOOKUP(SalesReceipts[[#This Row],[product_id]],Product[],4,0)</f>
        <v>Premium brewed coffee</v>
      </c>
      <c r="P794">
        <f>COUNTIF(SalesReceipts[sales_outlet_id],SalesReceipts[[#This Row],[sales_outlet_id]])</f>
        <v>146</v>
      </c>
    </row>
    <row r="795" spans="1:16">
      <c r="A795">
        <v>1264</v>
      </c>
      <c r="B795">
        <v>43753</v>
      </c>
      <c r="C795">
        <v>6</v>
      </c>
      <c r="D795">
        <v>21</v>
      </c>
      <c r="E795">
        <v>1</v>
      </c>
      <c r="F795">
        <v>1</v>
      </c>
      <c r="G795">
        <v>21</v>
      </c>
      <c r="H795">
        <v>2</v>
      </c>
      <c r="I795">
        <f>VLOOKUP(SalesReceipts[[#This Row],[product_id]],Product[],8,FALSE)</f>
        <v>13.33</v>
      </c>
      <c r="J795">
        <f>SalesReceipts[[#This Row],[unit_price]]-VLOOKUP(SalesReceipts[[#This Row],[product_id]],Product[],7,FALSE)</f>
        <v>2.67</v>
      </c>
      <c r="K795" t="str">
        <f>_xlfn.XLOOKUP(SalesReceipts[[#This Row],[product_id]],Product[product_id],Product[product_group],"Not Found", 0,1)</f>
        <v>Whole Bean/Teas</v>
      </c>
      <c r="L795" t="str">
        <f>VLOOKUP('Sales Receipts'!C796,SalesOutlet[],4,0)</f>
        <v>Toronto</v>
      </c>
      <c r="M795" t="str">
        <f>VLOOKUP(SalesReceipts[[#This Row],[staff_id]],Staff[],7,0)</f>
        <v>Melodie Mercedes</v>
      </c>
      <c r="N795">
        <f>MONTH(SalesReceipts[[#This Row],[transaction_date]])</f>
        <v>10</v>
      </c>
      <c r="O795" t="str">
        <f>VLOOKUP(SalesReceipts[[#This Row],[product_id]],Product[],4,0)</f>
        <v>Drinking Chocolate</v>
      </c>
      <c r="P795">
        <f>COUNTIF(SalesReceipts[sales_outlet_id],SalesReceipts[[#This Row],[sales_outlet_id]])</f>
        <v>146</v>
      </c>
    </row>
    <row r="796" spans="1:16">
      <c r="A796">
        <v>1417</v>
      </c>
      <c r="B796">
        <v>43753</v>
      </c>
      <c r="C796">
        <v>3</v>
      </c>
      <c r="D796">
        <v>10</v>
      </c>
      <c r="E796">
        <v>0</v>
      </c>
      <c r="F796">
        <v>1</v>
      </c>
      <c r="G796">
        <v>36</v>
      </c>
      <c r="H796">
        <v>2</v>
      </c>
      <c r="I796">
        <f>VLOOKUP(SalesReceipts[[#This Row],[product_id]],Product[],8,FALSE)</f>
        <v>3.75</v>
      </c>
      <c r="J796">
        <f>SalesReceipts[[#This Row],[unit_price]]-VLOOKUP(SalesReceipts[[#This Row],[product_id]],Product[],7,FALSE)</f>
        <v>3</v>
      </c>
      <c r="K796" t="str">
        <f>_xlfn.XLOOKUP(SalesReceipts[[#This Row],[product_id]],Product[product_id],Product[product_group],"Not Found", 0,1)</f>
        <v>Beverages</v>
      </c>
      <c r="L796" t="str">
        <f>VLOOKUP('Sales Receipts'!C797,SalesOutlet[],4,0)</f>
        <v>Markham</v>
      </c>
      <c r="M796" t="str">
        <f>VLOOKUP(SalesReceipts[[#This Row],[staff_id]],Staff[],7,0)</f>
        <v>Uma Winifred</v>
      </c>
      <c r="N796">
        <f>MONTH(SalesReceipts[[#This Row],[transaction_date]])</f>
        <v>10</v>
      </c>
      <c r="O796" t="str">
        <f>VLOOKUP(SalesReceipts[[#This Row],[product_id]],Product[],4,0)</f>
        <v>Premium brewed coffee</v>
      </c>
      <c r="P796">
        <f>COUNTIF(SalesReceipts[sales_outlet_id],SalesReceipts[[#This Row],[sales_outlet_id]])</f>
        <v>129</v>
      </c>
    </row>
    <row r="797" spans="1:16">
      <c r="A797">
        <v>647</v>
      </c>
      <c r="B797">
        <v>43753</v>
      </c>
      <c r="C797">
        <v>7</v>
      </c>
      <c r="D797">
        <v>28</v>
      </c>
      <c r="E797">
        <v>0</v>
      </c>
      <c r="F797">
        <v>1</v>
      </c>
      <c r="G797">
        <v>69</v>
      </c>
      <c r="H797">
        <v>1</v>
      </c>
      <c r="I797">
        <f>VLOOKUP(SalesReceipts[[#This Row],[product_id]],Product[],8,FALSE)</f>
        <v>3.25</v>
      </c>
      <c r="J797">
        <f>SalesReceipts[[#This Row],[unit_price]]-VLOOKUP(SalesReceipts[[#This Row],[product_id]],Product[],7,FALSE)</f>
        <v>1.1400000000000001</v>
      </c>
      <c r="K797" t="str">
        <f>_xlfn.XLOOKUP(SalesReceipts[[#This Row],[product_id]],Product[product_id],Product[product_group],"Not Found", 0,1)</f>
        <v>Food</v>
      </c>
      <c r="L797" t="str">
        <f>VLOOKUP('Sales Receipts'!C798,SalesOutlet[],4,0)</f>
        <v>Toronto</v>
      </c>
      <c r="M797" t="str">
        <f>VLOOKUP(SalesReceipts[[#This Row],[staff_id]],Staff[],7,0)</f>
        <v>Joseph Byron</v>
      </c>
      <c r="N797">
        <f>MONTH(SalesReceipts[[#This Row],[transaction_date]])</f>
        <v>10</v>
      </c>
      <c r="O797" t="str">
        <f>VLOOKUP(SalesReceipts[[#This Row],[product_id]],Product[],4,0)</f>
        <v>Pastry</v>
      </c>
      <c r="P797">
        <f>COUNTIF(SalesReceipts[sales_outlet_id],SalesReceipts[[#This Row],[sales_outlet_id]])</f>
        <v>122</v>
      </c>
    </row>
    <row r="798" spans="1:16">
      <c r="A798">
        <v>1387</v>
      </c>
      <c r="B798">
        <v>43753</v>
      </c>
      <c r="C798">
        <v>3</v>
      </c>
      <c r="D798">
        <v>9</v>
      </c>
      <c r="E798">
        <v>1</v>
      </c>
      <c r="F798">
        <v>1</v>
      </c>
      <c r="G798">
        <v>65</v>
      </c>
      <c r="H798">
        <v>2</v>
      </c>
      <c r="I798">
        <f>VLOOKUP(SalesReceipts[[#This Row],[product_id]],Product[],8,FALSE)</f>
        <v>0.8</v>
      </c>
      <c r="J798">
        <f>SalesReceipts[[#This Row],[unit_price]]-VLOOKUP(SalesReceipts[[#This Row],[product_id]],Product[],7,FALSE)</f>
        <v>0.76</v>
      </c>
      <c r="K798" t="str">
        <f>_xlfn.XLOOKUP(SalesReceipts[[#This Row],[product_id]],Product[product_id],Product[product_group],"Not Found", 0,1)</f>
        <v>Add-ons</v>
      </c>
      <c r="L798" t="str">
        <f>VLOOKUP('Sales Receipts'!C799,SalesOutlet[],4,0)</f>
        <v>Markham</v>
      </c>
      <c r="M798" t="str">
        <f>VLOOKUP(SalesReceipts[[#This Row],[staff_id]],Staff[],7,0)</f>
        <v>Caldwell Veda</v>
      </c>
      <c r="N798">
        <f>MONTH(SalesReceipts[[#This Row],[transaction_date]])</f>
        <v>10</v>
      </c>
      <c r="O798" t="str">
        <f>VLOOKUP(SalesReceipts[[#This Row],[product_id]],Product[],4,0)</f>
        <v>Sugar free syrup</v>
      </c>
      <c r="P798">
        <f>COUNTIF(SalesReceipts[sales_outlet_id],SalesReceipts[[#This Row],[sales_outlet_id]])</f>
        <v>129</v>
      </c>
    </row>
    <row r="799" spans="1:16">
      <c r="A799">
        <v>98</v>
      </c>
      <c r="B799">
        <v>43754</v>
      </c>
      <c r="C799">
        <v>7</v>
      </c>
      <c r="D799">
        <v>27</v>
      </c>
      <c r="E799">
        <v>0</v>
      </c>
      <c r="F799">
        <v>1</v>
      </c>
      <c r="G799">
        <v>88</v>
      </c>
      <c r="H799">
        <v>1</v>
      </c>
      <c r="I799">
        <f>VLOOKUP(SalesReceipts[[#This Row],[product_id]],Product[],8,FALSE)</f>
        <v>2.65</v>
      </c>
      <c r="J799">
        <f>SalesReceipts[[#This Row],[unit_price]]-VLOOKUP(SalesReceipts[[#This Row],[product_id]],Product[],7,FALSE)</f>
        <v>0.92999999999999994</v>
      </c>
      <c r="K799" t="str">
        <f>_xlfn.XLOOKUP(SalesReceipts[[#This Row],[product_id]],Product[product_id],Product[product_group],"Not Found", 0,1)</f>
        <v>Food</v>
      </c>
      <c r="L799" t="str">
        <f>VLOOKUP('Sales Receipts'!C800,SalesOutlet[],4,0)</f>
        <v>Toronto</v>
      </c>
      <c r="M799" t="str">
        <f>VLOOKUP(SalesReceipts[[#This Row],[staff_id]],Staff[],7,0)</f>
        <v>Ainsley Evelyn</v>
      </c>
      <c r="N799">
        <f>MONTH(SalesReceipts[[#This Row],[transaction_date]])</f>
        <v>10</v>
      </c>
      <c r="O799" t="str">
        <f>VLOOKUP(SalesReceipts[[#This Row],[product_id]],Product[],4,0)</f>
        <v>Scone</v>
      </c>
      <c r="P799">
        <f>COUNTIF(SalesReceipts[sales_outlet_id],SalesReceipts[[#This Row],[sales_outlet_id]])</f>
        <v>122</v>
      </c>
    </row>
    <row r="800" spans="1:16">
      <c r="A800">
        <v>234</v>
      </c>
      <c r="B800">
        <v>43754</v>
      </c>
      <c r="C800">
        <v>3</v>
      </c>
      <c r="D800">
        <v>6</v>
      </c>
      <c r="E800">
        <v>0</v>
      </c>
      <c r="F800">
        <v>1</v>
      </c>
      <c r="G800">
        <v>73</v>
      </c>
      <c r="H800">
        <v>2</v>
      </c>
      <c r="I800">
        <f>VLOOKUP(SalesReceipts[[#This Row],[product_id]],Product[],8,FALSE)</f>
        <v>3.75</v>
      </c>
      <c r="J800">
        <f>SalesReceipts[[#This Row],[unit_price]]-VLOOKUP(SalesReceipts[[#This Row],[product_id]],Product[],7,FALSE)</f>
        <v>1.31</v>
      </c>
      <c r="K800" t="str">
        <f>_xlfn.XLOOKUP(SalesReceipts[[#This Row],[product_id]],Product[product_id],Product[product_group],"Not Found", 0,1)</f>
        <v>Food</v>
      </c>
      <c r="L800" t="str">
        <f>VLOOKUP('Sales Receipts'!C801,SalesOutlet[],4,0)</f>
        <v>Toronto</v>
      </c>
      <c r="M800" t="str">
        <f>VLOOKUP(SalesReceipts[[#This Row],[staff_id]],Staff[],7,0)</f>
        <v>Xena Rahim</v>
      </c>
      <c r="N800">
        <f>MONTH(SalesReceipts[[#This Row],[transaction_date]])</f>
        <v>10</v>
      </c>
      <c r="O800" t="str">
        <f>VLOOKUP(SalesReceipts[[#This Row],[product_id]],Product[],4,0)</f>
        <v>Pastry</v>
      </c>
      <c r="P800">
        <f>COUNTIF(SalesReceipts[sales_outlet_id],SalesReceipts[[#This Row],[sales_outlet_id]])</f>
        <v>129</v>
      </c>
    </row>
    <row r="801" spans="1:16">
      <c r="A801">
        <v>292</v>
      </c>
      <c r="B801">
        <v>43755</v>
      </c>
      <c r="C801">
        <v>10</v>
      </c>
      <c r="D801">
        <v>41</v>
      </c>
      <c r="E801">
        <v>0</v>
      </c>
      <c r="F801">
        <v>1</v>
      </c>
      <c r="G801">
        <v>33</v>
      </c>
      <c r="H801">
        <v>2</v>
      </c>
      <c r="I801">
        <f>VLOOKUP(SalesReceipts[[#This Row],[product_id]],Product[],8,FALSE)</f>
        <v>3.5</v>
      </c>
      <c r="J801">
        <f>SalesReceipts[[#This Row],[unit_price]]-VLOOKUP(SalesReceipts[[#This Row],[product_id]],Product[],7,FALSE)</f>
        <v>2.8</v>
      </c>
      <c r="K801" t="str">
        <f>_xlfn.XLOOKUP(SalesReceipts[[#This Row],[product_id]],Product[product_id],Product[product_group],"Not Found", 0,1)</f>
        <v>Beverages</v>
      </c>
      <c r="L801" t="str">
        <f>VLOOKUP('Sales Receipts'!C802,SalesOutlet[],4,0)</f>
        <v>Mississauga</v>
      </c>
      <c r="M801" t="str">
        <f>VLOOKUP(SalesReceipts[[#This Row],[staff_id]],Staff[],7,0)</f>
        <v>Adrian Macon</v>
      </c>
      <c r="N801">
        <f>MONTH(SalesReceipts[[#This Row],[transaction_date]])</f>
        <v>10</v>
      </c>
      <c r="O801" t="str">
        <f>VLOOKUP(SalesReceipts[[#This Row],[product_id]],Product[],4,0)</f>
        <v>Gourmet brewed coffee</v>
      </c>
      <c r="P801">
        <f>COUNTIF(SalesReceipts[sales_outlet_id],SalesReceipts[[#This Row],[sales_outlet_id]])</f>
        <v>121</v>
      </c>
    </row>
    <row r="802" spans="1:16">
      <c r="A802">
        <v>554</v>
      </c>
      <c r="B802">
        <v>43756</v>
      </c>
      <c r="C802">
        <v>6</v>
      </c>
      <c r="D802">
        <v>25</v>
      </c>
      <c r="E802">
        <v>0</v>
      </c>
      <c r="F802">
        <v>1</v>
      </c>
      <c r="G802">
        <v>26</v>
      </c>
      <c r="H802">
        <v>1</v>
      </c>
      <c r="I802">
        <f>VLOOKUP(SalesReceipts[[#This Row],[product_id]],Product[],8,FALSE)</f>
        <v>3</v>
      </c>
      <c r="J802">
        <f>SalesReceipts[[#This Row],[unit_price]]-VLOOKUP(SalesReceipts[[#This Row],[product_id]],Product[],7,FALSE)</f>
        <v>2.4</v>
      </c>
      <c r="K802" t="str">
        <f>_xlfn.XLOOKUP(SalesReceipts[[#This Row],[product_id]],Product[product_id],Product[product_group],"Not Found", 0,1)</f>
        <v>Beverages</v>
      </c>
      <c r="L802" t="str">
        <f>VLOOKUP('Sales Receipts'!C803,SalesOutlet[],4,0)</f>
        <v>Mississauga</v>
      </c>
      <c r="M802" t="str">
        <f>VLOOKUP(SalesReceipts[[#This Row],[staff_id]],Staff[],7,0)</f>
        <v>Aline Melanie</v>
      </c>
      <c r="N802">
        <f>MONTH(SalesReceipts[[#This Row],[transaction_date]])</f>
        <v>10</v>
      </c>
      <c r="O802" t="str">
        <f>VLOOKUP(SalesReceipts[[#This Row],[product_id]],Product[],4,0)</f>
        <v>Organic brewed coffee</v>
      </c>
      <c r="P802">
        <f>COUNTIF(SalesReceipts[sales_outlet_id],SalesReceipts[[#This Row],[sales_outlet_id]])</f>
        <v>146</v>
      </c>
    </row>
    <row r="803" spans="1:16">
      <c r="A803">
        <v>615</v>
      </c>
      <c r="B803">
        <v>43756</v>
      </c>
      <c r="C803">
        <v>6</v>
      </c>
      <c r="D803">
        <v>22</v>
      </c>
      <c r="E803">
        <v>0</v>
      </c>
      <c r="F803">
        <v>1</v>
      </c>
      <c r="G803">
        <v>71</v>
      </c>
      <c r="H803">
        <v>1</v>
      </c>
      <c r="I803">
        <f>VLOOKUP(SalesReceipts[[#This Row],[product_id]],Product[],8,FALSE)</f>
        <v>3.75</v>
      </c>
      <c r="J803">
        <f>SalesReceipts[[#This Row],[unit_price]]-VLOOKUP(SalesReceipts[[#This Row],[product_id]],Product[],7,FALSE)</f>
        <v>1.31</v>
      </c>
      <c r="K803" t="str">
        <f>_xlfn.XLOOKUP(SalesReceipts[[#This Row],[product_id]],Product[product_id],Product[product_group],"Not Found", 0,1)</f>
        <v>Food</v>
      </c>
      <c r="L803" t="str">
        <f>VLOOKUP('Sales Receipts'!C804,SalesOutlet[],4,0)</f>
        <v>Mississauga</v>
      </c>
      <c r="M803" t="str">
        <f>VLOOKUP(SalesReceipts[[#This Row],[staff_id]],Staff[],7,0)</f>
        <v>Marny Dennis</v>
      </c>
      <c r="N803">
        <f>MONTH(SalesReceipts[[#This Row],[transaction_date]])</f>
        <v>10</v>
      </c>
      <c r="O803" t="str">
        <f>VLOOKUP(SalesReceipts[[#This Row],[product_id]],Product[],4,0)</f>
        <v>Pastry</v>
      </c>
      <c r="P803">
        <f>COUNTIF(SalesReceipts[sales_outlet_id],SalesReceipts[[#This Row],[sales_outlet_id]])</f>
        <v>146</v>
      </c>
    </row>
    <row r="804" spans="1:16">
      <c r="A804">
        <v>672</v>
      </c>
      <c r="B804">
        <v>43757</v>
      </c>
      <c r="C804">
        <v>5</v>
      </c>
      <c r="D804">
        <v>19</v>
      </c>
      <c r="E804">
        <v>1</v>
      </c>
      <c r="F804">
        <v>1</v>
      </c>
      <c r="G804">
        <v>48</v>
      </c>
      <c r="H804">
        <v>2</v>
      </c>
      <c r="I804">
        <f>VLOOKUP(SalesReceipts[[#This Row],[product_id]],Product[],8,FALSE)</f>
        <v>2.5</v>
      </c>
      <c r="J804">
        <f>SalesReceipts[[#This Row],[unit_price]]-VLOOKUP(SalesReceipts[[#This Row],[product_id]],Product[],7,FALSE)</f>
        <v>1.87</v>
      </c>
      <c r="K804" t="str">
        <f>_xlfn.XLOOKUP(SalesReceipts[[#This Row],[product_id]],Product[product_id],Product[product_group],"Not Found", 0,1)</f>
        <v>Beverages</v>
      </c>
      <c r="L804" t="str">
        <f>VLOOKUP('Sales Receipts'!C805,SalesOutlet[],4,0)</f>
        <v>Toronto</v>
      </c>
      <c r="M804" t="str">
        <f>VLOOKUP(SalesReceipts[[#This Row],[staff_id]],Staff[],7,0)</f>
        <v>Peter Paloma</v>
      </c>
      <c r="N804">
        <f>MONTH(SalesReceipts[[#This Row],[transaction_date]])</f>
        <v>10</v>
      </c>
      <c r="O804" t="str">
        <f>VLOOKUP(SalesReceipts[[#This Row],[product_id]],Product[],4,0)</f>
        <v>Brewed Black tea</v>
      </c>
      <c r="P804">
        <f>COUNTIF(SalesReceipts[sales_outlet_id],SalesReceipts[[#This Row],[sales_outlet_id]])</f>
        <v>115</v>
      </c>
    </row>
    <row r="805" spans="1:16">
      <c r="A805">
        <v>751</v>
      </c>
      <c r="B805">
        <v>43757</v>
      </c>
      <c r="C805">
        <v>10</v>
      </c>
      <c r="D805">
        <v>41</v>
      </c>
      <c r="E805">
        <v>0</v>
      </c>
      <c r="F805">
        <v>1</v>
      </c>
      <c r="G805">
        <v>75</v>
      </c>
      <c r="H805">
        <v>1</v>
      </c>
      <c r="I805">
        <f>VLOOKUP(SalesReceipts[[#This Row],[product_id]],Product[],8,FALSE)</f>
        <v>3.5</v>
      </c>
      <c r="J805">
        <f>SalesReceipts[[#This Row],[unit_price]]-VLOOKUP(SalesReceipts[[#This Row],[product_id]],Product[],7,FALSE)</f>
        <v>1.2200000000000002</v>
      </c>
      <c r="K805" t="str">
        <f>_xlfn.XLOOKUP(SalesReceipts[[#This Row],[product_id]],Product[product_id],Product[product_group],"Not Found", 0,1)</f>
        <v>Food</v>
      </c>
      <c r="L805" t="str">
        <f>VLOOKUP('Sales Receipts'!C806,SalesOutlet[],4,0)</f>
        <v>Toronto</v>
      </c>
      <c r="M805" t="str">
        <f>VLOOKUP(SalesReceipts[[#This Row],[staff_id]],Staff[],7,0)</f>
        <v>Adrian Macon</v>
      </c>
      <c r="N805">
        <f>MONTH(SalesReceipts[[#This Row],[transaction_date]])</f>
        <v>10</v>
      </c>
      <c r="O805" t="str">
        <f>VLOOKUP(SalesReceipts[[#This Row],[product_id]],Product[],4,0)</f>
        <v>Biscotti</v>
      </c>
      <c r="P805">
        <f>COUNTIF(SalesReceipts[sales_outlet_id],SalesReceipts[[#This Row],[sales_outlet_id]])</f>
        <v>121</v>
      </c>
    </row>
    <row r="806" spans="1:16">
      <c r="A806">
        <v>206</v>
      </c>
      <c r="B806">
        <v>43757</v>
      </c>
      <c r="C806">
        <v>4</v>
      </c>
      <c r="D806">
        <v>12</v>
      </c>
      <c r="E806">
        <v>1</v>
      </c>
      <c r="F806">
        <v>1</v>
      </c>
      <c r="G806">
        <v>42</v>
      </c>
      <c r="H806">
        <v>1</v>
      </c>
      <c r="I806">
        <f>VLOOKUP(SalesReceipts[[#This Row],[product_id]],Product[],8,FALSE)</f>
        <v>2.5</v>
      </c>
      <c r="J806">
        <f>SalesReceipts[[#This Row],[unit_price]]-VLOOKUP(SalesReceipts[[#This Row],[product_id]],Product[],7,FALSE)</f>
        <v>1.87</v>
      </c>
      <c r="K806" t="str">
        <f>_xlfn.XLOOKUP(SalesReceipts[[#This Row],[product_id]],Product[product_id],Product[product_group],"Not Found", 0,1)</f>
        <v>Beverages</v>
      </c>
      <c r="L806" t="str">
        <f>VLOOKUP('Sales Receipts'!C807,SalesOutlet[],4,0)</f>
        <v>Markham</v>
      </c>
      <c r="M806" t="str">
        <f>VLOOKUP(SalesReceipts[[#This Row],[staff_id]],Staff[],7,0)</f>
        <v>Britanni Jorden</v>
      </c>
      <c r="N806">
        <f>MONTH(SalesReceipts[[#This Row],[transaction_date]])</f>
        <v>10</v>
      </c>
      <c r="O806" t="str">
        <f>VLOOKUP(SalesReceipts[[#This Row],[product_id]],Product[],4,0)</f>
        <v>Brewed herbal tea</v>
      </c>
      <c r="P806">
        <f>COUNTIF(SalesReceipts[sales_outlet_id],SalesReceipts[[#This Row],[sales_outlet_id]])</f>
        <v>129</v>
      </c>
    </row>
    <row r="807" spans="1:16">
      <c r="A807">
        <v>1362</v>
      </c>
      <c r="B807">
        <v>43758</v>
      </c>
      <c r="C807">
        <v>8</v>
      </c>
      <c r="D807">
        <v>32</v>
      </c>
      <c r="E807">
        <v>0</v>
      </c>
      <c r="F807">
        <v>1</v>
      </c>
      <c r="G807">
        <v>28</v>
      </c>
      <c r="H807">
        <v>1</v>
      </c>
      <c r="I807">
        <f>VLOOKUP(SalesReceipts[[#This Row],[product_id]],Product[],8,FALSE)</f>
        <v>2</v>
      </c>
      <c r="J807">
        <f>SalesReceipts[[#This Row],[unit_price]]-VLOOKUP(SalesReceipts[[#This Row],[product_id]],Product[],7,FALSE)</f>
        <v>1.6</v>
      </c>
      <c r="K807" t="str">
        <f>_xlfn.XLOOKUP(SalesReceipts[[#This Row],[product_id]],Product[product_id],Product[product_group],"Not Found", 0,1)</f>
        <v>Beverages</v>
      </c>
      <c r="L807" t="str">
        <f>VLOOKUP('Sales Receipts'!C808,SalesOutlet[],4,0)</f>
        <v>Mississauga</v>
      </c>
      <c r="M807" t="str">
        <f>VLOOKUP(SalesReceipts[[#This Row],[staff_id]],Staff[],7,0)</f>
        <v>Alisa Lysandra</v>
      </c>
      <c r="N807">
        <f>MONTH(SalesReceipts[[#This Row],[transaction_date]])</f>
        <v>10</v>
      </c>
      <c r="O807" t="str">
        <f>VLOOKUP(SalesReceipts[[#This Row],[product_id]],Product[],4,0)</f>
        <v>Gourmet brewed coffee</v>
      </c>
      <c r="P807">
        <f>COUNTIF(SalesReceipts[sales_outlet_id],SalesReceipts[[#This Row],[sales_outlet_id]])</f>
        <v>124</v>
      </c>
    </row>
    <row r="808" spans="1:16">
      <c r="A808">
        <v>1496</v>
      </c>
      <c r="B808">
        <v>43758</v>
      </c>
      <c r="C808">
        <v>6</v>
      </c>
      <c r="D808">
        <v>24</v>
      </c>
      <c r="E808">
        <v>0</v>
      </c>
      <c r="F808">
        <v>1</v>
      </c>
      <c r="G808">
        <v>29</v>
      </c>
      <c r="H808">
        <v>1</v>
      </c>
      <c r="I808">
        <f>VLOOKUP(SalesReceipts[[#This Row],[product_id]],Product[],8,FALSE)</f>
        <v>2.5</v>
      </c>
      <c r="J808">
        <f>SalesReceipts[[#This Row],[unit_price]]-VLOOKUP(SalesReceipts[[#This Row],[product_id]],Product[],7,FALSE)</f>
        <v>2</v>
      </c>
      <c r="K808" t="str">
        <f>_xlfn.XLOOKUP(SalesReceipts[[#This Row],[product_id]],Product[product_id],Product[product_group],"Not Found", 0,1)</f>
        <v>Beverages</v>
      </c>
      <c r="L808" t="str">
        <f>VLOOKUP('Sales Receipts'!C809,SalesOutlet[],4,0)</f>
        <v>Toronto</v>
      </c>
      <c r="M808" t="str">
        <f>VLOOKUP(SalesReceipts[[#This Row],[staff_id]],Staff[],7,0)</f>
        <v>Garrett Doris</v>
      </c>
      <c r="N808">
        <f>MONTH(SalesReceipts[[#This Row],[transaction_date]])</f>
        <v>10</v>
      </c>
      <c r="O808" t="str">
        <f>VLOOKUP(SalesReceipts[[#This Row],[product_id]],Product[],4,0)</f>
        <v>Gourmet brewed coffee</v>
      </c>
      <c r="P808">
        <f>COUNTIF(SalesReceipts[sales_outlet_id],SalesReceipts[[#This Row],[sales_outlet_id]])</f>
        <v>146</v>
      </c>
    </row>
    <row r="809" spans="1:16">
      <c r="A809">
        <v>1513</v>
      </c>
      <c r="B809">
        <v>43758</v>
      </c>
      <c r="C809">
        <v>9</v>
      </c>
      <c r="D809">
        <v>36</v>
      </c>
      <c r="E809">
        <v>1</v>
      </c>
      <c r="F809">
        <v>1</v>
      </c>
      <c r="G809">
        <v>58</v>
      </c>
      <c r="H809">
        <v>1</v>
      </c>
      <c r="I809">
        <f>VLOOKUP(SalesReceipts[[#This Row],[product_id]],Product[],8,FALSE)</f>
        <v>3.5</v>
      </c>
      <c r="J809">
        <f>SalesReceipts[[#This Row],[unit_price]]-VLOOKUP(SalesReceipts[[#This Row],[product_id]],Product[],7,FALSE)</f>
        <v>0.87000000000000011</v>
      </c>
      <c r="K809" t="str">
        <f>_xlfn.XLOOKUP(SalesReceipts[[#This Row],[product_id]],Product[product_id],Product[product_group],"Not Found", 0,1)</f>
        <v>Beverages</v>
      </c>
      <c r="L809" t="str">
        <f>VLOOKUP('Sales Receipts'!C810,SalesOutlet[],4,0)</f>
        <v>Toronto</v>
      </c>
      <c r="M809" t="str">
        <f>VLOOKUP(SalesReceipts[[#This Row],[staff_id]],Staff[],7,0)</f>
        <v>Anthony Kaitlin</v>
      </c>
      <c r="N809">
        <f>MONTH(SalesReceipts[[#This Row],[transaction_date]])</f>
        <v>10</v>
      </c>
      <c r="O809" t="str">
        <f>VLOOKUP(SalesReceipts[[#This Row],[product_id]],Product[],4,0)</f>
        <v>Hot chocolate</v>
      </c>
      <c r="P809">
        <f>COUNTIF(SalesReceipts[sales_outlet_id],SalesReceipts[[#This Row],[sales_outlet_id]])</f>
        <v>114</v>
      </c>
    </row>
    <row r="810" spans="1:16">
      <c r="A810">
        <v>1747</v>
      </c>
      <c r="B810">
        <v>43758</v>
      </c>
      <c r="C810">
        <v>4</v>
      </c>
      <c r="D810">
        <v>11</v>
      </c>
      <c r="E810">
        <v>1</v>
      </c>
      <c r="F810">
        <v>1</v>
      </c>
      <c r="G810">
        <v>2</v>
      </c>
      <c r="H810">
        <v>2</v>
      </c>
      <c r="I810">
        <f>VLOOKUP(SalesReceipts[[#This Row],[product_id]],Product[],8,FALSE)</f>
        <v>18</v>
      </c>
      <c r="J810">
        <f>SalesReceipts[[#This Row],[unit_price]]-VLOOKUP(SalesReceipts[[#This Row],[product_id]],Product[],7,FALSE)</f>
        <v>3.5999999999999996</v>
      </c>
      <c r="K810" t="str">
        <f>_xlfn.XLOOKUP(SalesReceipts[[#This Row],[product_id]],Product[product_id],Product[product_group],"Not Found", 0,1)</f>
        <v>Whole Bean/Teas</v>
      </c>
      <c r="L810" t="str">
        <f>VLOOKUP('Sales Receipts'!C811,SalesOutlet[],4,0)</f>
        <v>Toronto</v>
      </c>
      <c r="M810" t="str">
        <f>VLOOKUP(SalesReceipts[[#This Row],[staff_id]],Staff[],7,0)</f>
        <v>Ruth Leslie</v>
      </c>
      <c r="N810">
        <f>MONTH(SalesReceipts[[#This Row],[transaction_date]])</f>
        <v>10</v>
      </c>
      <c r="O810" t="str">
        <f>VLOOKUP(SalesReceipts[[#This Row],[product_id]],Product[],4,0)</f>
        <v>House blend Beans</v>
      </c>
      <c r="P810">
        <f>COUNTIF(SalesReceipts[sales_outlet_id],SalesReceipts[[#This Row],[sales_outlet_id]])</f>
        <v>129</v>
      </c>
    </row>
    <row r="811" spans="1:16">
      <c r="A811">
        <v>251</v>
      </c>
      <c r="B811">
        <v>43759</v>
      </c>
      <c r="C811">
        <v>10</v>
      </c>
      <c r="D811">
        <v>44</v>
      </c>
      <c r="E811">
        <v>0</v>
      </c>
      <c r="F811">
        <v>1</v>
      </c>
      <c r="G811">
        <v>7</v>
      </c>
      <c r="H811">
        <v>2</v>
      </c>
      <c r="I811">
        <f>VLOOKUP(SalesReceipts[[#This Row],[product_id]],Product[],8,FALSE)</f>
        <v>19.75</v>
      </c>
      <c r="J811">
        <f>SalesReceipts[[#This Row],[unit_price]]-VLOOKUP(SalesReceipts[[#This Row],[product_id]],Product[],7,FALSE)</f>
        <v>3.9499999999999993</v>
      </c>
      <c r="K811" t="str">
        <f>_xlfn.XLOOKUP(SalesReceipts[[#This Row],[product_id]],Product[product_id],Product[product_group],"Not Found", 0,1)</f>
        <v>Whole Bean/Teas</v>
      </c>
      <c r="L811" t="str">
        <f>VLOOKUP('Sales Receipts'!C812,SalesOutlet[],4,0)</f>
        <v>Markham</v>
      </c>
      <c r="M811" t="str">
        <f>VLOOKUP(SalesReceipts[[#This Row],[staff_id]],Staff[],7,0)</f>
        <v>Tamekah Maya</v>
      </c>
      <c r="N811">
        <f>MONTH(SalesReceipts[[#This Row],[transaction_date]])</f>
        <v>10</v>
      </c>
      <c r="O811" t="str">
        <f>VLOOKUP(SalesReceipts[[#This Row],[product_id]],Product[],4,0)</f>
        <v>Premium Beans</v>
      </c>
      <c r="P811">
        <f>COUNTIF(SalesReceipts[sales_outlet_id],SalesReceipts[[#This Row],[sales_outlet_id]])</f>
        <v>121</v>
      </c>
    </row>
    <row r="812" spans="1:16">
      <c r="A812">
        <v>1484</v>
      </c>
      <c r="B812">
        <v>43759</v>
      </c>
      <c r="C812">
        <v>8</v>
      </c>
      <c r="D812">
        <v>33</v>
      </c>
      <c r="E812">
        <v>1</v>
      </c>
      <c r="F812">
        <v>1</v>
      </c>
      <c r="G812">
        <v>66</v>
      </c>
      <c r="H812">
        <v>1</v>
      </c>
      <c r="I812">
        <f>VLOOKUP(SalesReceipts[[#This Row],[product_id]],Product[],8,FALSE)</f>
        <v>4.95</v>
      </c>
      <c r="J812">
        <f>SalesReceipts[[#This Row],[unit_price]]-VLOOKUP(SalesReceipts[[#This Row],[product_id]],Product[],7,FALSE)</f>
        <v>3.96</v>
      </c>
      <c r="K812" t="str">
        <f>_xlfn.XLOOKUP(SalesReceipts[[#This Row],[product_id]],Product[product_id],Product[product_group],"Not Found", 0,1)</f>
        <v>Beverages</v>
      </c>
      <c r="L812" t="str">
        <f>VLOOKUP('Sales Receipts'!C813,SalesOutlet[],4,0)</f>
        <v>Toronto</v>
      </c>
      <c r="M812" t="str">
        <f>VLOOKUP(SalesReceipts[[#This Row],[staff_id]],Staff[],7,0)</f>
        <v>Cairo Vaughan</v>
      </c>
      <c r="N812">
        <f>MONTH(SalesReceipts[[#This Row],[transaction_date]])</f>
        <v>10</v>
      </c>
      <c r="O812" t="str">
        <f>VLOOKUP(SalesReceipts[[#This Row],[product_id]],Product[],4,0)</f>
        <v>Seasonal drink</v>
      </c>
      <c r="P812">
        <f>COUNTIF(SalesReceipts[sales_outlet_id],SalesReceipts[[#This Row],[sales_outlet_id]])</f>
        <v>124</v>
      </c>
    </row>
    <row r="813" spans="1:16">
      <c r="A813">
        <v>158</v>
      </c>
      <c r="B813">
        <v>43759</v>
      </c>
      <c r="C813">
        <v>9</v>
      </c>
      <c r="D813">
        <v>40</v>
      </c>
      <c r="E813">
        <v>1</v>
      </c>
      <c r="F813">
        <v>1</v>
      </c>
      <c r="G813">
        <v>71</v>
      </c>
      <c r="H813">
        <v>2</v>
      </c>
      <c r="I813">
        <f>VLOOKUP(SalesReceipts[[#This Row],[product_id]],Product[],8,FALSE)</f>
        <v>3.75</v>
      </c>
      <c r="J813">
        <f>SalesReceipts[[#This Row],[unit_price]]-VLOOKUP(SalesReceipts[[#This Row],[product_id]],Product[],7,FALSE)</f>
        <v>1.31</v>
      </c>
      <c r="K813" t="str">
        <f>_xlfn.XLOOKUP(SalesReceipts[[#This Row],[product_id]],Product[product_id],Product[product_group],"Not Found", 0,1)</f>
        <v>Food</v>
      </c>
      <c r="L813" t="str">
        <f>VLOOKUP('Sales Receipts'!C814,SalesOutlet[],4,0)</f>
        <v>Markham</v>
      </c>
      <c r="M813" t="str">
        <f>VLOOKUP(SalesReceipts[[#This Row],[staff_id]],Staff[],7,0)</f>
        <v>Brent Herman</v>
      </c>
      <c r="N813">
        <f>MONTH(SalesReceipts[[#This Row],[transaction_date]])</f>
        <v>10</v>
      </c>
      <c r="O813" t="str">
        <f>VLOOKUP(SalesReceipts[[#This Row],[product_id]],Product[],4,0)</f>
        <v>Pastry</v>
      </c>
      <c r="P813">
        <f>COUNTIF(SalesReceipts[sales_outlet_id],SalesReceipts[[#This Row],[sales_outlet_id]])</f>
        <v>114</v>
      </c>
    </row>
    <row r="814" spans="1:16">
      <c r="A814">
        <v>161</v>
      </c>
      <c r="B814">
        <v>43759</v>
      </c>
      <c r="C814">
        <v>8</v>
      </c>
      <c r="D814">
        <v>33</v>
      </c>
      <c r="E814">
        <v>0</v>
      </c>
      <c r="F814">
        <v>1</v>
      </c>
      <c r="G814">
        <v>7</v>
      </c>
      <c r="H814">
        <v>2</v>
      </c>
      <c r="I814">
        <f>VLOOKUP(SalesReceipts[[#This Row],[product_id]],Product[],8,FALSE)</f>
        <v>19.75</v>
      </c>
      <c r="J814">
        <f>SalesReceipts[[#This Row],[unit_price]]-VLOOKUP(SalesReceipts[[#This Row],[product_id]],Product[],7,FALSE)</f>
        <v>3.9499999999999993</v>
      </c>
      <c r="K814" t="str">
        <f>_xlfn.XLOOKUP(SalesReceipts[[#This Row],[product_id]],Product[product_id],Product[product_group],"Not Found", 0,1)</f>
        <v>Whole Bean/Teas</v>
      </c>
      <c r="L814" t="str">
        <f>VLOOKUP('Sales Receipts'!C815,SalesOutlet[],4,0)</f>
        <v>Markham</v>
      </c>
      <c r="M814" t="str">
        <f>VLOOKUP(SalesReceipts[[#This Row],[staff_id]],Staff[],7,0)</f>
        <v>Cairo Vaughan</v>
      </c>
      <c r="N814">
        <f>MONTH(SalesReceipts[[#This Row],[transaction_date]])</f>
        <v>10</v>
      </c>
      <c r="O814" t="str">
        <f>VLOOKUP(SalesReceipts[[#This Row],[product_id]],Product[],4,0)</f>
        <v>Premium Beans</v>
      </c>
      <c r="P814">
        <f>COUNTIF(SalesReceipts[sales_outlet_id],SalesReceipts[[#This Row],[sales_outlet_id]])</f>
        <v>124</v>
      </c>
    </row>
    <row r="815" spans="1:16">
      <c r="A815">
        <v>667</v>
      </c>
      <c r="B815">
        <v>43759</v>
      </c>
      <c r="C815">
        <v>8</v>
      </c>
      <c r="D815">
        <v>33</v>
      </c>
      <c r="E815">
        <v>0</v>
      </c>
      <c r="F815">
        <v>1</v>
      </c>
      <c r="G815">
        <v>63</v>
      </c>
      <c r="H815">
        <v>1</v>
      </c>
      <c r="I815">
        <f>VLOOKUP(SalesReceipts[[#This Row],[product_id]],Product[],8,FALSE)</f>
        <v>0.8</v>
      </c>
      <c r="J815">
        <f>SalesReceipts[[#This Row],[unit_price]]-VLOOKUP(SalesReceipts[[#This Row],[product_id]],Product[],7,FALSE)</f>
        <v>0.76</v>
      </c>
      <c r="K815" t="str">
        <f>_xlfn.XLOOKUP(SalesReceipts[[#This Row],[product_id]],Product[product_id],Product[product_group],"Not Found", 0,1)</f>
        <v>Add-ons</v>
      </c>
      <c r="L815" t="str">
        <f>VLOOKUP('Sales Receipts'!C816,SalesOutlet[],4,0)</f>
        <v>Toronto</v>
      </c>
      <c r="M815" t="str">
        <f>VLOOKUP(SalesReceipts[[#This Row],[staff_id]],Staff[],7,0)</f>
        <v>Cairo Vaughan</v>
      </c>
      <c r="N815">
        <f>MONTH(SalesReceipts[[#This Row],[transaction_date]])</f>
        <v>10</v>
      </c>
      <c r="O815" t="str">
        <f>VLOOKUP(SalesReceipts[[#This Row],[product_id]],Product[],4,0)</f>
        <v>Regular syrup</v>
      </c>
      <c r="P815">
        <f>COUNTIF(SalesReceipts[sales_outlet_id],SalesReceipts[[#This Row],[sales_outlet_id]])</f>
        <v>124</v>
      </c>
    </row>
    <row r="816" spans="1:16">
      <c r="A816">
        <v>1768</v>
      </c>
      <c r="B816">
        <v>43760</v>
      </c>
      <c r="C816">
        <v>3</v>
      </c>
      <c r="D816">
        <v>7</v>
      </c>
      <c r="E816">
        <v>0</v>
      </c>
      <c r="F816">
        <v>1</v>
      </c>
      <c r="G816">
        <v>77</v>
      </c>
      <c r="H816">
        <v>2</v>
      </c>
      <c r="I816">
        <f>VLOOKUP(SalesReceipts[[#This Row],[product_id]],Product[],8,FALSE)</f>
        <v>3</v>
      </c>
      <c r="J816">
        <f>SalesReceipts[[#This Row],[unit_price]]-VLOOKUP(SalesReceipts[[#This Row],[product_id]],Product[],7,FALSE)</f>
        <v>1.05</v>
      </c>
      <c r="K816" t="str">
        <f>_xlfn.XLOOKUP(SalesReceipts[[#This Row],[product_id]],Product[product_id],Product[product_group],"Not Found", 0,1)</f>
        <v>Food</v>
      </c>
      <c r="L816" t="str">
        <f>VLOOKUP('Sales Receipts'!C817,SalesOutlet[],4,0)</f>
        <v>Mississauga</v>
      </c>
      <c r="M816" t="str">
        <f>VLOOKUP(SalesReceipts[[#This Row],[staff_id]],Staff[],7,0)</f>
        <v>Kelsey Cameron</v>
      </c>
      <c r="N816">
        <f>MONTH(SalesReceipts[[#This Row],[transaction_date]])</f>
        <v>10</v>
      </c>
      <c r="O816" t="str">
        <f>VLOOKUP(SalesReceipts[[#This Row],[product_id]],Product[],4,0)</f>
        <v>Scone</v>
      </c>
      <c r="P816">
        <f>COUNTIF(SalesReceipts[sales_outlet_id],SalesReceipts[[#This Row],[sales_outlet_id]])</f>
        <v>129</v>
      </c>
    </row>
    <row r="817" spans="1:16">
      <c r="A817">
        <v>394</v>
      </c>
      <c r="B817">
        <v>43760</v>
      </c>
      <c r="C817">
        <v>6</v>
      </c>
      <c r="D817">
        <v>22</v>
      </c>
      <c r="E817">
        <v>0</v>
      </c>
      <c r="F817">
        <v>1</v>
      </c>
      <c r="G817">
        <v>88</v>
      </c>
      <c r="H817">
        <v>2</v>
      </c>
      <c r="I817">
        <f>VLOOKUP(SalesReceipts[[#This Row],[product_id]],Product[],8,FALSE)</f>
        <v>2.65</v>
      </c>
      <c r="J817">
        <f>SalesReceipts[[#This Row],[unit_price]]-VLOOKUP(SalesReceipts[[#This Row],[product_id]],Product[],7,FALSE)</f>
        <v>0.92999999999999994</v>
      </c>
      <c r="K817" t="str">
        <f>_xlfn.XLOOKUP(SalesReceipts[[#This Row],[product_id]],Product[product_id],Product[product_group],"Not Found", 0,1)</f>
        <v>Food</v>
      </c>
      <c r="L817" t="str">
        <f>VLOOKUP('Sales Receipts'!C818,SalesOutlet[],4,0)</f>
        <v>Toronto</v>
      </c>
      <c r="M817" t="str">
        <f>VLOOKUP(SalesReceipts[[#This Row],[staff_id]],Staff[],7,0)</f>
        <v>Marny Dennis</v>
      </c>
      <c r="N817">
        <f>MONTH(SalesReceipts[[#This Row],[transaction_date]])</f>
        <v>10</v>
      </c>
      <c r="O817" t="str">
        <f>VLOOKUP(SalesReceipts[[#This Row],[product_id]],Product[],4,0)</f>
        <v>Scone</v>
      </c>
      <c r="P817">
        <f>COUNTIF(SalesReceipts[sales_outlet_id],SalesReceipts[[#This Row],[sales_outlet_id]])</f>
        <v>146</v>
      </c>
    </row>
    <row r="818" spans="1:16">
      <c r="A818">
        <v>1538</v>
      </c>
      <c r="B818">
        <v>43760</v>
      </c>
      <c r="C818">
        <v>9</v>
      </c>
      <c r="D818">
        <v>39</v>
      </c>
      <c r="E818">
        <v>1</v>
      </c>
      <c r="F818">
        <v>1</v>
      </c>
      <c r="G818">
        <v>32</v>
      </c>
      <c r="H818">
        <v>1</v>
      </c>
      <c r="I818">
        <f>VLOOKUP(SalesReceipts[[#This Row],[product_id]],Product[],8,FALSE)</f>
        <v>3</v>
      </c>
      <c r="J818">
        <f>SalesReceipts[[#This Row],[unit_price]]-VLOOKUP(SalesReceipts[[#This Row],[product_id]],Product[],7,FALSE)</f>
        <v>2.4</v>
      </c>
      <c r="K818" t="str">
        <f>_xlfn.XLOOKUP(SalesReceipts[[#This Row],[product_id]],Product[product_id],Product[product_group],"Not Found", 0,1)</f>
        <v>Beverages</v>
      </c>
      <c r="L818" t="str">
        <f>VLOOKUP('Sales Receipts'!C819,SalesOutlet[],4,0)</f>
        <v>Toronto</v>
      </c>
      <c r="M818" t="str">
        <f>VLOOKUP(SalesReceipts[[#This Row],[staff_id]],Staff[],7,0)</f>
        <v>Vance Samuel</v>
      </c>
      <c r="N818">
        <f>MONTH(SalesReceipts[[#This Row],[transaction_date]])</f>
        <v>10</v>
      </c>
      <c r="O818" t="str">
        <f>VLOOKUP(SalesReceipts[[#This Row],[product_id]],Product[],4,0)</f>
        <v>Gourmet brewed coffee</v>
      </c>
      <c r="P818">
        <f>COUNTIF(SalesReceipts[sales_outlet_id],SalesReceipts[[#This Row],[sales_outlet_id]])</f>
        <v>114</v>
      </c>
    </row>
    <row r="819" spans="1:16">
      <c r="A819">
        <v>701</v>
      </c>
      <c r="B819">
        <v>43760</v>
      </c>
      <c r="C819">
        <v>3</v>
      </c>
      <c r="D819">
        <v>9</v>
      </c>
      <c r="E819">
        <v>1</v>
      </c>
      <c r="F819">
        <v>1</v>
      </c>
      <c r="G819">
        <v>7</v>
      </c>
      <c r="H819">
        <v>2</v>
      </c>
      <c r="I819">
        <f>VLOOKUP(SalesReceipts[[#This Row],[product_id]],Product[],8,FALSE)</f>
        <v>19.75</v>
      </c>
      <c r="J819">
        <f>SalesReceipts[[#This Row],[unit_price]]-VLOOKUP(SalesReceipts[[#This Row],[product_id]],Product[],7,FALSE)</f>
        <v>3.9499999999999993</v>
      </c>
      <c r="K819" t="str">
        <f>_xlfn.XLOOKUP(SalesReceipts[[#This Row],[product_id]],Product[product_id],Product[product_group],"Not Found", 0,1)</f>
        <v>Whole Bean/Teas</v>
      </c>
      <c r="L819" t="str">
        <f>VLOOKUP('Sales Receipts'!C820,SalesOutlet[],4,0)</f>
        <v>Markham</v>
      </c>
      <c r="M819" t="str">
        <f>VLOOKUP(SalesReceipts[[#This Row],[staff_id]],Staff[],7,0)</f>
        <v>Caldwell Veda</v>
      </c>
      <c r="N819">
        <f>MONTH(SalesReceipts[[#This Row],[transaction_date]])</f>
        <v>10</v>
      </c>
      <c r="O819" t="str">
        <f>VLOOKUP(SalesReceipts[[#This Row],[product_id]],Product[],4,0)</f>
        <v>Premium Beans</v>
      </c>
      <c r="P819">
        <f>COUNTIF(SalesReceipts[sales_outlet_id],SalesReceipts[[#This Row],[sales_outlet_id]])</f>
        <v>129</v>
      </c>
    </row>
    <row r="820" spans="1:16">
      <c r="A820">
        <v>984</v>
      </c>
      <c r="B820">
        <v>43761</v>
      </c>
      <c r="C820">
        <v>8</v>
      </c>
      <c r="D820">
        <v>31</v>
      </c>
      <c r="E820">
        <v>0</v>
      </c>
      <c r="F820">
        <v>1</v>
      </c>
      <c r="G820">
        <v>74</v>
      </c>
      <c r="H820">
        <v>1</v>
      </c>
      <c r="I820">
        <f>VLOOKUP(SalesReceipts[[#This Row],[product_id]],Product[],8,FALSE)</f>
        <v>3.5</v>
      </c>
      <c r="J820">
        <f>SalesReceipts[[#This Row],[unit_price]]-VLOOKUP(SalesReceipts[[#This Row],[product_id]],Product[],7,FALSE)</f>
        <v>1.2200000000000002</v>
      </c>
      <c r="K820" t="str">
        <f>_xlfn.XLOOKUP(SalesReceipts[[#This Row],[product_id]],Product[product_id],Product[product_group],"Not Found", 0,1)</f>
        <v>Food</v>
      </c>
      <c r="L820" t="str">
        <f>VLOOKUP('Sales Receipts'!C821,SalesOutlet[],4,0)</f>
        <v>Toronto</v>
      </c>
      <c r="M820" t="str">
        <f>VLOOKUP(SalesReceipts[[#This Row],[staff_id]],Staff[],7,0)</f>
        <v>Dawn Anthony</v>
      </c>
      <c r="N820">
        <f>MONTH(SalesReceipts[[#This Row],[transaction_date]])</f>
        <v>10</v>
      </c>
      <c r="O820" t="str">
        <f>VLOOKUP(SalesReceipts[[#This Row],[product_id]],Product[],4,0)</f>
        <v>Biscotti</v>
      </c>
      <c r="P820">
        <f>COUNTIF(SalesReceipts[sales_outlet_id],SalesReceipts[[#This Row],[sales_outlet_id]])</f>
        <v>124</v>
      </c>
    </row>
    <row r="821" spans="1:16">
      <c r="A821">
        <v>181</v>
      </c>
      <c r="B821">
        <v>43761</v>
      </c>
      <c r="C821">
        <v>4</v>
      </c>
      <c r="D821">
        <v>14</v>
      </c>
      <c r="E821">
        <v>1</v>
      </c>
      <c r="F821">
        <v>1</v>
      </c>
      <c r="G821">
        <v>29</v>
      </c>
      <c r="H821">
        <v>1</v>
      </c>
      <c r="I821">
        <f>VLOOKUP(SalesReceipts[[#This Row],[product_id]],Product[],8,FALSE)</f>
        <v>2.5</v>
      </c>
      <c r="J821">
        <f>SalesReceipts[[#This Row],[unit_price]]-VLOOKUP(SalesReceipts[[#This Row],[product_id]],Product[],7,FALSE)</f>
        <v>2</v>
      </c>
      <c r="K821" t="str">
        <f>_xlfn.XLOOKUP(SalesReceipts[[#This Row],[product_id]],Product[product_id],Product[product_group],"Not Found", 0,1)</f>
        <v>Beverages</v>
      </c>
      <c r="L821" t="str">
        <f>VLOOKUP('Sales Receipts'!C822,SalesOutlet[],4,0)</f>
        <v>Markham</v>
      </c>
      <c r="M821" t="str">
        <f>VLOOKUP(SalesReceipts[[#This Row],[staff_id]],Staff[],7,0)</f>
        <v>Damon Sasha</v>
      </c>
      <c r="N821">
        <f>MONTH(SalesReceipts[[#This Row],[transaction_date]])</f>
        <v>10</v>
      </c>
      <c r="O821" t="str">
        <f>VLOOKUP(SalesReceipts[[#This Row],[product_id]],Product[],4,0)</f>
        <v>Gourmet brewed coffee</v>
      </c>
      <c r="P821">
        <f>COUNTIF(SalesReceipts[sales_outlet_id],SalesReceipts[[#This Row],[sales_outlet_id]])</f>
        <v>129</v>
      </c>
    </row>
    <row r="822" spans="1:16">
      <c r="A822">
        <v>546</v>
      </c>
      <c r="B822">
        <v>43762</v>
      </c>
      <c r="C822">
        <v>8</v>
      </c>
      <c r="D822">
        <v>32</v>
      </c>
      <c r="E822">
        <v>0</v>
      </c>
      <c r="F822">
        <v>1</v>
      </c>
      <c r="G822">
        <v>24</v>
      </c>
      <c r="H822">
        <v>1</v>
      </c>
      <c r="I822">
        <f>VLOOKUP(SalesReceipts[[#This Row],[product_id]],Product[],8,FALSE)</f>
        <v>3</v>
      </c>
      <c r="J822">
        <f>SalesReceipts[[#This Row],[unit_price]]-VLOOKUP(SalesReceipts[[#This Row],[product_id]],Product[],7,FALSE)</f>
        <v>2.4</v>
      </c>
      <c r="K822" t="str">
        <f>_xlfn.XLOOKUP(SalesReceipts[[#This Row],[product_id]],Product[product_id],Product[product_group],"Not Found", 0,1)</f>
        <v>Beverages</v>
      </c>
      <c r="L822" t="str">
        <f>VLOOKUP('Sales Receipts'!C823,SalesOutlet[],4,0)</f>
        <v>Mississauga</v>
      </c>
      <c r="M822" t="str">
        <f>VLOOKUP(SalesReceipts[[#This Row],[staff_id]],Staff[],7,0)</f>
        <v>Alisa Lysandra</v>
      </c>
      <c r="N822">
        <f>MONTH(SalesReceipts[[#This Row],[transaction_date]])</f>
        <v>10</v>
      </c>
      <c r="O822" t="str">
        <f>VLOOKUP(SalesReceipts[[#This Row],[product_id]],Product[],4,0)</f>
        <v>Drip coffee</v>
      </c>
      <c r="P822">
        <f>COUNTIF(SalesReceipts[sales_outlet_id],SalesReceipts[[#This Row],[sales_outlet_id]])</f>
        <v>124</v>
      </c>
    </row>
    <row r="823" spans="1:16">
      <c r="A823">
        <v>1419</v>
      </c>
      <c r="B823">
        <v>43762</v>
      </c>
      <c r="C823">
        <v>6</v>
      </c>
      <c r="D823">
        <v>21</v>
      </c>
      <c r="E823">
        <v>1</v>
      </c>
      <c r="F823">
        <v>1</v>
      </c>
      <c r="G823">
        <v>54</v>
      </c>
      <c r="H823">
        <v>1</v>
      </c>
      <c r="I823">
        <f>VLOOKUP(SalesReceipts[[#This Row],[product_id]],Product[],8,FALSE)</f>
        <v>2.5</v>
      </c>
      <c r="J823">
        <f>SalesReceipts[[#This Row],[unit_price]]-VLOOKUP(SalesReceipts[[#This Row],[product_id]],Product[],7,FALSE)</f>
        <v>1.87</v>
      </c>
      <c r="K823" t="str">
        <f>_xlfn.XLOOKUP(SalesReceipts[[#This Row],[product_id]],Product[product_id],Product[product_group],"Not Found", 0,1)</f>
        <v>Beverages</v>
      </c>
      <c r="L823" t="str">
        <f>VLOOKUP('Sales Receipts'!C824,SalesOutlet[],4,0)</f>
        <v>Mississauga</v>
      </c>
      <c r="M823" t="str">
        <f>VLOOKUP(SalesReceipts[[#This Row],[staff_id]],Staff[],7,0)</f>
        <v>Melodie Mercedes</v>
      </c>
      <c r="N823">
        <f>MONTH(SalesReceipts[[#This Row],[transaction_date]])</f>
        <v>10</v>
      </c>
      <c r="O823" t="str">
        <f>VLOOKUP(SalesReceipts[[#This Row],[product_id]],Product[],4,0)</f>
        <v>Brewed Chai tea</v>
      </c>
      <c r="P823">
        <f>COUNTIF(SalesReceipts[sales_outlet_id],SalesReceipts[[#This Row],[sales_outlet_id]])</f>
        <v>146</v>
      </c>
    </row>
    <row r="824" spans="1:16">
      <c r="A824">
        <v>1817</v>
      </c>
      <c r="B824">
        <v>43762</v>
      </c>
      <c r="C824">
        <v>6</v>
      </c>
      <c r="D824">
        <v>21</v>
      </c>
      <c r="E824">
        <v>1</v>
      </c>
      <c r="F824">
        <v>1</v>
      </c>
      <c r="G824">
        <v>26</v>
      </c>
      <c r="H824">
        <v>2</v>
      </c>
      <c r="I824">
        <f>VLOOKUP(SalesReceipts[[#This Row],[product_id]],Product[],8,FALSE)</f>
        <v>3</v>
      </c>
      <c r="J824">
        <f>SalesReceipts[[#This Row],[unit_price]]-VLOOKUP(SalesReceipts[[#This Row],[product_id]],Product[],7,FALSE)</f>
        <v>2.4</v>
      </c>
      <c r="K824" t="str">
        <f>_xlfn.XLOOKUP(SalesReceipts[[#This Row],[product_id]],Product[product_id],Product[product_group],"Not Found", 0,1)</f>
        <v>Beverages</v>
      </c>
      <c r="L824" t="str">
        <f>VLOOKUP('Sales Receipts'!C825,SalesOutlet[],4,0)</f>
        <v>Toronto</v>
      </c>
      <c r="M824" t="str">
        <f>VLOOKUP(SalesReceipts[[#This Row],[staff_id]],Staff[],7,0)</f>
        <v>Melodie Mercedes</v>
      </c>
      <c r="N824">
        <f>MONTH(SalesReceipts[[#This Row],[transaction_date]])</f>
        <v>10</v>
      </c>
      <c r="O824" t="str">
        <f>VLOOKUP(SalesReceipts[[#This Row],[product_id]],Product[],4,0)</f>
        <v>Organic brewed coffee</v>
      </c>
      <c r="P824">
        <f>COUNTIF(SalesReceipts[sales_outlet_id],SalesReceipts[[#This Row],[sales_outlet_id]])</f>
        <v>146</v>
      </c>
    </row>
    <row r="825" spans="1:16">
      <c r="A825">
        <v>1052</v>
      </c>
      <c r="B825">
        <v>43763</v>
      </c>
      <c r="C825">
        <v>4</v>
      </c>
      <c r="D825">
        <v>12</v>
      </c>
      <c r="E825">
        <v>0</v>
      </c>
      <c r="F825">
        <v>1</v>
      </c>
      <c r="G825">
        <v>86</v>
      </c>
      <c r="H825">
        <v>1</v>
      </c>
      <c r="I825">
        <f>VLOOKUP(SalesReceipts[[#This Row],[product_id]],Product[],8,FALSE)</f>
        <v>3</v>
      </c>
      <c r="J825">
        <f>SalesReceipts[[#This Row],[unit_price]]-VLOOKUP(SalesReceipts[[#This Row],[product_id]],Product[],7,FALSE)</f>
        <v>2.4</v>
      </c>
      <c r="K825" t="str">
        <f>_xlfn.XLOOKUP(SalesReceipts[[#This Row],[product_id]],Product[product_id],Product[product_group],"Not Found", 0,1)</f>
        <v>Beverages</v>
      </c>
      <c r="L825" t="str">
        <f>VLOOKUP('Sales Receipts'!C826,SalesOutlet[],4,0)</f>
        <v>Toronto</v>
      </c>
      <c r="M825" t="str">
        <f>VLOOKUP(SalesReceipts[[#This Row],[staff_id]],Staff[],7,0)</f>
        <v>Britanni Jorden</v>
      </c>
      <c r="N825">
        <f>MONTH(SalesReceipts[[#This Row],[transaction_date]])</f>
        <v>10</v>
      </c>
      <c r="O825" t="str">
        <f>VLOOKUP(SalesReceipts[[#This Row],[product_id]],Product[],4,0)</f>
        <v>Barista Espresso</v>
      </c>
      <c r="P825">
        <f>COUNTIF(SalesReceipts[sales_outlet_id],SalesReceipts[[#This Row],[sales_outlet_id]])</f>
        <v>129</v>
      </c>
    </row>
    <row r="826" spans="1:16">
      <c r="A826">
        <v>1538</v>
      </c>
      <c r="B826">
        <v>43763</v>
      </c>
      <c r="C826">
        <v>4</v>
      </c>
      <c r="D826">
        <v>11</v>
      </c>
      <c r="E826">
        <v>1</v>
      </c>
      <c r="F826">
        <v>1</v>
      </c>
      <c r="G826">
        <v>80</v>
      </c>
      <c r="H826">
        <v>2</v>
      </c>
      <c r="I826">
        <f>VLOOKUP(SalesReceipts[[#This Row],[product_id]],Product[],8,FALSE)</f>
        <v>23</v>
      </c>
      <c r="J826">
        <f>SalesReceipts[[#This Row],[unit_price]]-VLOOKUP(SalesReceipts[[#This Row],[product_id]],Product[],7,FALSE)</f>
        <v>15.64</v>
      </c>
      <c r="K826" t="str">
        <f>_xlfn.XLOOKUP(SalesReceipts[[#This Row],[product_id]],Product[product_id],Product[product_group],"Not Found", 0,1)</f>
        <v>Merchandise</v>
      </c>
      <c r="L826" t="str">
        <f>VLOOKUP('Sales Receipts'!C827,SalesOutlet[],4,0)</f>
        <v>Toronto</v>
      </c>
      <c r="M826" t="str">
        <f>VLOOKUP(SalesReceipts[[#This Row],[staff_id]],Staff[],7,0)</f>
        <v>Ruth Leslie</v>
      </c>
      <c r="N826">
        <f>MONTH(SalesReceipts[[#This Row],[transaction_date]])</f>
        <v>10</v>
      </c>
      <c r="O826" t="str">
        <f>VLOOKUP(SalesReceipts[[#This Row],[product_id]],Product[],4,0)</f>
        <v>Clothing</v>
      </c>
      <c r="P826">
        <f>COUNTIF(SalesReceipts[sales_outlet_id],SalesReceipts[[#This Row],[sales_outlet_id]])</f>
        <v>129</v>
      </c>
    </row>
    <row r="827" spans="1:16">
      <c r="A827">
        <v>1210</v>
      </c>
      <c r="B827">
        <v>43764</v>
      </c>
      <c r="C827">
        <v>9</v>
      </c>
      <c r="D827">
        <v>40</v>
      </c>
      <c r="E827">
        <v>0</v>
      </c>
      <c r="F827">
        <v>1</v>
      </c>
      <c r="G827">
        <v>42</v>
      </c>
      <c r="H827">
        <v>1</v>
      </c>
      <c r="I827">
        <f>VLOOKUP(SalesReceipts[[#This Row],[product_id]],Product[],8,FALSE)</f>
        <v>2.5</v>
      </c>
      <c r="J827">
        <f>SalesReceipts[[#This Row],[unit_price]]-VLOOKUP(SalesReceipts[[#This Row],[product_id]],Product[],7,FALSE)</f>
        <v>1.87</v>
      </c>
      <c r="K827" t="str">
        <f>_xlfn.XLOOKUP(SalesReceipts[[#This Row],[product_id]],Product[product_id],Product[product_group],"Not Found", 0,1)</f>
        <v>Beverages</v>
      </c>
      <c r="L827" t="str">
        <f>VLOOKUP('Sales Receipts'!C828,SalesOutlet[],4,0)</f>
        <v>Toronto</v>
      </c>
      <c r="M827" t="str">
        <f>VLOOKUP(SalesReceipts[[#This Row],[staff_id]],Staff[],7,0)</f>
        <v>Brent Herman</v>
      </c>
      <c r="N827">
        <f>MONTH(SalesReceipts[[#This Row],[transaction_date]])</f>
        <v>10</v>
      </c>
      <c r="O827" t="str">
        <f>VLOOKUP(SalesReceipts[[#This Row],[product_id]],Product[],4,0)</f>
        <v>Brewed herbal tea</v>
      </c>
      <c r="P827">
        <f>COUNTIF(SalesReceipts[sales_outlet_id],SalesReceipts[[#This Row],[sales_outlet_id]])</f>
        <v>114</v>
      </c>
    </row>
    <row r="828" spans="1:16">
      <c r="A828">
        <v>258</v>
      </c>
      <c r="B828">
        <v>43764</v>
      </c>
      <c r="C828">
        <v>10</v>
      </c>
      <c r="D828">
        <v>42</v>
      </c>
      <c r="E828">
        <v>0</v>
      </c>
      <c r="F828">
        <v>1</v>
      </c>
      <c r="G828">
        <v>70</v>
      </c>
      <c r="H828">
        <v>1</v>
      </c>
      <c r="I828">
        <f>VLOOKUP(SalesReceipts[[#This Row],[product_id]],Product[],8,FALSE)</f>
        <v>3.25</v>
      </c>
      <c r="J828">
        <f>SalesReceipts[[#This Row],[unit_price]]-VLOOKUP(SalesReceipts[[#This Row],[product_id]],Product[],7,FALSE)</f>
        <v>1.1400000000000001</v>
      </c>
      <c r="K828" t="str">
        <f>_xlfn.XLOOKUP(SalesReceipts[[#This Row],[product_id]],Product[product_id],Product[product_group],"Not Found", 0,1)</f>
        <v>Food</v>
      </c>
      <c r="L828" t="str">
        <f>VLOOKUP('Sales Receipts'!C829,SalesOutlet[],4,0)</f>
        <v>Toronto</v>
      </c>
      <c r="M828" t="str">
        <f>VLOOKUP(SalesReceipts[[#This Row],[staff_id]],Staff[],7,0)</f>
        <v>Kylie Candace</v>
      </c>
      <c r="N828">
        <f>MONTH(SalesReceipts[[#This Row],[transaction_date]])</f>
        <v>10</v>
      </c>
      <c r="O828" t="str">
        <f>VLOOKUP(SalesReceipts[[#This Row],[product_id]],Product[],4,0)</f>
        <v>Scone</v>
      </c>
      <c r="P828">
        <f>COUNTIF(SalesReceipts[sales_outlet_id],SalesReceipts[[#This Row],[sales_outlet_id]])</f>
        <v>121</v>
      </c>
    </row>
    <row r="829" spans="1:16">
      <c r="A829">
        <v>76</v>
      </c>
      <c r="B829">
        <v>43764</v>
      </c>
      <c r="C829">
        <v>10</v>
      </c>
      <c r="D829">
        <v>43</v>
      </c>
      <c r="E829">
        <v>0</v>
      </c>
      <c r="F829">
        <v>1</v>
      </c>
      <c r="G829">
        <v>48</v>
      </c>
      <c r="H829">
        <v>1</v>
      </c>
      <c r="I829">
        <f>VLOOKUP(SalesReceipts[[#This Row],[product_id]],Product[],8,FALSE)</f>
        <v>2.5</v>
      </c>
      <c r="J829">
        <f>SalesReceipts[[#This Row],[unit_price]]-VLOOKUP(SalesReceipts[[#This Row],[product_id]],Product[],7,FALSE)</f>
        <v>1.87</v>
      </c>
      <c r="K829" t="str">
        <f>_xlfn.XLOOKUP(SalesReceipts[[#This Row],[product_id]],Product[product_id],Product[product_group],"Not Found", 0,1)</f>
        <v>Beverages</v>
      </c>
      <c r="L829" t="str">
        <f>VLOOKUP('Sales Receipts'!C830,SalesOutlet[],4,0)</f>
        <v>Toronto</v>
      </c>
      <c r="M829" t="str">
        <f>VLOOKUP(SalesReceipts[[#This Row],[staff_id]],Staff[],7,0)</f>
        <v>Tatum Laurel</v>
      </c>
      <c r="N829">
        <f>MONTH(SalesReceipts[[#This Row],[transaction_date]])</f>
        <v>10</v>
      </c>
      <c r="O829" t="str">
        <f>VLOOKUP(SalesReceipts[[#This Row],[product_id]],Product[],4,0)</f>
        <v>Brewed Black tea</v>
      </c>
      <c r="P829">
        <f>COUNTIF(SalesReceipts[sales_outlet_id],SalesReceipts[[#This Row],[sales_outlet_id]])</f>
        <v>121</v>
      </c>
    </row>
    <row r="830" spans="1:16">
      <c r="A830">
        <v>607</v>
      </c>
      <c r="B830">
        <v>43764</v>
      </c>
      <c r="C830">
        <v>3</v>
      </c>
      <c r="D830">
        <v>7</v>
      </c>
      <c r="E830">
        <v>1</v>
      </c>
      <c r="F830">
        <v>1</v>
      </c>
      <c r="G830">
        <v>35</v>
      </c>
      <c r="H830">
        <v>2</v>
      </c>
      <c r="I830">
        <f>VLOOKUP(SalesReceipts[[#This Row],[product_id]],Product[],8,FALSE)</f>
        <v>3.1</v>
      </c>
      <c r="J830">
        <f>SalesReceipts[[#This Row],[unit_price]]-VLOOKUP(SalesReceipts[[#This Row],[product_id]],Product[],7,FALSE)</f>
        <v>2.48</v>
      </c>
      <c r="K830" t="str">
        <f>_xlfn.XLOOKUP(SalesReceipts[[#This Row],[product_id]],Product[product_id],Product[product_group],"Not Found", 0,1)</f>
        <v>Beverages</v>
      </c>
      <c r="L830" t="str">
        <f>VLOOKUP('Sales Receipts'!C831,SalesOutlet[],4,0)</f>
        <v>Mississauga</v>
      </c>
      <c r="M830" t="str">
        <f>VLOOKUP(SalesReceipts[[#This Row],[staff_id]],Staff[],7,0)</f>
        <v>Kelsey Cameron</v>
      </c>
      <c r="N830">
        <f>MONTH(SalesReceipts[[#This Row],[transaction_date]])</f>
        <v>10</v>
      </c>
      <c r="O830" t="str">
        <f>VLOOKUP(SalesReceipts[[#This Row],[product_id]],Product[],4,0)</f>
        <v>Premium brewed coffee</v>
      </c>
      <c r="P830">
        <f>COUNTIF(SalesReceipts[sales_outlet_id],SalesReceipts[[#This Row],[sales_outlet_id]])</f>
        <v>129</v>
      </c>
    </row>
    <row r="831" spans="1:16">
      <c r="A831">
        <v>610</v>
      </c>
      <c r="B831">
        <v>43765</v>
      </c>
      <c r="C831">
        <v>5</v>
      </c>
      <c r="D831">
        <v>19</v>
      </c>
      <c r="E831">
        <v>1</v>
      </c>
      <c r="F831">
        <v>1</v>
      </c>
      <c r="G831">
        <v>37</v>
      </c>
      <c r="H831">
        <v>1</v>
      </c>
      <c r="I831">
        <f>VLOOKUP(SalesReceipts[[#This Row],[product_id]],Product[],8,FALSE)</f>
        <v>3</v>
      </c>
      <c r="J831">
        <f>SalesReceipts[[#This Row],[unit_price]]-VLOOKUP(SalesReceipts[[#This Row],[product_id]],Product[],7,FALSE)</f>
        <v>2.4</v>
      </c>
      <c r="K831" t="str">
        <f>_xlfn.XLOOKUP(SalesReceipts[[#This Row],[product_id]],Product[product_id],Product[product_group],"Not Found", 0,1)</f>
        <v>Beverages</v>
      </c>
      <c r="L831" t="str">
        <f>VLOOKUP('Sales Receipts'!C832,SalesOutlet[],4,0)</f>
        <v>Markham</v>
      </c>
      <c r="M831" t="str">
        <f>VLOOKUP(SalesReceipts[[#This Row],[staff_id]],Staff[],7,0)</f>
        <v>Peter Paloma</v>
      </c>
      <c r="N831">
        <f>MONTH(SalesReceipts[[#This Row],[transaction_date]])</f>
        <v>10</v>
      </c>
      <c r="O831" t="str">
        <f>VLOOKUP(SalesReceipts[[#This Row],[product_id]],Product[],4,0)</f>
        <v>Barista Espresso</v>
      </c>
      <c r="P831">
        <f>COUNTIF(SalesReceipts[sales_outlet_id],SalesReceipts[[#This Row],[sales_outlet_id]])</f>
        <v>115</v>
      </c>
    </row>
    <row r="832" spans="1:16">
      <c r="A832">
        <v>782</v>
      </c>
      <c r="B832">
        <v>43765</v>
      </c>
      <c r="C832">
        <v>7</v>
      </c>
      <c r="D832">
        <v>28</v>
      </c>
      <c r="E832">
        <v>1</v>
      </c>
      <c r="F832">
        <v>1</v>
      </c>
      <c r="G832">
        <v>84</v>
      </c>
      <c r="H832">
        <v>1</v>
      </c>
      <c r="I832">
        <f>VLOOKUP(SalesReceipts[[#This Row],[product_id]],Product[],8,FALSE)</f>
        <v>0.8</v>
      </c>
      <c r="J832">
        <f>SalesReceipts[[#This Row],[unit_price]]-VLOOKUP(SalesReceipts[[#This Row],[product_id]],Product[],7,FALSE)</f>
        <v>0.76</v>
      </c>
      <c r="K832" t="str">
        <f>_xlfn.XLOOKUP(SalesReceipts[[#This Row],[product_id]],Product[product_id],Product[product_group],"Not Found", 0,1)</f>
        <v>Add-ons</v>
      </c>
      <c r="L832" t="str">
        <f>VLOOKUP('Sales Receipts'!C833,SalesOutlet[],4,0)</f>
        <v>Toronto</v>
      </c>
      <c r="M832" t="str">
        <f>VLOOKUP(SalesReceipts[[#This Row],[staff_id]],Staff[],7,0)</f>
        <v>Joseph Byron</v>
      </c>
      <c r="N832">
        <f>MONTH(SalesReceipts[[#This Row],[transaction_date]])</f>
        <v>10</v>
      </c>
      <c r="O832" t="str">
        <f>VLOOKUP(SalesReceipts[[#This Row],[product_id]],Product[],4,0)</f>
        <v>Regular syrup</v>
      </c>
      <c r="P832">
        <f>COUNTIF(SalesReceipts[sales_outlet_id],SalesReceipts[[#This Row],[sales_outlet_id]])</f>
        <v>122</v>
      </c>
    </row>
    <row r="833" spans="1:16">
      <c r="A833">
        <v>960</v>
      </c>
      <c r="B833">
        <v>43765</v>
      </c>
      <c r="C833">
        <v>3</v>
      </c>
      <c r="D833">
        <v>6</v>
      </c>
      <c r="E833">
        <v>1</v>
      </c>
      <c r="F833">
        <v>1</v>
      </c>
      <c r="G833">
        <v>15</v>
      </c>
      <c r="H833">
        <v>1</v>
      </c>
      <c r="I833">
        <f>VLOOKUP(SalesReceipts[[#This Row],[product_id]],Product[],8,FALSE)</f>
        <v>9.25</v>
      </c>
      <c r="J833">
        <f>SalesReceipts[[#This Row],[unit_price]]-VLOOKUP(SalesReceipts[[#This Row],[product_id]],Product[],7,FALSE)</f>
        <v>1.8499999999999996</v>
      </c>
      <c r="K833" t="str">
        <f>_xlfn.XLOOKUP(SalesReceipts[[#This Row],[product_id]],Product[product_id],Product[product_group],"Not Found", 0,1)</f>
        <v>Whole Bean/Teas</v>
      </c>
      <c r="L833" t="str">
        <f>VLOOKUP('Sales Receipts'!C834,SalesOutlet[],4,0)</f>
        <v>Mississauga</v>
      </c>
      <c r="M833" t="str">
        <f>VLOOKUP(SalesReceipts[[#This Row],[staff_id]],Staff[],7,0)</f>
        <v>Xena Rahim</v>
      </c>
      <c r="N833">
        <f>MONTH(SalesReceipts[[#This Row],[transaction_date]])</f>
        <v>10</v>
      </c>
      <c r="O833" t="str">
        <f>VLOOKUP(SalesReceipts[[#This Row],[product_id]],Product[],4,0)</f>
        <v>Green tea</v>
      </c>
      <c r="P833">
        <f>COUNTIF(SalesReceipts[sales_outlet_id],SalesReceipts[[#This Row],[sales_outlet_id]])</f>
        <v>129</v>
      </c>
    </row>
    <row r="834" spans="1:16">
      <c r="A834">
        <v>217</v>
      </c>
      <c r="B834">
        <v>43765</v>
      </c>
      <c r="C834">
        <v>6</v>
      </c>
      <c r="D834">
        <v>22</v>
      </c>
      <c r="E834">
        <v>0</v>
      </c>
      <c r="F834">
        <v>1</v>
      </c>
      <c r="G834">
        <v>63</v>
      </c>
      <c r="H834">
        <v>1</v>
      </c>
      <c r="I834">
        <f>VLOOKUP(SalesReceipts[[#This Row],[product_id]],Product[],8,FALSE)</f>
        <v>0.8</v>
      </c>
      <c r="J834">
        <f>SalesReceipts[[#This Row],[unit_price]]-VLOOKUP(SalesReceipts[[#This Row],[product_id]],Product[],7,FALSE)</f>
        <v>0.76</v>
      </c>
      <c r="K834" t="str">
        <f>_xlfn.XLOOKUP(SalesReceipts[[#This Row],[product_id]],Product[product_id],Product[product_group],"Not Found", 0,1)</f>
        <v>Add-ons</v>
      </c>
      <c r="L834" t="str">
        <f>VLOOKUP('Sales Receipts'!C835,SalesOutlet[],4,0)</f>
        <v>Toronto</v>
      </c>
      <c r="M834" t="str">
        <f>VLOOKUP(SalesReceipts[[#This Row],[staff_id]],Staff[],7,0)</f>
        <v>Marny Dennis</v>
      </c>
      <c r="N834">
        <f>MONTH(SalesReceipts[[#This Row],[transaction_date]])</f>
        <v>10</v>
      </c>
      <c r="O834" t="str">
        <f>VLOOKUP(SalesReceipts[[#This Row],[product_id]],Product[],4,0)</f>
        <v>Regular syrup</v>
      </c>
      <c r="P834">
        <f>COUNTIF(SalesReceipts[sales_outlet_id],SalesReceipts[[#This Row],[sales_outlet_id]])</f>
        <v>146</v>
      </c>
    </row>
    <row r="835" spans="1:16">
      <c r="A835">
        <v>1076</v>
      </c>
      <c r="B835">
        <v>43765</v>
      </c>
      <c r="C835">
        <v>9</v>
      </c>
      <c r="D835">
        <v>37</v>
      </c>
      <c r="E835">
        <v>0</v>
      </c>
      <c r="F835">
        <v>1</v>
      </c>
      <c r="G835">
        <v>67</v>
      </c>
      <c r="H835">
        <v>2</v>
      </c>
      <c r="I835">
        <f>VLOOKUP(SalesReceipts[[#This Row],[product_id]],Product[],8,FALSE)</f>
        <v>5.95</v>
      </c>
      <c r="J835">
        <f>SalesReceipts[[#This Row],[unit_price]]-VLOOKUP(SalesReceipts[[#This Row],[product_id]],Product[],7,FALSE)</f>
        <v>4.76</v>
      </c>
      <c r="K835" t="str">
        <f>_xlfn.XLOOKUP(SalesReceipts[[#This Row],[product_id]],Product[product_id],Product[product_group],"Not Found", 0,1)</f>
        <v>Beverages</v>
      </c>
      <c r="L835" t="str">
        <f>VLOOKUP('Sales Receipts'!C836,SalesOutlet[],4,0)</f>
        <v>Markham</v>
      </c>
      <c r="M835" t="str">
        <f>VLOOKUP(SalesReceipts[[#This Row],[staff_id]],Staff[],7,0)</f>
        <v>Hop Bianca</v>
      </c>
      <c r="N835">
        <f>MONTH(SalesReceipts[[#This Row],[transaction_date]])</f>
        <v>10</v>
      </c>
      <c r="O835" t="str">
        <f>VLOOKUP(SalesReceipts[[#This Row],[product_id]],Product[],4,0)</f>
        <v>Seasonal drink</v>
      </c>
      <c r="P835">
        <f>COUNTIF(SalesReceipts[sales_outlet_id],SalesReceipts[[#This Row],[sales_outlet_id]])</f>
        <v>114</v>
      </c>
    </row>
    <row r="836" spans="1:16">
      <c r="A836">
        <v>333</v>
      </c>
      <c r="B836">
        <v>43765</v>
      </c>
      <c r="C836">
        <v>7</v>
      </c>
      <c r="D836">
        <v>30</v>
      </c>
      <c r="E836">
        <v>1</v>
      </c>
      <c r="F836">
        <v>1</v>
      </c>
      <c r="G836">
        <v>74</v>
      </c>
      <c r="H836">
        <v>1</v>
      </c>
      <c r="I836">
        <f>VLOOKUP(SalesReceipts[[#This Row],[product_id]],Product[],8,FALSE)</f>
        <v>3.5</v>
      </c>
      <c r="J836">
        <f>SalesReceipts[[#This Row],[unit_price]]-VLOOKUP(SalesReceipts[[#This Row],[product_id]],Product[],7,FALSE)</f>
        <v>1.2200000000000002</v>
      </c>
      <c r="K836" t="str">
        <f>_xlfn.XLOOKUP(SalesReceipts[[#This Row],[product_id]],Product[product_id],Product[product_group],"Not Found", 0,1)</f>
        <v>Food</v>
      </c>
      <c r="L836" t="str">
        <f>VLOOKUP('Sales Receipts'!C837,SalesOutlet[],4,0)</f>
        <v>Mississauga</v>
      </c>
      <c r="M836" t="str">
        <f>VLOOKUP(SalesReceipts[[#This Row],[staff_id]],Staff[],7,0)</f>
        <v>Amela Chadwick</v>
      </c>
      <c r="N836">
        <f>MONTH(SalesReceipts[[#This Row],[transaction_date]])</f>
        <v>10</v>
      </c>
      <c r="O836" t="str">
        <f>VLOOKUP(SalesReceipts[[#This Row],[product_id]],Product[],4,0)</f>
        <v>Biscotti</v>
      </c>
      <c r="P836">
        <f>COUNTIF(SalesReceipts[sales_outlet_id],SalesReceipts[[#This Row],[sales_outlet_id]])</f>
        <v>122</v>
      </c>
    </row>
    <row r="837" spans="1:16">
      <c r="A837">
        <v>873</v>
      </c>
      <c r="B837">
        <v>43770</v>
      </c>
      <c r="C837">
        <v>6</v>
      </c>
      <c r="D837">
        <v>24</v>
      </c>
      <c r="E837">
        <v>1</v>
      </c>
      <c r="F837">
        <v>1</v>
      </c>
      <c r="G837">
        <v>26</v>
      </c>
      <c r="H837">
        <v>1</v>
      </c>
      <c r="I837">
        <f>VLOOKUP(SalesReceipts[[#This Row],[product_id]],Product[],8,FALSE)</f>
        <v>3</v>
      </c>
      <c r="J837">
        <f>SalesReceipts[[#This Row],[unit_price]]-VLOOKUP(SalesReceipts[[#This Row],[product_id]],Product[],7,FALSE)</f>
        <v>2.4</v>
      </c>
      <c r="K837" t="str">
        <f>_xlfn.XLOOKUP(SalesReceipts[[#This Row],[product_id]],Product[product_id],Product[product_group],"Not Found", 0,1)</f>
        <v>Beverages</v>
      </c>
      <c r="L837" t="str">
        <f>VLOOKUP('Sales Receipts'!C838,SalesOutlet[],4,0)</f>
        <v>Mississauga</v>
      </c>
      <c r="M837" t="str">
        <f>VLOOKUP(SalesReceipts[[#This Row],[staff_id]],Staff[],7,0)</f>
        <v>Garrett Doris</v>
      </c>
      <c r="N837">
        <f>MONTH(SalesReceipts[[#This Row],[transaction_date]])</f>
        <v>11</v>
      </c>
      <c r="O837" t="str">
        <f>VLOOKUP(SalesReceipts[[#This Row],[product_id]],Product[],4,0)</f>
        <v>Organic brewed coffee</v>
      </c>
      <c r="P837">
        <f>COUNTIF(SalesReceipts[sales_outlet_id],SalesReceipts[[#This Row],[sales_outlet_id]])</f>
        <v>146</v>
      </c>
    </row>
    <row r="838" spans="1:16">
      <c r="A838">
        <v>471</v>
      </c>
      <c r="B838">
        <v>43770</v>
      </c>
      <c r="C838">
        <v>6</v>
      </c>
      <c r="D838">
        <v>22</v>
      </c>
      <c r="E838">
        <v>0</v>
      </c>
      <c r="F838">
        <v>1</v>
      </c>
      <c r="G838">
        <v>8</v>
      </c>
      <c r="H838">
        <v>2</v>
      </c>
      <c r="I838">
        <f>VLOOKUP(SalesReceipts[[#This Row],[product_id]],Product[],8,FALSE)</f>
        <v>45</v>
      </c>
      <c r="J838">
        <f>SalesReceipts[[#This Row],[unit_price]]-VLOOKUP(SalesReceipts[[#This Row],[product_id]],Product[],7,FALSE)</f>
        <v>9</v>
      </c>
      <c r="K838" t="str">
        <f>_xlfn.XLOOKUP(SalesReceipts[[#This Row],[product_id]],Product[product_id],Product[product_group],"Not Found", 0,1)</f>
        <v>Whole Bean/Teas</v>
      </c>
      <c r="L838" t="str">
        <f>VLOOKUP('Sales Receipts'!C839,SalesOutlet[],4,0)</f>
        <v>Toronto</v>
      </c>
      <c r="M838" t="str">
        <f>VLOOKUP(SalesReceipts[[#This Row],[staff_id]],Staff[],7,0)</f>
        <v>Marny Dennis</v>
      </c>
      <c r="N838">
        <f>MONTH(SalesReceipts[[#This Row],[transaction_date]])</f>
        <v>11</v>
      </c>
      <c r="O838" t="str">
        <f>VLOOKUP(SalesReceipts[[#This Row],[product_id]],Product[],4,0)</f>
        <v>Premium Beans</v>
      </c>
      <c r="P838">
        <f>COUNTIF(SalesReceipts[sales_outlet_id],SalesReceipts[[#This Row],[sales_outlet_id]])</f>
        <v>146</v>
      </c>
    </row>
    <row r="839" spans="1:16">
      <c r="A839">
        <v>352</v>
      </c>
      <c r="B839">
        <v>43770</v>
      </c>
      <c r="C839">
        <v>10</v>
      </c>
      <c r="D839">
        <v>44</v>
      </c>
      <c r="E839">
        <v>1</v>
      </c>
      <c r="F839">
        <v>1</v>
      </c>
      <c r="G839">
        <v>19</v>
      </c>
      <c r="H839">
        <v>2</v>
      </c>
      <c r="I839">
        <f>VLOOKUP(SalesReceipts[[#This Row],[product_id]],Product[],8,FALSE)</f>
        <v>6.4</v>
      </c>
      <c r="J839">
        <f>SalesReceipts[[#This Row],[unit_price]]-VLOOKUP(SalesReceipts[[#This Row],[product_id]],Product[],7,FALSE)</f>
        <v>1.2800000000000002</v>
      </c>
      <c r="K839" t="str">
        <f>_xlfn.XLOOKUP(SalesReceipts[[#This Row],[product_id]],Product[product_id],Product[product_group],"Not Found", 0,1)</f>
        <v>Whole Bean/Teas</v>
      </c>
      <c r="L839" t="str">
        <f>VLOOKUP('Sales Receipts'!C840,SalesOutlet[],4,0)</f>
        <v>Markham</v>
      </c>
      <c r="M839" t="str">
        <f>VLOOKUP(SalesReceipts[[#This Row],[staff_id]],Staff[],7,0)</f>
        <v>Tamekah Maya</v>
      </c>
      <c r="N839">
        <f>MONTH(SalesReceipts[[#This Row],[transaction_date]])</f>
        <v>11</v>
      </c>
      <c r="O839" t="str">
        <f>VLOOKUP(SalesReceipts[[#This Row],[product_id]],Product[],4,0)</f>
        <v>Drinking Chocolate</v>
      </c>
      <c r="P839">
        <f>COUNTIF(SalesReceipts[sales_outlet_id],SalesReceipts[[#This Row],[sales_outlet_id]])</f>
        <v>121</v>
      </c>
    </row>
    <row r="840" spans="1:16">
      <c r="A840">
        <v>354</v>
      </c>
      <c r="B840">
        <v>43770</v>
      </c>
      <c r="C840">
        <v>8</v>
      </c>
      <c r="D840">
        <v>33</v>
      </c>
      <c r="E840">
        <v>0</v>
      </c>
      <c r="F840">
        <v>1</v>
      </c>
      <c r="G840">
        <v>59</v>
      </c>
      <c r="H840">
        <v>2</v>
      </c>
      <c r="I840">
        <f>VLOOKUP(SalesReceipts[[#This Row],[product_id]],Product[],8,FALSE)</f>
        <v>4.5</v>
      </c>
      <c r="J840">
        <f>SalesReceipts[[#This Row],[unit_price]]-VLOOKUP(SalesReceipts[[#This Row],[product_id]],Product[],7,FALSE)</f>
        <v>1.1200000000000001</v>
      </c>
      <c r="K840" t="str">
        <f>_xlfn.XLOOKUP(SalesReceipts[[#This Row],[product_id]],Product[product_id],Product[product_group],"Not Found", 0,1)</f>
        <v>Beverages</v>
      </c>
      <c r="L840" t="str">
        <f>VLOOKUP('Sales Receipts'!C841,SalesOutlet[],4,0)</f>
        <v>Mississauga</v>
      </c>
      <c r="M840" t="str">
        <f>VLOOKUP(SalesReceipts[[#This Row],[staff_id]],Staff[],7,0)</f>
        <v>Cairo Vaughan</v>
      </c>
      <c r="N840">
        <f>MONTH(SalesReceipts[[#This Row],[transaction_date]])</f>
        <v>11</v>
      </c>
      <c r="O840" t="str">
        <f>VLOOKUP(SalesReceipts[[#This Row],[product_id]],Product[],4,0)</f>
        <v>Hot chocolate</v>
      </c>
      <c r="P840">
        <f>COUNTIF(SalesReceipts[sales_outlet_id],SalesReceipts[[#This Row],[sales_outlet_id]])</f>
        <v>124</v>
      </c>
    </row>
    <row r="841" spans="1:16">
      <c r="A841">
        <v>691</v>
      </c>
      <c r="B841">
        <v>43771</v>
      </c>
      <c r="C841">
        <v>6</v>
      </c>
      <c r="D841">
        <v>23</v>
      </c>
      <c r="E841">
        <v>0</v>
      </c>
      <c r="F841">
        <v>1</v>
      </c>
      <c r="G841">
        <v>53</v>
      </c>
      <c r="H841">
        <v>1</v>
      </c>
      <c r="I841">
        <f>VLOOKUP(SalesReceipts[[#This Row],[product_id]],Product[],8,FALSE)</f>
        <v>3</v>
      </c>
      <c r="J841">
        <f>SalesReceipts[[#This Row],[unit_price]]-VLOOKUP(SalesReceipts[[#This Row],[product_id]],Product[],7,FALSE)</f>
        <v>2.25</v>
      </c>
      <c r="K841" t="str">
        <f>_xlfn.XLOOKUP(SalesReceipts[[#This Row],[product_id]],Product[product_id],Product[product_group],"Not Found", 0,1)</f>
        <v>Beverages</v>
      </c>
      <c r="L841" t="str">
        <f>VLOOKUP('Sales Receipts'!C842,SalesOutlet[],4,0)</f>
        <v>Toronto</v>
      </c>
      <c r="M841" t="str">
        <f>VLOOKUP(SalesReceipts[[#This Row],[staff_id]],Staff[],7,0)</f>
        <v>Blythe Arsenio</v>
      </c>
      <c r="N841">
        <f>MONTH(SalesReceipts[[#This Row],[transaction_date]])</f>
        <v>11</v>
      </c>
      <c r="O841" t="str">
        <f>VLOOKUP(SalesReceipts[[#This Row],[product_id]],Product[],4,0)</f>
        <v>Brewed Chai tea</v>
      </c>
      <c r="P841">
        <f>COUNTIF(SalesReceipts[sales_outlet_id],SalesReceipts[[#This Row],[sales_outlet_id]])</f>
        <v>146</v>
      </c>
    </row>
    <row r="842" spans="1:16">
      <c r="A842">
        <v>1711</v>
      </c>
      <c r="B842">
        <v>43771</v>
      </c>
      <c r="C842">
        <v>10</v>
      </c>
      <c r="D842">
        <v>41</v>
      </c>
      <c r="E842">
        <v>1</v>
      </c>
      <c r="F842">
        <v>1</v>
      </c>
      <c r="G842">
        <v>8</v>
      </c>
      <c r="H842">
        <v>1</v>
      </c>
      <c r="I842">
        <f>VLOOKUP(SalesReceipts[[#This Row],[product_id]],Product[],8,FALSE)</f>
        <v>45</v>
      </c>
      <c r="J842">
        <f>SalesReceipts[[#This Row],[unit_price]]-VLOOKUP(SalesReceipts[[#This Row],[product_id]],Product[],7,FALSE)</f>
        <v>9</v>
      </c>
      <c r="K842" t="str">
        <f>_xlfn.XLOOKUP(SalesReceipts[[#This Row],[product_id]],Product[product_id],Product[product_group],"Not Found", 0,1)</f>
        <v>Whole Bean/Teas</v>
      </c>
      <c r="L842" t="str">
        <f>VLOOKUP('Sales Receipts'!C843,SalesOutlet[],4,0)</f>
        <v>Toronto</v>
      </c>
      <c r="M842" t="str">
        <f>VLOOKUP(SalesReceipts[[#This Row],[staff_id]],Staff[],7,0)</f>
        <v>Adrian Macon</v>
      </c>
      <c r="N842">
        <f>MONTH(SalesReceipts[[#This Row],[transaction_date]])</f>
        <v>11</v>
      </c>
      <c r="O842" t="str">
        <f>VLOOKUP(SalesReceipts[[#This Row],[product_id]],Product[],4,0)</f>
        <v>Premium Beans</v>
      </c>
      <c r="P842">
        <f>COUNTIF(SalesReceipts[sales_outlet_id],SalesReceipts[[#This Row],[sales_outlet_id]])</f>
        <v>121</v>
      </c>
    </row>
    <row r="843" spans="1:16">
      <c r="A843">
        <v>1717</v>
      </c>
      <c r="B843">
        <v>43771</v>
      </c>
      <c r="C843">
        <v>9</v>
      </c>
      <c r="D843">
        <v>36</v>
      </c>
      <c r="E843">
        <v>1</v>
      </c>
      <c r="F843">
        <v>1</v>
      </c>
      <c r="G843">
        <v>48</v>
      </c>
      <c r="H843">
        <v>1</v>
      </c>
      <c r="I843">
        <f>VLOOKUP(SalesReceipts[[#This Row],[product_id]],Product[],8,FALSE)</f>
        <v>2.5</v>
      </c>
      <c r="J843">
        <f>SalesReceipts[[#This Row],[unit_price]]-VLOOKUP(SalesReceipts[[#This Row],[product_id]],Product[],7,FALSE)</f>
        <v>1.87</v>
      </c>
      <c r="K843" t="str">
        <f>_xlfn.XLOOKUP(SalesReceipts[[#This Row],[product_id]],Product[product_id],Product[product_group],"Not Found", 0,1)</f>
        <v>Beverages</v>
      </c>
      <c r="L843" t="str">
        <f>VLOOKUP('Sales Receipts'!C844,SalesOutlet[],4,0)</f>
        <v>Mississauga</v>
      </c>
      <c r="M843" t="str">
        <f>VLOOKUP(SalesReceipts[[#This Row],[staff_id]],Staff[],7,0)</f>
        <v>Anthony Kaitlin</v>
      </c>
      <c r="N843">
        <f>MONTH(SalesReceipts[[#This Row],[transaction_date]])</f>
        <v>11</v>
      </c>
      <c r="O843" t="str">
        <f>VLOOKUP(SalesReceipts[[#This Row],[product_id]],Product[],4,0)</f>
        <v>Brewed Black tea</v>
      </c>
      <c r="P843">
        <f>COUNTIF(SalesReceipts[sales_outlet_id],SalesReceipts[[#This Row],[sales_outlet_id]])</f>
        <v>114</v>
      </c>
    </row>
    <row r="844" spans="1:16">
      <c r="A844">
        <v>1066</v>
      </c>
      <c r="B844">
        <v>43771</v>
      </c>
      <c r="C844">
        <v>6</v>
      </c>
      <c r="D844">
        <v>23</v>
      </c>
      <c r="E844">
        <v>1</v>
      </c>
      <c r="F844">
        <v>1</v>
      </c>
      <c r="G844">
        <v>30</v>
      </c>
      <c r="H844">
        <v>2</v>
      </c>
      <c r="I844">
        <f>VLOOKUP(SalesReceipts[[#This Row],[product_id]],Product[],8,FALSE)</f>
        <v>3</v>
      </c>
      <c r="J844">
        <f>SalesReceipts[[#This Row],[unit_price]]-VLOOKUP(SalesReceipts[[#This Row],[product_id]],Product[],7,FALSE)</f>
        <v>2.4</v>
      </c>
      <c r="K844" t="str">
        <f>_xlfn.XLOOKUP(SalesReceipts[[#This Row],[product_id]],Product[product_id],Product[product_group],"Not Found", 0,1)</f>
        <v>Beverages</v>
      </c>
      <c r="L844" t="str">
        <f>VLOOKUP('Sales Receipts'!C845,SalesOutlet[],4,0)</f>
        <v>Toronto</v>
      </c>
      <c r="M844" t="str">
        <f>VLOOKUP(SalesReceipts[[#This Row],[staff_id]],Staff[],7,0)</f>
        <v>Blythe Arsenio</v>
      </c>
      <c r="N844">
        <f>MONTH(SalesReceipts[[#This Row],[transaction_date]])</f>
        <v>11</v>
      </c>
      <c r="O844" t="str">
        <f>VLOOKUP(SalesReceipts[[#This Row],[product_id]],Product[],4,0)</f>
        <v>Gourmet brewed coffee</v>
      </c>
      <c r="P844">
        <f>COUNTIF(SalesReceipts[sales_outlet_id],SalesReceipts[[#This Row],[sales_outlet_id]])</f>
        <v>146</v>
      </c>
    </row>
    <row r="845" spans="1:16">
      <c r="A845">
        <v>509</v>
      </c>
      <c r="B845">
        <v>43771</v>
      </c>
      <c r="C845">
        <v>3</v>
      </c>
      <c r="D845">
        <v>10</v>
      </c>
      <c r="E845">
        <v>1</v>
      </c>
      <c r="F845">
        <v>1</v>
      </c>
      <c r="G845">
        <v>38</v>
      </c>
      <c r="H845">
        <v>2</v>
      </c>
      <c r="I845">
        <f>VLOOKUP(SalesReceipts[[#This Row],[product_id]],Product[],8,FALSE)</f>
        <v>3.75</v>
      </c>
      <c r="J845">
        <f>SalesReceipts[[#This Row],[unit_price]]-VLOOKUP(SalesReceipts[[#This Row],[product_id]],Product[],7,FALSE)</f>
        <v>3</v>
      </c>
      <c r="K845" t="str">
        <f>_xlfn.XLOOKUP(SalesReceipts[[#This Row],[product_id]],Product[product_id],Product[product_group],"Not Found", 0,1)</f>
        <v>Beverages</v>
      </c>
      <c r="L845" t="str">
        <f>VLOOKUP('Sales Receipts'!C846,SalesOutlet[],4,0)</f>
        <v>Toronto</v>
      </c>
      <c r="M845" t="str">
        <f>VLOOKUP(SalesReceipts[[#This Row],[staff_id]],Staff[],7,0)</f>
        <v>Uma Winifred</v>
      </c>
      <c r="N845">
        <f>MONTH(SalesReceipts[[#This Row],[transaction_date]])</f>
        <v>11</v>
      </c>
      <c r="O845" t="str">
        <f>VLOOKUP(SalesReceipts[[#This Row],[product_id]],Product[],4,0)</f>
        <v>Barista Espresso</v>
      </c>
      <c r="P845">
        <f>COUNTIF(SalesReceipts[sales_outlet_id],SalesReceipts[[#This Row],[sales_outlet_id]])</f>
        <v>129</v>
      </c>
    </row>
    <row r="846" spans="1:16">
      <c r="A846">
        <v>117</v>
      </c>
      <c r="B846">
        <v>43772</v>
      </c>
      <c r="C846">
        <v>9</v>
      </c>
      <c r="D846">
        <v>37</v>
      </c>
      <c r="E846">
        <v>1</v>
      </c>
      <c r="F846">
        <v>1</v>
      </c>
      <c r="G846">
        <v>49</v>
      </c>
      <c r="H846">
        <v>1</v>
      </c>
      <c r="I846">
        <f>VLOOKUP(SalesReceipts[[#This Row],[product_id]],Product[],8,FALSE)</f>
        <v>3</v>
      </c>
      <c r="J846">
        <f>SalesReceipts[[#This Row],[unit_price]]-VLOOKUP(SalesReceipts[[#This Row],[product_id]],Product[],7,FALSE)</f>
        <v>2.25</v>
      </c>
      <c r="K846" t="str">
        <f>_xlfn.XLOOKUP(SalesReceipts[[#This Row],[product_id]],Product[product_id],Product[product_group],"Not Found", 0,1)</f>
        <v>Beverages</v>
      </c>
      <c r="L846" t="str">
        <f>VLOOKUP('Sales Receipts'!C847,SalesOutlet[],4,0)</f>
        <v>Toronto</v>
      </c>
      <c r="M846" t="str">
        <f>VLOOKUP(SalesReceipts[[#This Row],[staff_id]],Staff[],7,0)</f>
        <v>Hop Bianca</v>
      </c>
      <c r="N846">
        <f>MONTH(SalesReceipts[[#This Row],[transaction_date]])</f>
        <v>11</v>
      </c>
      <c r="O846" t="str">
        <f>VLOOKUP(SalesReceipts[[#This Row],[product_id]],Product[],4,0)</f>
        <v>Brewed Black tea</v>
      </c>
      <c r="P846">
        <f>COUNTIF(SalesReceipts[sales_outlet_id],SalesReceipts[[#This Row],[sales_outlet_id]])</f>
        <v>114</v>
      </c>
    </row>
    <row r="847" spans="1:16">
      <c r="A847">
        <v>180</v>
      </c>
      <c r="B847">
        <v>43772</v>
      </c>
      <c r="C847">
        <v>4</v>
      </c>
      <c r="D847">
        <v>13</v>
      </c>
      <c r="E847">
        <v>1</v>
      </c>
      <c r="F847">
        <v>1</v>
      </c>
      <c r="G847">
        <v>66</v>
      </c>
      <c r="H847">
        <v>2</v>
      </c>
      <c r="I847">
        <f>VLOOKUP(SalesReceipts[[#This Row],[product_id]],Product[],8,FALSE)</f>
        <v>4.95</v>
      </c>
      <c r="J847">
        <f>SalesReceipts[[#This Row],[unit_price]]-VLOOKUP(SalesReceipts[[#This Row],[product_id]],Product[],7,FALSE)</f>
        <v>3.96</v>
      </c>
      <c r="K847" t="str">
        <f>_xlfn.XLOOKUP(SalesReceipts[[#This Row],[product_id]],Product[product_id],Product[product_group],"Not Found", 0,1)</f>
        <v>Beverages</v>
      </c>
      <c r="L847" t="str">
        <f>VLOOKUP('Sales Receipts'!C848,SalesOutlet[],4,0)</f>
        <v>Mississauga</v>
      </c>
      <c r="M847" t="str">
        <f>VLOOKUP(SalesReceipts[[#This Row],[staff_id]],Staff[],7,0)</f>
        <v>Berk Derek</v>
      </c>
      <c r="N847">
        <f>MONTH(SalesReceipts[[#This Row],[transaction_date]])</f>
        <v>11</v>
      </c>
      <c r="O847" t="str">
        <f>VLOOKUP(SalesReceipts[[#This Row],[product_id]],Product[],4,0)</f>
        <v>Seasonal drink</v>
      </c>
      <c r="P847">
        <f>COUNTIF(SalesReceipts[sales_outlet_id],SalesReceipts[[#This Row],[sales_outlet_id]])</f>
        <v>129</v>
      </c>
    </row>
    <row r="848" spans="1:16">
      <c r="A848">
        <v>1662</v>
      </c>
      <c r="B848">
        <v>43772</v>
      </c>
      <c r="C848">
        <v>5</v>
      </c>
      <c r="D848">
        <v>18</v>
      </c>
      <c r="E848">
        <v>1</v>
      </c>
      <c r="F848">
        <v>1</v>
      </c>
      <c r="G848">
        <v>19</v>
      </c>
      <c r="H848">
        <v>1</v>
      </c>
      <c r="I848">
        <f>VLOOKUP(SalesReceipts[[#This Row],[product_id]],Product[],8,FALSE)</f>
        <v>6.4</v>
      </c>
      <c r="J848">
        <f>SalesReceipts[[#This Row],[unit_price]]-VLOOKUP(SalesReceipts[[#This Row],[product_id]],Product[],7,FALSE)</f>
        <v>1.2800000000000002</v>
      </c>
      <c r="K848" t="str">
        <f>_xlfn.XLOOKUP(SalesReceipts[[#This Row],[product_id]],Product[product_id],Product[product_group],"Not Found", 0,1)</f>
        <v>Whole Bean/Teas</v>
      </c>
      <c r="L848" t="str">
        <f>VLOOKUP('Sales Receipts'!C849,SalesOutlet[],4,0)</f>
        <v>Mississauga</v>
      </c>
      <c r="M848" t="str">
        <f>VLOOKUP(SalesReceipts[[#This Row],[staff_id]],Staff[],7,0)</f>
        <v>Ezekiel Rashad</v>
      </c>
      <c r="N848">
        <f>MONTH(SalesReceipts[[#This Row],[transaction_date]])</f>
        <v>11</v>
      </c>
      <c r="O848" t="str">
        <f>VLOOKUP(SalesReceipts[[#This Row],[product_id]],Product[],4,0)</f>
        <v>Drinking Chocolate</v>
      </c>
      <c r="P848">
        <f>COUNTIF(SalesReceipts[sales_outlet_id],SalesReceipts[[#This Row],[sales_outlet_id]])</f>
        <v>115</v>
      </c>
    </row>
    <row r="849" spans="1:16">
      <c r="A849">
        <v>145</v>
      </c>
      <c r="B849">
        <v>43772</v>
      </c>
      <c r="C849">
        <v>5</v>
      </c>
      <c r="D849">
        <v>20</v>
      </c>
      <c r="E849">
        <v>1</v>
      </c>
      <c r="F849">
        <v>1</v>
      </c>
      <c r="G849">
        <v>32</v>
      </c>
      <c r="H849">
        <v>2</v>
      </c>
      <c r="I849">
        <f>VLOOKUP(SalesReceipts[[#This Row],[product_id]],Product[],8,FALSE)</f>
        <v>3</v>
      </c>
      <c r="J849">
        <f>SalesReceipts[[#This Row],[unit_price]]-VLOOKUP(SalesReceipts[[#This Row],[product_id]],Product[],7,FALSE)</f>
        <v>2.4</v>
      </c>
      <c r="K849" t="str">
        <f>_xlfn.XLOOKUP(SalesReceipts[[#This Row],[product_id]],Product[product_id],Product[product_group],"Not Found", 0,1)</f>
        <v>Beverages</v>
      </c>
      <c r="L849" t="str">
        <f>VLOOKUP('Sales Receipts'!C850,SalesOutlet[],4,0)</f>
        <v>Markham</v>
      </c>
      <c r="M849" t="str">
        <f>VLOOKUP(SalesReceipts[[#This Row],[staff_id]],Staff[],7,0)</f>
        <v>Ronan Magee</v>
      </c>
      <c r="N849">
        <f>MONTH(SalesReceipts[[#This Row],[transaction_date]])</f>
        <v>11</v>
      </c>
      <c r="O849" t="str">
        <f>VLOOKUP(SalesReceipts[[#This Row],[product_id]],Product[],4,0)</f>
        <v>Gourmet brewed coffee</v>
      </c>
      <c r="P849">
        <f>COUNTIF(SalesReceipts[sales_outlet_id],SalesReceipts[[#This Row],[sales_outlet_id]])</f>
        <v>115</v>
      </c>
    </row>
    <row r="850" spans="1:16">
      <c r="A850">
        <v>825</v>
      </c>
      <c r="B850">
        <v>43773</v>
      </c>
      <c r="C850">
        <v>7</v>
      </c>
      <c r="D850">
        <v>29</v>
      </c>
      <c r="E850">
        <v>0</v>
      </c>
      <c r="F850">
        <v>1</v>
      </c>
      <c r="G850">
        <v>24</v>
      </c>
      <c r="H850">
        <v>1</v>
      </c>
      <c r="I850">
        <f>VLOOKUP(SalesReceipts[[#This Row],[product_id]],Product[],8,FALSE)</f>
        <v>3</v>
      </c>
      <c r="J850">
        <f>SalesReceipts[[#This Row],[unit_price]]-VLOOKUP(SalesReceipts[[#This Row],[product_id]],Product[],7,FALSE)</f>
        <v>2.4</v>
      </c>
      <c r="K850" t="str">
        <f>_xlfn.XLOOKUP(SalesReceipts[[#This Row],[product_id]],Product[product_id],Product[product_group],"Not Found", 0,1)</f>
        <v>Beverages</v>
      </c>
      <c r="L850" t="str">
        <f>VLOOKUP('Sales Receipts'!C851,SalesOutlet[],4,0)</f>
        <v>Mississauga</v>
      </c>
      <c r="M850" t="str">
        <f>VLOOKUP(SalesReceipts[[#This Row],[staff_id]],Staff[],7,0)</f>
        <v>Orson Benedict</v>
      </c>
      <c r="N850">
        <f>MONTH(SalesReceipts[[#This Row],[transaction_date]])</f>
        <v>11</v>
      </c>
      <c r="O850" t="str">
        <f>VLOOKUP(SalesReceipts[[#This Row],[product_id]],Product[],4,0)</f>
        <v>Drip coffee</v>
      </c>
      <c r="P850">
        <f>COUNTIF(SalesReceipts[sales_outlet_id],SalesReceipts[[#This Row],[sales_outlet_id]])</f>
        <v>122</v>
      </c>
    </row>
    <row r="851" spans="1:16">
      <c r="A851">
        <v>932</v>
      </c>
      <c r="B851">
        <v>43774</v>
      </c>
      <c r="C851">
        <v>6</v>
      </c>
      <c r="D851">
        <v>23</v>
      </c>
      <c r="E851">
        <v>0</v>
      </c>
      <c r="F851">
        <v>1</v>
      </c>
      <c r="G851">
        <v>24</v>
      </c>
      <c r="H851">
        <v>2</v>
      </c>
      <c r="I851">
        <f>VLOOKUP(SalesReceipts[[#This Row],[product_id]],Product[],8,FALSE)</f>
        <v>3</v>
      </c>
      <c r="J851">
        <f>SalesReceipts[[#This Row],[unit_price]]-VLOOKUP(SalesReceipts[[#This Row],[product_id]],Product[],7,FALSE)</f>
        <v>2.4</v>
      </c>
      <c r="K851" t="str">
        <f>_xlfn.XLOOKUP(SalesReceipts[[#This Row],[product_id]],Product[product_id],Product[product_group],"Not Found", 0,1)</f>
        <v>Beverages</v>
      </c>
      <c r="L851" t="str">
        <f>VLOOKUP('Sales Receipts'!C852,SalesOutlet[],4,0)</f>
        <v>Toronto</v>
      </c>
      <c r="M851" t="str">
        <f>VLOOKUP(SalesReceipts[[#This Row],[staff_id]],Staff[],7,0)</f>
        <v>Blythe Arsenio</v>
      </c>
      <c r="N851">
        <f>MONTH(SalesReceipts[[#This Row],[transaction_date]])</f>
        <v>11</v>
      </c>
      <c r="O851" t="str">
        <f>VLOOKUP(SalesReceipts[[#This Row],[product_id]],Product[],4,0)</f>
        <v>Drip coffee</v>
      </c>
      <c r="P851">
        <f>COUNTIF(SalesReceipts[sales_outlet_id],SalesReceipts[[#This Row],[sales_outlet_id]])</f>
        <v>146</v>
      </c>
    </row>
    <row r="852" spans="1:16">
      <c r="A852">
        <v>881</v>
      </c>
      <c r="B852">
        <v>43774</v>
      </c>
      <c r="C852">
        <v>4</v>
      </c>
      <c r="D852">
        <v>11</v>
      </c>
      <c r="E852">
        <v>1</v>
      </c>
      <c r="F852">
        <v>1</v>
      </c>
      <c r="G852">
        <v>6</v>
      </c>
      <c r="H852">
        <v>2</v>
      </c>
      <c r="I852">
        <f>VLOOKUP(SalesReceipts[[#This Row],[product_id]],Product[],8,FALSE)</f>
        <v>21</v>
      </c>
      <c r="J852">
        <f>SalesReceipts[[#This Row],[unit_price]]-VLOOKUP(SalesReceipts[[#This Row],[product_id]],Product[],7,FALSE)</f>
        <v>4.1999999999999993</v>
      </c>
      <c r="K852" t="str">
        <f>_xlfn.XLOOKUP(SalesReceipts[[#This Row],[product_id]],Product[product_id],Product[product_group],"Not Found", 0,1)</f>
        <v>Whole Bean/Teas</v>
      </c>
      <c r="L852" t="str">
        <f>VLOOKUP('Sales Receipts'!C853,SalesOutlet[],4,0)</f>
        <v>Toronto</v>
      </c>
      <c r="M852" t="str">
        <f>VLOOKUP(SalesReceipts[[#This Row],[staff_id]],Staff[],7,0)</f>
        <v>Ruth Leslie</v>
      </c>
      <c r="N852">
        <f>MONTH(SalesReceipts[[#This Row],[transaction_date]])</f>
        <v>11</v>
      </c>
      <c r="O852" t="str">
        <f>VLOOKUP(SalesReceipts[[#This Row],[product_id]],Product[],4,0)</f>
        <v>Gourmet Beans</v>
      </c>
      <c r="P852">
        <f>COUNTIF(SalesReceipts[sales_outlet_id],SalesReceipts[[#This Row],[sales_outlet_id]])</f>
        <v>129</v>
      </c>
    </row>
    <row r="853" spans="1:16">
      <c r="A853">
        <v>282</v>
      </c>
      <c r="B853">
        <v>43774</v>
      </c>
      <c r="C853">
        <v>3</v>
      </c>
      <c r="D853">
        <v>10</v>
      </c>
      <c r="E853">
        <v>0</v>
      </c>
      <c r="F853">
        <v>1</v>
      </c>
      <c r="G853">
        <v>52</v>
      </c>
      <c r="H853">
        <v>1</v>
      </c>
      <c r="I853">
        <f>VLOOKUP(SalesReceipts[[#This Row],[product_id]],Product[],8,FALSE)</f>
        <v>2.5</v>
      </c>
      <c r="J853">
        <f>SalesReceipts[[#This Row],[unit_price]]-VLOOKUP(SalesReceipts[[#This Row],[product_id]],Product[],7,FALSE)</f>
        <v>1.87</v>
      </c>
      <c r="K853" t="str">
        <f>_xlfn.XLOOKUP(SalesReceipts[[#This Row],[product_id]],Product[product_id],Product[product_group],"Not Found", 0,1)</f>
        <v>Beverages</v>
      </c>
      <c r="L853" t="str">
        <f>VLOOKUP('Sales Receipts'!C854,SalesOutlet[],4,0)</f>
        <v>Toronto</v>
      </c>
      <c r="M853" t="str">
        <f>VLOOKUP(SalesReceipts[[#This Row],[staff_id]],Staff[],7,0)</f>
        <v>Uma Winifred</v>
      </c>
      <c r="N853">
        <f>MONTH(SalesReceipts[[#This Row],[transaction_date]])</f>
        <v>11</v>
      </c>
      <c r="O853" t="str">
        <f>VLOOKUP(SalesReceipts[[#This Row],[product_id]],Product[],4,0)</f>
        <v>Brewed Chai tea</v>
      </c>
      <c r="P853">
        <f>COUNTIF(SalesReceipts[sales_outlet_id],SalesReceipts[[#This Row],[sales_outlet_id]])</f>
        <v>129</v>
      </c>
    </row>
    <row r="854" spans="1:16">
      <c r="A854">
        <v>771</v>
      </c>
      <c r="B854">
        <v>43775</v>
      </c>
      <c r="C854">
        <v>3</v>
      </c>
      <c r="D854">
        <v>8</v>
      </c>
      <c r="E854">
        <v>1</v>
      </c>
      <c r="F854">
        <v>1</v>
      </c>
      <c r="G854">
        <v>47</v>
      </c>
      <c r="H854">
        <v>1</v>
      </c>
      <c r="I854">
        <f>VLOOKUP(SalesReceipts[[#This Row],[product_id]],Product[],8,FALSE)</f>
        <v>3</v>
      </c>
      <c r="J854">
        <f>SalesReceipts[[#This Row],[unit_price]]-VLOOKUP(SalesReceipts[[#This Row],[product_id]],Product[],7,FALSE)</f>
        <v>2.25</v>
      </c>
      <c r="K854" t="str">
        <f>_xlfn.XLOOKUP(SalesReceipts[[#This Row],[product_id]],Product[product_id],Product[product_group],"Not Found", 0,1)</f>
        <v>Beverages</v>
      </c>
      <c r="L854" t="str">
        <f>VLOOKUP('Sales Receipts'!C855,SalesOutlet[],4,0)</f>
        <v>Mississauga</v>
      </c>
      <c r="M854" t="str">
        <f>VLOOKUP(SalesReceipts[[#This Row],[staff_id]],Staff[],7,0)</f>
        <v>Hamilton Emi</v>
      </c>
      <c r="N854">
        <f>MONTH(SalesReceipts[[#This Row],[transaction_date]])</f>
        <v>11</v>
      </c>
      <c r="O854" t="str">
        <f>VLOOKUP(SalesReceipts[[#This Row],[product_id]],Product[],4,0)</f>
        <v>Brewed Green tea</v>
      </c>
      <c r="P854">
        <f>COUNTIF(SalesReceipts[sales_outlet_id],SalesReceipts[[#This Row],[sales_outlet_id]])</f>
        <v>129</v>
      </c>
    </row>
    <row r="855" spans="1:16">
      <c r="A855">
        <v>263</v>
      </c>
      <c r="B855">
        <v>43775</v>
      </c>
      <c r="C855">
        <v>6</v>
      </c>
      <c r="D855">
        <v>25</v>
      </c>
      <c r="E855">
        <v>1</v>
      </c>
      <c r="F855">
        <v>1</v>
      </c>
      <c r="G855">
        <v>25</v>
      </c>
      <c r="H855">
        <v>2</v>
      </c>
      <c r="I855">
        <f>VLOOKUP(SalesReceipts[[#This Row],[product_id]],Product[],8,FALSE)</f>
        <v>2.2000000000000002</v>
      </c>
      <c r="J855">
        <f>SalesReceipts[[#This Row],[unit_price]]-VLOOKUP(SalesReceipts[[#This Row],[product_id]],Product[],7,FALSE)</f>
        <v>1.7600000000000002</v>
      </c>
      <c r="K855" t="str">
        <f>_xlfn.XLOOKUP(SalesReceipts[[#This Row],[product_id]],Product[product_id],Product[product_group],"Not Found", 0,1)</f>
        <v>Beverages</v>
      </c>
      <c r="L855" t="str">
        <f>VLOOKUP('Sales Receipts'!C856,SalesOutlet[],4,0)</f>
        <v>Toronto</v>
      </c>
      <c r="M855" t="str">
        <f>VLOOKUP(SalesReceipts[[#This Row],[staff_id]],Staff[],7,0)</f>
        <v>Aline Melanie</v>
      </c>
      <c r="N855">
        <f>MONTH(SalesReceipts[[#This Row],[transaction_date]])</f>
        <v>11</v>
      </c>
      <c r="O855" t="str">
        <f>VLOOKUP(SalesReceipts[[#This Row],[product_id]],Product[],4,0)</f>
        <v>Organic brewed coffee</v>
      </c>
      <c r="P855">
        <f>COUNTIF(SalesReceipts[sales_outlet_id],SalesReceipts[[#This Row],[sales_outlet_id]])</f>
        <v>146</v>
      </c>
    </row>
    <row r="856" spans="1:16">
      <c r="A856">
        <v>413</v>
      </c>
      <c r="B856">
        <v>43776</v>
      </c>
      <c r="C856">
        <v>4</v>
      </c>
      <c r="D856">
        <v>14</v>
      </c>
      <c r="E856">
        <v>0</v>
      </c>
      <c r="F856">
        <v>1</v>
      </c>
      <c r="G856">
        <v>4</v>
      </c>
      <c r="H856">
        <v>1</v>
      </c>
      <c r="I856">
        <f>VLOOKUP(SalesReceipts[[#This Row],[product_id]],Product[],8,FALSE)</f>
        <v>20.45</v>
      </c>
      <c r="J856">
        <f>SalesReceipts[[#This Row],[unit_price]]-VLOOKUP(SalesReceipts[[#This Row],[product_id]],Product[],7,FALSE)</f>
        <v>4.09</v>
      </c>
      <c r="K856" t="str">
        <f>_xlfn.XLOOKUP(SalesReceipts[[#This Row],[product_id]],Product[product_id],Product[product_group],"Not Found", 0,1)</f>
        <v>Whole Bean/Teas</v>
      </c>
      <c r="L856" t="str">
        <f>VLOOKUP('Sales Receipts'!C857,SalesOutlet[],4,0)</f>
        <v>Markham</v>
      </c>
      <c r="M856" t="str">
        <f>VLOOKUP(SalesReceipts[[#This Row],[staff_id]],Staff[],7,0)</f>
        <v>Damon Sasha</v>
      </c>
      <c r="N856">
        <f>MONTH(SalesReceipts[[#This Row],[transaction_date]])</f>
        <v>11</v>
      </c>
      <c r="O856" t="str">
        <f>VLOOKUP(SalesReceipts[[#This Row],[product_id]],Product[],4,0)</f>
        <v>Espresso Beans</v>
      </c>
      <c r="P856">
        <f>COUNTIF(SalesReceipts[sales_outlet_id],SalesReceipts[[#This Row],[sales_outlet_id]])</f>
        <v>129</v>
      </c>
    </row>
    <row r="857" spans="1:16">
      <c r="A857">
        <v>724</v>
      </c>
      <c r="B857">
        <v>43776</v>
      </c>
      <c r="C857">
        <v>8</v>
      </c>
      <c r="D857">
        <v>33</v>
      </c>
      <c r="E857">
        <v>1</v>
      </c>
      <c r="F857">
        <v>1</v>
      </c>
      <c r="G857">
        <v>24</v>
      </c>
      <c r="H857">
        <v>1</v>
      </c>
      <c r="I857">
        <f>VLOOKUP(SalesReceipts[[#This Row],[product_id]],Product[],8,FALSE)</f>
        <v>3</v>
      </c>
      <c r="J857">
        <f>SalesReceipts[[#This Row],[unit_price]]-VLOOKUP(SalesReceipts[[#This Row],[product_id]],Product[],7,FALSE)</f>
        <v>2.4</v>
      </c>
      <c r="K857" t="str">
        <f>_xlfn.XLOOKUP(SalesReceipts[[#This Row],[product_id]],Product[product_id],Product[product_group],"Not Found", 0,1)</f>
        <v>Beverages</v>
      </c>
      <c r="L857" t="str">
        <f>VLOOKUP('Sales Receipts'!C858,SalesOutlet[],4,0)</f>
        <v>Markham</v>
      </c>
      <c r="M857" t="str">
        <f>VLOOKUP(SalesReceipts[[#This Row],[staff_id]],Staff[],7,0)</f>
        <v>Cairo Vaughan</v>
      </c>
      <c r="N857">
        <f>MONTH(SalesReceipts[[#This Row],[transaction_date]])</f>
        <v>11</v>
      </c>
      <c r="O857" t="str">
        <f>VLOOKUP(SalesReceipts[[#This Row],[product_id]],Product[],4,0)</f>
        <v>Drip coffee</v>
      </c>
      <c r="P857">
        <f>COUNTIF(SalesReceipts[sales_outlet_id],SalesReceipts[[#This Row],[sales_outlet_id]])</f>
        <v>124</v>
      </c>
    </row>
    <row r="858" spans="1:16">
      <c r="A858">
        <v>1167</v>
      </c>
      <c r="B858">
        <v>43776</v>
      </c>
      <c r="C858">
        <v>8</v>
      </c>
      <c r="D858">
        <v>31</v>
      </c>
      <c r="E858">
        <v>0</v>
      </c>
      <c r="F858">
        <v>1</v>
      </c>
      <c r="G858">
        <v>48</v>
      </c>
      <c r="H858">
        <v>1</v>
      </c>
      <c r="I858">
        <f>VLOOKUP(SalesReceipts[[#This Row],[product_id]],Product[],8,FALSE)</f>
        <v>2.5</v>
      </c>
      <c r="J858">
        <f>SalesReceipts[[#This Row],[unit_price]]-VLOOKUP(SalesReceipts[[#This Row],[product_id]],Product[],7,FALSE)</f>
        <v>1.87</v>
      </c>
      <c r="K858" t="str">
        <f>_xlfn.XLOOKUP(SalesReceipts[[#This Row],[product_id]],Product[product_id],Product[product_group],"Not Found", 0,1)</f>
        <v>Beverages</v>
      </c>
      <c r="L858" t="str">
        <f>VLOOKUP('Sales Receipts'!C859,SalesOutlet[],4,0)</f>
        <v>Toronto</v>
      </c>
      <c r="M858" t="str">
        <f>VLOOKUP(SalesReceipts[[#This Row],[staff_id]],Staff[],7,0)</f>
        <v>Dawn Anthony</v>
      </c>
      <c r="N858">
        <f>MONTH(SalesReceipts[[#This Row],[transaction_date]])</f>
        <v>11</v>
      </c>
      <c r="O858" t="str">
        <f>VLOOKUP(SalesReceipts[[#This Row],[product_id]],Product[],4,0)</f>
        <v>Brewed Black tea</v>
      </c>
      <c r="P858">
        <f>COUNTIF(SalesReceipts[sales_outlet_id],SalesReceipts[[#This Row],[sales_outlet_id]])</f>
        <v>124</v>
      </c>
    </row>
    <row r="859" spans="1:16">
      <c r="A859">
        <v>777</v>
      </c>
      <c r="B859">
        <v>43777</v>
      </c>
      <c r="C859">
        <v>3</v>
      </c>
      <c r="D859">
        <v>9</v>
      </c>
      <c r="E859">
        <v>0</v>
      </c>
      <c r="F859">
        <v>1</v>
      </c>
      <c r="G859">
        <v>49</v>
      </c>
      <c r="H859">
        <v>1</v>
      </c>
      <c r="I859">
        <f>VLOOKUP(SalesReceipts[[#This Row],[product_id]],Product[],8,FALSE)</f>
        <v>3</v>
      </c>
      <c r="J859">
        <f>SalesReceipts[[#This Row],[unit_price]]-VLOOKUP(SalesReceipts[[#This Row],[product_id]],Product[],7,FALSE)</f>
        <v>2.25</v>
      </c>
      <c r="K859" t="str">
        <f>_xlfn.XLOOKUP(SalesReceipts[[#This Row],[product_id]],Product[product_id],Product[product_group],"Not Found", 0,1)</f>
        <v>Beverages</v>
      </c>
      <c r="L859" t="str">
        <f>VLOOKUP('Sales Receipts'!C860,SalesOutlet[],4,0)</f>
        <v>Toronto</v>
      </c>
      <c r="M859" t="str">
        <f>VLOOKUP(SalesReceipts[[#This Row],[staff_id]],Staff[],7,0)</f>
        <v>Caldwell Veda</v>
      </c>
      <c r="N859">
        <f>MONTH(SalesReceipts[[#This Row],[transaction_date]])</f>
        <v>11</v>
      </c>
      <c r="O859" t="str">
        <f>VLOOKUP(SalesReceipts[[#This Row],[product_id]],Product[],4,0)</f>
        <v>Brewed Black tea</v>
      </c>
      <c r="P859">
        <f>COUNTIF(SalesReceipts[sales_outlet_id],SalesReceipts[[#This Row],[sales_outlet_id]])</f>
        <v>129</v>
      </c>
    </row>
    <row r="860" spans="1:16">
      <c r="A860">
        <v>239</v>
      </c>
      <c r="B860">
        <v>43777</v>
      </c>
      <c r="C860">
        <v>10</v>
      </c>
      <c r="D860">
        <v>41</v>
      </c>
      <c r="E860">
        <v>1</v>
      </c>
      <c r="F860">
        <v>1</v>
      </c>
      <c r="G860">
        <v>75</v>
      </c>
      <c r="H860">
        <v>2</v>
      </c>
      <c r="I860">
        <f>VLOOKUP(SalesReceipts[[#This Row],[product_id]],Product[],8,FALSE)</f>
        <v>3.5</v>
      </c>
      <c r="J860">
        <f>SalesReceipts[[#This Row],[unit_price]]-VLOOKUP(SalesReceipts[[#This Row],[product_id]],Product[],7,FALSE)</f>
        <v>1.2200000000000002</v>
      </c>
      <c r="K860" t="str">
        <f>_xlfn.XLOOKUP(SalesReceipts[[#This Row],[product_id]],Product[product_id],Product[product_group],"Not Found", 0,1)</f>
        <v>Food</v>
      </c>
      <c r="L860" t="str">
        <f>VLOOKUP('Sales Receipts'!C861,SalesOutlet[],4,0)</f>
        <v>Toronto</v>
      </c>
      <c r="M860" t="str">
        <f>VLOOKUP(SalesReceipts[[#This Row],[staff_id]],Staff[],7,0)</f>
        <v>Adrian Macon</v>
      </c>
      <c r="N860">
        <f>MONTH(SalesReceipts[[#This Row],[transaction_date]])</f>
        <v>11</v>
      </c>
      <c r="O860" t="str">
        <f>VLOOKUP(SalesReceipts[[#This Row],[product_id]],Product[],4,0)</f>
        <v>Biscotti</v>
      </c>
      <c r="P860">
        <f>COUNTIF(SalesReceipts[sales_outlet_id],SalesReceipts[[#This Row],[sales_outlet_id]])</f>
        <v>121</v>
      </c>
    </row>
    <row r="861" spans="1:16">
      <c r="A861">
        <v>675</v>
      </c>
      <c r="B861">
        <v>43778</v>
      </c>
      <c r="C861">
        <v>9</v>
      </c>
      <c r="D861">
        <v>38</v>
      </c>
      <c r="E861">
        <v>1</v>
      </c>
      <c r="F861">
        <v>1</v>
      </c>
      <c r="G861">
        <v>1</v>
      </c>
      <c r="H861">
        <v>1</v>
      </c>
      <c r="I861">
        <f>VLOOKUP(SalesReceipts[[#This Row],[product_id]],Product[],8,FALSE)</f>
        <v>18</v>
      </c>
      <c r="J861">
        <f>SalesReceipts[[#This Row],[unit_price]]-VLOOKUP(SalesReceipts[[#This Row],[product_id]],Product[],7,FALSE)</f>
        <v>3.5999999999999996</v>
      </c>
      <c r="K861" t="str">
        <f>_xlfn.XLOOKUP(SalesReceipts[[#This Row],[product_id]],Product[product_id],Product[product_group],"Not Found", 0,1)</f>
        <v>Whole Bean/Teas</v>
      </c>
      <c r="L861" t="str">
        <f>VLOOKUP('Sales Receipts'!C862,SalesOutlet[],4,0)</f>
        <v>Toronto</v>
      </c>
      <c r="M861" t="str">
        <f>VLOOKUP(SalesReceipts[[#This Row],[staff_id]],Staff[],7,0)</f>
        <v>Ezekiel Bertha</v>
      </c>
      <c r="N861">
        <f>MONTH(SalesReceipts[[#This Row],[transaction_date]])</f>
        <v>11</v>
      </c>
      <c r="O861" t="str">
        <f>VLOOKUP(SalesReceipts[[#This Row],[product_id]],Product[],4,0)</f>
        <v>Organic Beans</v>
      </c>
      <c r="P861">
        <f>COUNTIF(SalesReceipts[sales_outlet_id],SalesReceipts[[#This Row],[sales_outlet_id]])</f>
        <v>114</v>
      </c>
    </row>
    <row r="862" spans="1:16">
      <c r="A862">
        <v>1238</v>
      </c>
      <c r="B862">
        <v>43778</v>
      </c>
      <c r="C862">
        <v>4</v>
      </c>
      <c r="D862">
        <v>12</v>
      </c>
      <c r="E862">
        <v>1</v>
      </c>
      <c r="F862">
        <v>1</v>
      </c>
      <c r="G862">
        <v>33</v>
      </c>
      <c r="H862">
        <v>1</v>
      </c>
      <c r="I862">
        <f>VLOOKUP(SalesReceipts[[#This Row],[product_id]],Product[],8,FALSE)</f>
        <v>3.5</v>
      </c>
      <c r="J862">
        <f>SalesReceipts[[#This Row],[unit_price]]-VLOOKUP(SalesReceipts[[#This Row],[product_id]],Product[],7,FALSE)</f>
        <v>2.8</v>
      </c>
      <c r="K862" t="str">
        <f>_xlfn.XLOOKUP(SalesReceipts[[#This Row],[product_id]],Product[product_id],Product[product_group],"Not Found", 0,1)</f>
        <v>Beverages</v>
      </c>
      <c r="L862" t="str">
        <f>VLOOKUP('Sales Receipts'!C863,SalesOutlet[],4,0)</f>
        <v>Markham</v>
      </c>
      <c r="M862" t="str">
        <f>VLOOKUP(SalesReceipts[[#This Row],[staff_id]],Staff[],7,0)</f>
        <v>Britanni Jorden</v>
      </c>
      <c r="N862">
        <f>MONTH(SalesReceipts[[#This Row],[transaction_date]])</f>
        <v>11</v>
      </c>
      <c r="O862" t="str">
        <f>VLOOKUP(SalesReceipts[[#This Row],[product_id]],Product[],4,0)</f>
        <v>Gourmet brewed coffee</v>
      </c>
      <c r="P862">
        <f>COUNTIF(SalesReceipts[sales_outlet_id],SalesReceipts[[#This Row],[sales_outlet_id]])</f>
        <v>129</v>
      </c>
    </row>
    <row r="863" spans="1:16">
      <c r="A863">
        <v>1364</v>
      </c>
      <c r="B863">
        <v>43778</v>
      </c>
      <c r="C863">
        <v>8</v>
      </c>
      <c r="D863">
        <v>34</v>
      </c>
      <c r="E863">
        <v>0</v>
      </c>
      <c r="F863">
        <v>1</v>
      </c>
      <c r="G863">
        <v>22</v>
      </c>
      <c r="H863">
        <v>1</v>
      </c>
      <c r="I863">
        <f>VLOOKUP(SalesReceipts[[#This Row],[product_id]],Product[],8,FALSE)</f>
        <v>2</v>
      </c>
      <c r="J863">
        <f>SalesReceipts[[#This Row],[unit_price]]-VLOOKUP(SalesReceipts[[#This Row],[product_id]],Product[],7,FALSE)</f>
        <v>1.6</v>
      </c>
      <c r="K863" t="str">
        <f>_xlfn.XLOOKUP(SalesReceipts[[#This Row],[product_id]],Product[product_id],Product[product_group],"Not Found", 0,1)</f>
        <v>Beverages</v>
      </c>
      <c r="L863" t="str">
        <f>VLOOKUP('Sales Receipts'!C864,SalesOutlet[],4,0)</f>
        <v>Mississauga</v>
      </c>
      <c r="M863" t="str">
        <f>VLOOKUP(SalesReceipts[[#This Row],[staff_id]],Staff[],7,0)</f>
        <v>Yasir Lillith</v>
      </c>
      <c r="N863">
        <f>MONTH(SalesReceipts[[#This Row],[transaction_date]])</f>
        <v>11</v>
      </c>
      <c r="O863" t="str">
        <f>VLOOKUP(SalesReceipts[[#This Row],[product_id]],Product[],4,0)</f>
        <v>Drip coffee</v>
      </c>
      <c r="P863">
        <f>COUNTIF(SalesReceipts[sales_outlet_id],SalesReceipts[[#This Row],[sales_outlet_id]])</f>
        <v>124</v>
      </c>
    </row>
    <row r="864" spans="1:16">
      <c r="A864">
        <v>404</v>
      </c>
      <c r="B864">
        <v>43778</v>
      </c>
      <c r="C864">
        <v>6</v>
      </c>
      <c r="D864">
        <v>22</v>
      </c>
      <c r="E864">
        <v>0</v>
      </c>
      <c r="F864">
        <v>1</v>
      </c>
      <c r="G864">
        <v>63</v>
      </c>
      <c r="H864">
        <v>2</v>
      </c>
      <c r="I864">
        <f>VLOOKUP(SalesReceipts[[#This Row],[product_id]],Product[],8,FALSE)</f>
        <v>0.8</v>
      </c>
      <c r="J864">
        <f>SalesReceipts[[#This Row],[unit_price]]-VLOOKUP(SalesReceipts[[#This Row],[product_id]],Product[],7,FALSE)</f>
        <v>0.76</v>
      </c>
      <c r="K864" t="str">
        <f>_xlfn.XLOOKUP(SalesReceipts[[#This Row],[product_id]],Product[product_id],Product[product_group],"Not Found", 0,1)</f>
        <v>Add-ons</v>
      </c>
      <c r="L864" t="str">
        <f>VLOOKUP('Sales Receipts'!C865,SalesOutlet[],4,0)</f>
        <v>Toronto</v>
      </c>
      <c r="M864" t="str">
        <f>VLOOKUP(SalesReceipts[[#This Row],[staff_id]],Staff[],7,0)</f>
        <v>Marny Dennis</v>
      </c>
      <c r="N864">
        <f>MONTH(SalesReceipts[[#This Row],[transaction_date]])</f>
        <v>11</v>
      </c>
      <c r="O864" t="str">
        <f>VLOOKUP(SalesReceipts[[#This Row],[product_id]],Product[],4,0)</f>
        <v>Regular syrup</v>
      </c>
      <c r="P864">
        <f>COUNTIF(SalesReceipts[sales_outlet_id],SalesReceipts[[#This Row],[sales_outlet_id]])</f>
        <v>146</v>
      </c>
    </row>
    <row r="865" spans="1:16">
      <c r="A865">
        <v>449</v>
      </c>
      <c r="B865">
        <v>43778</v>
      </c>
      <c r="C865">
        <v>4</v>
      </c>
      <c r="D865">
        <v>12</v>
      </c>
      <c r="E865">
        <v>1</v>
      </c>
      <c r="F865">
        <v>1</v>
      </c>
      <c r="G865">
        <v>67</v>
      </c>
      <c r="H865">
        <v>1</v>
      </c>
      <c r="I865">
        <f>VLOOKUP(SalesReceipts[[#This Row],[product_id]],Product[],8,FALSE)</f>
        <v>5.95</v>
      </c>
      <c r="J865">
        <f>SalesReceipts[[#This Row],[unit_price]]-VLOOKUP(SalesReceipts[[#This Row],[product_id]],Product[],7,FALSE)</f>
        <v>4.76</v>
      </c>
      <c r="K865" t="str">
        <f>_xlfn.XLOOKUP(SalesReceipts[[#This Row],[product_id]],Product[product_id],Product[product_group],"Not Found", 0,1)</f>
        <v>Beverages</v>
      </c>
      <c r="L865" t="str">
        <f>VLOOKUP('Sales Receipts'!C866,SalesOutlet[],4,0)</f>
        <v>Toronto</v>
      </c>
      <c r="M865" t="str">
        <f>VLOOKUP(SalesReceipts[[#This Row],[staff_id]],Staff[],7,0)</f>
        <v>Britanni Jorden</v>
      </c>
      <c r="N865">
        <f>MONTH(SalesReceipts[[#This Row],[transaction_date]])</f>
        <v>11</v>
      </c>
      <c r="O865" t="str">
        <f>VLOOKUP(SalesReceipts[[#This Row],[product_id]],Product[],4,0)</f>
        <v>Seasonal drink</v>
      </c>
      <c r="P865">
        <f>COUNTIF(SalesReceipts[sales_outlet_id],SalesReceipts[[#This Row],[sales_outlet_id]])</f>
        <v>129</v>
      </c>
    </row>
    <row r="866" spans="1:16">
      <c r="A866">
        <v>1355</v>
      </c>
      <c r="B866">
        <v>43779</v>
      </c>
      <c r="C866">
        <v>3</v>
      </c>
      <c r="D866">
        <v>9</v>
      </c>
      <c r="E866">
        <v>1</v>
      </c>
      <c r="F866">
        <v>1</v>
      </c>
      <c r="G866">
        <v>44</v>
      </c>
      <c r="H866">
        <v>1</v>
      </c>
      <c r="I866">
        <f>VLOOKUP(SalesReceipts[[#This Row],[product_id]],Product[],8,FALSE)</f>
        <v>2.5</v>
      </c>
      <c r="J866">
        <f>SalesReceipts[[#This Row],[unit_price]]-VLOOKUP(SalesReceipts[[#This Row],[product_id]],Product[],7,FALSE)</f>
        <v>1.87</v>
      </c>
      <c r="K866" t="str">
        <f>_xlfn.XLOOKUP(SalesReceipts[[#This Row],[product_id]],Product[product_id],Product[product_group],"Not Found", 0,1)</f>
        <v>Beverages</v>
      </c>
      <c r="L866" t="str">
        <f>VLOOKUP('Sales Receipts'!C867,SalesOutlet[],4,0)</f>
        <v>Markham</v>
      </c>
      <c r="M866" t="str">
        <f>VLOOKUP(SalesReceipts[[#This Row],[staff_id]],Staff[],7,0)</f>
        <v>Caldwell Veda</v>
      </c>
      <c r="N866">
        <f>MONTH(SalesReceipts[[#This Row],[transaction_date]])</f>
        <v>11</v>
      </c>
      <c r="O866" t="str">
        <f>VLOOKUP(SalesReceipts[[#This Row],[product_id]],Product[],4,0)</f>
        <v>Brewed herbal tea</v>
      </c>
      <c r="P866">
        <f>COUNTIF(SalesReceipts[sales_outlet_id],SalesReceipts[[#This Row],[sales_outlet_id]])</f>
        <v>129</v>
      </c>
    </row>
    <row r="867" spans="1:16">
      <c r="A867">
        <v>1685</v>
      </c>
      <c r="B867">
        <v>43779</v>
      </c>
      <c r="C867">
        <v>7</v>
      </c>
      <c r="D867">
        <v>27</v>
      </c>
      <c r="E867">
        <v>1</v>
      </c>
      <c r="F867">
        <v>1</v>
      </c>
      <c r="G867">
        <v>33</v>
      </c>
      <c r="H867">
        <v>1</v>
      </c>
      <c r="I867">
        <f>VLOOKUP(SalesReceipts[[#This Row],[product_id]],Product[],8,FALSE)</f>
        <v>3.5</v>
      </c>
      <c r="J867">
        <f>SalesReceipts[[#This Row],[unit_price]]-VLOOKUP(SalesReceipts[[#This Row],[product_id]],Product[],7,FALSE)</f>
        <v>2.8</v>
      </c>
      <c r="K867" t="str">
        <f>_xlfn.XLOOKUP(SalesReceipts[[#This Row],[product_id]],Product[product_id],Product[product_group],"Not Found", 0,1)</f>
        <v>Beverages</v>
      </c>
      <c r="L867" t="str">
        <f>VLOOKUP('Sales Receipts'!C868,SalesOutlet[],4,0)</f>
        <v>Markham</v>
      </c>
      <c r="M867" t="str">
        <f>VLOOKUP(SalesReceipts[[#This Row],[staff_id]],Staff[],7,0)</f>
        <v>Ainsley Evelyn</v>
      </c>
      <c r="N867">
        <f>MONTH(SalesReceipts[[#This Row],[transaction_date]])</f>
        <v>11</v>
      </c>
      <c r="O867" t="str">
        <f>VLOOKUP(SalesReceipts[[#This Row],[product_id]],Product[],4,0)</f>
        <v>Gourmet brewed coffee</v>
      </c>
      <c r="P867">
        <f>COUNTIF(SalesReceipts[sales_outlet_id],SalesReceipts[[#This Row],[sales_outlet_id]])</f>
        <v>122</v>
      </c>
    </row>
    <row r="868" spans="1:16">
      <c r="A868">
        <v>230</v>
      </c>
      <c r="B868">
        <v>43779</v>
      </c>
      <c r="C868">
        <v>8</v>
      </c>
      <c r="D868">
        <v>31</v>
      </c>
      <c r="E868">
        <v>1</v>
      </c>
      <c r="F868">
        <v>1</v>
      </c>
      <c r="G868">
        <v>50</v>
      </c>
      <c r="H868">
        <v>2</v>
      </c>
      <c r="I868">
        <f>VLOOKUP(SalesReceipts[[#This Row],[product_id]],Product[],8,FALSE)</f>
        <v>2.5</v>
      </c>
      <c r="J868">
        <f>SalesReceipts[[#This Row],[unit_price]]-VLOOKUP(SalesReceipts[[#This Row],[product_id]],Product[],7,FALSE)</f>
        <v>1.87</v>
      </c>
      <c r="K868" t="str">
        <f>_xlfn.XLOOKUP(SalesReceipts[[#This Row],[product_id]],Product[product_id],Product[product_group],"Not Found", 0,1)</f>
        <v>Beverages</v>
      </c>
      <c r="L868" t="str">
        <f>VLOOKUP('Sales Receipts'!C869,SalesOutlet[],4,0)</f>
        <v>Toronto</v>
      </c>
      <c r="M868" t="str">
        <f>VLOOKUP(SalesReceipts[[#This Row],[staff_id]],Staff[],7,0)</f>
        <v>Dawn Anthony</v>
      </c>
      <c r="N868">
        <f>MONTH(SalesReceipts[[#This Row],[transaction_date]])</f>
        <v>11</v>
      </c>
      <c r="O868" t="str">
        <f>VLOOKUP(SalesReceipts[[#This Row],[product_id]],Product[],4,0)</f>
        <v>Brewed Black tea</v>
      </c>
      <c r="P868">
        <f>COUNTIF(SalesReceipts[sales_outlet_id],SalesReceipts[[#This Row],[sales_outlet_id]])</f>
        <v>124</v>
      </c>
    </row>
    <row r="869" spans="1:16">
      <c r="A869">
        <v>300</v>
      </c>
      <c r="B869">
        <v>43779</v>
      </c>
      <c r="C869">
        <v>4</v>
      </c>
      <c r="D869">
        <v>14</v>
      </c>
      <c r="E869">
        <v>0</v>
      </c>
      <c r="F869">
        <v>1</v>
      </c>
      <c r="G869">
        <v>9</v>
      </c>
      <c r="H869">
        <v>1</v>
      </c>
      <c r="I869">
        <f>VLOOKUP(SalesReceipts[[#This Row],[product_id]],Product[],8,FALSE)</f>
        <v>22.5</v>
      </c>
      <c r="J869">
        <f>SalesReceipts[[#This Row],[unit_price]]-VLOOKUP(SalesReceipts[[#This Row],[product_id]],Product[],7,FALSE)</f>
        <v>4.5</v>
      </c>
      <c r="K869" t="str">
        <f>_xlfn.XLOOKUP(SalesReceipts[[#This Row],[product_id]],Product[product_id],Product[product_group],"Not Found", 0,1)</f>
        <v>Whole Bean/Teas</v>
      </c>
      <c r="L869" t="str">
        <f>VLOOKUP('Sales Receipts'!C870,SalesOutlet[],4,0)</f>
        <v>Toronto</v>
      </c>
      <c r="M869" t="str">
        <f>VLOOKUP(SalesReceipts[[#This Row],[staff_id]],Staff[],7,0)</f>
        <v>Damon Sasha</v>
      </c>
      <c r="N869">
        <f>MONTH(SalesReceipts[[#This Row],[transaction_date]])</f>
        <v>11</v>
      </c>
      <c r="O869" t="str">
        <f>VLOOKUP(SalesReceipts[[#This Row],[product_id]],Product[],4,0)</f>
        <v>Organic Beans</v>
      </c>
      <c r="P869">
        <f>COUNTIF(SalesReceipts[sales_outlet_id],SalesReceipts[[#This Row],[sales_outlet_id]])</f>
        <v>129</v>
      </c>
    </row>
    <row r="870" spans="1:16">
      <c r="A870">
        <v>741</v>
      </c>
      <c r="B870">
        <v>43780</v>
      </c>
      <c r="C870">
        <v>4</v>
      </c>
      <c r="D870">
        <v>11</v>
      </c>
      <c r="E870">
        <v>0</v>
      </c>
      <c r="F870">
        <v>1</v>
      </c>
      <c r="G870">
        <v>21</v>
      </c>
      <c r="H870">
        <v>2</v>
      </c>
      <c r="I870">
        <f>VLOOKUP(SalesReceipts[[#This Row],[product_id]],Product[],8,FALSE)</f>
        <v>13.33</v>
      </c>
      <c r="J870">
        <f>SalesReceipts[[#This Row],[unit_price]]-VLOOKUP(SalesReceipts[[#This Row],[product_id]],Product[],7,FALSE)</f>
        <v>2.67</v>
      </c>
      <c r="K870" t="str">
        <f>_xlfn.XLOOKUP(SalesReceipts[[#This Row],[product_id]],Product[product_id],Product[product_group],"Not Found", 0,1)</f>
        <v>Whole Bean/Teas</v>
      </c>
      <c r="L870" t="str">
        <f>VLOOKUP('Sales Receipts'!C871,SalesOutlet[],4,0)</f>
        <v>Mississauga</v>
      </c>
      <c r="M870" t="str">
        <f>VLOOKUP(SalesReceipts[[#This Row],[staff_id]],Staff[],7,0)</f>
        <v>Ruth Leslie</v>
      </c>
      <c r="N870">
        <f>MONTH(SalesReceipts[[#This Row],[transaction_date]])</f>
        <v>11</v>
      </c>
      <c r="O870" t="str">
        <f>VLOOKUP(SalesReceipts[[#This Row],[product_id]],Product[],4,0)</f>
        <v>Drinking Chocolate</v>
      </c>
      <c r="P870">
        <f>COUNTIF(SalesReceipts[sales_outlet_id],SalesReceipts[[#This Row],[sales_outlet_id]])</f>
        <v>129</v>
      </c>
    </row>
    <row r="871" spans="1:16">
      <c r="A871">
        <v>834</v>
      </c>
      <c r="B871">
        <v>43780</v>
      </c>
      <c r="C871">
        <v>5</v>
      </c>
      <c r="D871">
        <v>20</v>
      </c>
      <c r="E871">
        <v>1</v>
      </c>
      <c r="F871">
        <v>1</v>
      </c>
      <c r="G871">
        <v>29</v>
      </c>
      <c r="H871">
        <v>2</v>
      </c>
      <c r="I871">
        <f>VLOOKUP(SalesReceipts[[#This Row],[product_id]],Product[],8,FALSE)</f>
        <v>2.5</v>
      </c>
      <c r="J871">
        <f>SalesReceipts[[#This Row],[unit_price]]-VLOOKUP(SalesReceipts[[#This Row],[product_id]],Product[],7,FALSE)</f>
        <v>2</v>
      </c>
      <c r="K871" t="str">
        <f>_xlfn.XLOOKUP(SalesReceipts[[#This Row],[product_id]],Product[product_id],Product[product_group],"Not Found", 0,1)</f>
        <v>Beverages</v>
      </c>
      <c r="L871" t="str">
        <f>VLOOKUP('Sales Receipts'!C872,SalesOutlet[],4,0)</f>
        <v>Toronto</v>
      </c>
      <c r="M871" t="str">
        <f>VLOOKUP(SalesReceipts[[#This Row],[staff_id]],Staff[],7,0)</f>
        <v>Ronan Magee</v>
      </c>
      <c r="N871">
        <f>MONTH(SalesReceipts[[#This Row],[transaction_date]])</f>
        <v>11</v>
      </c>
      <c r="O871" t="str">
        <f>VLOOKUP(SalesReceipts[[#This Row],[product_id]],Product[],4,0)</f>
        <v>Gourmet brewed coffee</v>
      </c>
      <c r="P871">
        <f>COUNTIF(SalesReceipts[sales_outlet_id],SalesReceipts[[#This Row],[sales_outlet_id]])</f>
        <v>115</v>
      </c>
    </row>
    <row r="872" spans="1:16">
      <c r="A872">
        <v>1430</v>
      </c>
      <c r="B872">
        <v>43781</v>
      </c>
      <c r="C872">
        <v>10</v>
      </c>
      <c r="D872">
        <v>44</v>
      </c>
      <c r="E872">
        <v>1</v>
      </c>
      <c r="F872">
        <v>1</v>
      </c>
      <c r="G872">
        <v>72</v>
      </c>
      <c r="H872">
        <v>1</v>
      </c>
      <c r="I872">
        <f>VLOOKUP(SalesReceipts[[#This Row],[product_id]],Product[],8,FALSE)</f>
        <v>3.25</v>
      </c>
      <c r="J872">
        <f>SalesReceipts[[#This Row],[unit_price]]-VLOOKUP(SalesReceipts[[#This Row],[product_id]],Product[],7,FALSE)</f>
        <v>1.1400000000000001</v>
      </c>
      <c r="K872" t="str">
        <f>_xlfn.XLOOKUP(SalesReceipts[[#This Row],[product_id]],Product[product_id],Product[product_group],"Not Found", 0,1)</f>
        <v>Food</v>
      </c>
      <c r="L872" t="str">
        <f>VLOOKUP('Sales Receipts'!C873,SalesOutlet[],4,0)</f>
        <v>Mississauga</v>
      </c>
      <c r="M872" t="str">
        <f>VLOOKUP(SalesReceipts[[#This Row],[staff_id]],Staff[],7,0)</f>
        <v>Tamekah Maya</v>
      </c>
      <c r="N872">
        <f>MONTH(SalesReceipts[[#This Row],[transaction_date]])</f>
        <v>11</v>
      </c>
      <c r="O872" t="str">
        <f>VLOOKUP(SalesReceipts[[#This Row],[product_id]],Product[],4,0)</f>
        <v>Scone</v>
      </c>
      <c r="P872">
        <f>COUNTIF(SalesReceipts[sales_outlet_id],SalesReceipts[[#This Row],[sales_outlet_id]])</f>
        <v>121</v>
      </c>
    </row>
    <row r="873" spans="1:16">
      <c r="A873">
        <v>1658</v>
      </c>
      <c r="B873">
        <v>43781</v>
      </c>
      <c r="C873">
        <v>5</v>
      </c>
      <c r="D873">
        <v>19</v>
      </c>
      <c r="E873">
        <v>0</v>
      </c>
      <c r="F873">
        <v>1</v>
      </c>
      <c r="G873">
        <v>25</v>
      </c>
      <c r="H873">
        <v>1</v>
      </c>
      <c r="I873">
        <f>VLOOKUP(SalesReceipts[[#This Row],[product_id]],Product[],8,FALSE)</f>
        <v>2.2000000000000002</v>
      </c>
      <c r="J873">
        <f>SalesReceipts[[#This Row],[unit_price]]-VLOOKUP(SalesReceipts[[#This Row],[product_id]],Product[],7,FALSE)</f>
        <v>1.7600000000000002</v>
      </c>
      <c r="K873" t="str">
        <f>_xlfn.XLOOKUP(SalesReceipts[[#This Row],[product_id]],Product[product_id],Product[product_group],"Not Found", 0,1)</f>
        <v>Beverages</v>
      </c>
      <c r="L873" t="str">
        <f>VLOOKUP('Sales Receipts'!C874,SalesOutlet[],4,0)</f>
        <v>Toronto</v>
      </c>
      <c r="M873" t="str">
        <f>VLOOKUP(SalesReceipts[[#This Row],[staff_id]],Staff[],7,0)</f>
        <v>Peter Paloma</v>
      </c>
      <c r="N873">
        <f>MONTH(SalesReceipts[[#This Row],[transaction_date]])</f>
        <v>11</v>
      </c>
      <c r="O873" t="str">
        <f>VLOOKUP(SalesReceipts[[#This Row],[product_id]],Product[],4,0)</f>
        <v>Organic brewed coffee</v>
      </c>
      <c r="P873">
        <f>COUNTIF(SalesReceipts[sales_outlet_id],SalesReceipts[[#This Row],[sales_outlet_id]])</f>
        <v>115</v>
      </c>
    </row>
    <row r="874" spans="1:16">
      <c r="A874">
        <v>1742</v>
      </c>
      <c r="B874">
        <v>43781</v>
      </c>
      <c r="C874">
        <v>4</v>
      </c>
      <c r="D874">
        <v>12</v>
      </c>
      <c r="E874">
        <v>0</v>
      </c>
      <c r="F874">
        <v>1</v>
      </c>
      <c r="G874">
        <v>47</v>
      </c>
      <c r="H874">
        <v>1</v>
      </c>
      <c r="I874">
        <f>VLOOKUP(SalesReceipts[[#This Row],[product_id]],Product[],8,FALSE)</f>
        <v>3</v>
      </c>
      <c r="J874">
        <f>SalesReceipts[[#This Row],[unit_price]]-VLOOKUP(SalesReceipts[[#This Row],[product_id]],Product[],7,FALSE)</f>
        <v>2.25</v>
      </c>
      <c r="K874" t="str">
        <f>_xlfn.XLOOKUP(SalesReceipts[[#This Row],[product_id]],Product[product_id],Product[product_group],"Not Found", 0,1)</f>
        <v>Beverages</v>
      </c>
      <c r="L874" t="str">
        <f>VLOOKUP('Sales Receipts'!C875,SalesOutlet[],4,0)</f>
        <v>Toronto</v>
      </c>
      <c r="M874" t="str">
        <f>VLOOKUP(SalesReceipts[[#This Row],[staff_id]],Staff[],7,0)</f>
        <v>Britanni Jorden</v>
      </c>
      <c r="N874">
        <f>MONTH(SalesReceipts[[#This Row],[transaction_date]])</f>
        <v>11</v>
      </c>
      <c r="O874" t="str">
        <f>VLOOKUP(SalesReceipts[[#This Row],[product_id]],Product[],4,0)</f>
        <v>Brewed Green tea</v>
      </c>
      <c r="P874">
        <f>COUNTIF(SalesReceipts[sales_outlet_id],SalesReceipts[[#This Row],[sales_outlet_id]])</f>
        <v>129</v>
      </c>
    </row>
    <row r="875" spans="1:16">
      <c r="A875">
        <v>156</v>
      </c>
      <c r="B875">
        <v>43782</v>
      </c>
      <c r="C875">
        <v>3</v>
      </c>
      <c r="D875">
        <v>8</v>
      </c>
      <c r="E875">
        <v>0</v>
      </c>
      <c r="F875">
        <v>1</v>
      </c>
      <c r="G875">
        <v>88</v>
      </c>
      <c r="H875">
        <v>1</v>
      </c>
      <c r="I875">
        <f>VLOOKUP(SalesReceipts[[#This Row],[product_id]],Product[],8,FALSE)</f>
        <v>2.65</v>
      </c>
      <c r="J875">
        <f>SalesReceipts[[#This Row],[unit_price]]-VLOOKUP(SalesReceipts[[#This Row],[product_id]],Product[],7,FALSE)</f>
        <v>0.92999999999999994</v>
      </c>
      <c r="K875" t="str">
        <f>_xlfn.XLOOKUP(SalesReceipts[[#This Row],[product_id]],Product[product_id],Product[product_group],"Not Found", 0,1)</f>
        <v>Food</v>
      </c>
      <c r="L875" t="str">
        <f>VLOOKUP('Sales Receipts'!C876,SalesOutlet[],4,0)</f>
        <v>Toronto</v>
      </c>
      <c r="M875" t="str">
        <f>VLOOKUP(SalesReceipts[[#This Row],[staff_id]],Staff[],7,0)</f>
        <v>Hamilton Emi</v>
      </c>
      <c r="N875">
        <f>MONTH(SalesReceipts[[#This Row],[transaction_date]])</f>
        <v>11</v>
      </c>
      <c r="O875" t="str">
        <f>VLOOKUP(SalesReceipts[[#This Row],[product_id]],Product[],4,0)</f>
        <v>Scone</v>
      </c>
      <c r="P875">
        <f>COUNTIF(SalesReceipts[sales_outlet_id],SalesReceipts[[#This Row],[sales_outlet_id]])</f>
        <v>129</v>
      </c>
    </row>
    <row r="876" spans="1:16">
      <c r="A876">
        <v>1301</v>
      </c>
      <c r="B876">
        <v>43782</v>
      </c>
      <c r="C876">
        <v>4</v>
      </c>
      <c r="D876">
        <v>13</v>
      </c>
      <c r="E876">
        <v>1</v>
      </c>
      <c r="F876">
        <v>1</v>
      </c>
      <c r="G876">
        <v>7</v>
      </c>
      <c r="H876">
        <v>1</v>
      </c>
      <c r="I876">
        <f>VLOOKUP(SalesReceipts[[#This Row],[product_id]],Product[],8,FALSE)</f>
        <v>19.75</v>
      </c>
      <c r="J876">
        <f>SalesReceipts[[#This Row],[unit_price]]-VLOOKUP(SalesReceipts[[#This Row],[product_id]],Product[],7,FALSE)</f>
        <v>3.9499999999999993</v>
      </c>
      <c r="K876" t="str">
        <f>_xlfn.XLOOKUP(SalesReceipts[[#This Row],[product_id]],Product[product_id],Product[product_group],"Not Found", 0,1)</f>
        <v>Whole Bean/Teas</v>
      </c>
      <c r="L876" t="str">
        <f>VLOOKUP('Sales Receipts'!C877,SalesOutlet[],4,0)</f>
        <v>Toronto</v>
      </c>
      <c r="M876" t="str">
        <f>VLOOKUP(SalesReceipts[[#This Row],[staff_id]],Staff[],7,0)</f>
        <v>Berk Derek</v>
      </c>
      <c r="N876">
        <f>MONTH(SalesReceipts[[#This Row],[transaction_date]])</f>
        <v>11</v>
      </c>
      <c r="O876" t="str">
        <f>VLOOKUP(SalesReceipts[[#This Row],[product_id]],Product[],4,0)</f>
        <v>Premium Beans</v>
      </c>
      <c r="P876">
        <f>COUNTIF(SalesReceipts[sales_outlet_id],SalesReceipts[[#This Row],[sales_outlet_id]])</f>
        <v>129</v>
      </c>
    </row>
    <row r="877" spans="1:16">
      <c r="A877">
        <v>1527</v>
      </c>
      <c r="B877">
        <v>43782</v>
      </c>
      <c r="C877">
        <v>4</v>
      </c>
      <c r="D877">
        <v>14</v>
      </c>
      <c r="E877">
        <v>1</v>
      </c>
      <c r="F877">
        <v>1</v>
      </c>
      <c r="G877">
        <v>45</v>
      </c>
      <c r="H877">
        <v>1</v>
      </c>
      <c r="I877">
        <f>VLOOKUP(SalesReceipts[[#This Row],[product_id]],Product[],8,FALSE)</f>
        <v>3</v>
      </c>
      <c r="J877">
        <f>SalesReceipts[[#This Row],[unit_price]]-VLOOKUP(SalesReceipts[[#This Row],[product_id]],Product[],7,FALSE)</f>
        <v>2.25</v>
      </c>
      <c r="K877" t="str">
        <f>_xlfn.XLOOKUP(SalesReceipts[[#This Row],[product_id]],Product[product_id],Product[product_group],"Not Found", 0,1)</f>
        <v>Beverages</v>
      </c>
      <c r="L877" t="str">
        <f>VLOOKUP('Sales Receipts'!C878,SalesOutlet[],4,0)</f>
        <v>Mississauga</v>
      </c>
      <c r="M877" t="str">
        <f>VLOOKUP(SalesReceipts[[#This Row],[staff_id]],Staff[],7,0)</f>
        <v>Damon Sasha</v>
      </c>
      <c r="N877">
        <f>MONTH(SalesReceipts[[#This Row],[transaction_date]])</f>
        <v>11</v>
      </c>
      <c r="O877" t="str">
        <f>VLOOKUP(SalesReceipts[[#This Row],[product_id]],Product[],4,0)</f>
        <v>Brewed herbal tea</v>
      </c>
      <c r="P877">
        <f>COUNTIF(SalesReceipts[sales_outlet_id],SalesReceipts[[#This Row],[sales_outlet_id]])</f>
        <v>129</v>
      </c>
    </row>
    <row r="878" spans="1:16">
      <c r="A878">
        <v>79</v>
      </c>
      <c r="B878">
        <v>43782</v>
      </c>
      <c r="C878">
        <v>6</v>
      </c>
      <c r="D878">
        <v>25</v>
      </c>
      <c r="E878">
        <v>0</v>
      </c>
      <c r="F878">
        <v>1</v>
      </c>
      <c r="G878">
        <v>10</v>
      </c>
      <c r="H878">
        <v>1</v>
      </c>
      <c r="I878">
        <f>VLOOKUP(SalesReceipts[[#This Row],[product_id]],Product[],8,FALSE)</f>
        <v>10</v>
      </c>
      <c r="J878">
        <f>SalesReceipts[[#This Row],[unit_price]]-VLOOKUP(SalesReceipts[[#This Row],[product_id]],Product[],7,FALSE)</f>
        <v>2</v>
      </c>
      <c r="K878" t="str">
        <f>_xlfn.XLOOKUP(SalesReceipts[[#This Row],[product_id]],Product[product_id],Product[product_group],"Not Found", 0,1)</f>
        <v>Whole Bean/Teas</v>
      </c>
      <c r="L878" t="str">
        <f>VLOOKUP('Sales Receipts'!C879,SalesOutlet[],4,0)</f>
        <v>Toronto</v>
      </c>
      <c r="M878" t="str">
        <f>VLOOKUP(SalesReceipts[[#This Row],[staff_id]],Staff[],7,0)</f>
        <v>Aline Melanie</v>
      </c>
      <c r="N878">
        <f>MONTH(SalesReceipts[[#This Row],[transaction_date]])</f>
        <v>11</v>
      </c>
      <c r="O878" t="str">
        <f>VLOOKUP(SalesReceipts[[#This Row],[product_id]],Product[],4,0)</f>
        <v>Green beans</v>
      </c>
      <c r="P878">
        <f>COUNTIF(SalesReceipts[sales_outlet_id],SalesReceipts[[#This Row],[sales_outlet_id]])</f>
        <v>146</v>
      </c>
    </row>
    <row r="879" spans="1:16">
      <c r="A879">
        <v>1010</v>
      </c>
      <c r="B879">
        <v>43783</v>
      </c>
      <c r="C879">
        <v>4</v>
      </c>
      <c r="D879">
        <v>12</v>
      </c>
      <c r="E879">
        <v>0</v>
      </c>
      <c r="F879">
        <v>1</v>
      </c>
      <c r="G879">
        <v>12</v>
      </c>
      <c r="H879">
        <v>2</v>
      </c>
      <c r="I879">
        <f>VLOOKUP(SalesReceipts[[#This Row],[product_id]],Product[],8,FALSE)</f>
        <v>8.9499999999999993</v>
      </c>
      <c r="J879">
        <f>SalesReceipts[[#This Row],[unit_price]]-VLOOKUP(SalesReceipts[[#This Row],[product_id]],Product[],7,FALSE)</f>
        <v>1.7899999999999991</v>
      </c>
      <c r="K879" t="str">
        <f>_xlfn.XLOOKUP(SalesReceipts[[#This Row],[product_id]],Product[product_id],Product[product_group],"Not Found", 0,1)</f>
        <v>Whole Bean/Teas</v>
      </c>
      <c r="L879" t="str">
        <f>VLOOKUP('Sales Receipts'!C880,SalesOutlet[],4,0)</f>
        <v>Mississauga</v>
      </c>
      <c r="M879" t="str">
        <f>VLOOKUP(SalesReceipts[[#This Row],[staff_id]],Staff[],7,0)</f>
        <v>Britanni Jorden</v>
      </c>
      <c r="N879">
        <f>MONTH(SalesReceipts[[#This Row],[transaction_date]])</f>
        <v>11</v>
      </c>
      <c r="O879" t="str">
        <f>VLOOKUP(SalesReceipts[[#This Row],[product_id]],Product[],4,0)</f>
        <v>Herbal tea</v>
      </c>
      <c r="P879">
        <f>COUNTIF(SalesReceipts[sales_outlet_id],SalesReceipts[[#This Row],[sales_outlet_id]])</f>
        <v>129</v>
      </c>
    </row>
    <row r="880" spans="1:16">
      <c r="A880">
        <v>496</v>
      </c>
      <c r="B880">
        <v>43783</v>
      </c>
      <c r="C880">
        <v>5</v>
      </c>
      <c r="D880">
        <v>16</v>
      </c>
      <c r="E880">
        <v>1</v>
      </c>
      <c r="F880">
        <v>1</v>
      </c>
      <c r="G880">
        <v>61</v>
      </c>
      <c r="H880">
        <v>1</v>
      </c>
      <c r="I880">
        <f>VLOOKUP(SalesReceipts[[#This Row],[product_id]],Product[],8,FALSE)</f>
        <v>4.75</v>
      </c>
      <c r="J880">
        <f>SalesReceipts[[#This Row],[unit_price]]-VLOOKUP(SalesReceipts[[#This Row],[product_id]],Product[],7,FALSE)</f>
        <v>1.19</v>
      </c>
      <c r="K880" t="str">
        <f>_xlfn.XLOOKUP(SalesReceipts[[#This Row],[product_id]],Product[product_id],Product[product_group],"Not Found", 0,1)</f>
        <v>Beverages</v>
      </c>
      <c r="L880" t="str">
        <f>VLOOKUP('Sales Receipts'!C881,SalesOutlet[],4,0)</f>
        <v>Mississauga</v>
      </c>
      <c r="M880" t="str">
        <f>VLOOKUP(SalesReceipts[[#This Row],[staff_id]],Staff[],7,0)</f>
        <v>Reed Eve</v>
      </c>
      <c r="N880">
        <f>MONTH(SalesReceipts[[#This Row],[transaction_date]])</f>
        <v>11</v>
      </c>
      <c r="O880" t="str">
        <f>VLOOKUP(SalesReceipts[[#This Row],[product_id]],Product[],4,0)</f>
        <v>Hot chocolate</v>
      </c>
      <c r="P880">
        <f>COUNTIF(SalesReceipts[sales_outlet_id],SalesReceipts[[#This Row],[sales_outlet_id]])</f>
        <v>115</v>
      </c>
    </row>
    <row r="881" spans="1:16">
      <c r="A881">
        <v>1254</v>
      </c>
      <c r="B881">
        <v>43783</v>
      </c>
      <c r="C881">
        <v>6</v>
      </c>
      <c r="D881">
        <v>21</v>
      </c>
      <c r="E881">
        <v>1</v>
      </c>
      <c r="F881">
        <v>1</v>
      </c>
      <c r="G881">
        <v>68</v>
      </c>
      <c r="H881">
        <v>1</v>
      </c>
      <c r="I881">
        <f>VLOOKUP(SalesReceipts[[#This Row],[product_id]],Product[],8,FALSE)</f>
        <v>3.75</v>
      </c>
      <c r="J881">
        <f>SalesReceipts[[#This Row],[unit_price]]-VLOOKUP(SalesReceipts[[#This Row],[product_id]],Product[],7,FALSE)</f>
        <v>0.94</v>
      </c>
      <c r="K881" t="str">
        <f>_xlfn.XLOOKUP(SalesReceipts[[#This Row],[product_id]],Product[product_id],Product[product_group],"Not Found", 0,1)</f>
        <v>Beverages</v>
      </c>
      <c r="L881" t="str">
        <f>VLOOKUP('Sales Receipts'!C882,SalesOutlet[],4,0)</f>
        <v>Toronto</v>
      </c>
      <c r="M881" t="str">
        <f>VLOOKUP(SalesReceipts[[#This Row],[staff_id]],Staff[],7,0)</f>
        <v>Melodie Mercedes</v>
      </c>
      <c r="N881">
        <f>MONTH(SalesReceipts[[#This Row],[transaction_date]])</f>
        <v>11</v>
      </c>
      <c r="O881" t="str">
        <f>VLOOKUP(SalesReceipts[[#This Row],[product_id]],Product[],4,0)</f>
        <v>Seasonal drink</v>
      </c>
      <c r="P881">
        <f>COUNTIF(SalesReceipts[sales_outlet_id],SalesReceipts[[#This Row],[sales_outlet_id]])</f>
        <v>146</v>
      </c>
    </row>
    <row r="882" spans="1:16">
      <c r="A882">
        <v>1475</v>
      </c>
      <c r="B882">
        <v>43784</v>
      </c>
      <c r="C882">
        <v>4</v>
      </c>
      <c r="D882">
        <v>12</v>
      </c>
      <c r="E882">
        <v>1</v>
      </c>
      <c r="F882">
        <v>1</v>
      </c>
      <c r="G882">
        <v>68</v>
      </c>
      <c r="H882">
        <v>1</v>
      </c>
      <c r="I882">
        <f>VLOOKUP(SalesReceipts[[#This Row],[product_id]],Product[],8,FALSE)</f>
        <v>3.75</v>
      </c>
      <c r="J882">
        <f>SalesReceipts[[#This Row],[unit_price]]-VLOOKUP(SalesReceipts[[#This Row],[product_id]],Product[],7,FALSE)</f>
        <v>0.94</v>
      </c>
      <c r="K882" t="str">
        <f>_xlfn.XLOOKUP(SalesReceipts[[#This Row],[product_id]],Product[product_id],Product[product_group],"Not Found", 0,1)</f>
        <v>Beverages</v>
      </c>
      <c r="L882" t="str">
        <f>VLOOKUP('Sales Receipts'!C883,SalesOutlet[],4,0)</f>
        <v>Toronto</v>
      </c>
      <c r="M882" t="str">
        <f>VLOOKUP(SalesReceipts[[#This Row],[staff_id]],Staff[],7,0)</f>
        <v>Britanni Jorden</v>
      </c>
      <c r="N882">
        <f>MONTH(SalesReceipts[[#This Row],[transaction_date]])</f>
        <v>11</v>
      </c>
      <c r="O882" t="str">
        <f>VLOOKUP(SalesReceipts[[#This Row],[product_id]],Product[],4,0)</f>
        <v>Seasonal drink</v>
      </c>
      <c r="P882">
        <f>COUNTIF(SalesReceipts[sales_outlet_id],SalesReceipts[[#This Row],[sales_outlet_id]])</f>
        <v>129</v>
      </c>
    </row>
    <row r="883" spans="1:16">
      <c r="A883">
        <v>1497</v>
      </c>
      <c r="B883">
        <v>43784</v>
      </c>
      <c r="C883">
        <v>10</v>
      </c>
      <c r="D883">
        <v>43</v>
      </c>
      <c r="E883">
        <v>0</v>
      </c>
      <c r="F883">
        <v>1</v>
      </c>
      <c r="G883">
        <v>60</v>
      </c>
      <c r="H883">
        <v>2</v>
      </c>
      <c r="I883">
        <f>VLOOKUP(SalesReceipts[[#This Row],[product_id]],Product[],8,FALSE)</f>
        <v>3.75</v>
      </c>
      <c r="J883">
        <f>SalesReceipts[[#This Row],[unit_price]]-VLOOKUP(SalesReceipts[[#This Row],[product_id]],Product[],7,FALSE)</f>
        <v>0.94</v>
      </c>
      <c r="K883" t="str">
        <f>_xlfn.XLOOKUP(SalesReceipts[[#This Row],[product_id]],Product[product_id],Product[product_group],"Not Found", 0,1)</f>
        <v>Beverages</v>
      </c>
      <c r="L883" t="str">
        <f>VLOOKUP('Sales Receipts'!C884,SalesOutlet[],4,0)</f>
        <v>Mississauga</v>
      </c>
      <c r="M883" t="str">
        <f>VLOOKUP(SalesReceipts[[#This Row],[staff_id]],Staff[],7,0)</f>
        <v>Tatum Laurel</v>
      </c>
      <c r="N883">
        <f>MONTH(SalesReceipts[[#This Row],[transaction_date]])</f>
        <v>11</v>
      </c>
      <c r="O883" t="str">
        <f>VLOOKUP(SalesReceipts[[#This Row],[product_id]],Product[],4,0)</f>
        <v>Hot chocolate</v>
      </c>
      <c r="P883">
        <f>COUNTIF(SalesReceipts[sales_outlet_id],SalesReceipts[[#This Row],[sales_outlet_id]])</f>
        <v>121</v>
      </c>
    </row>
    <row r="884" spans="1:16">
      <c r="A884">
        <v>1209</v>
      </c>
      <c r="B884">
        <v>43785</v>
      </c>
      <c r="C884">
        <v>6</v>
      </c>
      <c r="D884">
        <v>21</v>
      </c>
      <c r="E884">
        <v>1</v>
      </c>
      <c r="F884">
        <v>1</v>
      </c>
      <c r="G884">
        <v>52</v>
      </c>
      <c r="H884">
        <v>1</v>
      </c>
      <c r="I884">
        <f>VLOOKUP(SalesReceipts[[#This Row],[product_id]],Product[],8,FALSE)</f>
        <v>2.5</v>
      </c>
      <c r="J884">
        <f>SalesReceipts[[#This Row],[unit_price]]-VLOOKUP(SalesReceipts[[#This Row],[product_id]],Product[],7,FALSE)</f>
        <v>1.87</v>
      </c>
      <c r="K884" t="str">
        <f>_xlfn.XLOOKUP(SalesReceipts[[#This Row],[product_id]],Product[product_id],Product[product_group],"Not Found", 0,1)</f>
        <v>Beverages</v>
      </c>
      <c r="L884" t="str">
        <f>VLOOKUP('Sales Receipts'!C885,SalesOutlet[],4,0)</f>
        <v>Mississauga</v>
      </c>
      <c r="M884" t="str">
        <f>VLOOKUP(SalesReceipts[[#This Row],[staff_id]],Staff[],7,0)</f>
        <v>Melodie Mercedes</v>
      </c>
      <c r="N884">
        <f>MONTH(SalesReceipts[[#This Row],[transaction_date]])</f>
        <v>11</v>
      </c>
      <c r="O884" t="str">
        <f>VLOOKUP(SalesReceipts[[#This Row],[product_id]],Product[],4,0)</f>
        <v>Brewed Chai tea</v>
      </c>
      <c r="P884">
        <f>COUNTIF(SalesReceipts[sales_outlet_id],SalesReceipts[[#This Row],[sales_outlet_id]])</f>
        <v>146</v>
      </c>
    </row>
    <row r="885" spans="1:16">
      <c r="A885">
        <v>1285</v>
      </c>
      <c r="B885">
        <v>43785</v>
      </c>
      <c r="C885">
        <v>5</v>
      </c>
      <c r="D885">
        <v>19</v>
      </c>
      <c r="E885">
        <v>0</v>
      </c>
      <c r="F885">
        <v>1</v>
      </c>
      <c r="G885">
        <v>77</v>
      </c>
      <c r="H885">
        <v>2</v>
      </c>
      <c r="I885">
        <f>VLOOKUP(SalesReceipts[[#This Row],[product_id]],Product[],8,FALSE)</f>
        <v>3</v>
      </c>
      <c r="J885">
        <f>SalesReceipts[[#This Row],[unit_price]]-VLOOKUP(SalesReceipts[[#This Row],[product_id]],Product[],7,FALSE)</f>
        <v>1.05</v>
      </c>
      <c r="K885" t="str">
        <f>_xlfn.XLOOKUP(SalesReceipts[[#This Row],[product_id]],Product[product_id],Product[product_group],"Not Found", 0,1)</f>
        <v>Food</v>
      </c>
      <c r="L885" t="str">
        <f>VLOOKUP('Sales Receipts'!C886,SalesOutlet[],4,0)</f>
        <v>Markham</v>
      </c>
      <c r="M885" t="str">
        <f>VLOOKUP(SalesReceipts[[#This Row],[staff_id]],Staff[],7,0)</f>
        <v>Peter Paloma</v>
      </c>
      <c r="N885">
        <f>MONTH(SalesReceipts[[#This Row],[transaction_date]])</f>
        <v>11</v>
      </c>
      <c r="O885" t="str">
        <f>VLOOKUP(SalesReceipts[[#This Row],[product_id]],Product[],4,0)</f>
        <v>Scone</v>
      </c>
      <c r="P885">
        <f>COUNTIF(SalesReceipts[sales_outlet_id],SalesReceipts[[#This Row],[sales_outlet_id]])</f>
        <v>115</v>
      </c>
    </row>
    <row r="886" spans="1:16">
      <c r="A886">
        <v>801</v>
      </c>
      <c r="B886">
        <v>43785</v>
      </c>
      <c r="C886">
        <v>8</v>
      </c>
      <c r="D886">
        <v>34</v>
      </c>
      <c r="E886">
        <v>0</v>
      </c>
      <c r="F886">
        <v>1</v>
      </c>
      <c r="G886">
        <v>24</v>
      </c>
      <c r="H886">
        <v>2</v>
      </c>
      <c r="I886">
        <f>VLOOKUP(SalesReceipts[[#This Row],[product_id]],Product[],8,FALSE)</f>
        <v>3</v>
      </c>
      <c r="J886">
        <f>SalesReceipts[[#This Row],[unit_price]]-VLOOKUP(SalesReceipts[[#This Row],[product_id]],Product[],7,FALSE)</f>
        <v>2.4</v>
      </c>
      <c r="K886" t="str">
        <f>_xlfn.XLOOKUP(SalesReceipts[[#This Row],[product_id]],Product[product_id],Product[product_group],"Not Found", 0,1)</f>
        <v>Beverages</v>
      </c>
      <c r="L886" t="str">
        <f>VLOOKUP('Sales Receipts'!C887,SalesOutlet[],4,0)</f>
        <v>Mississauga</v>
      </c>
      <c r="M886" t="str">
        <f>VLOOKUP(SalesReceipts[[#This Row],[staff_id]],Staff[],7,0)</f>
        <v>Yasir Lillith</v>
      </c>
      <c r="N886">
        <f>MONTH(SalesReceipts[[#This Row],[transaction_date]])</f>
        <v>11</v>
      </c>
      <c r="O886" t="str">
        <f>VLOOKUP(SalesReceipts[[#This Row],[product_id]],Product[],4,0)</f>
        <v>Drip coffee</v>
      </c>
      <c r="P886">
        <f>COUNTIF(SalesReceipts[sales_outlet_id],SalesReceipts[[#This Row],[sales_outlet_id]])</f>
        <v>124</v>
      </c>
    </row>
    <row r="887" spans="1:16">
      <c r="A887">
        <v>442</v>
      </c>
      <c r="B887">
        <v>43785</v>
      </c>
      <c r="C887">
        <v>5</v>
      </c>
      <c r="D887">
        <v>18</v>
      </c>
      <c r="E887">
        <v>0</v>
      </c>
      <c r="F887">
        <v>1</v>
      </c>
      <c r="G887">
        <v>77</v>
      </c>
      <c r="H887">
        <v>1</v>
      </c>
      <c r="I887">
        <f>VLOOKUP(SalesReceipts[[#This Row],[product_id]],Product[],8,FALSE)</f>
        <v>3</v>
      </c>
      <c r="J887">
        <f>SalesReceipts[[#This Row],[unit_price]]-VLOOKUP(SalesReceipts[[#This Row],[product_id]],Product[],7,FALSE)</f>
        <v>1.05</v>
      </c>
      <c r="K887" t="str">
        <f>_xlfn.XLOOKUP(SalesReceipts[[#This Row],[product_id]],Product[product_id],Product[product_group],"Not Found", 0,1)</f>
        <v>Food</v>
      </c>
      <c r="L887" t="str">
        <f>VLOOKUP('Sales Receipts'!C888,SalesOutlet[],4,0)</f>
        <v>Toronto</v>
      </c>
      <c r="M887" t="str">
        <f>VLOOKUP(SalesReceipts[[#This Row],[staff_id]],Staff[],7,0)</f>
        <v>Ezekiel Rashad</v>
      </c>
      <c r="N887">
        <f>MONTH(SalesReceipts[[#This Row],[transaction_date]])</f>
        <v>11</v>
      </c>
      <c r="O887" t="str">
        <f>VLOOKUP(SalesReceipts[[#This Row],[product_id]],Product[],4,0)</f>
        <v>Scone</v>
      </c>
      <c r="P887">
        <f>COUNTIF(SalesReceipts[sales_outlet_id],SalesReceipts[[#This Row],[sales_outlet_id]])</f>
        <v>115</v>
      </c>
    </row>
    <row r="888" spans="1:16">
      <c r="A888">
        <v>789</v>
      </c>
      <c r="B888">
        <v>43787</v>
      </c>
      <c r="C888">
        <v>9</v>
      </c>
      <c r="D888">
        <v>39</v>
      </c>
      <c r="E888">
        <v>0</v>
      </c>
      <c r="F888">
        <v>1</v>
      </c>
      <c r="G888">
        <v>83</v>
      </c>
      <c r="H888">
        <v>2</v>
      </c>
      <c r="I888">
        <f>VLOOKUP(SalesReceipts[[#This Row],[product_id]],Product[],8,FALSE)</f>
        <v>14</v>
      </c>
      <c r="J888">
        <f>SalesReceipts[[#This Row],[unit_price]]-VLOOKUP(SalesReceipts[[#This Row],[product_id]],Product[],7,FALSE)</f>
        <v>9.52</v>
      </c>
      <c r="K888" t="str">
        <f>_xlfn.XLOOKUP(SalesReceipts[[#This Row],[product_id]],Product[product_id],Product[product_group],"Not Found", 0,1)</f>
        <v>Merchandise</v>
      </c>
      <c r="L888" t="str">
        <f>VLOOKUP('Sales Receipts'!C889,SalesOutlet[],4,0)</f>
        <v>Markham</v>
      </c>
      <c r="M888" t="str">
        <f>VLOOKUP(SalesReceipts[[#This Row],[staff_id]],Staff[],7,0)</f>
        <v>Vance Samuel</v>
      </c>
      <c r="N888">
        <f>MONTH(SalesReceipts[[#This Row],[transaction_date]])</f>
        <v>11</v>
      </c>
      <c r="O888" t="str">
        <f>VLOOKUP(SalesReceipts[[#This Row],[product_id]],Product[],4,0)</f>
        <v>Housewares</v>
      </c>
      <c r="P888">
        <f>COUNTIF(SalesReceipts[sales_outlet_id],SalesReceipts[[#This Row],[sales_outlet_id]])</f>
        <v>114</v>
      </c>
    </row>
    <row r="889" spans="1:16">
      <c r="A889">
        <v>1383</v>
      </c>
      <c r="B889">
        <v>43787</v>
      </c>
      <c r="C889">
        <v>7</v>
      </c>
      <c r="D889">
        <v>27</v>
      </c>
      <c r="E889">
        <v>1</v>
      </c>
      <c r="F889">
        <v>1</v>
      </c>
      <c r="G889">
        <v>59</v>
      </c>
      <c r="H889">
        <v>2</v>
      </c>
      <c r="I889">
        <f>VLOOKUP(SalesReceipts[[#This Row],[product_id]],Product[],8,FALSE)</f>
        <v>4.5</v>
      </c>
      <c r="J889">
        <f>SalesReceipts[[#This Row],[unit_price]]-VLOOKUP(SalesReceipts[[#This Row],[product_id]],Product[],7,FALSE)</f>
        <v>1.1200000000000001</v>
      </c>
      <c r="K889" t="str">
        <f>_xlfn.XLOOKUP(SalesReceipts[[#This Row],[product_id]],Product[product_id],Product[product_group],"Not Found", 0,1)</f>
        <v>Beverages</v>
      </c>
      <c r="L889" t="str">
        <f>VLOOKUP('Sales Receipts'!C890,SalesOutlet[],4,0)</f>
        <v>Toronto</v>
      </c>
      <c r="M889" t="str">
        <f>VLOOKUP(SalesReceipts[[#This Row],[staff_id]],Staff[],7,0)</f>
        <v>Ainsley Evelyn</v>
      </c>
      <c r="N889">
        <f>MONTH(SalesReceipts[[#This Row],[transaction_date]])</f>
        <v>11</v>
      </c>
      <c r="O889" t="str">
        <f>VLOOKUP(SalesReceipts[[#This Row],[product_id]],Product[],4,0)</f>
        <v>Hot chocolate</v>
      </c>
      <c r="P889">
        <f>COUNTIF(SalesReceipts[sales_outlet_id],SalesReceipts[[#This Row],[sales_outlet_id]])</f>
        <v>122</v>
      </c>
    </row>
    <row r="890" spans="1:16">
      <c r="A890">
        <v>668</v>
      </c>
      <c r="B890">
        <v>43787</v>
      </c>
      <c r="C890">
        <v>10</v>
      </c>
      <c r="D890">
        <v>41</v>
      </c>
      <c r="E890">
        <v>0</v>
      </c>
      <c r="F890">
        <v>1</v>
      </c>
      <c r="G890">
        <v>61</v>
      </c>
      <c r="H890">
        <v>1</v>
      </c>
      <c r="I890">
        <f>VLOOKUP(SalesReceipts[[#This Row],[product_id]],Product[],8,FALSE)</f>
        <v>4.75</v>
      </c>
      <c r="J890">
        <f>SalesReceipts[[#This Row],[unit_price]]-VLOOKUP(SalesReceipts[[#This Row],[product_id]],Product[],7,FALSE)</f>
        <v>1.19</v>
      </c>
      <c r="K890" t="str">
        <f>_xlfn.XLOOKUP(SalesReceipts[[#This Row],[product_id]],Product[product_id],Product[product_group],"Not Found", 0,1)</f>
        <v>Beverages</v>
      </c>
      <c r="L890" t="str">
        <f>VLOOKUP('Sales Receipts'!C891,SalesOutlet[],4,0)</f>
        <v>Markham</v>
      </c>
      <c r="M890" t="str">
        <f>VLOOKUP(SalesReceipts[[#This Row],[staff_id]],Staff[],7,0)</f>
        <v>Adrian Macon</v>
      </c>
      <c r="N890">
        <f>MONTH(SalesReceipts[[#This Row],[transaction_date]])</f>
        <v>11</v>
      </c>
      <c r="O890" t="str">
        <f>VLOOKUP(SalesReceipts[[#This Row],[product_id]],Product[],4,0)</f>
        <v>Hot chocolate</v>
      </c>
      <c r="P890">
        <f>COUNTIF(SalesReceipts[sales_outlet_id],SalesReceipts[[#This Row],[sales_outlet_id]])</f>
        <v>121</v>
      </c>
    </row>
    <row r="891" spans="1:16">
      <c r="A891">
        <v>856</v>
      </c>
      <c r="B891">
        <v>43787</v>
      </c>
      <c r="C891">
        <v>8</v>
      </c>
      <c r="D891">
        <v>35</v>
      </c>
      <c r="E891">
        <v>1</v>
      </c>
      <c r="F891">
        <v>1</v>
      </c>
      <c r="G891">
        <v>65</v>
      </c>
      <c r="H891">
        <v>1</v>
      </c>
      <c r="I891">
        <f>VLOOKUP(SalesReceipts[[#This Row],[product_id]],Product[],8,FALSE)</f>
        <v>0.8</v>
      </c>
      <c r="J891">
        <f>SalesReceipts[[#This Row],[unit_price]]-VLOOKUP(SalesReceipts[[#This Row],[product_id]],Product[],7,FALSE)</f>
        <v>0.76</v>
      </c>
      <c r="K891" t="str">
        <f>_xlfn.XLOOKUP(SalesReceipts[[#This Row],[product_id]],Product[product_id],Product[product_group],"Not Found", 0,1)</f>
        <v>Add-ons</v>
      </c>
      <c r="L891" t="str">
        <f>VLOOKUP('Sales Receipts'!C892,SalesOutlet[],4,0)</f>
        <v>Mississauga</v>
      </c>
      <c r="M891" t="str">
        <f>VLOOKUP(SalesReceipts[[#This Row],[staff_id]],Staff[],7,0)</f>
        <v>Xavier Zachary</v>
      </c>
      <c r="N891">
        <f>MONTH(SalesReceipts[[#This Row],[transaction_date]])</f>
        <v>11</v>
      </c>
      <c r="O891" t="str">
        <f>VLOOKUP(SalesReceipts[[#This Row],[product_id]],Product[],4,0)</f>
        <v>Sugar free syrup</v>
      </c>
      <c r="P891">
        <f>COUNTIF(SalesReceipts[sales_outlet_id],SalesReceipts[[#This Row],[sales_outlet_id]])</f>
        <v>124</v>
      </c>
    </row>
    <row r="892" spans="1:16">
      <c r="A892">
        <v>1494</v>
      </c>
      <c r="B892">
        <v>43787</v>
      </c>
      <c r="C892">
        <v>6</v>
      </c>
      <c r="D892">
        <v>22</v>
      </c>
      <c r="E892">
        <v>0</v>
      </c>
      <c r="F892">
        <v>1</v>
      </c>
      <c r="G892">
        <v>8</v>
      </c>
      <c r="H892">
        <v>2</v>
      </c>
      <c r="I892">
        <f>VLOOKUP(SalesReceipts[[#This Row],[product_id]],Product[],8,FALSE)</f>
        <v>45</v>
      </c>
      <c r="J892">
        <f>SalesReceipts[[#This Row],[unit_price]]-VLOOKUP(SalesReceipts[[#This Row],[product_id]],Product[],7,FALSE)</f>
        <v>9</v>
      </c>
      <c r="K892" t="str">
        <f>_xlfn.XLOOKUP(SalesReceipts[[#This Row],[product_id]],Product[product_id],Product[product_group],"Not Found", 0,1)</f>
        <v>Whole Bean/Teas</v>
      </c>
      <c r="L892" t="str">
        <f>VLOOKUP('Sales Receipts'!C893,SalesOutlet[],4,0)</f>
        <v>Toronto</v>
      </c>
      <c r="M892" t="str">
        <f>VLOOKUP(SalesReceipts[[#This Row],[staff_id]],Staff[],7,0)</f>
        <v>Marny Dennis</v>
      </c>
      <c r="N892">
        <f>MONTH(SalesReceipts[[#This Row],[transaction_date]])</f>
        <v>11</v>
      </c>
      <c r="O892" t="str">
        <f>VLOOKUP(SalesReceipts[[#This Row],[product_id]],Product[],4,0)</f>
        <v>Premium Beans</v>
      </c>
      <c r="P892">
        <f>COUNTIF(SalesReceipts[sales_outlet_id],SalesReceipts[[#This Row],[sales_outlet_id]])</f>
        <v>146</v>
      </c>
    </row>
    <row r="893" spans="1:16">
      <c r="A893">
        <v>139</v>
      </c>
      <c r="B893">
        <v>43787</v>
      </c>
      <c r="C893">
        <v>10</v>
      </c>
      <c r="D893">
        <v>41</v>
      </c>
      <c r="E893">
        <v>0</v>
      </c>
      <c r="F893">
        <v>1</v>
      </c>
      <c r="G893">
        <v>34</v>
      </c>
      <c r="H893">
        <v>1</v>
      </c>
      <c r="I893">
        <f>VLOOKUP(SalesReceipts[[#This Row],[product_id]],Product[],8,FALSE)</f>
        <v>2.4500000000000002</v>
      </c>
      <c r="J893">
        <f>SalesReceipts[[#This Row],[unit_price]]-VLOOKUP(SalesReceipts[[#This Row],[product_id]],Product[],7,FALSE)</f>
        <v>1.9600000000000002</v>
      </c>
      <c r="K893" t="str">
        <f>_xlfn.XLOOKUP(SalesReceipts[[#This Row],[product_id]],Product[product_id],Product[product_group],"Not Found", 0,1)</f>
        <v>Beverages</v>
      </c>
      <c r="L893" t="str">
        <f>VLOOKUP('Sales Receipts'!C894,SalesOutlet[],4,0)</f>
        <v>Toronto</v>
      </c>
      <c r="M893" t="str">
        <f>VLOOKUP(SalesReceipts[[#This Row],[staff_id]],Staff[],7,0)</f>
        <v>Adrian Macon</v>
      </c>
      <c r="N893">
        <f>MONTH(SalesReceipts[[#This Row],[transaction_date]])</f>
        <v>11</v>
      </c>
      <c r="O893" t="str">
        <f>VLOOKUP(SalesReceipts[[#This Row],[product_id]],Product[],4,0)</f>
        <v>Premium brewed coffee</v>
      </c>
      <c r="P893">
        <f>COUNTIF(SalesReceipts[sales_outlet_id],SalesReceipts[[#This Row],[sales_outlet_id]])</f>
        <v>121</v>
      </c>
    </row>
    <row r="894" spans="1:16">
      <c r="A894">
        <v>341</v>
      </c>
      <c r="B894">
        <v>43787</v>
      </c>
      <c r="C894">
        <v>10</v>
      </c>
      <c r="D894">
        <v>41</v>
      </c>
      <c r="E894">
        <v>1</v>
      </c>
      <c r="F894">
        <v>1</v>
      </c>
      <c r="G894">
        <v>34</v>
      </c>
      <c r="H894">
        <v>1</v>
      </c>
      <c r="I894">
        <f>VLOOKUP(SalesReceipts[[#This Row],[product_id]],Product[],8,FALSE)</f>
        <v>2.4500000000000002</v>
      </c>
      <c r="J894">
        <f>SalesReceipts[[#This Row],[unit_price]]-VLOOKUP(SalesReceipts[[#This Row],[product_id]],Product[],7,FALSE)</f>
        <v>1.9600000000000002</v>
      </c>
      <c r="K894" t="str">
        <f>_xlfn.XLOOKUP(SalesReceipts[[#This Row],[product_id]],Product[product_id],Product[product_group],"Not Found", 0,1)</f>
        <v>Beverages</v>
      </c>
      <c r="L894" t="str">
        <f>VLOOKUP('Sales Receipts'!C895,SalesOutlet[],4,0)</f>
        <v>Mississauga</v>
      </c>
      <c r="M894" t="str">
        <f>VLOOKUP(SalesReceipts[[#This Row],[staff_id]],Staff[],7,0)</f>
        <v>Adrian Macon</v>
      </c>
      <c r="N894">
        <f>MONTH(SalesReceipts[[#This Row],[transaction_date]])</f>
        <v>11</v>
      </c>
      <c r="O894" t="str">
        <f>VLOOKUP(SalesReceipts[[#This Row],[product_id]],Product[],4,0)</f>
        <v>Premium brewed coffee</v>
      </c>
      <c r="P894">
        <f>COUNTIF(SalesReceipts[sales_outlet_id],SalesReceipts[[#This Row],[sales_outlet_id]])</f>
        <v>121</v>
      </c>
    </row>
    <row r="895" spans="1:16">
      <c r="A895">
        <v>365</v>
      </c>
      <c r="B895">
        <v>43787</v>
      </c>
      <c r="C895">
        <v>6</v>
      </c>
      <c r="D895">
        <v>21</v>
      </c>
      <c r="E895">
        <v>1</v>
      </c>
      <c r="F895">
        <v>1</v>
      </c>
      <c r="G895">
        <v>49</v>
      </c>
      <c r="H895">
        <v>1</v>
      </c>
      <c r="I895">
        <f>VLOOKUP(SalesReceipts[[#This Row],[product_id]],Product[],8,FALSE)</f>
        <v>3</v>
      </c>
      <c r="J895">
        <f>SalesReceipts[[#This Row],[unit_price]]-VLOOKUP(SalesReceipts[[#This Row],[product_id]],Product[],7,FALSE)</f>
        <v>2.25</v>
      </c>
      <c r="K895" t="str">
        <f>_xlfn.XLOOKUP(SalesReceipts[[#This Row],[product_id]],Product[product_id],Product[product_group],"Not Found", 0,1)</f>
        <v>Beverages</v>
      </c>
      <c r="L895" t="str">
        <f>VLOOKUP('Sales Receipts'!C896,SalesOutlet[],4,0)</f>
        <v>Mississauga</v>
      </c>
      <c r="M895" t="str">
        <f>VLOOKUP(SalesReceipts[[#This Row],[staff_id]],Staff[],7,0)</f>
        <v>Melodie Mercedes</v>
      </c>
      <c r="N895">
        <f>MONTH(SalesReceipts[[#This Row],[transaction_date]])</f>
        <v>11</v>
      </c>
      <c r="O895" t="str">
        <f>VLOOKUP(SalesReceipts[[#This Row],[product_id]],Product[],4,0)</f>
        <v>Brewed Black tea</v>
      </c>
      <c r="P895">
        <f>COUNTIF(SalesReceipts[sales_outlet_id],SalesReceipts[[#This Row],[sales_outlet_id]])</f>
        <v>146</v>
      </c>
    </row>
    <row r="896" spans="1:16">
      <c r="A896">
        <v>226</v>
      </c>
      <c r="B896">
        <v>43788</v>
      </c>
      <c r="C896">
        <v>6</v>
      </c>
      <c r="D896">
        <v>25</v>
      </c>
      <c r="E896">
        <v>1</v>
      </c>
      <c r="F896">
        <v>1</v>
      </c>
      <c r="G896">
        <v>85</v>
      </c>
      <c r="H896">
        <v>1</v>
      </c>
      <c r="I896">
        <f>VLOOKUP(SalesReceipts[[#This Row],[product_id]],Product[],8,FALSE)</f>
        <v>6</v>
      </c>
      <c r="J896">
        <f>SalesReceipts[[#This Row],[unit_price]]-VLOOKUP(SalesReceipts[[#This Row],[product_id]],Product[],7,FALSE)</f>
        <v>4.8</v>
      </c>
      <c r="K896" t="str">
        <f>_xlfn.XLOOKUP(SalesReceipts[[#This Row],[product_id]],Product[product_id],Product[product_group],"Not Found", 0,1)</f>
        <v>Beverages</v>
      </c>
      <c r="L896" t="str">
        <f>VLOOKUP('Sales Receipts'!C897,SalesOutlet[],4,0)</f>
        <v>Toronto</v>
      </c>
      <c r="M896" t="str">
        <f>VLOOKUP(SalesReceipts[[#This Row],[staff_id]],Staff[],7,0)</f>
        <v>Aline Melanie</v>
      </c>
      <c r="N896">
        <f>MONTH(SalesReceipts[[#This Row],[transaction_date]])</f>
        <v>11</v>
      </c>
      <c r="O896" t="str">
        <f>VLOOKUP(SalesReceipts[[#This Row],[product_id]],Product[],4,0)</f>
        <v>Specialty coffee</v>
      </c>
      <c r="P896">
        <f>COUNTIF(SalesReceipts[sales_outlet_id],SalesReceipts[[#This Row],[sales_outlet_id]])</f>
        <v>146</v>
      </c>
    </row>
    <row r="897" spans="1:16">
      <c r="A897">
        <v>1146</v>
      </c>
      <c r="B897">
        <v>43788</v>
      </c>
      <c r="C897">
        <v>4</v>
      </c>
      <c r="D897">
        <v>14</v>
      </c>
      <c r="E897">
        <v>0</v>
      </c>
      <c r="F897">
        <v>1</v>
      </c>
      <c r="G897">
        <v>57</v>
      </c>
      <c r="H897">
        <v>1</v>
      </c>
      <c r="I897">
        <f>VLOOKUP(SalesReceipts[[#This Row],[product_id]],Product[],8,FALSE)</f>
        <v>3.1</v>
      </c>
      <c r="J897">
        <f>SalesReceipts[[#This Row],[unit_price]]-VLOOKUP(SalesReceipts[[#This Row],[product_id]],Product[],7,FALSE)</f>
        <v>2.3200000000000003</v>
      </c>
      <c r="K897" t="str">
        <f>_xlfn.XLOOKUP(SalesReceipts[[#This Row],[product_id]],Product[product_id],Product[product_group],"Not Found", 0,1)</f>
        <v>Beverages</v>
      </c>
      <c r="L897" t="str">
        <f>VLOOKUP('Sales Receipts'!C898,SalesOutlet[],4,0)</f>
        <v>Mississauga</v>
      </c>
      <c r="M897" t="str">
        <f>VLOOKUP(SalesReceipts[[#This Row],[staff_id]],Staff[],7,0)</f>
        <v>Damon Sasha</v>
      </c>
      <c r="N897">
        <f>MONTH(SalesReceipts[[#This Row],[transaction_date]])</f>
        <v>11</v>
      </c>
      <c r="O897" t="str">
        <f>VLOOKUP(SalesReceipts[[#This Row],[product_id]],Product[],4,0)</f>
        <v>Brewed Chai tea</v>
      </c>
      <c r="P897">
        <f>COUNTIF(SalesReceipts[sales_outlet_id],SalesReceipts[[#This Row],[sales_outlet_id]])</f>
        <v>129</v>
      </c>
    </row>
    <row r="898" spans="1:16">
      <c r="A898">
        <v>43</v>
      </c>
      <c r="B898">
        <v>43788</v>
      </c>
      <c r="C898">
        <v>5</v>
      </c>
      <c r="D898">
        <v>16</v>
      </c>
      <c r="E898">
        <v>1</v>
      </c>
      <c r="F898">
        <v>1</v>
      </c>
      <c r="G898">
        <v>31</v>
      </c>
      <c r="H898">
        <v>2</v>
      </c>
      <c r="I898">
        <f>VLOOKUP(SalesReceipts[[#This Row],[product_id]],Product[],8,FALSE)</f>
        <v>2.2000000000000002</v>
      </c>
      <c r="J898">
        <f>SalesReceipts[[#This Row],[unit_price]]-VLOOKUP(SalesReceipts[[#This Row],[product_id]],Product[],7,FALSE)</f>
        <v>1.7600000000000002</v>
      </c>
      <c r="K898" t="str">
        <f>_xlfn.XLOOKUP(SalesReceipts[[#This Row],[product_id]],Product[product_id],Product[product_group],"Not Found", 0,1)</f>
        <v>Beverages</v>
      </c>
      <c r="L898" t="str">
        <f>VLOOKUP('Sales Receipts'!C899,SalesOutlet[],4,0)</f>
        <v>Toronto</v>
      </c>
      <c r="M898" t="str">
        <f>VLOOKUP(SalesReceipts[[#This Row],[staff_id]],Staff[],7,0)</f>
        <v>Reed Eve</v>
      </c>
      <c r="N898">
        <f>MONTH(SalesReceipts[[#This Row],[transaction_date]])</f>
        <v>11</v>
      </c>
      <c r="O898" t="str">
        <f>VLOOKUP(SalesReceipts[[#This Row],[product_id]],Product[],4,0)</f>
        <v>Gourmet brewed coffee</v>
      </c>
      <c r="P898">
        <f>COUNTIF(SalesReceipts[sales_outlet_id],SalesReceipts[[#This Row],[sales_outlet_id]])</f>
        <v>115</v>
      </c>
    </row>
    <row r="899" spans="1:16">
      <c r="A899">
        <v>261</v>
      </c>
      <c r="B899">
        <v>43788</v>
      </c>
      <c r="C899">
        <v>10</v>
      </c>
      <c r="D899">
        <v>44</v>
      </c>
      <c r="E899">
        <v>1</v>
      </c>
      <c r="F899">
        <v>1</v>
      </c>
      <c r="G899">
        <v>71</v>
      </c>
      <c r="H899">
        <v>1</v>
      </c>
      <c r="I899">
        <f>VLOOKUP(SalesReceipts[[#This Row],[product_id]],Product[],8,FALSE)</f>
        <v>3.75</v>
      </c>
      <c r="J899">
        <f>SalesReceipts[[#This Row],[unit_price]]-VLOOKUP(SalesReceipts[[#This Row],[product_id]],Product[],7,FALSE)</f>
        <v>1.31</v>
      </c>
      <c r="K899" t="str">
        <f>_xlfn.XLOOKUP(SalesReceipts[[#This Row],[product_id]],Product[product_id],Product[product_group],"Not Found", 0,1)</f>
        <v>Food</v>
      </c>
      <c r="L899" t="str">
        <f>VLOOKUP('Sales Receipts'!C900,SalesOutlet[],4,0)</f>
        <v>Markham</v>
      </c>
      <c r="M899" t="str">
        <f>VLOOKUP(SalesReceipts[[#This Row],[staff_id]],Staff[],7,0)</f>
        <v>Tamekah Maya</v>
      </c>
      <c r="N899">
        <f>MONTH(SalesReceipts[[#This Row],[transaction_date]])</f>
        <v>11</v>
      </c>
      <c r="O899" t="str">
        <f>VLOOKUP(SalesReceipts[[#This Row],[product_id]],Product[],4,0)</f>
        <v>Pastry</v>
      </c>
      <c r="P899">
        <f>COUNTIF(SalesReceipts[sales_outlet_id],SalesReceipts[[#This Row],[sales_outlet_id]])</f>
        <v>121</v>
      </c>
    </row>
    <row r="900" spans="1:16">
      <c r="A900">
        <v>616</v>
      </c>
      <c r="B900">
        <v>43789</v>
      </c>
      <c r="C900">
        <v>8</v>
      </c>
      <c r="D900">
        <v>32</v>
      </c>
      <c r="E900">
        <v>0</v>
      </c>
      <c r="F900">
        <v>1</v>
      </c>
      <c r="G900">
        <v>70</v>
      </c>
      <c r="H900">
        <v>2</v>
      </c>
      <c r="I900">
        <f>VLOOKUP(SalesReceipts[[#This Row],[product_id]],Product[],8,FALSE)</f>
        <v>3.25</v>
      </c>
      <c r="J900">
        <f>SalesReceipts[[#This Row],[unit_price]]-VLOOKUP(SalesReceipts[[#This Row],[product_id]],Product[],7,FALSE)</f>
        <v>1.1400000000000001</v>
      </c>
      <c r="K900" t="str">
        <f>_xlfn.XLOOKUP(SalesReceipts[[#This Row],[product_id]],Product[product_id],Product[product_group],"Not Found", 0,1)</f>
        <v>Food</v>
      </c>
      <c r="L900" t="str">
        <f>VLOOKUP('Sales Receipts'!C901,SalesOutlet[],4,0)</f>
        <v>Toronto</v>
      </c>
      <c r="M900" t="str">
        <f>VLOOKUP(SalesReceipts[[#This Row],[staff_id]],Staff[],7,0)</f>
        <v>Alisa Lysandra</v>
      </c>
      <c r="N900">
        <f>MONTH(SalesReceipts[[#This Row],[transaction_date]])</f>
        <v>11</v>
      </c>
      <c r="O900" t="str">
        <f>VLOOKUP(SalesReceipts[[#This Row],[product_id]],Product[],4,0)</f>
        <v>Scone</v>
      </c>
      <c r="P900">
        <f>COUNTIF(SalesReceipts[sales_outlet_id],SalesReceipts[[#This Row],[sales_outlet_id]])</f>
        <v>124</v>
      </c>
    </row>
    <row r="901" spans="1:16">
      <c r="A901">
        <v>515</v>
      </c>
      <c r="B901">
        <v>43789</v>
      </c>
      <c r="C901">
        <v>4</v>
      </c>
      <c r="D901">
        <v>14</v>
      </c>
      <c r="E901">
        <v>0</v>
      </c>
      <c r="F901">
        <v>1</v>
      </c>
      <c r="G901">
        <v>46</v>
      </c>
      <c r="H901">
        <v>1</v>
      </c>
      <c r="I901">
        <f>VLOOKUP(SalesReceipts[[#This Row],[product_id]],Product[],8,FALSE)</f>
        <v>2.5</v>
      </c>
      <c r="J901">
        <f>SalesReceipts[[#This Row],[unit_price]]-VLOOKUP(SalesReceipts[[#This Row],[product_id]],Product[],7,FALSE)</f>
        <v>1.87</v>
      </c>
      <c r="K901" t="str">
        <f>_xlfn.XLOOKUP(SalesReceipts[[#This Row],[product_id]],Product[product_id],Product[product_group],"Not Found", 0,1)</f>
        <v>Beverages</v>
      </c>
      <c r="L901" t="str">
        <f>VLOOKUP('Sales Receipts'!C902,SalesOutlet[],4,0)</f>
        <v>Markham</v>
      </c>
      <c r="M901" t="str">
        <f>VLOOKUP(SalesReceipts[[#This Row],[staff_id]],Staff[],7,0)</f>
        <v>Damon Sasha</v>
      </c>
      <c r="N901">
        <f>MONTH(SalesReceipts[[#This Row],[transaction_date]])</f>
        <v>11</v>
      </c>
      <c r="O901" t="str">
        <f>VLOOKUP(SalesReceipts[[#This Row],[product_id]],Product[],4,0)</f>
        <v>Brewed Green tea</v>
      </c>
      <c r="P901">
        <f>COUNTIF(SalesReceipts[sales_outlet_id],SalesReceipts[[#This Row],[sales_outlet_id]])</f>
        <v>129</v>
      </c>
    </row>
    <row r="902" spans="1:16">
      <c r="A902">
        <v>918</v>
      </c>
      <c r="B902">
        <v>43789</v>
      </c>
      <c r="C902">
        <v>8</v>
      </c>
      <c r="D902">
        <v>32</v>
      </c>
      <c r="E902">
        <v>0</v>
      </c>
      <c r="F902">
        <v>1</v>
      </c>
      <c r="G902">
        <v>55</v>
      </c>
      <c r="H902">
        <v>1</v>
      </c>
      <c r="I902">
        <f>VLOOKUP(SalesReceipts[[#This Row],[product_id]],Product[],8,FALSE)</f>
        <v>4</v>
      </c>
      <c r="J902">
        <f>SalesReceipts[[#This Row],[unit_price]]-VLOOKUP(SalesReceipts[[#This Row],[product_id]],Product[],7,FALSE)</f>
        <v>3</v>
      </c>
      <c r="K902" t="str">
        <f>_xlfn.XLOOKUP(SalesReceipts[[#This Row],[product_id]],Product[product_id],Product[product_group],"Not Found", 0,1)</f>
        <v>Beverages</v>
      </c>
      <c r="L902" t="str">
        <f>VLOOKUP('Sales Receipts'!C903,SalesOutlet[],4,0)</f>
        <v>Mississauga</v>
      </c>
      <c r="M902" t="str">
        <f>VLOOKUP(SalesReceipts[[#This Row],[staff_id]],Staff[],7,0)</f>
        <v>Alisa Lysandra</v>
      </c>
      <c r="N902">
        <f>MONTH(SalesReceipts[[#This Row],[transaction_date]])</f>
        <v>11</v>
      </c>
      <c r="O902" t="str">
        <f>VLOOKUP(SalesReceipts[[#This Row],[product_id]],Product[],4,0)</f>
        <v>Brewed Chai tea</v>
      </c>
      <c r="P902">
        <f>COUNTIF(SalesReceipts[sales_outlet_id],SalesReceipts[[#This Row],[sales_outlet_id]])</f>
        <v>124</v>
      </c>
    </row>
    <row r="903" spans="1:16">
      <c r="A903">
        <v>909</v>
      </c>
      <c r="B903">
        <v>43790</v>
      </c>
      <c r="C903">
        <v>5</v>
      </c>
      <c r="D903">
        <v>19</v>
      </c>
      <c r="E903">
        <v>0</v>
      </c>
      <c r="F903">
        <v>1</v>
      </c>
      <c r="G903">
        <v>76</v>
      </c>
      <c r="H903">
        <v>1</v>
      </c>
      <c r="I903">
        <f>VLOOKUP(SalesReceipts[[#This Row],[product_id]],Product[],8,FALSE)</f>
        <v>3.5</v>
      </c>
      <c r="J903">
        <f>SalesReceipts[[#This Row],[unit_price]]-VLOOKUP(SalesReceipts[[#This Row],[product_id]],Product[],7,FALSE)</f>
        <v>1.2200000000000002</v>
      </c>
      <c r="K903" t="str">
        <f>_xlfn.XLOOKUP(SalesReceipts[[#This Row],[product_id]],Product[product_id],Product[product_group],"Not Found", 0,1)</f>
        <v>Food</v>
      </c>
      <c r="L903" t="str">
        <f>VLOOKUP('Sales Receipts'!C904,SalesOutlet[],4,0)</f>
        <v>Mississauga</v>
      </c>
      <c r="M903" t="str">
        <f>VLOOKUP(SalesReceipts[[#This Row],[staff_id]],Staff[],7,0)</f>
        <v>Peter Paloma</v>
      </c>
      <c r="N903">
        <f>MONTH(SalesReceipts[[#This Row],[transaction_date]])</f>
        <v>11</v>
      </c>
      <c r="O903" t="str">
        <f>VLOOKUP(SalesReceipts[[#This Row],[product_id]],Product[],4,0)</f>
        <v>Biscotti</v>
      </c>
      <c r="P903">
        <f>COUNTIF(SalesReceipts[sales_outlet_id],SalesReceipts[[#This Row],[sales_outlet_id]])</f>
        <v>115</v>
      </c>
    </row>
    <row r="904" spans="1:16">
      <c r="A904">
        <v>1311</v>
      </c>
      <c r="B904">
        <v>43790</v>
      </c>
      <c r="C904">
        <v>5</v>
      </c>
      <c r="D904">
        <v>17</v>
      </c>
      <c r="E904">
        <v>0</v>
      </c>
      <c r="F904">
        <v>1</v>
      </c>
      <c r="G904">
        <v>2</v>
      </c>
      <c r="H904">
        <v>1</v>
      </c>
      <c r="I904">
        <f>VLOOKUP(SalesReceipts[[#This Row],[product_id]],Product[],8,FALSE)</f>
        <v>18</v>
      </c>
      <c r="J904">
        <f>SalesReceipts[[#This Row],[unit_price]]-VLOOKUP(SalesReceipts[[#This Row],[product_id]],Product[],7,FALSE)</f>
        <v>3.5999999999999996</v>
      </c>
      <c r="K904" t="str">
        <f>_xlfn.XLOOKUP(SalesReceipts[[#This Row],[product_id]],Product[product_id],Product[product_group],"Not Found", 0,1)</f>
        <v>Whole Bean/Teas</v>
      </c>
      <c r="L904" t="str">
        <f>VLOOKUP('Sales Receipts'!C905,SalesOutlet[],4,0)</f>
        <v>Markham</v>
      </c>
      <c r="M904" t="str">
        <f>VLOOKUP(SalesReceipts[[#This Row],[staff_id]],Staff[],7,0)</f>
        <v>Quail Octavia</v>
      </c>
      <c r="N904">
        <f>MONTH(SalesReceipts[[#This Row],[transaction_date]])</f>
        <v>11</v>
      </c>
      <c r="O904" t="str">
        <f>VLOOKUP(SalesReceipts[[#This Row],[product_id]],Product[],4,0)</f>
        <v>House blend Beans</v>
      </c>
      <c r="P904">
        <f>COUNTIF(SalesReceipts[sales_outlet_id],SalesReceipts[[#This Row],[sales_outlet_id]])</f>
        <v>115</v>
      </c>
    </row>
    <row r="905" spans="1:16">
      <c r="A905">
        <v>994</v>
      </c>
      <c r="B905">
        <v>43791</v>
      </c>
      <c r="C905">
        <v>8</v>
      </c>
      <c r="D905">
        <v>35</v>
      </c>
      <c r="E905">
        <v>0</v>
      </c>
      <c r="F905">
        <v>1</v>
      </c>
      <c r="G905">
        <v>49</v>
      </c>
      <c r="H905">
        <v>1</v>
      </c>
      <c r="I905">
        <f>VLOOKUP(SalesReceipts[[#This Row],[product_id]],Product[],8,FALSE)</f>
        <v>3</v>
      </c>
      <c r="J905">
        <f>SalesReceipts[[#This Row],[unit_price]]-VLOOKUP(SalesReceipts[[#This Row],[product_id]],Product[],7,FALSE)</f>
        <v>2.25</v>
      </c>
      <c r="K905" t="str">
        <f>_xlfn.XLOOKUP(SalesReceipts[[#This Row],[product_id]],Product[product_id],Product[product_group],"Not Found", 0,1)</f>
        <v>Beverages</v>
      </c>
      <c r="L905" t="str">
        <f>VLOOKUP('Sales Receipts'!C906,SalesOutlet[],4,0)</f>
        <v>Markham</v>
      </c>
      <c r="M905" t="str">
        <f>VLOOKUP(SalesReceipts[[#This Row],[staff_id]],Staff[],7,0)</f>
        <v>Xavier Zachary</v>
      </c>
      <c r="N905">
        <f>MONTH(SalesReceipts[[#This Row],[transaction_date]])</f>
        <v>11</v>
      </c>
      <c r="O905" t="str">
        <f>VLOOKUP(SalesReceipts[[#This Row],[product_id]],Product[],4,0)</f>
        <v>Brewed Black tea</v>
      </c>
      <c r="P905">
        <f>COUNTIF(SalesReceipts[sales_outlet_id],SalesReceipts[[#This Row],[sales_outlet_id]])</f>
        <v>124</v>
      </c>
    </row>
    <row r="906" spans="1:16">
      <c r="A906">
        <v>457</v>
      </c>
      <c r="B906">
        <v>43792</v>
      </c>
      <c r="C906">
        <v>8</v>
      </c>
      <c r="D906">
        <v>35</v>
      </c>
      <c r="E906">
        <v>0</v>
      </c>
      <c r="F906">
        <v>1</v>
      </c>
      <c r="G906">
        <v>88</v>
      </c>
      <c r="H906">
        <v>2</v>
      </c>
      <c r="I906">
        <f>VLOOKUP(SalesReceipts[[#This Row],[product_id]],Product[],8,FALSE)</f>
        <v>2.65</v>
      </c>
      <c r="J906">
        <f>SalesReceipts[[#This Row],[unit_price]]-VLOOKUP(SalesReceipts[[#This Row],[product_id]],Product[],7,FALSE)</f>
        <v>0.92999999999999994</v>
      </c>
      <c r="K906" t="str">
        <f>_xlfn.XLOOKUP(SalesReceipts[[#This Row],[product_id]],Product[product_id],Product[product_group],"Not Found", 0,1)</f>
        <v>Food</v>
      </c>
      <c r="L906" t="str">
        <f>VLOOKUP('Sales Receipts'!C907,SalesOutlet[],4,0)</f>
        <v>Markham</v>
      </c>
      <c r="M906" t="str">
        <f>VLOOKUP(SalesReceipts[[#This Row],[staff_id]],Staff[],7,0)</f>
        <v>Xavier Zachary</v>
      </c>
      <c r="N906">
        <f>MONTH(SalesReceipts[[#This Row],[transaction_date]])</f>
        <v>11</v>
      </c>
      <c r="O906" t="str">
        <f>VLOOKUP(SalesReceipts[[#This Row],[product_id]],Product[],4,0)</f>
        <v>Scone</v>
      </c>
      <c r="P906">
        <f>COUNTIF(SalesReceipts[sales_outlet_id],SalesReceipts[[#This Row],[sales_outlet_id]])</f>
        <v>124</v>
      </c>
    </row>
    <row r="907" spans="1:16">
      <c r="A907">
        <v>1195</v>
      </c>
      <c r="B907">
        <v>43792</v>
      </c>
      <c r="C907">
        <v>8</v>
      </c>
      <c r="D907">
        <v>35</v>
      </c>
      <c r="E907">
        <v>1</v>
      </c>
      <c r="F907">
        <v>1</v>
      </c>
      <c r="G907">
        <v>27</v>
      </c>
      <c r="H907">
        <v>2</v>
      </c>
      <c r="I907">
        <f>VLOOKUP(SalesReceipts[[#This Row],[product_id]],Product[],8,FALSE)</f>
        <v>3.5</v>
      </c>
      <c r="J907">
        <f>SalesReceipts[[#This Row],[unit_price]]-VLOOKUP(SalesReceipts[[#This Row],[product_id]],Product[],7,FALSE)</f>
        <v>2.8</v>
      </c>
      <c r="K907" t="str">
        <f>_xlfn.XLOOKUP(SalesReceipts[[#This Row],[product_id]],Product[product_id],Product[product_group],"Not Found", 0,1)</f>
        <v>Beverages</v>
      </c>
      <c r="L907" t="str">
        <f>VLOOKUP('Sales Receipts'!C908,SalesOutlet[],4,0)</f>
        <v>Markham</v>
      </c>
      <c r="M907" t="str">
        <f>VLOOKUP(SalesReceipts[[#This Row],[staff_id]],Staff[],7,0)</f>
        <v>Xavier Zachary</v>
      </c>
      <c r="N907">
        <f>MONTH(SalesReceipts[[#This Row],[transaction_date]])</f>
        <v>11</v>
      </c>
      <c r="O907" t="str">
        <f>VLOOKUP(SalesReceipts[[#This Row],[product_id]],Product[],4,0)</f>
        <v>Organic brewed coffee</v>
      </c>
      <c r="P907">
        <f>COUNTIF(SalesReceipts[sales_outlet_id],SalesReceipts[[#This Row],[sales_outlet_id]])</f>
        <v>124</v>
      </c>
    </row>
    <row r="908" spans="1:16">
      <c r="A908">
        <v>848</v>
      </c>
      <c r="B908">
        <v>43792</v>
      </c>
      <c r="C908">
        <v>8</v>
      </c>
      <c r="D908">
        <v>32</v>
      </c>
      <c r="E908">
        <v>1</v>
      </c>
      <c r="F908">
        <v>1</v>
      </c>
      <c r="G908">
        <v>87</v>
      </c>
      <c r="H908">
        <v>1</v>
      </c>
      <c r="I908">
        <f>VLOOKUP(SalesReceipts[[#This Row],[product_id]],Product[],8,FALSE)</f>
        <v>2.1</v>
      </c>
      <c r="J908">
        <f>SalesReceipts[[#This Row],[unit_price]]-VLOOKUP(SalesReceipts[[#This Row],[product_id]],Product[],7,FALSE)</f>
        <v>1.6800000000000002</v>
      </c>
      <c r="K908" t="str">
        <f>_xlfn.XLOOKUP(SalesReceipts[[#This Row],[product_id]],Product[product_id],Product[product_group],"Not Found", 0,1)</f>
        <v>Beverages</v>
      </c>
      <c r="L908" t="str">
        <f>VLOOKUP('Sales Receipts'!C909,SalesOutlet[],4,0)</f>
        <v>Markham</v>
      </c>
      <c r="M908" t="str">
        <f>VLOOKUP(SalesReceipts[[#This Row],[staff_id]],Staff[],7,0)</f>
        <v>Alisa Lysandra</v>
      </c>
      <c r="N908">
        <f>MONTH(SalesReceipts[[#This Row],[transaction_date]])</f>
        <v>11</v>
      </c>
      <c r="O908" t="str">
        <f>VLOOKUP(SalesReceipts[[#This Row],[product_id]],Product[],4,0)</f>
        <v>Barista Espresso</v>
      </c>
      <c r="P908">
        <f>COUNTIF(SalesReceipts[sales_outlet_id],SalesReceipts[[#This Row],[sales_outlet_id]])</f>
        <v>124</v>
      </c>
    </row>
    <row r="909" spans="1:16">
      <c r="A909">
        <v>203</v>
      </c>
      <c r="B909">
        <v>43792</v>
      </c>
      <c r="C909">
        <v>8</v>
      </c>
      <c r="D909">
        <v>33</v>
      </c>
      <c r="E909">
        <v>1</v>
      </c>
      <c r="F909">
        <v>1</v>
      </c>
      <c r="G909">
        <v>24</v>
      </c>
      <c r="H909">
        <v>2</v>
      </c>
      <c r="I909">
        <f>VLOOKUP(SalesReceipts[[#This Row],[product_id]],Product[],8,FALSE)</f>
        <v>3</v>
      </c>
      <c r="J909">
        <f>SalesReceipts[[#This Row],[unit_price]]-VLOOKUP(SalesReceipts[[#This Row],[product_id]],Product[],7,FALSE)</f>
        <v>2.4</v>
      </c>
      <c r="K909" t="str">
        <f>_xlfn.XLOOKUP(SalesReceipts[[#This Row],[product_id]],Product[product_id],Product[product_group],"Not Found", 0,1)</f>
        <v>Beverages</v>
      </c>
      <c r="L909" t="str">
        <f>VLOOKUP('Sales Receipts'!C910,SalesOutlet[],4,0)</f>
        <v>Toronto</v>
      </c>
      <c r="M909" t="str">
        <f>VLOOKUP(SalesReceipts[[#This Row],[staff_id]],Staff[],7,0)</f>
        <v>Cairo Vaughan</v>
      </c>
      <c r="N909">
        <f>MONTH(SalesReceipts[[#This Row],[transaction_date]])</f>
        <v>11</v>
      </c>
      <c r="O909" t="str">
        <f>VLOOKUP(SalesReceipts[[#This Row],[product_id]],Product[],4,0)</f>
        <v>Drip coffee</v>
      </c>
      <c r="P909">
        <f>COUNTIF(SalesReceipts[sales_outlet_id],SalesReceipts[[#This Row],[sales_outlet_id]])</f>
        <v>124</v>
      </c>
    </row>
    <row r="910" spans="1:16">
      <c r="A910">
        <v>416</v>
      </c>
      <c r="B910">
        <v>43793</v>
      </c>
      <c r="C910">
        <v>10</v>
      </c>
      <c r="D910">
        <v>42</v>
      </c>
      <c r="E910">
        <v>0</v>
      </c>
      <c r="F910">
        <v>1</v>
      </c>
      <c r="G910">
        <v>58</v>
      </c>
      <c r="H910">
        <v>2</v>
      </c>
      <c r="I910">
        <f>VLOOKUP(SalesReceipts[[#This Row],[product_id]],Product[],8,FALSE)</f>
        <v>3.5</v>
      </c>
      <c r="J910">
        <f>SalesReceipts[[#This Row],[unit_price]]-VLOOKUP(SalesReceipts[[#This Row],[product_id]],Product[],7,FALSE)</f>
        <v>0.87000000000000011</v>
      </c>
      <c r="K910" t="str">
        <f>_xlfn.XLOOKUP(SalesReceipts[[#This Row],[product_id]],Product[product_id],Product[product_group],"Not Found", 0,1)</f>
        <v>Beverages</v>
      </c>
      <c r="L910" t="str">
        <f>VLOOKUP('Sales Receipts'!C911,SalesOutlet[],4,0)</f>
        <v>Toronto</v>
      </c>
      <c r="M910" t="str">
        <f>VLOOKUP(SalesReceipts[[#This Row],[staff_id]],Staff[],7,0)</f>
        <v>Kylie Candace</v>
      </c>
      <c r="N910">
        <f>MONTH(SalesReceipts[[#This Row],[transaction_date]])</f>
        <v>11</v>
      </c>
      <c r="O910" t="str">
        <f>VLOOKUP(SalesReceipts[[#This Row],[product_id]],Product[],4,0)</f>
        <v>Hot chocolate</v>
      </c>
      <c r="P910">
        <f>COUNTIF(SalesReceipts[sales_outlet_id],SalesReceipts[[#This Row],[sales_outlet_id]])</f>
        <v>121</v>
      </c>
    </row>
    <row r="911" spans="1:16">
      <c r="A911">
        <v>826</v>
      </c>
      <c r="B911">
        <v>43793</v>
      </c>
      <c r="C911">
        <v>10</v>
      </c>
      <c r="D911">
        <v>44</v>
      </c>
      <c r="E911">
        <v>0</v>
      </c>
      <c r="F911">
        <v>1</v>
      </c>
      <c r="G911">
        <v>65</v>
      </c>
      <c r="H911">
        <v>1</v>
      </c>
      <c r="I911">
        <f>VLOOKUP(SalesReceipts[[#This Row],[product_id]],Product[],8,FALSE)</f>
        <v>0.8</v>
      </c>
      <c r="J911">
        <f>SalesReceipts[[#This Row],[unit_price]]-VLOOKUP(SalesReceipts[[#This Row],[product_id]],Product[],7,FALSE)</f>
        <v>0.76</v>
      </c>
      <c r="K911" t="str">
        <f>_xlfn.XLOOKUP(SalesReceipts[[#This Row],[product_id]],Product[product_id],Product[product_group],"Not Found", 0,1)</f>
        <v>Add-ons</v>
      </c>
      <c r="L911" t="str">
        <f>VLOOKUP('Sales Receipts'!C912,SalesOutlet[],4,0)</f>
        <v>Mississauga</v>
      </c>
      <c r="M911" t="str">
        <f>VLOOKUP(SalesReceipts[[#This Row],[staff_id]],Staff[],7,0)</f>
        <v>Tamekah Maya</v>
      </c>
      <c r="N911">
        <f>MONTH(SalesReceipts[[#This Row],[transaction_date]])</f>
        <v>11</v>
      </c>
      <c r="O911" t="str">
        <f>VLOOKUP(SalesReceipts[[#This Row],[product_id]],Product[],4,0)</f>
        <v>Sugar free syrup</v>
      </c>
      <c r="P911">
        <f>COUNTIF(SalesReceipts[sales_outlet_id],SalesReceipts[[#This Row],[sales_outlet_id]])</f>
        <v>121</v>
      </c>
    </row>
    <row r="912" spans="1:16">
      <c r="A912">
        <v>316</v>
      </c>
      <c r="B912">
        <v>43793</v>
      </c>
      <c r="C912">
        <v>6</v>
      </c>
      <c r="D912">
        <v>25</v>
      </c>
      <c r="E912">
        <v>1</v>
      </c>
      <c r="F912">
        <v>1</v>
      </c>
      <c r="G912">
        <v>10</v>
      </c>
      <c r="H912">
        <v>1</v>
      </c>
      <c r="I912">
        <f>VLOOKUP(SalesReceipts[[#This Row],[product_id]],Product[],8,FALSE)</f>
        <v>10</v>
      </c>
      <c r="J912">
        <f>SalesReceipts[[#This Row],[unit_price]]-VLOOKUP(SalesReceipts[[#This Row],[product_id]],Product[],7,FALSE)</f>
        <v>2</v>
      </c>
      <c r="K912" t="str">
        <f>_xlfn.XLOOKUP(SalesReceipts[[#This Row],[product_id]],Product[product_id],Product[product_group],"Not Found", 0,1)</f>
        <v>Whole Bean/Teas</v>
      </c>
      <c r="L912" t="str">
        <f>VLOOKUP('Sales Receipts'!C913,SalesOutlet[],4,0)</f>
        <v>Mississauga</v>
      </c>
      <c r="M912" t="str">
        <f>VLOOKUP(SalesReceipts[[#This Row],[staff_id]],Staff[],7,0)</f>
        <v>Aline Melanie</v>
      </c>
      <c r="N912">
        <f>MONTH(SalesReceipts[[#This Row],[transaction_date]])</f>
        <v>11</v>
      </c>
      <c r="O912" t="str">
        <f>VLOOKUP(SalesReceipts[[#This Row],[product_id]],Product[],4,0)</f>
        <v>Green beans</v>
      </c>
      <c r="P912">
        <f>COUNTIF(SalesReceipts[sales_outlet_id],SalesReceipts[[#This Row],[sales_outlet_id]])</f>
        <v>146</v>
      </c>
    </row>
    <row r="913" spans="1:16">
      <c r="A913">
        <v>1539</v>
      </c>
      <c r="B913">
        <v>43794</v>
      </c>
      <c r="C913">
        <v>5</v>
      </c>
      <c r="D913">
        <v>17</v>
      </c>
      <c r="E913">
        <v>0</v>
      </c>
      <c r="F913">
        <v>1</v>
      </c>
      <c r="G913">
        <v>57</v>
      </c>
      <c r="H913">
        <v>1</v>
      </c>
      <c r="I913">
        <f>VLOOKUP(SalesReceipts[[#This Row],[product_id]],Product[],8,FALSE)</f>
        <v>3.1</v>
      </c>
      <c r="J913">
        <f>SalesReceipts[[#This Row],[unit_price]]-VLOOKUP(SalesReceipts[[#This Row],[product_id]],Product[],7,FALSE)</f>
        <v>2.3200000000000003</v>
      </c>
      <c r="K913" t="str">
        <f>_xlfn.XLOOKUP(SalesReceipts[[#This Row],[product_id]],Product[product_id],Product[product_group],"Not Found", 0,1)</f>
        <v>Beverages</v>
      </c>
      <c r="L913" t="str">
        <f>VLOOKUP('Sales Receipts'!C914,SalesOutlet[],4,0)</f>
        <v>Mississauga</v>
      </c>
      <c r="M913" t="str">
        <f>VLOOKUP(SalesReceipts[[#This Row],[staff_id]],Staff[],7,0)</f>
        <v>Quail Octavia</v>
      </c>
      <c r="N913">
        <f>MONTH(SalesReceipts[[#This Row],[transaction_date]])</f>
        <v>11</v>
      </c>
      <c r="O913" t="str">
        <f>VLOOKUP(SalesReceipts[[#This Row],[product_id]],Product[],4,0)</f>
        <v>Brewed Chai tea</v>
      </c>
      <c r="P913">
        <f>COUNTIF(SalesReceipts[sales_outlet_id],SalesReceipts[[#This Row],[sales_outlet_id]])</f>
        <v>115</v>
      </c>
    </row>
    <row r="914" spans="1:16">
      <c r="A914">
        <v>753</v>
      </c>
      <c r="B914">
        <v>43794</v>
      </c>
      <c r="C914">
        <v>6</v>
      </c>
      <c r="D914">
        <v>25</v>
      </c>
      <c r="E914">
        <v>0</v>
      </c>
      <c r="F914">
        <v>1</v>
      </c>
      <c r="G914">
        <v>38</v>
      </c>
      <c r="H914">
        <v>1</v>
      </c>
      <c r="I914">
        <f>VLOOKUP(SalesReceipts[[#This Row],[product_id]],Product[],8,FALSE)</f>
        <v>3.75</v>
      </c>
      <c r="J914">
        <f>SalesReceipts[[#This Row],[unit_price]]-VLOOKUP(SalesReceipts[[#This Row],[product_id]],Product[],7,FALSE)</f>
        <v>3</v>
      </c>
      <c r="K914" t="str">
        <f>_xlfn.XLOOKUP(SalesReceipts[[#This Row],[product_id]],Product[product_id],Product[product_group],"Not Found", 0,1)</f>
        <v>Beverages</v>
      </c>
      <c r="L914" t="str">
        <f>VLOOKUP('Sales Receipts'!C915,SalesOutlet[],4,0)</f>
        <v>Toronto</v>
      </c>
      <c r="M914" t="str">
        <f>VLOOKUP(SalesReceipts[[#This Row],[staff_id]],Staff[],7,0)</f>
        <v>Aline Melanie</v>
      </c>
      <c r="N914">
        <f>MONTH(SalesReceipts[[#This Row],[transaction_date]])</f>
        <v>11</v>
      </c>
      <c r="O914" t="str">
        <f>VLOOKUP(SalesReceipts[[#This Row],[product_id]],Product[],4,0)</f>
        <v>Barista Espresso</v>
      </c>
      <c r="P914">
        <f>COUNTIF(SalesReceipts[sales_outlet_id],SalesReceipts[[#This Row],[sales_outlet_id]])</f>
        <v>146</v>
      </c>
    </row>
    <row r="915" spans="1:16">
      <c r="A915">
        <v>339</v>
      </c>
      <c r="B915">
        <v>43795</v>
      </c>
      <c r="C915">
        <v>9</v>
      </c>
      <c r="D915">
        <v>36</v>
      </c>
      <c r="E915">
        <v>1</v>
      </c>
      <c r="F915">
        <v>1</v>
      </c>
      <c r="G915">
        <v>88</v>
      </c>
      <c r="H915">
        <v>1</v>
      </c>
      <c r="I915">
        <f>VLOOKUP(SalesReceipts[[#This Row],[product_id]],Product[],8,FALSE)</f>
        <v>2.65</v>
      </c>
      <c r="J915">
        <f>SalesReceipts[[#This Row],[unit_price]]-VLOOKUP(SalesReceipts[[#This Row],[product_id]],Product[],7,FALSE)</f>
        <v>0.92999999999999994</v>
      </c>
      <c r="K915" t="str">
        <f>_xlfn.XLOOKUP(SalesReceipts[[#This Row],[product_id]],Product[product_id],Product[product_group],"Not Found", 0,1)</f>
        <v>Food</v>
      </c>
      <c r="L915" t="str">
        <f>VLOOKUP('Sales Receipts'!C916,SalesOutlet[],4,0)</f>
        <v>Markham</v>
      </c>
      <c r="M915" t="str">
        <f>VLOOKUP(SalesReceipts[[#This Row],[staff_id]],Staff[],7,0)</f>
        <v>Anthony Kaitlin</v>
      </c>
      <c r="N915">
        <f>MONTH(SalesReceipts[[#This Row],[transaction_date]])</f>
        <v>11</v>
      </c>
      <c r="O915" t="str">
        <f>VLOOKUP(SalesReceipts[[#This Row],[product_id]],Product[],4,0)</f>
        <v>Scone</v>
      </c>
      <c r="P915">
        <f>COUNTIF(SalesReceipts[sales_outlet_id],SalesReceipts[[#This Row],[sales_outlet_id]])</f>
        <v>114</v>
      </c>
    </row>
    <row r="916" spans="1:16">
      <c r="A916">
        <v>463</v>
      </c>
      <c r="B916">
        <v>43795</v>
      </c>
      <c r="C916">
        <v>7</v>
      </c>
      <c r="D916">
        <v>26</v>
      </c>
      <c r="E916">
        <v>0</v>
      </c>
      <c r="F916">
        <v>1</v>
      </c>
      <c r="G916">
        <v>74</v>
      </c>
      <c r="H916">
        <v>2</v>
      </c>
      <c r="I916">
        <f>VLOOKUP(SalesReceipts[[#This Row],[product_id]],Product[],8,FALSE)</f>
        <v>3.5</v>
      </c>
      <c r="J916">
        <f>SalesReceipts[[#This Row],[unit_price]]-VLOOKUP(SalesReceipts[[#This Row],[product_id]],Product[],7,FALSE)</f>
        <v>1.2200000000000002</v>
      </c>
      <c r="K916" t="str">
        <f>_xlfn.XLOOKUP(SalesReceipts[[#This Row],[product_id]],Product[product_id],Product[product_group],"Not Found", 0,1)</f>
        <v>Food</v>
      </c>
      <c r="L916" t="str">
        <f>VLOOKUP('Sales Receipts'!C917,SalesOutlet[],4,0)</f>
        <v>Mississauga</v>
      </c>
      <c r="M916" t="str">
        <f>VLOOKUP(SalesReceipts[[#This Row],[staff_id]],Staff[],7,0)</f>
        <v>Joelle Christen</v>
      </c>
      <c r="N916">
        <f>MONTH(SalesReceipts[[#This Row],[transaction_date]])</f>
        <v>11</v>
      </c>
      <c r="O916" t="str">
        <f>VLOOKUP(SalesReceipts[[#This Row],[product_id]],Product[],4,0)</f>
        <v>Biscotti</v>
      </c>
      <c r="P916">
        <f>COUNTIF(SalesReceipts[sales_outlet_id],SalesReceipts[[#This Row],[sales_outlet_id]])</f>
        <v>122</v>
      </c>
    </row>
    <row r="917" spans="1:16">
      <c r="A917">
        <v>52</v>
      </c>
      <c r="B917">
        <v>43795</v>
      </c>
      <c r="C917">
        <v>6</v>
      </c>
      <c r="D917">
        <v>25</v>
      </c>
      <c r="E917">
        <v>1</v>
      </c>
      <c r="F917">
        <v>1</v>
      </c>
      <c r="G917">
        <v>67</v>
      </c>
      <c r="H917">
        <v>2</v>
      </c>
      <c r="I917">
        <f>VLOOKUP(SalesReceipts[[#This Row],[product_id]],Product[],8,FALSE)</f>
        <v>5.95</v>
      </c>
      <c r="J917">
        <f>SalesReceipts[[#This Row],[unit_price]]-VLOOKUP(SalesReceipts[[#This Row],[product_id]],Product[],7,FALSE)</f>
        <v>4.76</v>
      </c>
      <c r="K917" t="str">
        <f>_xlfn.XLOOKUP(SalesReceipts[[#This Row],[product_id]],Product[product_id],Product[product_group],"Not Found", 0,1)</f>
        <v>Beverages</v>
      </c>
      <c r="L917" t="str">
        <f>VLOOKUP('Sales Receipts'!C918,SalesOutlet[],4,0)</f>
        <v>Markham</v>
      </c>
      <c r="M917" t="str">
        <f>VLOOKUP(SalesReceipts[[#This Row],[staff_id]],Staff[],7,0)</f>
        <v>Aline Melanie</v>
      </c>
      <c r="N917">
        <f>MONTH(SalesReceipts[[#This Row],[transaction_date]])</f>
        <v>11</v>
      </c>
      <c r="O917" t="str">
        <f>VLOOKUP(SalesReceipts[[#This Row],[product_id]],Product[],4,0)</f>
        <v>Seasonal drink</v>
      </c>
      <c r="P917">
        <f>COUNTIF(SalesReceipts[sales_outlet_id],SalesReceipts[[#This Row],[sales_outlet_id]])</f>
        <v>146</v>
      </c>
    </row>
    <row r="918" spans="1:16">
      <c r="A918">
        <v>267</v>
      </c>
      <c r="B918">
        <v>43796</v>
      </c>
      <c r="C918">
        <v>8</v>
      </c>
      <c r="D918">
        <v>33</v>
      </c>
      <c r="E918">
        <v>1</v>
      </c>
      <c r="F918">
        <v>1</v>
      </c>
      <c r="G918">
        <v>22</v>
      </c>
      <c r="H918">
        <v>2</v>
      </c>
      <c r="I918">
        <f>VLOOKUP(SalesReceipts[[#This Row],[product_id]],Product[],8,FALSE)</f>
        <v>2</v>
      </c>
      <c r="J918">
        <f>SalesReceipts[[#This Row],[unit_price]]-VLOOKUP(SalesReceipts[[#This Row],[product_id]],Product[],7,FALSE)</f>
        <v>1.6</v>
      </c>
      <c r="K918" t="str">
        <f>_xlfn.XLOOKUP(SalesReceipts[[#This Row],[product_id]],Product[product_id],Product[product_group],"Not Found", 0,1)</f>
        <v>Beverages</v>
      </c>
      <c r="L918" t="str">
        <f>VLOOKUP('Sales Receipts'!C919,SalesOutlet[],4,0)</f>
        <v>Mississauga</v>
      </c>
      <c r="M918" t="str">
        <f>VLOOKUP(SalesReceipts[[#This Row],[staff_id]],Staff[],7,0)</f>
        <v>Cairo Vaughan</v>
      </c>
      <c r="N918">
        <f>MONTH(SalesReceipts[[#This Row],[transaction_date]])</f>
        <v>11</v>
      </c>
      <c r="O918" t="str">
        <f>VLOOKUP(SalesReceipts[[#This Row],[product_id]],Product[],4,0)</f>
        <v>Drip coffee</v>
      </c>
      <c r="P918">
        <f>COUNTIF(SalesReceipts[sales_outlet_id],SalesReceipts[[#This Row],[sales_outlet_id]])</f>
        <v>124</v>
      </c>
    </row>
    <row r="919" spans="1:16">
      <c r="A919">
        <v>800</v>
      </c>
      <c r="B919">
        <v>43797</v>
      </c>
      <c r="C919">
        <v>6</v>
      </c>
      <c r="D919">
        <v>21</v>
      </c>
      <c r="E919">
        <v>1</v>
      </c>
      <c r="F919">
        <v>1</v>
      </c>
      <c r="G919">
        <v>66</v>
      </c>
      <c r="H919">
        <v>2</v>
      </c>
      <c r="I919">
        <f>VLOOKUP(SalesReceipts[[#This Row],[product_id]],Product[],8,FALSE)</f>
        <v>4.95</v>
      </c>
      <c r="J919">
        <f>SalesReceipts[[#This Row],[unit_price]]-VLOOKUP(SalesReceipts[[#This Row],[product_id]],Product[],7,FALSE)</f>
        <v>3.96</v>
      </c>
      <c r="K919" t="str">
        <f>_xlfn.XLOOKUP(SalesReceipts[[#This Row],[product_id]],Product[product_id],Product[product_group],"Not Found", 0,1)</f>
        <v>Beverages</v>
      </c>
      <c r="L919" t="str">
        <f>VLOOKUP('Sales Receipts'!C920,SalesOutlet[],4,0)</f>
        <v>Markham</v>
      </c>
      <c r="M919" t="str">
        <f>VLOOKUP(SalesReceipts[[#This Row],[staff_id]],Staff[],7,0)</f>
        <v>Melodie Mercedes</v>
      </c>
      <c r="N919">
        <f>MONTH(SalesReceipts[[#This Row],[transaction_date]])</f>
        <v>11</v>
      </c>
      <c r="O919" t="str">
        <f>VLOOKUP(SalesReceipts[[#This Row],[product_id]],Product[],4,0)</f>
        <v>Seasonal drink</v>
      </c>
      <c r="P919">
        <f>COUNTIF(SalesReceipts[sales_outlet_id],SalesReceipts[[#This Row],[sales_outlet_id]])</f>
        <v>146</v>
      </c>
    </row>
    <row r="920" spans="1:16">
      <c r="A920">
        <v>1213</v>
      </c>
      <c r="B920">
        <v>43797</v>
      </c>
      <c r="C920">
        <v>8</v>
      </c>
      <c r="D920">
        <v>33</v>
      </c>
      <c r="E920">
        <v>0</v>
      </c>
      <c r="F920">
        <v>1</v>
      </c>
      <c r="G920">
        <v>58</v>
      </c>
      <c r="H920">
        <v>1</v>
      </c>
      <c r="I920">
        <f>VLOOKUP(SalesReceipts[[#This Row],[product_id]],Product[],8,FALSE)</f>
        <v>3.5</v>
      </c>
      <c r="J920">
        <f>SalesReceipts[[#This Row],[unit_price]]-VLOOKUP(SalesReceipts[[#This Row],[product_id]],Product[],7,FALSE)</f>
        <v>0.87000000000000011</v>
      </c>
      <c r="K920" t="str">
        <f>_xlfn.XLOOKUP(SalesReceipts[[#This Row],[product_id]],Product[product_id],Product[product_group],"Not Found", 0,1)</f>
        <v>Beverages</v>
      </c>
      <c r="L920" t="str">
        <f>VLOOKUP('Sales Receipts'!C921,SalesOutlet[],4,0)</f>
        <v>Mississauga</v>
      </c>
      <c r="M920" t="str">
        <f>VLOOKUP(SalesReceipts[[#This Row],[staff_id]],Staff[],7,0)</f>
        <v>Cairo Vaughan</v>
      </c>
      <c r="N920">
        <f>MONTH(SalesReceipts[[#This Row],[transaction_date]])</f>
        <v>11</v>
      </c>
      <c r="O920" t="str">
        <f>VLOOKUP(SalesReceipts[[#This Row],[product_id]],Product[],4,0)</f>
        <v>Hot chocolate</v>
      </c>
      <c r="P920">
        <f>COUNTIF(SalesReceipts[sales_outlet_id],SalesReceipts[[#This Row],[sales_outlet_id]])</f>
        <v>124</v>
      </c>
    </row>
    <row r="921" spans="1:16">
      <c r="A921">
        <v>598</v>
      </c>
      <c r="B921">
        <v>43800</v>
      </c>
      <c r="C921">
        <v>6</v>
      </c>
      <c r="D921">
        <v>22</v>
      </c>
      <c r="E921">
        <v>1</v>
      </c>
      <c r="F921">
        <v>1</v>
      </c>
      <c r="G921">
        <v>40</v>
      </c>
      <c r="H921">
        <v>2</v>
      </c>
      <c r="I921">
        <f>VLOOKUP(SalesReceipts[[#This Row],[product_id]],Product[],8,FALSE)</f>
        <v>3.75</v>
      </c>
      <c r="J921">
        <f>SalesReceipts[[#This Row],[unit_price]]-VLOOKUP(SalesReceipts[[#This Row],[product_id]],Product[],7,FALSE)</f>
        <v>3</v>
      </c>
      <c r="K921" t="str">
        <f>_xlfn.XLOOKUP(SalesReceipts[[#This Row],[product_id]],Product[product_id],Product[product_group],"Not Found", 0,1)</f>
        <v>Beverages</v>
      </c>
      <c r="L921" t="str">
        <f>VLOOKUP('Sales Receipts'!C922,SalesOutlet[],4,0)</f>
        <v>Toronto</v>
      </c>
      <c r="M921" t="str">
        <f>VLOOKUP(SalesReceipts[[#This Row],[staff_id]],Staff[],7,0)</f>
        <v>Marny Dennis</v>
      </c>
      <c r="N921">
        <f>MONTH(SalesReceipts[[#This Row],[transaction_date]])</f>
        <v>12</v>
      </c>
      <c r="O921" t="str">
        <f>VLOOKUP(SalesReceipts[[#This Row],[product_id]],Product[],4,0)</f>
        <v>Barista Espresso</v>
      </c>
      <c r="P921">
        <f>COUNTIF(SalesReceipts[sales_outlet_id],SalesReceipts[[#This Row],[sales_outlet_id]])</f>
        <v>146</v>
      </c>
    </row>
    <row r="922" spans="1:16">
      <c r="A922">
        <v>582</v>
      </c>
      <c r="B922">
        <v>43801</v>
      </c>
      <c r="C922">
        <v>9</v>
      </c>
      <c r="D922">
        <v>39</v>
      </c>
      <c r="E922">
        <v>1</v>
      </c>
      <c r="F922">
        <v>1</v>
      </c>
      <c r="G922">
        <v>49</v>
      </c>
      <c r="H922">
        <v>2</v>
      </c>
      <c r="I922">
        <f>VLOOKUP(SalesReceipts[[#This Row],[product_id]],Product[],8,FALSE)</f>
        <v>3</v>
      </c>
      <c r="J922">
        <f>SalesReceipts[[#This Row],[unit_price]]-VLOOKUP(SalesReceipts[[#This Row],[product_id]],Product[],7,FALSE)</f>
        <v>2.25</v>
      </c>
      <c r="K922" t="str">
        <f>_xlfn.XLOOKUP(SalesReceipts[[#This Row],[product_id]],Product[product_id],Product[product_group],"Not Found", 0,1)</f>
        <v>Beverages</v>
      </c>
      <c r="L922" t="str">
        <f>VLOOKUP('Sales Receipts'!C923,SalesOutlet[],4,0)</f>
        <v>Markham</v>
      </c>
      <c r="M922" t="str">
        <f>VLOOKUP(SalesReceipts[[#This Row],[staff_id]],Staff[],7,0)</f>
        <v>Vance Samuel</v>
      </c>
      <c r="N922">
        <f>MONTH(SalesReceipts[[#This Row],[transaction_date]])</f>
        <v>12</v>
      </c>
      <c r="O922" t="str">
        <f>VLOOKUP(SalesReceipts[[#This Row],[product_id]],Product[],4,0)</f>
        <v>Brewed Black tea</v>
      </c>
      <c r="P922">
        <f>COUNTIF(SalesReceipts[sales_outlet_id],SalesReceipts[[#This Row],[sales_outlet_id]])</f>
        <v>114</v>
      </c>
    </row>
    <row r="923" spans="1:16">
      <c r="A923">
        <v>699</v>
      </c>
      <c r="B923">
        <v>43802</v>
      </c>
      <c r="C923">
        <v>7</v>
      </c>
      <c r="D923">
        <v>28</v>
      </c>
      <c r="E923">
        <v>0</v>
      </c>
      <c r="F923">
        <v>1</v>
      </c>
      <c r="G923">
        <v>38</v>
      </c>
      <c r="H923">
        <v>1</v>
      </c>
      <c r="I923">
        <f>VLOOKUP(SalesReceipts[[#This Row],[product_id]],Product[],8,FALSE)</f>
        <v>3.75</v>
      </c>
      <c r="J923">
        <f>SalesReceipts[[#This Row],[unit_price]]-VLOOKUP(SalesReceipts[[#This Row],[product_id]],Product[],7,FALSE)</f>
        <v>3</v>
      </c>
      <c r="K923" t="str">
        <f>_xlfn.XLOOKUP(SalesReceipts[[#This Row],[product_id]],Product[product_id],Product[product_group],"Not Found", 0,1)</f>
        <v>Beverages</v>
      </c>
      <c r="L923" t="str">
        <f>VLOOKUP('Sales Receipts'!C924,SalesOutlet[],4,0)</f>
        <v>Markham</v>
      </c>
      <c r="M923" t="str">
        <f>VLOOKUP(SalesReceipts[[#This Row],[staff_id]],Staff[],7,0)</f>
        <v>Joseph Byron</v>
      </c>
      <c r="N923">
        <f>MONTH(SalesReceipts[[#This Row],[transaction_date]])</f>
        <v>12</v>
      </c>
      <c r="O923" t="str">
        <f>VLOOKUP(SalesReceipts[[#This Row],[product_id]],Product[],4,0)</f>
        <v>Barista Espresso</v>
      </c>
      <c r="P923">
        <f>COUNTIF(SalesReceipts[sales_outlet_id],SalesReceipts[[#This Row],[sales_outlet_id]])</f>
        <v>122</v>
      </c>
    </row>
    <row r="924" spans="1:16">
      <c r="A924">
        <v>482</v>
      </c>
      <c r="B924">
        <v>43802</v>
      </c>
      <c r="C924">
        <v>8</v>
      </c>
      <c r="D924">
        <v>33</v>
      </c>
      <c r="E924">
        <v>1</v>
      </c>
      <c r="F924">
        <v>1</v>
      </c>
      <c r="G924">
        <v>13</v>
      </c>
      <c r="H924">
        <v>1</v>
      </c>
      <c r="I924">
        <f>VLOOKUP(SalesReceipts[[#This Row],[product_id]],Product[],8,FALSE)</f>
        <v>8.9499999999999993</v>
      </c>
      <c r="J924">
        <f>SalesReceipts[[#This Row],[unit_price]]-VLOOKUP(SalesReceipts[[#This Row],[product_id]],Product[],7,FALSE)</f>
        <v>1.7899999999999991</v>
      </c>
      <c r="K924" t="str">
        <f>_xlfn.XLOOKUP(SalesReceipts[[#This Row],[product_id]],Product[product_id],Product[product_group],"Not Found", 0,1)</f>
        <v>Whole Bean/Teas</v>
      </c>
      <c r="L924" t="str">
        <f>VLOOKUP('Sales Receipts'!C925,SalesOutlet[],4,0)</f>
        <v>Mississauga</v>
      </c>
      <c r="M924" t="str">
        <f>VLOOKUP(SalesReceipts[[#This Row],[staff_id]],Staff[],7,0)</f>
        <v>Cairo Vaughan</v>
      </c>
      <c r="N924">
        <f>MONTH(SalesReceipts[[#This Row],[transaction_date]])</f>
        <v>12</v>
      </c>
      <c r="O924" t="str">
        <f>VLOOKUP(SalesReceipts[[#This Row],[product_id]],Product[],4,0)</f>
        <v>Black tea</v>
      </c>
      <c r="P924">
        <f>COUNTIF(SalesReceipts[sales_outlet_id],SalesReceipts[[#This Row],[sales_outlet_id]])</f>
        <v>124</v>
      </c>
    </row>
    <row r="925" spans="1:16">
      <c r="A925">
        <v>988</v>
      </c>
      <c r="B925">
        <v>43803</v>
      </c>
      <c r="C925">
        <v>5</v>
      </c>
      <c r="D925">
        <v>17</v>
      </c>
      <c r="E925">
        <v>1</v>
      </c>
      <c r="F925">
        <v>1</v>
      </c>
      <c r="G925">
        <v>9</v>
      </c>
      <c r="H925">
        <v>1</v>
      </c>
      <c r="I925">
        <f>VLOOKUP(SalesReceipts[[#This Row],[product_id]],Product[],8,FALSE)</f>
        <v>22.5</v>
      </c>
      <c r="J925">
        <f>SalesReceipts[[#This Row],[unit_price]]-VLOOKUP(SalesReceipts[[#This Row],[product_id]],Product[],7,FALSE)</f>
        <v>4.5</v>
      </c>
      <c r="K925" t="str">
        <f>_xlfn.XLOOKUP(SalesReceipts[[#This Row],[product_id]],Product[product_id],Product[product_group],"Not Found", 0,1)</f>
        <v>Whole Bean/Teas</v>
      </c>
      <c r="L925" t="str">
        <f>VLOOKUP('Sales Receipts'!C926,SalesOutlet[],4,0)</f>
        <v>Toronto</v>
      </c>
      <c r="M925" t="str">
        <f>VLOOKUP(SalesReceipts[[#This Row],[staff_id]],Staff[],7,0)</f>
        <v>Quail Octavia</v>
      </c>
      <c r="N925">
        <f>MONTH(SalesReceipts[[#This Row],[transaction_date]])</f>
        <v>12</v>
      </c>
      <c r="O925" t="str">
        <f>VLOOKUP(SalesReceipts[[#This Row],[product_id]],Product[],4,0)</f>
        <v>Organic Beans</v>
      </c>
      <c r="P925">
        <f>COUNTIF(SalesReceipts[sales_outlet_id],SalesReceipts[[#This Row],[sales_outlet_id]])</f>
        <v>115</v>
      </c>
    </row>
    <row r="926" spans="1:16">
      <c r="A926">
        <v>1495</v>
      </c>
      <c r="B926">
        <v>43803</v>
      </c>
      <c r="C926">
        <v>4</v>
      </c>
      <c r="D926">
        <v>14</v>
      </c>
      <c r="E926">
        <v>0</v>
      </c>
      <c r="F926">
        <v>1</v>
      </c>
      <c r="G926">
        <v>55</v>
      </c>
      <c r="H926">
        <v>1</v>
      </c>
      <c r="I926">
        <f>VLOOKUP(SalesReceipts[[#This Row],[product_id]],Product[],8,FALSE)</f>
        <v>4</v>
      </c>
      <c r="J926">
        <f>SalesReceipts[[#This Row],[unit_price]]-VLOOKUP(SalesReceipts[[#This Row],[product_id]],Product[],7,FALSE)</f>
        <v>3</v>
      </c>
      <c r="K926" t="str">
        <f>_xlfn.XLOOKUP(SalesReceipts[[#This Row],[product_id]],Product[product_id],Product[product_group],"Not Found", 0,1)</f>
        <v>Beverages</v>
      </c>
      <c r="L926" t="str">
        <f>VLOOKUP('Sales Receipts'!C927,SalesOutlet[],4,0)</f>
        <v>Toronto</v>
      </c>
      <c r="M926" t="str">
        <f>VLOOKUP(SalesReceipts[[#This Row],[staff_id]],Staff[],7,0)</f>
        <v>Damon Sasha</v>
      </c>
      <c r="N926">
        <f>MONTH(SalesReceipts[[#This Row],[transaction_date]])</f>
        <v>12</v>
      </c>
      <c r="O926" t="str">
        <f>VLOOKUP(SalesReceipts[[#This Row],[product_id]],Product[],4,0)</f>
        <v>Brewed Chai tea</v>
      </c>
      <c r="P926">
        <f>COUNTIF(SalesReceipts[sales_outlet_id],SalesReceipts[[#This Row],[sales_outlet_id]])</f>
        <v>129</v>
      </c>
    </row>
    <row r="927" spans="1:16">
      <c r="A927">
        <v>389</v>
      </c>
      <c r="B927">
        <v>43804</v>
      </c>
      <c r="C927">
        <v>4</v>
      </c>
      <c r="D927">
        <v>15</v>
      </c>
      <c r="E927">
        <v>1</v>
      </c>
      <c r="F927">
        <v>1</v>
      </c>
      <c r="G927">
        <v>25</v>
      </c>
      <c r="H927">
        <v>1</v>
      </c>
      <c r="I927">
        <f>VLOOKUP(SalesReceipts[[#This Row],[product_id]],Product[],8,FALSE)</f>
        <v>2.2000000000000002</v>
      </c>
      <c r="J927">
        <f>SalesReceipts[[#This Row],[unit_price]]-VLOOKUP(SalesReceipts[[#This Row],[product_id]],Product[],7,FALSE)</f>
        <v>1.7600000000000002</v>
      </c>
      <c r="K927" t="str">
        <f>_xlfn.XLOOKUP(SalesReceipts[[#This Row],[product_id]],Product[product_id],Product[product_group],"Not Found", 0,1)</f>
        <v>Beverages</v>
      </c>
      <c r="L927" t="str">
        <f>VLOOKUP('Sales Receipts'!C928,SalesOutlet[],4,0)</f>
        <v>Toronto</v>
      </c>
      <c r="M927" t="str">
        <f>VLOOKUP(SalesReceipts[[#This Row],[staff_id]],Staff[],7,0)</f>
        <v>Remedios Mari</v>
      </c>
      <c r="N927">
        <f>MONTH(SalesReceipts[[#This Row],[transaction_date]])</f>
        <v>12</v>
      </c>
      <c r="O927" t="str">
        <f>VLOOKUP(SalesReceipts[[#This Row],[product_id]],Product[],4,0)</f>
        <v>Organic brewed coffee</v>
      </c>
      <c r="P927">
        <f>COUNTIF(SalesReceipts[sales_outlet_id],SalesReceipts[[#This Row],[sales_outlet_id]])</f>
        <v>129</v>
      </c>
    </row>
    <row r="928" spans="1:16">
      <c r="A928">
        <v>198</v>
      </c>
      <c r="B928">
        <v>43804</v>
      </c>
      <c r="C928">
        <v>3</v>
      </c>
      <c r="D928">
        <v>8</v>
      </c>
      <c r="E928">
        <v>1</v>
      </c>
      <c r="F928">
        <v>1</v>
      </c>
      <c r="G928">
        <v>22</v>
      </c>
      <c r="H928">
        <v>2</v>
      </c>
      <c r="I928">
        <f>VLOOKUP(SalesReceipts[[#This Row],[product_id]],Product[],8,FALSE)</f>
        <v>2</v>
      </c>
      <c r="J928">
        <f>SalesReceipts[[#This Row],[unit_price]]-VLOOKUP(SalesReceipts[[#This Row],[product_id]],Product[],7,FALSE)</f>
        <v>1.6</v>
      </c>
      <c r="K928" t="str">
        <f>_xlfn.XLOOKUP(SalesReceipts[[#This Row],[product_id]],Product[product_id],Product[product_group],"Not Found", 0,1)</f>
        <v>Beverages</v>
      </c>
      <c r="L928" t="str">
        <f>VLOOKUP('Sales Receipts'!C929,SalesOutlet[],4,0)</f>
        <v>Toronto</v>
      </c>
      <c r="M928" t="str">
        <f>VLOOKUP(SalesReceipts[[#This Row],[staff_id]],Staff[],7,0)</f>
        <v>Hamilton Emi</v>
      </c>
      <c r="N928">
        <f>MONTH(SalesReceipts[[#This Row],[transaction_date]])</f>
        <v>12</v>
      </c>
      <c r="O928" t="str">
        <f>VLOOKUP(SalesReceipts[[#This Row],[product_id]],Product[],4,0)</f>
        <v>Drip coffee</v>
      </c>
      <c r="P928">
        <f>COUNTIF(SalesReceipts[sales_outlet_id],SalesReceipts[[#This Row],[sales_outlet_id]])</f>
        <v>129</v>
      </c>
    </row>
    <row r="929" spans="1:16">
      <c r="A929">
        <v>536</v>
      </c>
      <c r="B929">
        <v>43805</v>
      </c>
      <c r="C929">
        <v>4</v>
      </c>
      <c r="D929">
        <v>14</v>
      </c>
      <c r="E929">
        <v>0</v>
      </c>
      <c r="F929">
        <v>1</v>
      </c>
      <c r="G929">
        <v>40</v>
      </c>
      <c r="H929">
        <v>1</v>
      </c>
      <c r="I929">
        <f>VLOOKUP(SalesReceipts[[#This Row],[product_id]],Product[],8,FALSE)</f>
        <v>3.75</v>
      </c>
      <c r="J929">
        <f>SalesReceipts[[#This Row],[unit_price]]-VLOOKUP(SalesReceipts[[#This Row],[product_id]],Product[],7,FALSE)</f>
        <v>3</v>
      </c>
      <c r="K929" t="str">
        <f>_xlfn.XLOOKUP(SalesReceipts[[#This Row],[product_id]],Product[product_id],Product[product_group],"Not Found", 0,1)</f>
        <v>Beverages</v>
      </c>
      <c r="L929" t="str">
        <f>VLOOKUP('Sales Receipts'!C930,SalesOutlet[],4,0)</f>
        <v>Toronto</v>
      </c>
      <c r="M929" t="str">
        <f>VLOOKUP(SalesReceipts[[#This Row],[staff_id]],Staff[],7,0)</f>
        <v>Damon Sasha</v>
      </c>
      <c r="N929">
        <f>MONTH(SalesReceipts[[#This Row],[transaction_date]])</f>
        <v>12</v>
      </c>
      <c r="O929" t="str">
        <f>VLOOKUP(SalesReceipts[[#This Row],[product_id]],Product[],4,0)</f>
        <v>Barista Espresso</v>
      </c>
      <c r="P929">
        <f>COUNTIF(SalesReceipts[sales_outlet_id],SalesReceipts[[#This Row],[sales_outlet_id]])</f>
        <v>129</v>
      </c>
    </row>
    <row r="930" spans="1:16">
      <c r="A930">
        <v>696</v>
      </c>
      <c r="B930">
        <v>43805</v>
      </c>
      <c r="C930">
        <v>9</v>
      </c>
      <c r="D930">
        <v>40</v>
      </c>
      <c r="E930">
        <v>0</v>
      </c>
      <c r="F930">
        <v>1</v>
      </c>
      <c r="G930">
        <v>75</v>
      </c>
      <c r="H930">
        <v>2</v>
      </c>
      <c r="I930">
        <f>VLOOKUP(SalesReceipts[[#This Row],[product_id]],Product[],8,FALSE)</f>
        <v>3.5</v>
      </c>
      <c r="J930">
        <f>SalesReceipts[[#This Row],[unit_price]]-VLOOKUP(SalesReceipts[[#This Row],[product_id]],Product[],7,FALSE)</f>
        <v>1.2200000000000002</v>
      </c>
      <c r="K930" t="str">
        <f>_xlfn.XLOOKUP(SalesReceipts[[#This Row],[product_id]],Product[product_id],Product[product_group],"Not Found", 0,1)</f>
        <v>Food</v>
      </c>
      <c r="L930" t="str">
        <f>VLOOKUP('Sales Receipts'!C931,SalesOutlet[],4,0)</f>
        <v>Mississauga</v>
      </c>
      <c r="M930" t="str">
        <f>VLOOKUP(SalesReceipts[[#This Row],[staff_id]],Staff[],7,0)</f>
        <v>Brent Herman</v>
      </c>
      <c r="N930">
        <f>MONTH(SalesReceipts[[#This Row],[transaction_date]])</f>
        <v>12</v>
      </c>
      <c r="O930" t="str">
        <f>VLOOKUP(SalesReceipts[[#This Row],[product_id]],Product[],4,0)</f>
        <v>Biscotti</v>
      </c>
      <c r="P930">
        <f>COUNTIF(SalesReceipts[sales_outlet_id],SalesReceipts[[#This Row],[sales_outlet_id]])</f>
        <v>114</v>
      </c>
    </row>
    <row r="931" spans="1:16">
      <c r="A931">
        <v>917</v>
      </c>
      <c r="B931">
        <v>43806</v>
      </c>
      <c r="C931">
        <v>6</v>
      </c>
      <c r="D931">
        <v>22</v>
      </c>
      <c r="E931">
        <v>1</v>
      </c>
      <c r="F931">
        <v>1</v>
      </c>
      <c r="G931">
        <v>68</v>
      </c>
      <c r="H931">
        <v>2</v>
      </c>
      <c r="I931">
        <f>VLOOKUP(SalesReceipts[[#This Row],[product_id]],Product[],8,FALSE)</f>
        <v>3.75</v>
      </c>
      <c r="J931">
        <f>SalesReceipts[[#This Row],[unit_price]]-VLOOKUP(SalesReceipts[[#This Row],[product_id]],Product[],7,FALSE)</f>
        <v>0.94</v>
      </c>
      <c r="K931" t="str">
        <f>_xlfn.XLOOKUP(SalesReceipts[[#This Row],[product_id]],Product[product_id],Product[product_group],"Not Found", 0,1)</f>
        <v>Beverages</v>
      </c>
      <c r="L931" t="str">
        <f>VLOOKUP('Sales Receipts'!C932,SalesOutlet[],4,0)</f>
        <v>Toronto</v>
      </c>
      <c r="M931" t="str">
        <f>VLOOKUP(SalesReceipts[[#This Row],[staff_id]],Staff[],7,0)</f>
        <v>Marny Dennis</v>
      </c>
      <c r="N931">
        <f>MONTH(SalesReceipts[[#This Row],[transaction_date]])</f>
        <v>12</v>
      </c>
      <c r="O931" t="str">
        <f>VLOOKUP(SalesReceipts[[#This Row],[product_id]],Product[],4,0)</f>
        <v>Seasonal drink</v>
      </c>
      <c r="P931">
        <f>COUNTIF(SalesReceipts[sales_outlet_id],SalesReceipts[[#This Row],[sales_outlet_id]])</f>
        <v>146</v>
      </c>
    </row>
    <row r="932" spans="1:16">
      <c r="A932">
        <v>1719</v>
      </c>
      <c r="B932">
        <v>43806</v>
      </c>
      <c r="C932">
        <v>9</v>
      </c>
      <c r="D932">
        <v>40</v>
      </c>
      <c r="E932">
        <v>0</v>
      </c>
      <c r="F932">
        <v>1</v>
      </c>
      <c r="G932">
        <v>65</v>
      </c>
      <c r="H932">
        <v>1</v>
      </c>
      <c r="I932">
        <f>VLOOKUP(SalesReceipts[[#This Row],[product_id]],Product[],8,FALSE)</f>
        <v>0.8</v>
      </c>
      <c r="J932">
        <f>SalesReceipts[[#This Row],[unit_price]]-VLOOKUP(SalesReceipts[[#This Row],[product_id]],Product[],7,FALSE)</f>
        <v>0.76</v>
      </c>
      <c r="K932" t="str">
        <f>_xlfn.XLOOKUP(SalesReceipts[[#This Row],[product_id]],Product[product_id],Product[product_group],"Not Found", 0,1)</f>
        <v>Add-ons</v>
      </c>
      <c r="L932" t="str">
        <f>VLOOKUP('Sales Receipts'!C933,SalesOutlet[],4,0)</f>
        <v>Toronto</v>
      </c>
      <c r="M932" t="str">
        <f>VLOOKUP(SalesReceipts[[#This Row],[staff_id]],Staff[],7,0)</f>
        <v>Brent Herman</v>
      </c>
      <c r="N932">
        <f>MONTH(SalesReceipts[[#This Row],[transaction_date]])</f>
        <v>12</v>
      </c>
      <c r="O932" t="str">
        <f>VLOOKUP(SalesReceipts[[#This Row],[product_id]],Product[],4,0)</f>
        <v>Sugar free syrup</v>
      </c>
      <c r="P932">
        <f>COUNTIF(SalesReceipts[sales_outlet_id],SalesReceipts[[#This Row],[sales_outlet_id]])</f>
        <v>114</v>
      </c>
    </row>
    <row r="933" spans="1:16">
      <c r="A933">
        <v>296</v>
      </c>
      <c r="B933">
        <v>43807</v>
      </c>
      <c r="C933">
        <v>3</v>
      </c>
      <c r="D933">
        <v>7</v>
      </c>
      <c r="E933">
        <v>1</v>
      </c>
      <c r="F933">
        <v>1</v>
      </c>
      <c r="G933">
        <v>82</v>
      </c>
      <c r="H933">
        <v>1</v>
      </c>
      <c r="I933">
        <f>VLOOKUP(SalesReceipts[[#This Row],[product_id]],Product[],8,FALSE)</f>
        <v>12</v>
      </c>
      <c r="J933">
        <f>SalesReceipts[[#This Row],[unit_price]]-VLOOKUP(SalesReceipts[[#This Row],[product_id]],Product[],7,FALSE)</f>
        <v>8.16</v>
      </c>
      <c r="K933" t="str">
        <f>_xlfn.XLOOKUP(SalesReceipts[[#This Row],[product_id]],Product[product_id],Product[product_group],"Not Found", 0,1)</f>
        <v>Merchandise</v>
      </c>
      <c r="L933" t="str">
        <f>VLOOKUP('Sales Receipts'!C934,SalesOutlet[],4,0)</f>
        <v>Mississauga</v>
      </c>
      <c r="M933" t="str">
        <f>VLOOKUP(SalesReceipts[[#This Row],[staff_id]],Staff[],7,0)</f>
        <v>Kelsey Cameron</v>
      </c>
      <c r="N933">
        <f>MONTH(SalesReceipts[[#This Row],[transaction_date]])</f>
        <v>12</v>
      </c>
      <c r="O933" t="str">
        <f>VLOOKUP(SalesReceipts[[#This Row],[product_id]],Product[],4,0)</f>
        <v>Housewares</v>
      </c>
      <c r="P933">
        <f>COUNTIF(SalesReceipts[sales_outlet_id],SalesReceipts[[#This Row],[sales_outlet_id]])</f>
        <v>129</v>
      </c>
    </row>
    <row r="934" spans="1:16">
      <c r="A934">
        <v>684</v>
      </c>
      <c r="B934">
        <v>43807</v>
      </c>
      <c r="C934">
        <v>6</v>
      </c>
      <c r="D934">
        <v>21</v>
      </c>
      <c r="E934">
        <v>1</v>
      </c>
      <c r="F934">
        <v>1</v>
      </c>
      <c r="G934">
        <v>39</v>
      </c>
      <c r="H934">
        <v>2</v>
      </c>
      <c r="I934">
        <f>VLOOKUP(SalesReceipts[[#This Row],[product_id]],Product[],8,FALSE)</f>
        <v>4.25</v>
      </c>
      <c r="J934">
        <f>SalesReceipts[[#This Row],[unit_price]]-VLOOKUP(SalesReceipts[[#This Row],[product_id]],Product[],7,FALSE)</f>
        <v>3.4</v>
      </c>
      <c r="K934" t="str">
        <f>_xlfn.XLOOKUP(SalesReceipts[[#This Row],[product_id]],Product[product_id],Product[product_group],"Not Found", 0,1)</f>
        <v>Beverages</v>
      </c>
      <c r="L934" t="str">
        <f>VLOOKUP('Sales Receipts'!C935,SalesOutlet[],4,0)</f>
        <v>Markham</v>
      </c>
      <c r="M934" t="str">
        <f>VLOOKUP(SalesReceipts[[#This Row],[staff_id]],Staff[],7,0)</f>
        <v>Melodie Mercedes</v>
      </c>
      <c r="N934">
        <f>MONTH(SalesReceipts[[#This Row],[transaction_date]])</f>
        <v>12</v>
      </c>
      <c r="O934" t="str">
        <f>VLOOKUP(SalesReceipts[[#This Row],[product_id]],Product[],4,0)</f>
        <v>Barista Espresso</v>
      </c>
      <c r="P934">
        <f>COUNTIF(SalesReceipts[sales_outlet_id],SalesReceipts[[#This Row],[sales_outlet_id]])</f>
        <v>146</v>
      </c>
    </row>
    <row r="935" spans="1:16">
      <c r="A935">
        <v>1051</v>
      </c>
      <c r="B935">
        <v>43807</v>
      </c>
      <c r="C935">
        <v>8</v>
      </c>
      <c r="D935">
        <v>31</v>
      </c>
      <c r="E935">
        <v>1</v>
      </c>
      <c r="F935">
        <v>1</v>
      </c>
      <c r="G935">
        <v>28</v>
      </c>
      <c r="H935">
        <v>2</v>
      </c>
      <c r="I935">
        <f>VLOOKUP(SalesReceipts[[#This Row],[product_id]],Product[],8,FALSE)</f>
        <v>2</v>
      </c>
      <c r="J935">
        <f>SalesReceipts[[#This Row],[unit_price]]-VLOOKUP(SalesReceipts[[#This Row],[product_id]],Product[],7,FALSE)</f>
        <v>1.6</v>
      </c>
      <c r="K935" t="str">
        <f>_xlfn.XLOOKUP(SalesReceipts[[#This Row],[product_id]],Product[product_id],Product[product_group],"Not Found", 0,1)</f>
        <v>Beverages</v>
      </c>
      <c r="L935" t="str">
        <f>VLOOKUP('Sales Receipts'!C936,SalesOutlet[],4,0)</f>
        <v>Mississauga</v>
      </c>
      <c r="M935" t="str">
        <f>VLOOKUP(SalesReceipts[[#This Row],[staff_id]],Staff[],7,0)</f>
        <v>Dawn Anthony</v>
      </c>
      <c r="N935">
        <f>MONTH(SalesReceipts[[#This Row],[transaction_date]])</f>
        <v>12</v>
      </c>
      <c r="O935" t="str">
        <f>VLOOKUP(SalesReceipts[[#This Row],[product_id]],Product[],4,0)</f>
        <v>Gourmet brewed coffee</v>
      </c>
      <c r="P935">
        <f>COUNTIF(SalesReceipts[sales_outlet_id],SalesReceipts[[#This Row],[sales_outlet_id]])</f>
        <v>124</v>
      </c>
    </row>
    <row r="936" spans="1:16">
      <c r="A936">
        <v>115</v>
      </c>
      <c r="B936">
        <v>43807</v>
      </c>
      <c r="C936">
        <v>5</v>
      </c>
      <c r="D936">
        <v>16</v>
      </c>
      <c r="E936">
        <v>1</v>
      </c>
      <c r="F936">
        <v>1</v>
      </c>
      <c r="G936">
        <v>4</v>
      </c>
      <c r="H936">
        <v>1</v>
      </c>
      <c r="I936">
        <f>VLOOKUP(SalesReceipts[[#This Row],[product_id]],Product[],8,FALSE)</f>
        <v>20.45</v>
      </c>
      <c r="J936">
        <f>SalesReceipts[[#This Row],[unit_price]]-VLOOKUP(SalesReceipts[[#This Row],[product_id]],Product[],7,FALSE)</f>
        <v>4.09</v>
      </c>
      <c r="K936" t="str">
        <f>_xlfn.XLOOKUP(SalesReceipts[[#This Row],[product_id]],Product[product_id],Product[product_group],"Not Found", 0,1)</f>
        <v>Whole Bean/Teas</v>
      </c>
      <c r="L936" t="str">
        <f>VLOOKUP('Sales Receipts'!C937,SalesOutlet[],4,0)</f>
        <v>Mississauga</v>
      </c>
      <c r="M936" t="str">
        <f>VLOOKUP(SalesReceipts[[#This Row],[staff_id]],Staff[],7,0)</f>
        <v>Reed Eve</v>
      </c>
      <c r="N936">
        <f>MONTH(SalesReceipts[[#This Row],[transaction_date]])</f>
        <v>12</v>
      </c>
      <c r="O936" t="str">
        <f>VLOOKUP(SalesReceipts[[#This Row],[product_id]],Product[],4,0)</f>
        <v>Espresso Beans</v>
      </c>
      <c r="P936">
        <f>COUNTIF(SalesReceipts[sales_outlet_id],SalesReceipts[[#This Row],[sales_outlet_id]])</f>
        <v>115</v>
      </c>
    </row>
    <row r="937" spans="1:16">
      <c r="A937">
        <v>630</v>
      </c>
      <c r="B937">
        <v>43807</v>
      </c>
      <c r="C937">
        <v>6</v>
      </c>
      <c r="D937">
        <v>21</v>
      </c>
      <c r="E937">
        <v>0</v>
      </c>
      <c r="F937">
        <v>1</v>
      </c>
      <c r="G937">
        <v>45</v>
      </c>
      <c r="H937">
        <v>1</v>
      </c>
      <c r="I937">
        <f>VLOOKUP(SalesReceipts[[#This Row],[product_id]],Product[],8,FALSE)</f>
        <v>3</v>
      </c>
      <c r="J937">
        <f>SalesReceipts[[#This Row],[unit_price]]-VLOOKUP(SalesReceipts[[#This Row],[product_id]],Product[],7,FALSE)</f>
        <v>2.25</v>
      </c>
      <c r="K937" t="str">
        <f>_xlfn.XLOOKUP(SalesReceipts[[#This Row],[product_id]],Product[product_id],Product[product_group],"Not Found", 0,1)</f>
        <v>Beverages</v>
      </c>
      <c r="L937" t="str">
        <f>VLOOKUP('Sales Receipts'!C938,SalesOutlet[],4,0)</f>
        <v>Markham</v>
      </c>
      <c r="M937" t="str">
        <f>VLOOKUP(SalesReceipts[[#This Row],[staff_id]],Staff[],7,0)</f>
        <v>Melodie Mercedes</v>
      </c>
      <c r="N937">
        <f>MONTH(SalesReceipts[[#This Row],[transaction_date]])</f>
        <v>12</v>
      </c>
      <c r="O937" t="str">
        <f>VLOOKUP(SalesReceipts[[#This Row],[product_id]],Product[],4,0)</f>
        <v>Brewed herbal tea</v>
      </c>
      <c r="P937">
        <f>COUNTIF(SalesReceipts[sales_outlet_id],SalesReceipts[[#This Row],[sales_outlet_id]])</f>
        <v>146</v>
      </c>
    </row>
    <row r="938" spans="1:16">
      <c r="A938">
        <v>643</v>
      </c>
      <c r="B938">
        <v>43807</v>
      </c>
      <c r="C938">
        <v>7</v>
      </c>
      <c r="D938">
        <v>27</v>
      </c>
      <c r="E938">
        <v>0</v>
      </c>
      <c r="F938">
        <v>1</v>
      </c>
      <c r="G938">
        <v>5</v>
      </c>
      <c r="H938">
        <v>2</v>
      </c>
      <c r="I938">
        <f>VLOOKUP(SalesReceipts[[#This Row],[product_id]],Product[],8,FALSE)</f>
        <v>15</v>
      </c>
      <c r="J938">
        <f>SalesReceipts[[#This Row],[unit_price]]-VLOOKUP(SalesReceipts[[#This Row],[product_id]],Product[],7,FALSE)</f>
        <v>3</v>
      </c>
      <c r="K938" t="str">
        <f>_xlfn.XLOOKUP(SalesReceipts[[#This Row],[product_id]],Product[product_id],Product[product_group],"Not Found", 0,1)</f>
        <v>Whole Bean/Teas</v>
      </c>
      <c r="L938" t="str">
        <f>VLOOKUP('Sales Receipts'!C939,SalesOutlet[],4,0)</f>
        <v>Toronto</v>
      </c>
      <c r="M938" t="str">
        <f>VLOOKUP(SalesReceipts[[#This Row],[staff_id]],Staff[],7,0)</f>
        <v>Ainsley Evelyn</v>
      </c>
      <c r="N938">
        <f>MONTH(SalesReceipts[[#This Row],[transaction_date]])</f>
        <v>12</v>
      </c>
      <c r="O938" t="str">
        <f>VLOOKUP(SalesReceipts[[#This Row],[product_id]],Product[],4,0)</f>
        <v>Gourmet Beans</v>
      </c>
      <c r="P938">
        <f>COUNTIF(SalesReceipts[sales_outlet_id],SalesReceipts[[#This Row],[sales_outlet_id]])</f>
        <v>122</v>
      </c>
    </row>
    <row r="939" spans="1:16">
      <c r="A939">
        <v>103</v>
      </c>
      <c r="B939">
        <v>43808</v>
      </c>
      <c r="C939">
        <v>9</v>
      </c>
      <c r="D939">
        <v>38</v>
      </c>
      <c r="E939">
        <v>1</v>
      </c>
      <c r="F939">
        <v>1</v>
      </c>
      <c r="G939">
        <v>74</v>
      </c>
      <c r="H939">
        <v>2</v>
      </c>
      <c r="I939">
        <f>VLOOKUP(SalesReceipts[[#This Row],[product_id]],Product[],8,FALSE)</f>
        <v>3.5</v>
      </c>
      <c r="J939">
        <f>SalesReceipts[[#This Row],[unit_price]]-VLOOKUP(SalesReceipts[[#This Row],[product_id]],Product[],7,FALSE)</f>
        <v>1.2200000000000002</v>
      </c>
      <c r="K939" t="str">
        <f>_xlfn.XLOOKUP(SalesReceipts[[#This Row],[product_id]],Product[product_id],Product[product_group],"Not Found", 0,1)</f>
        <v>Food</v>
      </c>
      <c r="L939" t="str">
        <f>VLOOKUP('Sales Receipts'!C940,SalesOutlet[],4,0)</f>
        <v>Markham</v>
      </c>
      <c r="M939" t="str">
        <f>VLOOKUP(SalesReceipts[[#This Row],[staff_id]],Staff[],7,0)</f>
        <v>Ezekiel Bertha</v>
      </c>
      <c r="N939">
        <f>MONTH(SalesReceipts[[#This Row],[transaction_date]])</f>
        <v>12</v>
      </c>
      <c r="O939" t="str">
        <f>VLOOKUP(SalesReceipts[[#This Row],[product_id]],Product[],4,0)</f>
        <v>Biscotti</v>
      </c>
      <c r="P939">
        <f>COUNTIF(SalesReceipts[sales_outlet_id],SalesReceipts[[#This Row],[sales_outlet_id]])</f>
        <v>114</v>
      </c>
    </row>
    <row r="940" spans="1:16">
      <c r="A940">
        <v>1673</v>
      </c>
      <c r="B940">
        <v>43808</v>
      </c>
      <c r="C940">
        <v>8</v>
      </c>
      <c r="D940">
        <v>31</v>
      </c>
      <c r="E940">
        <v>0</v>
      </c>
      <c r="F940">
        <v>1</v>
      </c>
      <c r="G940">
        <v>19</v>
      </c>
      <c r="H940">
        <v>1</v>
      </c>
      <c r="I940">
        <f>VLOOKUP(SalesReceipts[[#This Row],[product_id]],Product[],8,FALSE)</f>
        <v>6.4</v>
      </c>
      <c r="J940">
        <f>SalesReceipts[[#This Row],[unit_price]]-VLOOKUP(SalesReceipts[[#This Row],[product_id]],Product[],7,FALSE)</f>
        <v>1.2800000000000002</v>
      </c>
      <c r="K940" t="str">
        <f>_xlfn.XLOOKUP(SalesReceipts[[#This Row],[product_id]],Product[product_id],Product[product_group],"Not Found", 0,1)</f>
        <v>Whole Bean/Teas</v>
      </c>
      <c r="L940" t="str">
        <f>VLOOKUP('Sales Receipts'!C941,SalesOutlet[],4,0)</f>
        <v>Toronto</v>
      </c>
      <c r="M940" t="str">
        <f>VLOOKUP(SalesReceipts[[#This Row],[staff_id]],Staff[],7,0)</f>
        <v>Dawn Anthony</v>
      </c>
      <c r="N940">
        <f>MONTH(SalesReceipts[[#This Row],[transaction_date]])</f>
        <v>12</v>
      </c>
      <c r="O940" t="str">
        <f>VLOOKUP(SalesReceipts[[#This Row],[product_id]],Product[],4,0)</f>
        <v>Drinking Chocolate</v>
      </c>
      <c r="P940">
        <f>COUNTIF(SalesReceipts[sales_outlet_id],SalesReceipts[[#This Row],[sales_outlet_id]])</f>
        <v>124</v>
      </c>
    </row>
    <row r="941" spans="1:16">
      <c r="A941">
        <v>722</v>
      </c>
      <c r="B941">
        <v>43808</v>
      </c>
      <c r="C941">
        <v>10</v>
      </c>
      <c r="D941">
        <v>42</v>
      </c>
      <c r="E941">
        <v>0</v>
      </c>
      <c r="F941">
        <v>1</v>
      </c>
      <c r="G941">
        <v>25</v>
      </c>
      <c r="H941">
        <v>1</v>
      </c>
      <c r="I941">
        <f>VLOOKUP(SalesReceipts[[#This Row],[product_id]],Product[],8,FALSE)</f>
        <v>2.2000000000000002</v>
      </c>
      <c r="J941">
        <f>SalesReceipts[[#This Row],[unit_price]]-VLOOKUP(SalesReceipts[[#This Row],[product_id]],Product[],7,FALSE)</f>
        <v>1.7600000000000002</v>
      </c>
      <c r="K941" t="str">
        <f>_xlfn.XLOOKUP(SalesReceipts[[#This Row],[product_id]],Product[product_id],Product[product_group],"Not Found", 0,1)</f>
        <v>Beverages</v>
      </c>
      <c r="L941" t="str">
        <f>VLOOKUP('Sales Receipts'!C942,SalesOutlet[],4,0)</f>
        <v>Markham</v>
      </c>
      <c r="M941" t="str">
        <f>VLOOKUP(SalesReceipts[[#This Row],[staff_id]],Staff[],7,0)</f>
        <v>Kylie Candace</v>
      </c>
      <c r="N941">
        <f>MONTH(SalesReceipts[[#This Row],[transaction_date]])</f>
        <v>12</v>
      </c>
      <c r="O941" t="str">
        <f>VLOOKUP(SalesReceipts[[#This Row],[product_id]],Product[],4,0)</f>
        <v>Organic brewed coffee</v>
      </c>
      <c r="P941">
        <f>COUNTIF(SalesReceipts[sales_outlet_id],SalesReceipts[[#This Row],[sales_outlet_id]])</f>
        <v>121</v>
      </c>
    </row>
    <row r="942" spans="1:16">
      <c r="A942">
        <v>436</v>
      </c>
      <c r="B942">
        <v>43809</v>
      </c>
      <c r="C942">
        <v>7</v>
      </c>
      <c r="D942">
        <v>28</v>
      </c>
      <c r="E942">
        <v>1</v>
      </c>
      <c r="F942">
        <v>1</v>
      </c>
      <c r="G942">
        <v>45</v>
      </c>
      <c r="H942">
        <v>1</v>
      </c>
      <c r="I942">
        <f>VLOOKUP(SalesReceipts[[#This Row],[product_id]],Product[],8,FALSE)</f>
        <v>3</v>
      </c>
      <c r="J942">
        <f>SalesReceipts[[#This Row],[unit_price]]-VLOOKUP(SalesReceipts[[#This Row],[product_id]],Product[],7,FALSE)</f>
        <v>2.25</v>
      </c>
      <c r="K942" t="str">
        <f>_xlfn.XLOOKUP(SalesReceipts[[#This Row],[product_id]],Product[product_id],Product[product_group],"Not Found", 0,1)</f>
        <v>Beverages</v>
      </c>
      <c r="L942" t="str">
        <f>VLOOKUP('Sales Receipts'!C943,SalesOutlet[],4,0)</f>
        <v>Mississauga</v>
      </c>
      <c r="M942" t="str">
        <f>VLOOKUP(SalesReceipts[[#This Row],[staff_id]],Staff[],7,0)</f>
        <v>Joseph Byron</v>
      </c>
      <c r="N942">
        <f>MONTH(SalesReceipts[[#This Row],[transaction_date]])</f>
        <v>12</v>
      </c>
      <c r="O942" t="str">
        <f>VLOOKUP(SalesReceipts[[#This Row],[product_id]],Product[],4,0)</f>
        <v>Brewed herbal tea</v>
      </c>
      <c r="P942">
        <f>COUNTIF(SalesReceipts[sales_outlet_id],SalesReceipts[[#This Row],[sales_outlet_id]])</f>
        <v>122</v>
      </c>
    </row>
    <row r="943" spans="1:16">
      <c r="A943">
        <v>1524</v>
      </c>
      <c r="B943">
        <v>43810</v>
      </c>
      <c r="C943">
        <v>5</v>
      </c>
      <c r="D943">
        <v>20</v>
      </c>
      <c r="E943">
        <v>1</v>
      </c>
      <c r="F943">
        <v>1</v>
      </c>
      <c r="G943">
        <v>47</v>
      </c>
      <c r="H943">
        <v>1</v>
      </c>
      <c r="I943">
        <f>VLOOKUP(SalesReceipts[[#This Row],[product_id]],Product[],8,FALSE)</f>
        <v>3</v>
      </c>
      <c r="J943">
        <f>SalesReceipts[[#This Row],[unit_price]]-VLOOKUP(SalesReceipts[[#This Row],[product_id]],Product[],7,FALSE)</f>
        <v>2.25</v>
      </c>
      <c r="K943" t="str">
        <f>_xlfn.XLOOKUP(SalesReceipts[[#This Row],[product_id]],Product[product_id],Product[product_group],"Not Found", 0,1)</f>
        <v>Beverages</v>
      </c>
      <c r="L943" t="str">
        <f>VLOOKUP('Sales Receipts'!C944,SalesOutlet[],4,0)</f>
        <v>Toronto</v>
      </c>
      <c r="M943" t="str">
        <f>VLOOKUP(SalesReceipts[[#This Row],[staff_id]],Staff[],7,0)</f>
        <v>Ronan Magee</v>
      </c>
      <c r="N943">
        <f>MONTH(SalesReceipts[[#This Row],[transaction_date]])</f>
        <v>12</v>
      </c>
      <c r="O943" t="str">
        <f>VLOOKUP(SalesReceipts[[#This Row],[product_id]],Product[],4,0)</f>
        <v>Brewed Green tea</v>
      </c>
      <c r="P943">
        <f>COUNTIF(SalesReceipts[sales_outlet_id],SalesReceipts[[#This Row],[sales_outlet_id]])</f>
        <v>115</v>
      </c>
    </row>
    <row r="944" spans="1:16">
      <c r="A944">
        <v>1616</v>
      </c>
      <c r="B944">
        <v>43810</v>
      </c>
      <c r="C944">
        <v>4</v>
      </c>
      <c r="D944">
        <v>12</v>
      </c>
      <c r="E944">
        <v>1</v>
      </c>
      <c r="F944">
        <v>1</v>
      </c>
      <c r="G944">
        <v>6</v>
      </c>
      <c r="H944">
        <v>2</v>
      </c>
      <c r="I944">
        <f>VLOOKUP(SalesReceipts[[#This Row],[product_id]],Product[],8,FALSE)</f>
        <v>21</v>
      </c>
      <c r="J944">
        <f>SalesReceipts[[#This Row],[unit_price]]-VLOOKUP(SalesReceipts[[#This Row],[product_id]],Product[],7,FALSE)</f>
        <v>4.1999999999999993</v>
      </c>
      <c r="K944" t="str">
        <f>_xlfn.XLOOKUP(SalesReceipts[[#This Row],[product_id]],Product[product_id],Product[product_group],"Not Found", 0,1)</f>
        <v>Whole Bean/Teas</v>
      </c>
      <c r="L944" t="str">
        <f>VLOOKUP('Sales Receipts'!C945,SalesOutlet[],4,0)</f>
        <v>Toronto</v>
      </c>
      <c r="M944" t="str">
        <f>VLOOKUP(SalesReceipts[[#This Row],[staff_id]],Staff[],7,0)</f>
        <v>Britanni Jorden</v>
      </c>
      <c r="N944">
        <f>MONTH(SalesReceipts[[#This Row],[transaction_date]])</f>
        <v>12</v>
      </c>
      <c r="O944" t="str">
        <f>VLOOKUP(SalesReceipts[[#This Row],[product_id]],Product[],4,0)</f>
        <v>Gourmet Beans</v>
      </c>
      <c r="P944">
        <f>COUNTIF(SalesReceipts[sales_outlet_id],SalesReceipts[[#This Row],[sales_outlet_id]])</f>
        <v>129</v>
      </c>
    </row>
    <row r="945" spans="1:16">
      <c r="A945">
        <v>156</v>
      </c>
      <c r="B945">
        <v>43811</v>
      </c>
      <c r="C945">
        <v>3</v>
      </c>
      <c r="D945">
        <v>10</v>
      </c>
      <c r="E945">
        <v>0</v>
      </c>
      <c r="F945">
        <v>1</v>
      </c>
      <c r="G945">
        <v>22</v>
      </c>
      <c r="H945">
        <v>1</v>
      </c>
      <c r="I945">
        <f>VLOOKUP(SalesReceipts[[#This Row],[product_id]],Product[],8,FALSE)</f>
        <v>2</v>
      </c>
      <c r="J945">
        <f>SalesReceipts[[#This Row],[unit_price]]-VLOOKUP(SalesReceipts[[#This Row],[product_id]],Product[],7,FALSE)</f>
        <v>1.6</v>
      </c>
      <c r="K945" t="str">
        <f>_xlfn.XLOOKUP(SalesReceipts[[#This Row],[product_id]],Product[product_id],Product[product_group],"Not Found", 0,1)</f>
        <v>Beverages</v>
      </c>
      <c r="L945" t="str">
        <f>VLOOKUP('Sales Receipts'!C946,SalesOutlet[],4,0)</f>
        <v>Toronto</v>
      </c>
      <c r="M945" t="str">
        <f>VLOOKUP(SalesReceipts[[#This Row],[staff_id]],Staff[],7,0)</f>
        <v>Uma Winifred</v>
      </c>
      <c r="N945">
        <f>MONTH(SalesReceipts[[#This Row],[transaction_date]])</f>
        <v>12</v>
      </c>
      <c r="O945" t="str">
        <f>VLOOKUP(SalesReceipts[[#This Row],[product_id]],Product[],4,0)</f>
        <v>Drip coffee</v>
      </c>
      <c r="P945">
        <f>COUNTIF(SalesReceipts[sales_outlet_id],SalesReceipts[[#This Row],[sales_outlet_id]])</f>
        <v>129</v>
      </c>
    </row>
    <row r="946" spans="1:16">
      <c r="A946">
        <v>1598</v>
      </c>
      <c r="B946">
        <v>43811</v>
      </c>
      <c r="C946">
        <v>3</v>
      </c>
      <c r="D946">
        <v>10</v>
      </c>
      <c r="E946">
        <v>1</v>
      </c>
      <c r="F946">
        <v>1</v>
      </c>
      <c r="G946">
        <v>4</v>
      </c>
      <c r="H946">
        <v>1</v>
      </c>
      <c r="I946">
        <f>VLOOKUP(SalesReceipts[[#This Row],[product_id]],Product[],8,FALSE)</f>
        <v>20.45</v>
      </c>
      <c r="J946">
        <f>SalesReceipts[[#This Row],[unit_price]]-VLOOKUP(SalesReceipts[[#This Row],[product_id]],Product[],7,FALSE)</f>
        <v>4.09</v>
      </c>
      <c r="K946" t="str">
        <f>_xlfn.XLOOKUP(SalesReceipts[[#This Row],[product_id]],Product[product_id],Product[product_group],"Not Found", 0,1)</f>
        <v>Whole Bean/Teas</v>
      </c>
      <c r="L946" t="str">
        <f>VLOOKUP('Sales Receipts'!C947,SalesOutlet[],4,0)</f>
        <v>Toronto</v>
      </c>
      <c r="M946" t="str">
        <f>VLOOKUP(SalesReceipts[[#This Row],[staff_id]],Staff[],7,0)</f>
        <v>Uma Winifred</v>
      </c>
      <c r="N946">
        <f>MONTH(SalesReceipts[[#This Row],[transaction_date]])</f>
        <v>12</v>
      </c>
      <c r="O946" t="str">
        <f>VLOOKUP(SalesReceipts[[#This Row],[product_id]],Product[],4,0)</f>
        <v>Espresso Beans</v>
      </c>
      <c r="P946">
        <f>COUNTIF(SalesReceipts[sales_outlet_id],SalesReceipts[[#This Row],[sales_outlet_id]])</f>
        <v>129</v>
      </c>
    </row>
    <row r="947" spans="1:16">
      <c r="A947">
        <v>264</v>
      </c>
      <c r="B947">
        <v>43811</v>
      </c>
      <c r="C947">
        <v>9</v>
      </c>
      <c r="D947">
        <v>40</v>
      </c>
      <c r="E947">
        <v>0</v>
      </c>
      <c r="F947">
        <v>1</v>
      </c>
      <c r="G947">
        <v>42</v>
      </c>
      <c r="H947">
        <v>1</v>
      </c>
      <c r="I947">
        <f>VLOOKUP(SalesReceipts[[#This Row],[product_id]],Product[],8,FALSE)</f>
        <v>2.5</v>
      </c>
      <c r="J947">
        <f>SalesReceipts[[#This Row],[unit_price]]-VLOOKUP(SalesReceipts[[#This Row],[product_id]],Product[],7,FALSE)</f>
        <v>1.87</v>
      </c>
      <c r="K947" t="str">
        <f>_xlfn.XLOOKUP(SalesReceipts[[#This Row],[product_id]],Product[product_id],Product[product_group],"Not Found", 0,1)</f>
        <v>Beverages</v>
      </c>
      <c r="L947" t="str">
        <f>VLOOKUP('Sales Receipts'!C948,SalesOutlet[],4,0)</f>
        <v>Toronto</v>
      </c>
      <c r="M947" t="str">
        <f>VLOOKUP(SalesReceipts[[#This Row],[staff_id]],Staff[],7,0)</f>
        <v>Brent Herman</v>
      </c>
      <c r="N947">
        <f>MONTH(SalesReceipts[[#This Row],[transaction_date]])</f>
        <v>12</v>
      </c>
      <c r="O947" t="str">
        <f>VLOOKUP(SalesReceipts[[#This Row],[product_id]],Product[],4,0)</f>
        <v>Brewed herbal tea</v>
      </c>
      <c r="P947">
        <f>COUNTIF(SalesReceipts[sales_outlet_id],SalesReceipts[[#This Row],[sales_outlet_id]])</f>
        <v>114</v>
      </c>
    </row>
    <row r="948" spans="1:16">
      <c r="A948">
        <v>390</v>
      </c>
      <c r="B948">
        <v>43812</v>
      </c>
      <c r="C948">
        <v>4</v>
      </c>
      <c r="D948">
        <v>11</v>
      </c>
      <c r="E948">
        <v>1</v>
      </c>
      <c r="F948">
        <v>1</v>
      </c>
      <c r="G948">
        <v>88</v>
      </c>
      <c r="H948">
        <v>1</v>
      </c>
      <c r="I948">
        <f>VLOOKUP(SalesReceipts[[#This Row],[product_id]],Product[],8,FALSE)</f>
        <v>2.65</v>
      </c>
      <c r="J948">
        <f>SalesReceipts[[#This Row],[unit_price]]-VLOOKUP(SalesReceipts[[#This Row],[product_id]],Product[],7,FALSE)</f>
        <v>0.92999999999999994</v>
      </c>
      <c r="K948" t="str">
        <f>_xlfn.XLOOKUP(SalesReceipts[[#This Row],[product_id]],Product[product_id],Product[product_group],"Not Found", 0,1)</f>
        <v>Food</v>
      </c>
      <c r="L948" t="str">
        <f>VLOOKUP('Sales Receipts'!C949,SalesOutlet[],4,0)</f>
        <v>Toronto</v>
      </c>
      <c r="M948" t="str">
        <f>VLOOKUP(SalesReceipts[[#This Row],[staff_id]],Staff[],7,0)</f>
        <v>Ruth Leslie</v>
      </c>
      <c r="N948">
        <f>MONTH(SalesReceipts[[#This Row],[transaction_date]])</f>
        <v>12</v>
      </c>
      <c r="O948" t="str">
        <f>VLOOKUP(SalesReceipts[[#This Row],[product_id]],Product[],4,0)</f>
        <v>Scone</v>
      </c>
      <c r="P948">
        <f>COUNTIF(SalesReceipts[sales_outlet_id],SalesReceipts[[#This Row],[sales_outlet_id]])</f>
        <v>129</v>
      </c>
    </row>
    <row r="949" spans="1:16">
      <c r="A949">
        <v>425</v>
      </c>
      <c r="B949">
        <v>43812</v>
      </c>
      <c r="C949">
        <v>10</v>
      </c>
      <c r="D949">
        <v>45</v>
      </c>
      <c r="E949">
        <v>1</v>
      </c>
      <c r="F949">
        <v>1</v>
      </c>
      <c r="G949">
        <v>74</v>
      </c>
      <c r="H949">
        <v>1</v>
      </c>
      <c r="I949">
        <f>VLOOKUP(SalesReceipts[[#This Row],[product_id]],Product[],8,FALSE)</f>
        <v>3.5</v>
      </c>
      <c r="J949">
        <f>SalesReceipts[[#This Row],[unit_price]]-VLOOKUP(SalesReceipts[[#This Row],[product_id]],Product[],7,FALSE)</f>
        <v>1.2200000000000002</v>
      </c>
      <c r="K949" t="str">
        <f>_xlfn.XLOOKUP(SalesReceipts[[#This Row],[product_id]],Product[product_id],Product[product_group],"Not Found", 0,1)</f>
        <v>Food</v>
      </c>
      <c r="L949" t="str">
        <f>VLOOKUP('Sales Receipts'!C950,SalesOutlet[],4,0)</f>
        <v>Mississauga</v>
      </c>
      <c r="M949" t="str">
        <f>VLOOKUP(SalesReceipts[[#This Row],[staff_id]],Staff[],7,0)</f>
        <v>Pandora Neville</v>
      </c>
      <c r="N949">
        <f>MONTH(SalesReceipts[[#This Row],[transaction_date]])</f>
        <v>12</v>
      </c>
      <c r="O949" t="str">
        <f>VLOOKUP(SalesReceipts[[#This Row],[product_id]],Product[],4,0)</f>
        <v>Biscotti</v>
      </c>
      <c r="P949">
        <f>COUNTIF(SalesReceipts[sales_outlet_id],SalesReceipts[[#This Row],[sales_outlet_id]])</f>
        <v>121</v>
      </c>
    </row>
    <row r="950" spans="1:16">
      <c r="A950">
        <v>438</v>
      </c>
      <c r="B950">
        <v>43812</v>
      </c>
      <c r="C950">
        <v>5</v>
      </c>
      <c r="D950">
        <v>16</v>
      </c>
      <c r="E950">
        <v>1</v>
      </c>
      <c r="F950">
        <v>1</v>
      </c>
      <c r="G950">
        <v>87</v>
      </c>
      <c r="H950">
        <v>2</v>
      </c>
      <c r="I950">
        <f>VLOOKUP(SalesReceipts[[#This Row],[product_id]],Product[],8,FALSE)</f>
        <v>2.1</v>
      </c>
      <c r="J950">
        <f>SalesReceipts[[#This Row],[unit_price]]-VLOOKUP(SalesReceipts[[#This Row],[product_id]],Product[],7,FALSE)</f>
        <v>1.6800000000000002</v>
      </c>
      <c r="K950" t="str">
        <f>_xlfn.XLOOKUP(SalesReceipts[[#This Row],[product_id]],Product[product_id],Product[product_group],"Not Found", 0,1)</f>
        <v>Beverages</v>
      </c>
      <c r="L950" t="str">
        <f>VLOOKUP('Sales Receipts'!C951,SalesOutlet[],4,0)</f>
        <v>Markham</v>
      </c>
      <c r="M950" t="str">
        <f>VLOOKUP(SalesReceipts[[#This Row],[staff_id]],Staff[],7,0)</f>
        <v>Reed Eve</v>
      </c>
      <c r="N950">
        <f>MONTH(SalesReceipts[[#This Row],[transaction_date]])</f>
        <v>12</v>
      </c>
      <c r="O950" t="str">
        <f>VLOOKUP(SalesReceipts[[#This Row],[product_id]],Product[],4,0)</f>
        <v>Barista Espresso</v>
      </c>
      <c r="P950">
        <f>COUNTIF(SalesReceipts[sales_outlet_id],SalesReceipts[[#This Row],[sales_outlet_id]])</f>
        <v>115</v>
      </c>
    </row>
    <row r="951" spans="1:16">
      <c r="A951">
        <v>653</v>
      </c>
      <c r="B951">
        <v>43812</v>
      </c>
      <c r="C951">
        <v>7</v>
      </c>
      <c r="D951">
        <v>30</v>
      </c>
      <c r="E951">
        <v>1</v>
      </c>
      <c r="F951">
        <v>1</v>
      </c>
      <c r="G951">
        <v>28</v>
      </c>
      <c r="H951">
        <v>2</v>
      </c>
      <c r="I951">
        <f>VLOOKUP(SalesReceipts[[#This Row],[product_id]],Product[],8,FALSE)</f>
        <v>2</v>
      </c>
      <c r="J951">
        <f>SalesReceipts[[#This Row],[unit_price]]-VLOOKUP(SalesReceipts[[#This Row],[product_id]],Product[],7,FALSE)</f>
        <v>1.6</v>
      </c>
      <c r="K951" t="str">
        <f>_xlfn.XLOOKUP(SalesReceipts[[#This Row],[product_id]],Product[product_id],Product[product_group],"Not Found", 0,1)</f>
        <v>Beverages</v>
      </c>
      <c r="L951" t="str">
        <f>VLOOKUP('Sales Receipts'!C952,SalesOutlet[],4,0)</f>
        <v>Mississauga</v>
      </c>
      <c r="M951" t="str">
        <f>VLOOKUP(SalesReceipts[[#This Row],[staff_id]],Staff[],7,0)</f>
        <v>Amela Chadwick</v>
      </c>
      <c r="N951">
        <f>MONTH(SalesReceipts[[#This Row],[transaction_date]])</f>
        <v>12</v>
      </c>
      <c r="O951" t="str">
        <f>VLOOKUP(SalesReceipts[[#This Row],[product_id]],Product[],4,0)</f>
        <v>Gourmet brewed coffee</v>
      </c>
      <c r="P951">
        <f>COUNTIF(SalesReceipts[sales_outlet_id],SalesReceipts[[#This Row],[sales_outlet_id]])</f>
        <v>122</v>
      </c>
    </row>
    <row r="952" spans="1:16">
      <c r="A952">
        <v>412</v>
      </c>
      <c r="B952">
        <v>43813</v>
      </c>
      <c r="C952">
        <v>6</v>
      </c>
      <c r="D952">
        <v>24</v>
      </c>
      <c r="E952">
        <v>1</v>
      </c>
      <c r="F952">
        <v>1</v>
      </c>
      <c r="G952">
        <v>26</v>
      </c>
      <c r="H952">
        <v>2</v>
      </c>
      <c r="I952">
        <f>VLOOKUP(SalesReceipts[[#This Row],[product_id]],Product[],8,FALSE)</f>
        <v>3</v>
      </c>
      <c r="J952">
        <f>SalesReceipts[[#This Row],[unit_price]]-VLOOKUP(SalesReceipts[[#This Row],[product_id]],Product[],7,FALSE)</f>
        <v>2.4</v>
      </c>
      <c r="K952" t="str">
        <f>_xlfn.XLOOKUP(SalesReceipts[[#This Row],[product_id]],Product[product_id],Product[product_group],"Not Found", 0,1)</f>
        <v>Beverages</v>
      </c>
      <c r="L952" t="str">
        <f>VLOOKUP('Sales Receipts'!C953,SalesOutlet[],4,0)</f>
        <v>Toronto</v>
      </c>
      <c r="M952" t="str">
        <f>VLOOKUP(SalesReceipts[[#This Row],[staff_id]],Staff[],7,0)</f>
        <v>Garrett Doris</v>
      </c>
      <c r="N952">
        <f>MONTH(SalesReceipts[[#This Row],[transaction_date]])</f>
        <v>12</v>
      </c>
      <c r="O952" t="str">
        <f>VLOOKUP(SalesReceipts[[#This Row],[product_id]],Product[],4,0)</f>
        <v>Organic brewed coffee</v>
      </c>
      <c r="P952">
        <f>COUNTIF(SalesReceipts[sales_outlet_id],SalesReceipts[[#This Row],[sales_outlet_id]])</f>
        <v>146</v>
      </c>
    </row>
    <row r="953" spans="1:16">
      <c r="A953">
        <v>516</v>
      </c>
      <c r="B953">
        <v>43814</v>
      </c>
      <c r="C953">
        <v>10</v>
      </c>
      <c r="D953">
        <v>45</v>
      </c>
      <c r="E953">
        <v>1</v>
      </c>
      <c r="F953">
        <v>1</v>
      </c>
      <c r="G953">
        <v>19</v>
      </c>
      <c r="H953">
        <v>1</v>
      </c>
      <c r="I953">
        <f>VLOOKUP(SalesReceipts[[#This Row],[product_id]],Product[],8,FALSE)</f>
        <v>6.4</v>
      </c>
      <c r="J953">
        <f>SalesReceipts[[#This Row],[unit_price]]-VLOOKUP(SalesReceipts[[#This Row],[product_id]],Product[],7,FALSE)</f>
        <v>1.2800000000000002</v>
      </c>
      <c r="K953" t="str">
        <f>_xlfn.XLOOKUP(SalesReceipts[[#This Row],[product_id]],Product[product_id],Product[product_group],"Not Found", 0,1)</f>
        <v>Whole Bean/Teas</v>
      </c>
      <c r="L953" t="str">
        <f>VLOOKUP('Sales Receipts'!C954,SalesOutlet[],4,0)</f>
        <v>Mississauga</v>
      </c>
      <c r="M953" t="str">
        <f>VLOOKUP(SalesReceipts[[#This Row],[staff_id]],Staff[],7,0)</f>
        <v>Pandora Neville</v>
      </c>
      <c r="N953">
        <f>MONTH(SalesReceipts[[#This Row],[transaction_date]])</f>
        <v>12</v>
      </c>
      <c r="O953" t="str">
        <f>VLOOKUP(SalesReceipts[[#This Row],[product_id]],Product[],4,0)</f>
        <v>Drinking Chocolate</v>
      </c>
      <c r="P953">
        <f>COUNTIF(SalesReceipts[sales_outlet_id],SalesReceipts[[#This Row],[sales_outlet_id]])</f>
        <v>121</v>
      </c>
    </row>
    <row r="954" spans="1:16">
      <c r="A954">
        <v>673</v>
      </c>
      <c r="B954">
        <v>43814</v>
      </c>
      <c r="C954">
        <v>6</v>
      </c>
      <c r="D954">
        <v>25</v>
      </c>
      <c r="E954">
        <v>1</v>
      </c>
      <c r="F954">
        <v>1</v>
      </c>
      <c r="G954">
        <v>25</v>
      </c>
      <c r="H954">
        <v>1</v>
      </c>
      <c r="I954">
        <f>VLOOKUP(SalesReceipts[[#This Row],[product_id]],Product[],8,FALSE)</f>
        <v>2.2000000000000002</v>
      </c>
      <c r="J954">
        <f>SalesReceipts[[#This Row],[unit_price]]-VLOOKUP(SalesReceipts[[#This Row],[product_id]],Product[],7,FALSE)</f>
        <v>1.7600000000000002</v>
      </c>
      <c r="K954" t="str">
        <f>_xlfn.XLOOKUP(SalesReceipts[[#This Row],[product_id]],Product[product_id],Product[product_group],"Not Found", 0,1)</f>
        <v>Beverages</v>
      </c>
      <c r="L954" t="str">
        <f>VLOOKUP('Sales Receipts'!C955,SalesOutlet[],4,0)</f>
        <v>Toronto</v>
      </c>
      <c r="M954" t="str">
        <f>VLOOKUP(SalesReceipts[[#This Row],[staff_id]],Staff[],7,0)</f>
        <v>Aline Melanie</v>
      </c>
      <c r="N954">
        <f>MONTH(SalesReceipts[[#This Row],[transaction_date]])</f>
        <v>12</v>
      </c>
      <c r="O954" t="str">
        <f>VLOOKUP(SalesReceipts[[#This Row],[product_id]],Product[],4,0)</f>
        <v>Organic brewed coffee</v>
      </c>
      <c r="P954">
        <f>COUNTIF(SalesReceipts[sales_outlet_id],SalesReceipts[[#This Row],[sales_outlet_id]])</f>
        <v>146</v>
      </c>
    </row>
    <row r="955" spans="1:16">
      <c r="A955">
        <v>1320</v>
      </c>
      <c r="B955">
        <v>43815</v>
      </c>
      <c r="C955">
        <v>3</v>
      </c>
      <c r="D955">
        <v>9</v>
      </c>
      <c r="E955">
        <v>1</v>
      </c>
      <c r="F955">
        <v>1</v>
      </c>
      <c r="G955">
        <v>37</v>
      </c>
      <c r="H955">
        <v>2</v>
      </c>
      <c r="I955">
        <f>VLOOKUP(SalesReceipts[[#This Row],[product_id]],Product[],8,FALSE)</f>
        <v>3</v>
      </c>
      <c r="J955">
        <f>SalesReceipts[[#This Row],[unit_price]]-VLOOKUP(SalesReceipts[[#This Row],[product_id]],Product[],7,FALSE)</f>
        <v>2.4</v>
      </c>
      <c r="K955" t="str">
        <f>_xlfn.XLOOKUP(SalesReceipts[[#This Row],[product_id]],Product[product_id],Product[product_group],"Not Found", 0,1)</f>
        <v>Beverages</v>
      </c>
      <c r="L955" t="str">
        <f>VLOOKUP('Sales Receipts'!C956,SalesOutlet[],4,0)</f>
        <v>Toronto</v>
      </c>
      <c r="M955" t="str">
        <f>VLOOKUP(SalesReceipts[[#This Row],[staff_id]],Staff[],7,0)</f>
        <v>Caldwell Veda</v>
      </c>
      <c r="N955">
        <f>MONTH(SalesReceipts[[#This Row],[transaction_date]])</f>
        <v>12</v>
      </c>
      <c r="O955" t="str">
        <f>VLOOKUP(SalesReceipts[[#This Row],[product_id]],Product[],4,0)</f>
        <v>Barista Espresso</v>
      </c>
      <c r="P955">
        <f>COUNTIF(SalesReceipts[sales_outlet_id],SalesReceipts[[#This Row],[sales_outlet_id]])</f>
        <v>129</v>
      </c>
    </row>
    <row r="956" spans="1:16">
      <c r="A956">
        <v>1694</v>
      </c>
      <c r="B956">
        <v>43815</v>
      </c>
      <c r="C956">
        <v>10</v>
      </c>
      <c r="D956">
        <v>43</v>
      </c>
      <c r="E956">
        <v>0</v>
      </c>
      <c r="F956">
        <v>1</v>
      </c>
      <c r="G956">
        <v>80</v>
      </c>
      <c r="H956">
        <v>2</v>
      </c>
      <c r="I956">
        <f>VLOOKUP(SalesReceipts[[#This Row],[product_id]],Product[],8,FALSE)</f>
        <v>23</v>
      </c>
      <c r="J956">
        <f>SalesReceipts[[#This Row],[unit_price]]-VLOOKUP(SalesReceipts[[#This Row],[product_id]],Product[],7,FALSE)</f>
        <v>15.64</v>
      </c>
      <c r="K956" t="str">
        <f>_xlfn.XLOOKUP(SalesReceipts[[#This Row],[product_id]],Product[product_id],Product[product_group],"Not Found", 0,1)</f>
        <v>Merchandise</v>
      </c>
      <c r="L956" t="str">
        <f>VLOOKUP('Sales Receipts'!C957,SalesOutlet[],4,0)</f>
        <v>Toronto</v>
      </c>
      <c r="M956" t="str">
        <f>VLOOKUP(SalesReceipts[[#This Row],[staff_id]],Staff[],7,0)</f>
        <v>Tatum Laurel</v>
      </c>
      <c r="N956">
        <f>MONTH(SalesReceipts[[#This Row],[transaction_date]])</f>
        <v>12</v>
      </c>
      <c r="O956" t="str">
        <f>VLOOKUP(SalesReceipts[[#This Row],[product_id]],Product[],4,0)</f>
        <v>Clothing</v>
      </c>
      <c r="P956">
        <f>COUNTIF(SalesReceipts[sales_outlet_id],SalesReceipts[[#This Row],[sales_outlet_id]])</f>
        <v>121</v>
      </c>
    </row>
    <row r="957" spans="1:16">
      <c r="A957">
        <v>751</v>
      </c>
      <c r="B957">
        <v>43815</v>
      </c>
      <c r="C957">
        <v>10</v>
      </c>
      <c r="D957">
        <v>45</v>
      </c>
      <c r="E957">
        <v>0</v>
      </c>
      <c r="F957">
        <v>1</v>
      </c>
      <c r="G957">
        <v>23</v>
      </c>
      <c r="H957">
        <v>1</v>
      </c>
      <c r="I957">
        <f>VLOOKUP(SalesReceipts[[#This Row],[product_id]],Product[],8,FALSE)</f>
        <v>2.5</v>
      </c>
      <c r="J957">
        <f>SalesReceipts[[#This Row],[unit_price]]-VLOOKUP(SalesReceipts[[#This Row],[product_id]],Product[],7,FALSE)</f>
        <v>2</v>
      </c>
      <c r="K957" t="str">
        <f>_xlfn.XLOOKUP(SalesReceipts[[#This Row],[product_id]],Product[product_id],Product[product_group],"Not Found", 0,1)</f>
        <v>Beverages</v>
      </c>
      <c r="L957" t="str">
        <f>VLOOKUP('Sales Receipts'!C958,SalesOutlet[],4,0)</f>
        <v>Mississauga</v>
      </c>
      <c r="M957" t="str">
        <f>VLOOKUP(SalesReceipts[[#This Row],[staff_id]],Staff[],7,0)</f>
        <v>Pandora Neville</v>
      </c>
      <c r="N957">
        <f>MONTH(SalesReceipts[[#This Row],[transaction_date]])</f>
        <v>12</v>
      </c>
      <c r="O957" t="str">
        <f>VLOOKUP(SalesReceipts[[#This Row],[product_id]],Product[],4,0)</f>
        <v>Drip coffee</v>
      </c>
      <c r="P957">
        <f>COUNTIF(SalesReceipts[sales_outlet_id],SalesReceipts[[#This Row],[sales_outlet_id]])</f>
        <v>121</v>
      </c>
    </row>
    <row r="958" spans="1:16">
      <c r="A958">
        <v>786</v>
      </c>
      <c r="B958">
        <v>43815</v>
      </c>
      <c r="C958">
        <v>5</v>
      </c>
      <c r="D958">
        <v>18</v>
      </c>
      <c r="E958">
        <v>0</v>
      </c>
      <c r="F958">
        <v>1</v>
      </c>
      <c r="G958">
        <v>49</v>
      </c>
      <c r="H958">
        <v>1</v>
      </c>
      <c r="I958">
        <f>VLOOKUP(SalesReceipts[[#This Row],[product_id]],Product[],8,FALSE)</f>
        <v>3</v>
      </c>
      <c r="J958">
        <f>SalesReceipts[[#This Row],[unit_price]]-VLOOKUP(SalesReceipts[[#This Row],[product_id]],Product[],7,FALSE)</f>
        <v>2.25</v>
      </c>
      <c r="K958" t="str">
        <f>_xlfn.XLOOKUP(SalesReceipts[[#This Row],[product_id]],Product[product_id],Product[product_group],"Not Found", 0,1)</f>
        <v>Beverages</v>
      </c>
      <c r="L958" t="str">
        <f>VLOOKUP('Sales Receipts'!C959,SalesOutlet[],4,0)</f>
        <v>Markham</v>
      </c>
      <c r="M958" t="str">
        <f>VLOOKUP(SalesReceipts[[#This Row],[staff_id]],Staff[],7,0)</f>
        <v>Ezekiel Rashad</v>
      </c>
      <c r="N958">
        <f>MONTH(SalesReceipts[[#This Row],[transaction_date]])</f>
        <v>12</v>
      </c>
      <c r="O958" t="str">
        <f>VLOOKUP(SalesReceipts[[#This Row],[product_id]],Product[],4,0)</f>
        <v>Brewed Black tea</v>
      </c>
      <c r="P958">
        <f>COUNTIF(SalesReceipts[sales_outlet_id],SalesReceipts[[#This Row],[sales_outlet_id]])</f>
        <v>115</v>
      </c>
    </row>
    <row r="959" spans="1:16">
      <c r="A959">
        <v>1338</v>
      </c>
      <c r="B959">
        <v>43815</v>
      </c>
      <c r="C959">
        <v>7</v>
      </c>
      <c r="D959">
        <v>29</v>
      </c>
      <c r="E959">
        <v>0</v>
      </c>
      <c r="F959">
        <v>1</v>
      </c>
      <c r="G959">
        <v>70</v>
      </c>
      <c r="H959">
        <v>1</v>
      </c>
      <c r="I959">
        <f>VLOOKUP(SalesReceipts[[#This Row],[product_id]],Product[],8,FALSE)</f>
        <v>3.25</v>
      </c>
      <c r="J959">
        <f>SalesReceipts[[#This Row],[unit_price]]-VLOOKUP(SalesReceipts[[#This Row],[product_id]],Product[],7,FALSE)</f>
        <v>1.1400000000000001</v>
      </c>
      <c r="K959" t="str">
        <f>_xlfn.XLOOKUP(SalesReceipts[[#This Row],[product_id]],Product[product_id],Product[product_group],"Not Found", 0,1)</f>
        <v>Food</v>
      </c>
      <c r="L959" t="str">
        <f>VLOOKUP('Sales Receipts'!C960,SalesOutlet[],4,0)</f>
        <v>Markham</v>
      </c>
      <c r="M959" t="str">
        <f>VLOOKUP(SalesReceipts[[#This Row],[staff_id]],Staff[],7,0)</f>
        <v>Orson Benedict</v>
      </c>
      <c r="N959">
        <f>MONTH(SalesReceipts[[#This Row],[transaction_date]])</f>
        <v>12</v>
      </c>
      <c r="O959" t="str">
        <f>VLOOKUP(SalesReceipts[[#This Row],[product_id]],Product[],4,0)</f>
        <v>Scone</v>
      </c>
      <c r="P959">
        <f>COUNTIF(SalesReceipts[sales_outlet_id],SalesReceipts[[#This Row],[sales_outlet_id]])</f>
        <v>122</v>
      </c>
    </row>
    <row r="960" spans="1:16">
      <c r="A960">
        <v>92</v>
      </c>
      <c r="B960">
        <v>43816</v>
      </c>
      <c r="C960">
        <v>8</v>
      </c>
      <c r="D960">
        <v>35</v>
      </c>
      <c r="E960">
        <v>0</v>
      </c>
      <c r="F960">
        <v>1</v>
      </c>
      <c r="G960">
        <v>86</v>
      </c>
      <c r="H960">
        <v>1</v>
      </c>
      <c r="I960">
        <f>VLOOKUP(SalesReceipts[[#This Row],[product_id]],Product[],8,FALSE)</f>
        <v>3</v>
      </c>
      <c r="J960">
        <f>SalesReceipts[[#This Row],[unit_price]]-VLOOKUP(SalesReceipts[[#This Row],[product_id]],Product[],7,FALSE)</f>
        <v>2.4</v>
      </c>
      <c r="K960" t="str">
        <f>_xlfn.XLOOKUP(SalesReceipts[[#This Row],[product_id]],Product[product_id],Product[product_group],"Not Found", 0,1)</f>
        <v>Beverages</v>
      </c>
      <c r="L960" t="str">
        <f>VLOOKUP('Sales Receipts'!C961,SalesOutlet[],4,0)</f>
        <v>Toronto</v>
      </c>
      <c r="M960" t="str">
        <f>VLOOKUP(SalesReceipts[[#This Row],[staff_id]],Staff[],7,0)</f>
        <v>Xavier Zachary</v>
      </c>
      <c r="N960">
        <f>MONTH(SalesReceipts[[#This Row],[transaction_date]])</f>
        <v>12</v>
      </c>
      <c r="O960" t="str">
        <f>VLOOKUP(SalesReceipts[[#This Row],[product_id]],Product[],4,0)</f>
        <v>Barista Espresso</v>
      </c>
      <c r="P960">
        <f>COUNTIF(SalesReceipts[sales_outlet_id],SalesReceipts[[#This Row],[sales_outlet_id]])</f>
        <v>124</v>
      </c>
    </row>
    <row r="961" spans="1:16">
      <c r="A961">
        <v>827</v>
      </c>
      <c r="B961">
        <v>43816</v>
      </c>
      <c r="C961">
        <v>9</v>
      </c>
      <c r="D961">
        <v>36</v>
      </c>
      <c r="E961">
        <v>0</v>
      </c>
      <c r="F961">
        <v>1</v>
      </c>
      <c r="G961">
        <v>58</v>
      </c>
      <c r="H961">
        <v>1</v>
      </c>
      <c r="I961">
        <f>VLOOKUP(SalesReceipts[[#This Row],[product_id]],Product[],8,FALSE)</f>
        <v>3.5</v>
      </c>
      <c r="J961">
        <f>SalesReceipts[[#This Row],[unit_price]]-VLOOKUP(SalesReceipts[[#This Row],[product_id]],Product[],7,FALSE)</f>
        <v>0.87000000000000011</v>
      </c>
      <c r="K961" t="str">
        <f>_xlfn.XLOOKUP(SalesReceipts[[#This Row],[product_id]],Product[product_id],Product[product_group],"Not Found", 0,1)</f>
        <v>Beverages</v>
      </c>
      <c r="L961" t="str">
        <f>VLOOKUP('Sales Receipts'!C962,SalesOutlet[],4,0)</f>
        <v>Markham</v>
      </c>
      <c r="M961" t="str">
        <f>VLOOKUP(SalesReceipts[[#This Row],[staff_id]],Staff[],7,0)</f>
        <v>Anthony Kaitlin</v>
      </c>
      <c r="N961">
        <f>MONTH(SalesReceipts[[#This Row],[transaction_date]])</f>
        <v>12</v>
      </c>
      <c r="O961" t="str">
        <f>VLOOKUP(SalesReceipts[[#This Row],[product_id]],Product[],4,0)</f>
        <v>Hot chocolate</v>
      </c>
      <c r="P961">
        <f>COUNTIF(SalesReceipts[sales_outlet_id],SalesReceipts[[#This Row],[sales_outlet_id]])</f>
        <v>114</v>
      </c>
    </row>
    <row r="962" spans="1:16">
      <c r="A962">
        <v>1002</v>
      </c>
      <c r="B962">
        <v>43816</v>
      </c>
      <c r="C962">
        <v>7</v>
      </c>
      <c r="D962">
        <v>30</v>
      </c>
      <c r="E962">
        <v>0</v>
      </c>
      <c r="F962">
        <v>1</v>
      </c>
      <c r="G962">
        <v>64</v>
      </c>
      <c r="H962">
        <v>1</v>
      </c>
      <c r="I962">
        <f>VLOOKUP(SalesReceipts[[#This Row],[product_id]],Product[],8,FALSE)</f>
        <v>0.8</v>
      </c>
      <c r="J962">
        <f>SalesReceipts[[#This Row],[unit_price]]-VLOOKUP(SalesReceipts[[#This Row],[product_id]],Product[],7,FALSE)</f>
        <v>0.76</v>
      </c>
      <c r="K962" t="str">
        <f>_xlfn.XLOOKUP(SalesReceipts[[#This Row],[product_id]],Product[product_id],Product[product_group],"Not Found", 0,1)</f>
        <v>Add-ons</v>
      </c>
      <c r="L962" t="str">
        <f>VLOOKUP('Sales Receipts'!C963,SalesOutlet[],4,0)</f>
        <v>Toronto</v>
      </c>
      <c r="M962" t="str">
        <f>VLOOKUP(SalesReceipts[[#This Row],[staff_id]],Staff[],7,0)</f>
        <v>Amela Chadwick</v>
      </c>
      <c r="N962">
        <f>MONTH(SalesReceipts[[#This Row],[transaction_date]])</f>
        <v>12</v>
      </c>
      <c r="O962" t="str">
        <f>VLOOKUP(SalesReceipts[[#This Row],[product_id]],Product[],4,0)</f>
        <v>Regular syrup</v>
      </c>
      <c r="P962">
        <f>COUNTIF(SalesReceipts[sales_outlet_id],SalesReceipts[[#This Row],[sales_outlet_id]])</f>
        <v>122</v>
      </c>
    </row>
    <row r="963" spans="1:16">
      <c r="A963">
        <v>1011</v>
      </c>
      <c r="B963">
        <v>43816</v>
      </c>
      <c r="C963">
        <v>3</v>
      </c>
      <c r="D963">
        <v>10</v>
      </c>
      <c r="E963">
        <v>1</v>
      </c>
      <c r="F963">
        <v>1</v>
      </c>
      <c r="G963">
        <v>59</v>
      </c>
      <c r="H963">
        <v>1</v>
      </c>
      <c r="I963">
        <f>VLOOKUP(SalesReceipts[[#This Row],[product_id]],Product[],8,FALSE)</f>
        <v>4.5</v>
      </c>
      <c r="J963">
        <f>SalesReceipts[[#This Row],[unit_price]]-VLOOKUP(SalesReceipts[[#This Row],[product_id]],Product[],7,FALSE)</f>
        <v>1.1200000000000001</v>
      </c>
      <c r="K963" t="str">
        <f>_xlfn.XLOOKUP(SalesReceipts[[#This Row],[product_id]],Product[product_id],Product[product_group],"Not Found", 0,1)</f>
        <v>Beverages</v>
      </c>
      <c r="L963" t="str">
        <f>VLOOKUP('Sales Receipts'!C964,SalesOutlet[],4,0)</f>
        <v>Toronto</v>
      </c>
      <c r="M963" t="str">
        <f>VLOOKUP(SalesReceipts[[#This Row],[staff_id]],Staff[],7,0)</f>
        <v>Uma Winifred</v>
      </c>
      <c r="N963">
        <f>MONTH(SalesReceipts[[#This Row],[transaction_date]])</f>
        <v>12</v>
      </c>
      <c r="O963" t="str">
        <f>VLOOKUP(SalesReceipts[[#This Row],[product_id]],Product[],4,0)</f>
        <v>Hot chocolate</v>
      </c>
      <c r="P963">
        <f>COUNTIF(SalesReceipts[sales_outlet_id],SalesReceipts[[#This Row],[sales_outlet_id]])</f>
        <v>129</v>
      </c>
    </row>
    <row r="964" spans="1:16">
      <c r="A964">
        <v>193</v>
      </c>
      <c r="B964">
        <v>43816</v>
      </c>
      <c r="C964">
        <v>10</v>
      </c>
      <c r="D964">
        <v>42</v>
      </c>
      <c r="E964">
        <v>0</v>
      </c>
      <c r="F964">
        <v>1</v>
      </c>
      <c r="G964">
        <v>43</v>
      </c>
      <c r="H964">
        <v>1</v>
      </c>
      <c r="I964">
        <f>VLOOKUP(SalesReceipts[[#This Row],[product_id]],Product[],8,FALSE)</f>
        <v>3</v>
      </c>
      <c r="J964">
        <f>SalesReceipts[[#This Row],[unit_price]]-VLOOKUP(SalesReceipts[[#This Row],[product_id]],Product[],7,FALSE)</f>
        <v>2.25</v>
      </c>
      <c r="K964" t="str">
        <f>_xlfn.XLOOKUP(SalesReceipts[[#This Row],[product_id]],Product[product_id],Product[product_group],"Not Found", 0,1)</f>
        <v>Beverages</v>
      </c>
      <c r="L964" t="str">
        <f>VLOOKUP('Sales Receipts'!C965,SalesOutlet[],4,0)</f>
        <v>Toronto</v>
      </c>
      <c r="M964" t="str">
        <f>VLOOKUP(SalesReceipts[[#This Row],[staff_id]],Staff[],7,0)</f>
        <v>Kylie Candace</v>
      </c>
      <c r="N964">
        <f>MONTH(SalesReceipts[[#This Row],[transaction_date]])</f>
        <v>12</v>
      </c>
      <c r="O964" t="str">
        <f>VLOOKUP(SalesReceipts[[#This Row],[product_id]],Product[],4,0)</f>
        <v>Brewed herbal tea</v>
      </c>
      <c r="P964">
        <f>COUNTIF(SalesReceipts[sales_outlet_id],SalesReceipts[[#This Row],[sales_outlet_id]])</f>
        <v>121</v>
      </c>
    </row>
    <row r="965" spans="1:16">
      <c r="A965">
        <v>1209</v>
      </c>
      <c r="B965">
        <v>43817</v>
      </c>
      <c r="C965">
        <v>4</v>
      </c>
      <c r="D965">
        <v>12</v>
      </c>
      <c r="E965">
        <v>1</v>
      </c>
      <c r="F965">
        <v>1</v>
      </c>
      <c r="G965">
        <v>60</v>
      </c>
      <c r="H965">
        <v>1</v>
      </c>
      <c r="I965">
        <f>VLOOKUP(SalesReceipts[[#This Row],[product_id]],Product[],8,FALSE)</f>
        <v>3.75</v>
      </c>
      <c r="J965">
        <f>SalesReceipts[[#This Row],[unit_price]]-VLOOKUP(SalesReceipts[[#This Row],[product_id]],Product[],7,FALSE)</f>
        <v>0.94</v>
      </c>
      <c r="K965" t="str">
        <f>_xlfn.XLOOKUP(SalesReceipts[[#This Row],[product_id]],Product[product_id],Product[product_group],"Not Found", 0,1)</f>
        <v>Beverages</v>
      </c>
      <c r="L965" t="str">
        <f>VLOOKUP('Sales Receipts'!C966,SalesOutlet[],4,0)</f>
        <v>Toronto</v>
      </c>
      <c r="M965" t="str">
        <f>VLOOKUP(SalesReceipts[[#This Row],[staff_id]],Staff[],7,0)</f>
        <v>Britanni Jorden</v>
      </c>
      <c r="N965">
        <f>MONTH(SalesReceipts[[#This Row],[transaction_date]])</f>
        <v>12</v>
      </c>
      <c r="O965" t="str">
        <f>VLOOKUP(SalesReceipts[[#This Row],[product_id]],Product[],4,0)</f>
        <v>Hot chocolate</v>
      </c>
      <c r="P965">
        <f>COUNTIF(SalesReceipts[sales_outlet_id],SalesReceipts[[#This Row],[sales_outlet_id]])</f>
        <v>129</v>
      </c>
    </row>
    <row r="966" spans="1:16">
      <c r="A966">
        <v>779</v>
      </c>
      <c r="B966">
        <v>43817</v>
      </c>
      <c r="C966">
        <v>4</v>
      </c>
      <c r="D966">
        <v>14</v>
      </c>
      <c r="E966">
        <v>1</v>
      </c>
      <c r="F966">
        <v>1</v>
      </c>
      <c r="G966">
        <v>25</v>
      </c>
      <c r="H966">
        <v>1</v>
      </c>
      <c r="I966">
        <f>VLOOKUP(SalesReceipts[[#This Row],[product_id]],Product[],8,FALSE)</f>
        <v>2.2000000000000002</v>
      </c>
      <c r="J966">
        <f>SalesReceipts[[#This Row],[unit_price]]-VLOOKUP(SalesReceipts[[#This Row],[product_id]],Product[],7,FALSE)</f>
        <v>1.7600000000000002</v>
      </c>
      <c r="K966" t="str">
        <f>_xlfn.XLOOKUP(SalesReceipts[[#This Row],[product_id]],Product[product_id],Product[product_group],"Not Found", 0,1)</f>
        <v>Beverages</v>
      </c>
      <c r="L966" t="str">
        <f>VLOOKUP('Sales Receipts'!C967,SalesOutlet[],4,0)</f>
        <v>Markham</v>
      </c>
      <c r="M966" t="str">
        <f>VLOOKUP(SalesReceipts[[#This Row],[staff_id]],Staff[],7,0)</f>
        <v>Damon Sasha</v>
      </c>
      <c r="N966">
        <f>MONTH(SalesReceipts[[#This Row],[transaction_date]])</f>
        <v>12</v>
      </c>
      <c r="O966" t="str">
        <f>VLOOKUP(SalesReceipts[[#This Row],[product_id]],Product[],4,0)</f>
        <v>Organic brewed coffee</v>
      </c>
      <c r="P966">
        <f>COUNTIF(SalesReceipts[sales_outlet_id],SalesReceipts[[#This Row],[sales_outlet_id]])</f>
        <v>129</v>
      </c>
    </row>
    <row r="967" spans="1:16">
      <c r="A967">
        <v>1050</v>
      </c>
      <c r="B967">
        <v>43817</v>
      </c>
      <c r="C967">
        <v>7</v>
      </c>
      <c r="D967">
        <v>30</v>
      </c>
      <c r="E967">
        <v>0</v>
      </c>
      <c r="F967">
        <v>1</v>
      </c>
      <c r="G967">
        <v>45</v>
      </c>
      <c r="H967">
        <v>2</v>
      </c>
      <c r="I967">
        <f>VLOOKUP(SalesReceipts[[#This Row],[product_id]],Product[],8,FALSE)</f>
        <v>3</v>
      </c>
      <c r="J967">
        <f>SalesReceipts[[#This Row],[unit_price]]-VLOOKUP(SalesReceipts[[#This Row],[product_id]],Product[],7,FALSE)</f>
        <v>2.25</v>
      </c>
      <c r="K967" t="str">
        <f>_xlfn.XLOOKUP(SalesReceipts[[#This Row],[product_id]],Product[product_id],Product[product_group],"Not Found", 0,1)</f>
        <v>Beverages</v>
      </c>
      <c r="L967" t="str">
        <f>VLOOKUP('Sales Receipts'!C968,SalesOutlet[],4,0)</f>
        <v>Markham</v>
      </c>
      <c r="M967" t="str">
        <f>VLOOKUP(SalesReceipts[[#This Row],[staff_id]],Staff[],7,0)</f>
        <v>Amela Chadwick</v>
      </c>
      <c r="N967">
        <f>MONTH(SalesReceipts[[#This Row],[transaction_date]])</f>
        <v>12</v>
      </c>
      <c r="O967" t="str">
        <f>VLOOKUP(SalesReceipts[[#This Row],[product_id]],Product[],4,0)</f>
        <v>Brewed herbal tea</v>
      </c>
      <c r="P967">
        <f>COUNTIF(SalesReceipts[sales_outlet_id],SalesReceipts[[#This Row],[sales_outlet_id]])</f>
        <v>122</v>
      </c>
    </row>
    <row r="968" spans="1:16">
      <c r="A968">
        <v>365</v>
      </c>
      <c r="B968">
        <v>43817</v>
      </c>
      <c r="C968">
        <v>8</v>
      </c>
      <c r="D968">
        <v>35</v>
      </c>
      <c r="E968">
        <v>1</v>
      </c>
      <c r="F968">
        <v>1</v>
      </c>
      <c r="G968">
        <v>10</v>
      </c>
      <c r="H968">
        <v>1</v>
      </c>
      <c r="I968">
        <f>VLOOKUP(SalesReceipts[[#This Row],[product_id]],Product[],8,FALSE)</f>
        <v>10</v>
      </c>
      <c r="J968">
        <f>SalesReceipts[[#This Row],[unit_price]]-VLOOKUP(SalesReceipts[[#This Row],[product_id]],Product[],7,FALSE)</f>
        <v>2</v>
      </c>
      <c r="K968" t="str">
        <f>_xlfn.XLOOKUP(SalesReceipts[[#This Row],[product_id]],Product[product_id],Product[product_group],"Not Found", 0,1)</f>
        <v>Whole Bean/Teas</v>
      </c>
      <c r="L968" t="str">
        <f>VLOOKUP('Sales Receipts'!C969,SalesOutlet[],4,0)</f>
        <v>Mississauga</v>
      </c>
      <c r="M968" t="str">
        <f>VLOOKUP(SalesReceipts[[#This Row],[staff_id]],Staff[],7,0)</f>
        <v>Xavier Zachary</v>
      </c>
      <c r="N968">
        <f>MONTH(SalesReceipts[[#This Row],[transaction_date]])</f>
        <v>12</v>
      </c>
      <c r="O968" t="str">
        <f>VLOOKUP(SalesReceipts[[#This Row],[product_id]],Product[],4,0)</f>
        <v>Green beans</v>
      </c>
      <c r="P968">
        <f>COUNTIF(SalesReceipts[sales_outlet_id],SalesReceipts[[#This Row],[sales_outlet_id]])</f>
        <v>124</v>
      </c>
    </row>
    <row r="969" spans="1:16">
      <c r="A969">
        <v>640</v>
      </c>
      <c r="B969">
        <v>43817</v>
      </c>
      <c r="C969">
        <v>6</v>
      </c>
      <c r="D969">
        <v>22</v>
      </c>
      <c r="E969">
        <v>0</v>
      </c>
      <c r="F969">
        <v>1</v>
      </c>
      <c r="G969">
        <v>56</v>
      </c>
      <c r="H969">
        <v>2</v>
      </c>
      <c r="I969">
        <f>VLOOKUP(SalesReceipts[[#This Row],[product_id]],Product[],8,FALSE)</f>
        <v>2.5499999999999998</v>
      </c>
      <c r="J969">
        <f>SalesReceipts[[#This Row],[unit_price]]-VLOOKUP(SalesReceipts[[#This Row],[product_id]],Product[],7,FALSE)</f>
        <v>1.9099999999999997</v>
      </c>
      <c r="K969" t="str">
        <f>_xlfn.XLOOKUP(SalesReceipts[[#This Row],[product_id]],Product[product_id],Product[product_group],"Not Found", 0,1)</f>
        <v>Beverages</v>
      </c>
      <c r="L969" t="str">
        <f>VLOOKUP('Sales Receipts'!C970,SalesOutlet[],4,0)</f>
        <v>Mississauga</v>
      </c>
      <c r="M969" t="str">
        <f>VLOOKUP(SalesReceipts[[#This Row],[staff_id]],Staff[],7,0)</f>
        <v>Marny Dennis</v>
      </c>
      <c r="N969">
        <f>MONTH(SalesReceipts[[#This Row],[transaction_date]])</f>
        <v>12</v>
      </c>
      <c r="O969" t="str">
        <f>VLOOKUP(SalesReceipts[[#This Row],[product_id]],Product[],4,0)</f>
        <v>Brewed Chai tea</v>
      </c>
      <c r="P969">
        <f>COUNTIF(SalesReceipts[sales_outlet_id],SalesReceipts[[#This Row],[sales_outlet_id]])</f>
        <v>146</v>
      </c>
    </row>
    <row r="970" spans="1:16">
      <c r="A970">
        <v>233</v>
      </c>
      <c r="B970">
        <v>43818</v>
      </c>
      <c r="C970">
        <v>5</v>
      </c>
      <c r="D970">
        <v>16</v>
      </c>
      <c r="E970">
        <v>0</v>
      </c>
      <c r="F970">
        <v>1</v>
      </c>
      <c r="G970">
        <v>40</v>
      </c>
      <c r="H970">
        <v>1</v>
      </c>
      <c r="I970">
        <f>VLOOKUP(SalesReceipts[[#This Row],[product_id]],Product[],8,FALSE)</f>
        <v>3.75</v>
      </c>
      <c r="J970">
        <f>SalesReceipts[[#This Row],[unit_price]]-VLOOKUP(SalesReceipts[[#This Row],[product_id]],Product[],7,FALSE)</f>
        <v>3</v>
      </c>
      <c r="K970" t="str">
        <f>_xlfn.XLOOKUP(SalesReceipts[[#This Row],[product_id]],Product[product_id],Product[product_group],"Not Found", 0,1)</f>
        <v>Beverages</v>
      </c>
      <c r="L970" t="str">
        <f>VLOOKUP('Sales Receipts'!C971,SalesOutlet[],4,0)</f>
        <v>Mississauga</v>
      </c>
      <c r="M970" t="str">
        <f>VLOOKUP(SalesReceipts[[#This Row],[staff_id]],Staff[],7,0)</f>
        <v>Reed Eve</v>
      </c>
      <c r="N970">
        <f>MONTH(SalesReceipts[[#This Row],[transaction_date]])</f>
        <v>12</v>
      </c>
      <c r="O970" t="str">
        <f>VLOOKUP(SalesReceipts[[#This Row],[product_id]],Product[],4,0)</f>
        <v>Barista Espresso</v>
      </c>
      <c r="P970">
        <f>COUNTIF(SalesReceipts[sales_outlet_id],SalesReceipts[[#This Row],[sales_outlet_id]])</f>
        <v>115</v>
      </c>
    </row>
    <row r="971" spans="1:16">
      <c r="A971">
        <v>1198</v>
      </c>
      <c r="B971">
        <v>43819</v>
      </c>
      <c r="C971">
        <v>5</v>
      </c>
      <c r="D971">
        <v>16</v>
      </c>
      <c r="E971">
        <v>1</v>
      </c>
      <c r="F971">
        <v>1</v>
      </c>
      <c r="G971">
        <v>24</v>
      </c>
      <c r="H971">
        <v>2</v>
      </c>
      <c r="I971">
        <f>VLOOKUP(SalesReceipts[[#This Row],[product_id]],Product[],8,FALSE)</f>
        <v>3</v>
      </c>
      <c r="J971">
        <f>SalesReceipts[[#This Row],[unit_price]]-VLOOKUP(SalesReceipts[[#This Row],[product_id]],Product[],7,FALSE)</f>
        <v>2.4</v>
      </c>
      <c r="K971" t="str">
        <f>_xlfn.XLOOKUP(SalesReceipts[[#This Row],[product_id]],Product[product_id],Product[product_group],"Not Found", 0,1)</f>
        <v>Beverages</v>
      </c>
      <c r="L971" t="str">
        <f>VLOOKUP('Sales Receipts'!C972,SalesOutlet[],4,0)</f>
        <v>Toronto</v>
      </c>
      <c r="M971" t="str">
        <f>VLOOKUP(SalesReceipts[[#This Row],[staff_id]],Staff[],7,0)</f>
        <v>Reed Eve</v>
      </c>
      <c r="N971">
        <f>MONTH(SalesReceipts[[#This Row],[transaction_date]])</f>
        <v>12</v>
      </c>
      <c r="O971" t="str">
        <f>VLOOKUP(SalesReceipts[[#This Row],[product_id]],Product[],4,0)</f>
        <v>Drip coffee</v>
      </c>
      <c r="P971">
        <f>COUNTIF(SalesReceipts[sales_outlet_id],SalesReceipts[[#This Row],[sales_outlet_id]])</f>
        <v>115</v>
      </c>
    </row>
    <row r="972" spans="1:16">
      <c r="A972">
        <v>1380</v>
      </c>
      <c r="B972">
        <v>43819</v>
      </c>
      <c r="C972">
        <v>10</v>
      </c>
      <c r="D972">
        <v>44</v>
      </c>
      <c r="E972">
        <v>1</v>
      </c>
      <c r="F972">
        <v>1</v>
      </c>
      <c r="G972">
        <v>86</v>
      </c>
      <c r="H972">
        <v>2</v>
      </c>
      <c r="I972">
        <f>VLOOKUP(SalesReceipts[[#This Row],[product_id]],Product[],8,FALSE)</f>
        <v>3</v>
      </c>
      <c r="J972">
        <f>SalesReceipts[[#This Row],[unit_price]]-VLOOKUP(SalesReceipts[[#This Row],[product_id]],Product[],7,FALSE)</f>
        <v>2.4</v>
      </c>
      <c r="K972" t="str">
        <f>_xlfn.XLOOKUP(SalesReceipts[[#This Row],[product_id]],Product[product_id],Product[product_group],"Not Found", 0,1)</f>
        <v>Beverages</v>
      </c>
      <c r="L972" t="str">
        <f>VLOOKUP('Sales Receipts'!C973,SalesOutlet[],4,0)</f>
        <v>Toronto</v>
      </c>
      <c r="M972" t="str">
        <f>VLOOKUP(SalesReceipts[[#This Row],[staff_id]],Staff[],7,0)</f>
        <v>Tamekah Maya</v>
      </c>
      <c r="N972">
        <f>MONTH(SalesReceipts[[#This Row],[transaction_date]])</f>
        <v>12</v>
      </c>
      <c r="O972" t="str">
        <f>VLOOKUP(SalesReceipts[[#This Row],[product_id]],Product[],4,0)</f>
        <v>Barista Espresso</v>
      </c>
      <c r="P972">
        <f>COUNTIF(SalesReceipts[sales_outlet_id],SalesReceipts[[#This Row],[sales_outlet_id]])</f>
        <v>121</v>
      </c>
    </row>
    <row r="973" spans="1:16">
      <c r="A973">
        <v>90</v>
      </c>
      <c r="B973">
        <v>43820</v>
      </c>
      <c r="C973">
        <v>3</v>
      </c>
      <c r="D973">
        <v>9</v>
      </c>
      <c r="E973">
        <v>0</v>
      </c>
      <c r="F973">
        <v>1</v>
      </c>
      <c r="G973">
        <v>81</v>
      </c>
      <c r="H973">
        <v>1</v>
      </c>
      <c r="I973">
        <f>VLOOKUP(SalesReceipts[[#This Row],[product_id]],Product[],8,FALSE)</f>
        <v>28</v>
      </c>
      <c r="J973">
        <f>SalesReceipts[[#This Row],[unit_price]]-VLOOKUP(SalesReceipts[[#This Row],[product_id]],Product[],7,FALSE)</f>
        <v>19.04</v>
      </c>
      <c r="K973" t="str">
        <f>_xlfn.XLOOKUP(SalesReceipts[[#This Row],[product_id]],Product[product_id],Product[product_group],"Not Found", 0,1)</f>
        <v>Merchandise</v>
      </c>
      <c r="L973" t="str">
        <f>VLOOKUP('Sales Receipts'!C974,SalesOutlet[],4,0)</f>
        <v>Toronto</v>
      </c>
      <c r="M973" t="str">
        <f>VLOOKUP(SalesReceipts[[#This Row],[staff_id]],Staff[],7,0)</f>
        <v>Caldwell Veda</v>
      </c>
      <c r="N973">
        <f>MONTH(SalesReceipts[[#This Row],[transaction_date]])</f>
        <v>12</v>
      </c>
      <c r="O973" t="str">
        <f>VLOOKUP(SalesReceipts[[#This Row],[product_id]],Product[],4,0)</f>
        <v>Clothing</v>
      </c>
      <c r="P973">
        <f>COUNTIF(SalesReceipts[sales_outlet_id],SalesReceipts[[#This Row],[sales_outlet_id]])</f>
        <v>129</v>
      </c>
    </row>
    <row r="974" spans="1:16">
      <c r="A974">
        <v>260</v>
      </c>
      <c r="B974">
        <v>43820</v>
      </c>
      <c r="C974">
        <v>4</v>
      </c>
      <c r="D974">
        <v>15</v>
      </c>
      <c r="E974">
        <v>1</v>
      </c>
      <c r="F974">
        <v>1</v>
      </c>
      <c r="G974">
        <v>35</v>
      </c>
      <c r="H974">
        <v>2</v>
      </c>
      <c r="I974">
        <f>VLOOKUP(SalesReceipts[[#This Row],[product_id]],Product[],8,FALSE)</f>
        <v>3.1</v>
      </c>
      <c r="J974">
        <f>SalesReceipts[[#This Row],[unit_price]]-VLOOKUP(SalesReceipts[[#This Row],[product_id]],Product[],7,FALSE)</f>
        <v>2.48</v>
      </c>
      <c r="K974" t="str">
        <f>_xlfn.XLOOKUP(SalesReceipts[[#This Row],[product_id]],Product[product_id],Product[product_group],"Not Found", 0,1)</f>
        <v>Beverages</v>
      </c>
      <c r="L974" t="str">
        <f>VLOOKUP('Sales Receipts'!C975,SalesOutlet[],4,0)</f>
        <v>Mississauga</v>
      </c>
      <c r="M974" t="str">
        <f>VLOOKUP(SalesReceipts[[#This Row],[staff_id]],Staff[],7,0)</f>
        <v>Remedios Mari</v>
      </c>
      <c r="N974">
        <f>MONTH(SalesReceipts[[#This Row],[transaction_date]])</f>
        <v>12</v>
      </c>
      <c r="O974" t="str">
        <f>VLOOKUP(SalesReceipts[[#This Row],[product_id]],Product[],4,0)</f>
        <v>Premium brewed coffee</v>
      </c>
      <c r="P974">
        <f>COUNTIF(SalesReceipts[sales_outlet_id],SalesReceipts[[#This Row],[sales_outlet_id]])</f>
        <v>129</v>
      </c>
    </row>
    <row r="975" spans="1:16">
      <c r="A975">
        <v>599</v>
      </c>
      <c r="B975">
        <v>43820</v>
      </c>
      <c r="C975">
        <v>5</v>
      </c>
      <c r="D975">
        <v>16</v>
      </c>
      <c r="E975">
        <v>0</v>
      </c>
      <c r="F975">
        <v>1</v>
      </c>
      <c r="G975">
        <v>56</v>
      </c>
      <c r="H975">
        <v>1</v>
      </c>
      <c r="I975">
        <f>VLOOKUP(SalesReceipts[[#This Row],[product_id]],Product[],8,FALSE)</f>
        <v>2.5499999999999998</v>
      </c>
      <c r="J975">
        <f>SalesReceipts[[#This Row],[unit_price]]-VLOOKUP(SalesReceipts[[#This Row],[product_id]],Product[],7,FALSE)</f>
        <v>1.9099999999999997</v>
      </c>
      <c r="K975" t="str">
        <f>_xlfn.XLOOKUP(SalesReceipts[[#This Row],[product_id]],Product[product_id],Product[product_group],"Not Found", 0,1)</f>
        <v>Beverages</v>
      </c>
      <c r="L975" t="str">
        <f>VLOOKUP('Sales Receipts'!C976,SalesOutlet[],4,0)</f>
        <v>Mississauga</v>
      </c>
      <c r="M975" t="str">
        <f>VLOOKUP(SalesReceipts[[#This Row],[staff_id]],Staff[],7,0)</f>
        <v>Reed Eve</v>
      </c>
      <c r="N975">
        <f>MONTH(SalesReceipts[[#This Row],[transaction_date]])</f>
        <v>12</v>
      </c>
      <c r="O975" t="str">
        <f>VLOOKUP(SalesReceipts[[#This Row],[product_id]],Product[],4,0)</f>
        <v>Brewed Chai tea</v>
      </c>
      <c r="P975">
        <f>COUNTIF(SalesReceipts[sales_outlet_id],SalesReceipts[[#This Row],[sales_outlet_id]])</f>
        <v>115</v>
      </c>
    </row>
    <row r="976" spans="1:16">
      <c r="A976">
        <v>129</v>
      </c>
      <c r="B976">
        <v>43820</v>
      </c>
      <c r="C976">
        <v>6</v>
      </c>
      <c r="D976">
        <v>23</v>
      </c>
      <c r="E976">
        <v>0</v>
      </c>
      <c r="F976">
        <v>1</v>
      </c>
      <c r="G976">
        <v>58</v>
      </c>
      <c r="H976">
        <v>1</v>
      </c>
      <c r="I976">
        <f>VLOOKUP(SalesReceipts[[#This Row],[product_id]],Product[],8,FALSE)</f>
        <v>3.5</v>
      </c>
      <c r="J976">
        <f>SalesReceipts[[#This Row],[unit_price]]-VLOOKUP(SalesReceipts[[#This Row],[product_id]],Product[],7,FALSE)</f>
        <v>0.87000000000000011</v>
      </c>
      <c r="K976" t="str">
        <f>_xlfn.XLOOKUP(SalesReceipts[[#This Row],[product_id]],Product[product_id],Product[product_group],"Not Found", 0,1)</f>
        <v>Beverages</v>
      </c>
      <c r="L976" t="str">
        <f>VLOOKUP('Sales Receipts'!C977,SalesOutlet[],4,0)</f>
        <v>Toronto</v>
      </c>
      <c r="M976" t="str">
        <f>VLOOKUP(SalesReceipts[[#This Row],[staff_id]],Staff[],7,0)</f>
        <v>Blythe Arsenio</v>
      </c>
      <c r="N976">
        <f>MONTH(SalesReceipts[[#This Row],[transaction_date]])</f>
        <v>12</v>
      </c>
      <c r="O976" t="str">
        <f>VLOOKUP(SalesReceipts[[#This Row],[product_id]],Product[],4,0)</f>
        <v>Hot chocolate</v>
      </c>
      <c r="P976">
        <f>COUNTIF(SalesReceipts[sales_outlet_id],SalesReceipts[[#This Row],[sales_outlet_id]])</f>
        <v>146</v>
      </c>
    </row>
    <row r="977" spans="1:16">
      <c r="A977">
        <v>975</v>
      </c>
      <c r="B977">
        <v>43820</v>
      </c>
      <c r="C977">
        <v>4</v>
      </c>
      <c r="D977">
        <v>15</v>
      </c>
      <c r="E977">
        <v>1</v>
      </c>
      <c r="F977">
        <v>1</v>
      </c>
      <c r="G977">
        <v>41</v>
      </c>
      <c r="H977">
        <v>1</v>
      </c>
      <c r="I977">
        <f>VLOOKUP(SalesReceipts[[#This Row],[product_id]],Product[],8,FALSE)</f>
        <v>4.25</v>
      </c>
      <c r="J977">
        <f>SalesReceipts[[#This Row],[unit_price]]-VLOOKUP(SalesReceipts[[#This Row],[product_id]],Product[],7,FALSE)</f>
        <v>3.4</v>
      </c>
      <c r="K977" t="str">
        <f>_xlfn.XLOOKUP(SalesReceipts[[#This Row],[product_id]],Product[product_id],Product[product_group],"Not Found", 0,1)</f>
        <v>Beverages</v>
      </c>
      <c r="L977" t="str">
        <f>VLOOKUP('Sales Receipts'!C978,SalesOutlet[],4,0)</f>
        <v>Markham</v>
      </c>
      <c r="M977" t="str">
        <f>VLOOKUP(SalesReceipts[[#This Row],[staff_id]],Staff[],7,0)</f>
        <v>Remedios Mari</v>
      </c>
      <c r="N977">
        <f>MONTH(SalesReceipts[[#This Row],[transaction_date]])</f>
        <v>12</v>
      </c>
      <c r="O977" t="str">
        <f>VLOOKUP(SalesReceipts[[#This Row],[product_id]],Product[],4,0)</f>
        <v>Barista Espresso</v>
      </c>
      <c r="P977">
        <f>COUNTIF(SalesReceipts[sales_outlet_id],SalesReceipts[[#This Row],[sales_outlet_id]])</f>
        <v>129</v>
      </c>
    </row>
    <row r="978" spans="1:16">
      <c r="A978">
        <v>1003</v>
      </c>
      <c r="B978">
        <v>43820</v>
      </c>
      <c r="C978">
        <v>7</v>
      </c>
      <c r="D978">
        <v>30</v>
      </c>
      <c r="E978">
        <v>0</v>
      </c>
      <c r="F978">
        <v>1</v>
      </c>
      <c r="G978">
        <v>64</v>
      </c>
      <c r="H978">
        <v>2</v>
      </c>
      <c r="I978">
        <f>VLOOKUP(SalesReceipts[[#This Row],[product_id]],Product[],8,FALSE)</f>
        <v>0.8</v>
      </c>
      <c r="J978">
        <f>SalesReceipts[[#This Row],[unit_price]]-VLOOKUP(SalesReceipts[[#This Row],[product_id]],Product[],7,FALSE)</f>
        <v>0.76</v>
      </c>
      <c r="K978" t="str">
        <f>_xlfn.XLOOKUP(SalesReceipts[[#This Row],[product_id]],Product[product_id],Product[product_group],"Not Found", 0,1)</f>
        <v>Add-ons</v>
      </c>
      <c r="L978" t="str">
        <f>VLOOKUP('Sales Receipts'!C979,SalesOutlet[],4,0)</f>
        <v>Toronto</v>
      </c>
      <c r="M978" t="str">
        <f>VLOOKUP(SalesReceipts[[#This Row],[staff_id]],Staff[],7,0)</f>
        <v>Amela Chadwick</v>
      </c>
      <c r="N978">
        <f>MONTH(SalesReceipts[[#This Row],[transaction_date]])</f>
        <v>12</v>
      </c>
      <c r="O978" t="str">
        <f>VLOOKUP(SalesReceipts[[#This Row],[product_id]],Product[],4,0)</f>
        <v>Regular syrup</v>
      </c>
      <c r="P978">
        <f>COUNTIF(SalesReceipts[sales_outlet_id],SalesReceipts[[#This Row],[sales_outlet_id]])</f>
        <v>122</v>
      </c>
    </row>
    <row r="979" spans="1:16">
      <c r="A979">
        <v>183</v>
      </c>
      <c r="B979">
        <v>43820</v>
      </c>
      <c r="C979">
        <v>4</v>
      </c>
      <c r="D979">
        <v>15</v>
      </c>
      <c r="E979">
        <v>1</v>
      </c>
      <c r="F979">
        <v>1</v>
      </c>
      <c r="G979">
        <v>12</v>
      </c>
      <c r="H979">
        <v>1</v>
      </c>
      <c r="I979">
        <f>VLOOKUP(SalesReceipts[[#This Row],[product_id]],Product[],8,FALSE)</f>
        <v>8.9499999999999993</v>
      </c>
      <c r="J979">
        <f>SalesReceipts[[#This Row],[unit_price]]-VLOOKUP(SalesReceipts[[#This Row],[product_id]],Product[],7,FALSE)</f>
        <v>1.7899999999999991</v>
      </c>
      <c r="K979" t="str">
        <f>_xlfn.XLOOKUP(SalesReceipts[[#This Row],[product_id]],Product[product_id],Product[product_group],"Not Found", 0,1)</f>
        <v>Whole Bean/Teas</v>
      </c>
      <c r="L979" t="str">
        <f>VLOOKUP('Sales Receipts'!C980,SalesOutlet[],4,0)</f>
        <v>Mississauga</v>
      </c>
      <c r="M979" t="str">
        <f>VLOOKUP(SalesReceipts[[#This Row],[staff_id]],Staff[],7,0)</f>
        <v>Remedios Mari</v>
      </c>
      <c r="N979">
        <f>MONTH(SalesReceipts[[#This Row],[transaction_date]])</f>
        <v>12</v>
      </c>
      <c r="O979" t="str">
        <f>VLOOKUP(SalesReceipts[[#This Row],[product_id]],Product[],4,0)</f>
        <v>Herbal tea</v>
      </c>
      <c r="P979">
        <f>COUNTIF(SalesReceipts[sales_outlet_id],SalesReceipts[[#This Row],[sales_outlet_id]])</f>
        <v>129</v>
      </c>
    </row>
    <row r="980" spans="1:16">
      <c r="A980">
        <v>330</v>
      </c>
      <c r="B980">
        <v>43820</v>
      </c>
      <c r="C980">
        <v>6</v>
      </c>
      <c r="D980">
        <v>25</v>
      </c>
      <c r="E980">
        <v>1</v>
      </c>
      <c r="F980">
        <v>1</v>
      </c>
      <c r="G980">
        <v>41</v>
      </c>
      <c r="H980">
        <v>2</v>
      </c>
      <c r="I980">
        <f>VLOOKUP(SalesReceipts[[#This Row],[product_id]],Product[],8,FALSE)</f>
        <v>4.25</v>
      </c>
      <c r="J980">
        <f>SalesReceipts[[#This Row],[unit_price]]-VLOOKUP(SalesReceipts[[#This Row],[product_id]],Product[],7,FALSE)</f>
        <v>3.4</v>
      </c>
      <c r="K980" t="str">
        <f>_xlfn.XLOOKUP(SalesReceipts[[#This Row],[product_id]],Product[product_id],Product[product_group],"Not Found", 0,1)</f>
        <v>Beverages</v>
      </c>
      <c r="L980" t="str">
        <f>VLOOKUP('Sales Receipts'!C981,SalesOutlet[],4,0)</f>
        <v>Mississauga</v>
      </c>
      <c r="M980" t="str">
        <f>VLOOKUP(SalesReceipts[[#This Row],[staff_id]],Staff[],7,0)</f>
        <v>Aline Melanie</v>
      </c>
      <c r="N980">
        <f>MONTH(SalesReceipts[[#This Row],[transaction_date]])</f>
        <v>12</v>
      </c>
      <c r="O980" t="str">
        <f>VLOOKUP(SalesReceipts[[#This Row],[product_id]],Product[],4,0)</f>
        <v>Barista Espresso</v>
      </c>
      <c r="P980">
        <f>COUNTIF(SalesReceipts[sales_outlet_id],SalesReceipts[[#This Row],[sales_outlet_id]])</f>
        <v>146</v>
      </c>
    </row>
    <row r="981" spans="1:16">
      <c r="A981">
        <v>1280</v>
      </c>
      <c r="B981">
        <v>43821</v>
      </c>
      <c r="C981">
        <v>6</v>
      </c>
      <c r="D981">
        <v>24</v>
      </c>
      <c r="E981">
        <v>0</v>
      </c>
      <c r="F981">
        <v>1</v>
      </c>
      <c r="G981">
        <v>47</v>
      </c>
      <c r="H981">
        <v>1</v>
      </c>
      <c r="I981">
        <f>VLOOKUP(SalesReceipts[[#This Row],[product_id]],Product[],8,FALSE)</f>
        <v>3</v>
      </c>
      <c r="J981">
        <f>SalesReceipts[[#This Row],[unit_price]]-VLOOKUP(SalesReceipts[[#This Row],[product_id]],Product[],7,FALSE)</f>
        <v>2.25</v>
      </c>
      <c r="K981" t="str">
        <f>_xlfn.XLOOKUP(SalesReceipts[[#This Row],[product_id]],Product[product_id],Product[product_group],"Not Found", 0,1)</f>
        <v>Beverages</v>
      </c>
      <c r="L981" t="str">
        <f>VLOOKUP('Sales Receipts'!C982,SalesOutlet[],4,0)</f>
        <v>Mississauga</v>
      </c>
      <c r="M981" t="str">
        <f>VLOOKUP(SalesReceipts[[#This Row],[staff_id]],Staff[],7,0)</f>
        <v>Garrett Doris</v>
      </c>
      <c r="N981">
        <f>MONTH(SalesReceipts[[#This Row],[transaction_date]])</f>
        <v>12</v>
      </c>
      <c r="O981" t="str">
        <f>VLOOKUP(SalesReceipts[[#This Row],[product_id]],Product[],4,0)</f>
        <v>Brewed Green tea</v>
      </c>
      <c r="P981">
        <f>COUNTIF(SalesReceipts[sales_outlet_id],SalesReceipts[[#This Row],[sales_outlet_id]])</f>
        <v>146</v>
      </c>
    </row>
    <row r="982" spans="1:16">
      <c r="A982">
        <v>1400</v>
      </c>
      <c r="B982">
        <v>43821</v>
      </c>
      <c r="C982">
        <v>6</v>
      </c>
      <c r="D982">
        <v>25</v>
      </c>
      <c r="E982">
        <v>1</v>
      </c>
      <c r="F982">
        <v>1</v>
      </c>
      <c r="G982">
        <v>65</v>
      </c>
      <c r="H982">
        <v>2</v>
      </c>
      <c r="I982">
        <f>VLOOKUP(SalesReceipts[[#This Row],[product_id]],Product[],8,FALSE)</f>
        <v>0.8</v>
      </c>
      <c r="J982">
        <f>SalesReceipts[[#This Row],[unit_price]]-VLOOKUP(SalesReceipts[[#This Row],[product_id]],Product[],7,FALSE)</f>
        <v>0.76</v>
      </c>
      <c r="K982" t="str">
        <f>_xlfn.XLOOKUP(SalesReceipts[[#This Row],[product_id]],Product[product_id],Product[product_group],"Not Found", 0,1)</f>
        <v>Add-ons</v>
      </c>
      <c r="L982" t="str">
        <f>VLOOKUP('Sales Receipts'!C983,SalesOutlet[],4,0)</f>
        <v>Toronto</v>
      </c>
      <c r="M982" t="str">
        <f>VLOOKUP(SalesReceipts[[#This Row],[staff_id]],Staff[],7,0)</f>
        <v>Aline Melanie</v>
      </c>
      <c r="N982">
        <f>MONTH(SalesReceipts[[#This Row],[transaction_date]])</f>
        <v>12</v>
      </c>
      <c r="O982" t="str">
        <f>VLOOKUP(SalesReceipts[[#This Row],[product_id]],Product[],4,0)</f>
        <v>Sugar free syrup</v>
      </c>
      <c r="P982">
        <f>COUNTIF(SalesReceipts[sales_outlet_id],SalesReceipts[[#This Row],[sales_outlet_id]])</f>
        <v>146</v>
      </c>
    </row>
    <row r="983" spans="1:16">
      <c r="A983">
        <v>1621</v>
      </c>
      <c r="B983">
        <v>43821</v>
      </c>
      <c r="C983">
        <v>4</v>
      </c>
      <c r="D983">
        <v>11</v>
      </c>
      <c r="E983">
        <v>0</v>
      </c>
      <c r="F983">
        <v>1</v>
      </c>
      <c r="G983">
        <v>23</v>
      </c>
      <c r="H983">
        <v>1</v>
      </c>
      <c r="I983">
        <f>VLOOKUP(SalesReceipts[[#This Row],[product_id]],Product[],8,FALSE)</f>
        <v>2.5</v>
      </c>
      <c r="J983">
        <f>SalesReceipts[[#This Row],[unit_price]]-VLOOKUP(SalesReceipts[[#This Row],[product_id]],Product[],7,FALSE)</f>
        <v>2</v>
      </c>
      <c r="K983" t="str">
        <f>_xlfn.XLOOKUP(SalesReceipts[[#This Row],[product_id]],Product[product_id],Product[product_group],"Not Found", 0,1)</f>
        <v>Beverages</v>
      </c>
      <c r="L983" t="str">
        <f>VLOOKUP('Sales Receipts'!C984,SalesOutlet[],4,0)</f>
        <v>Toronto</v>
      </c>
      <c r="M983" t="str">
        <f>VLOOKUP(SalesReceipts[[#This Row],[staff_id]],Staff[],7,0)</f>
        <v>Ruth Leslie</v>
      </c>
      <c r="N983">
        <f>MONTH(SalesReceipts[[#This Row],[transaction_date]])</f>
        <v>12</v>
      </c>
      <c r="O983" t="str">
        <f>VLOOKUP(SalesReceipts[[#This Row],[product_id]],Product[],4,0)</f>
        <v>Drip coffee</v>
      </c>
      <c r="P983">
        <f>COUNTIF(SalesReceipts[sales_outlet_id],SalesReceipts[[#This Row],[sales_outlet_id]])</f>
        <v>129</v>
      </c>
    </row>
    <row r="984" spans="1:16">
      <c r="A984">
        <v>849</v>
      </c>
      <c r="B984">
        <v>43822</v>
      </c>
      <c r="C984">
        <v>9</v>
      </c>
      <c r="D984">
        <v>36</v>
      </c>
      <c r="E984">
        <v>0</v>
      </c>
      <c r="F984">
        <v>1</v>
      </c>
      <c r="G984">
        <v>71</v>
      </c>
      <c r="H984">
        <v>1</v>
      </c>
      <c r="I984">
        <f>VLOOKUP(SalesReceipts[[#This Row],[product_id]],Product[],8,FALSE)</f>
        <v>3.75</v>
      </c>
      <c r="J984">
        <f>SalesReceipts[[#This Row],[unit_price]]-VLOOKUP(SalesReceipts[[#This Row],[product_id]],Product[],7,FALSE)</f>
        <v>1.31</v>
      </c>
      <c r="K984" t="str">
        <f>_xlfn.XLOOKUP(SalesReceipts[[#This Row],[product_id]],Product[product_id],Product[product_group],"Not Found", 0,1)</f>
        <v>Food</v>
      </c>
      <c r="L984" t="str">
        <f>VLOOKUP('Sales Receipts'!C985,SalesOutlet[],4,0)</f>
        <v>Toronto</v>
      </c>
      <c r="M984" t="str">
        <f>VLOOKUP(SalesReceipts[[#This Row],[staff_id]],Staff[],7,0)</f>
        <v>Anthony Kaitlin</v>
      </c>
      <c r="N984">
        <f>MONTH(SalesReceipts[[#This Row],[transaction_date]])</f>
        <v>12</v>
      </c>
      <c r="O984" t="str">
        <f>VLOOKUP(SalesReceipts[[#This Row],[product_id]],Product[],4,0)</f>
        <v>Pastry</v>
      </c>
      <c r="P984">
        <f>COUNTIF(SalesReceipts[sales_outlet_id],SalesReceipts[[#This Row],[sales_outlet_id]])</f>
        <v>114</v>
      </c>
    </row>
    <row r="985" spans="1:16">
      <c r="A985">
        <v>1532</v>
      </c>
      <c r="B985">
        <v>43823</v>
      </c>
      <c r="C985">
        <v>3</v>
      </c>
      <c r="D985">
        <v>9</v>
      </c>
      <c r="E985">
        <v>1</v>
      </c>
      <c r="F985">
        <v>1</v>
      </c>
      <c r="G985">
        <v>58</v>
      </c>
      <c r="H985">
        <v>1</v>
      </c>
      <c r="I985">
        <f>VLOOKUP(SalesReceipts[[#This Row],[product_id]],Product[],8,FALSE)</f>
        <v>3.5</v>
      </c>
      <c r="J985">
        <f>SalesReceipts[[#This Row],[unit_price]]-VLOOKUP(SalesReceipts[[#This Row],[product_id]],Product[],7,FALSE)</f>
        <v>0.87000000000000011</v>
      </c>
      <c r="K985" t="str">
        <f>_xlfn.XLOOKUP(SalesReceipts[[#This Row],[product_id]],Product[product_id],Product[product_group],"Not Found", 0,1)</f>
        <v>Beverages</v>
      </c>
      <c r="L985" t="str">
        <f>VLOOKUP('Sales Receipts'!C986,SalesOutlet[],4,0)</f>
        <v>Toronto</v>
      </c>
      <c r="M985" t="str">
        <f>VLOOKUP(SalesReceipts[[#This Row],[staff_id]],Staff[],7,0)</f>
        <v>Caldwell Veda</v>
      </c>
      <c r="N985">
        <f>MONTH(SalesReceipts[[#This Row],[transaction_date]])</f>
        <v>12</v>
      </c>
      <c r="O985" t="str">
        <f>VLOOKUP(SalesReceipts[[#This Row],[product_id]],Product[],4,0)</f>
        <v>Hot chocolate</v>
      </c>
      <c r="P985">
        <f>COUNTIF(SalesReceipts[sales_outlet_id],SalesReceipts[[#This Row],[sales_outlet_id]])</f>
        <v>129</v>
      </c>
    </row>
    <row r="986" spans="1:16">
      <c r="A986">
        <v>1642</v>
      </c>
      <c r="B986">
        <v>43823</v>
      </c>
      <c r="C986">
        <v>9</v>
      </c>
      <c r="D986">
        <v>37</v>
      </c>
      <c r="E986">
        <v>0</v>
      </c>
      <c r="F986">
        <v>1</v>
      </c>
      <c r="G986">
        <v>22</v>
      </c>
      <c r="H986">
        <v>2</v>
      </c>
      <c r="I986">
        <f>VLOOKUP(SalesReceipts[[#This Row],[product_id]],Product[],8,FALSE)</f>
        <v>2</v>
      </c>
      <c r="J986">
        <f>SalesReceipts[[#This Row],[unit_price]]-VLOOKUP(SalesReceipts[[#This Row],[product_id]],Product[],7,FALSE)</f>
        <v>1.6</v>
      </c>
      <c r="K986" t="str">
        <f>_xlfn.XLOOKUP(SalesReceipts[[#This Row],[product_id]],Product[product_id],Product[product_group],"Not Found", 0,1)</f>
        <v>Beverages</v>
      </c>
      <c r="L986" t="str">
        <f>VLOOKUP('Sales Receipts'!C987,SalesOutlet[],4,0)</f>
        <v>Mississauga</v>
      </c>
      <c r="M986" t="str">
        <f>VLOOKUP(SalesReceipts[[#This Row],[staff_id]],Staff[],7,0)</f>
        <v>Hop Bianca</v>
      </c>
      <c r="N986">
        <f>MONTH(SalesReceipts[[#This Row],[transaction_date]])</f>
        <v>12</v>
      </c>
      <c r="O986" t="str">
        <f>VLOOKUP(SalesReceipts[[#This Row],[product_id]],Product[],4,0)</f>
        <v>Drip coffee</v>
      </c>
      <c r="P986">
        <f>COUNTIF(SalesReceipts[sales_outlet_id],SalesReceipts[[#This Row],[sales_outlet_id]])</f>
        <v>114</v>
      </c>
    </row>
    <row r="987" spans="1:16">
      <c r="A987">
        <v>1279</v>
      </c>
      <c r="B987">
        <v>43824</v>
      </c>
      <c r="C987">
        <v>5</v>
      </c>
      <c r="D987">
        <v>16</v>
      </c>
      <c r="E987">
        <v>0</v>
      </c>
      <c r="F987">
        <v>1</v>
      </c>
      <c r="G987">
        <v>38</v>
      </c>
      <c r="H987">
        <v>1</v>
      </c>
      <c r="I987">
        <f>VLOOKUP(SalesReceipts[[#This Row],[product_id]],Product[],8,FALSE)</f>
        <v>3.75</v>
      </c>
      <c r="J987">
        <f>SalesReceipts[[#This Row],[unit_price]]-VLOOKUP(SalesReceipts[[#This Row],[product_id]],Product[],7,FALSE)</f>
        <v>3</v>
      </c>
      <c r="K987" t="str">
        <f>_xlfn.XLOOKUP(SalesReceipts[[#This Row],[product_id]],Product[product_id],Product[product_group],"Not Found", 0,1)</f>
        <v>Beverages</v>
      </c>
      <c r="L987" t="str">
        <f>VLOOKUP('Sales Receipts'!C988,SalesOutlet[],4,0)</f>
        <v>Markham</v>
      </c>
      <c r="M987" t="str">
        <f>VLOOKUP(SalesReceipts[[#This Row],[staff_id]],Staff[],7,0)</f>
        <v>Reed Eve</v>
      </c>
      <c r="N987">
        <f>MONTH(SalesReceipts[[#This Row],[transaction_date]])</f>
        <v>12</v>
      </c>
      <c r="O987" t="str">
        <f>VLOOKUP(SalesReceipts[[#This Row],[product_id]],Product[],4,0)</f>
        <v>Barista Espresso</v>
      </c>
      <c r="P987">
        <f>COUNTIF(SalesReceipts[sales_outlet_id],SalesReceipts[[#This Row],[sales_outlet_id]])</f>
        <v>115</v>
      </c>
    </row>
    <row r="988" spans="1:16">
      <c r="A988">
        <v>399</v>
      </c>
      <c r="B988">
        <v>43824</v>
      </c>
      <c r="C988">
        <v>8</v>
      </c>
      <c r="D988">
        <v>33</v>
      </c>
      <c r="E988">
        <v>0</v>
      </c>
      <c r="F988">
        <v>1</v>
      </c>
      <c r="G988">
        <v>12</v>
      </c>
      <c r="H988">
        <v>1</v>
      </c>
      <c r="I988">
        <f>VLOOKUP(SalesReceipts[[#This Row],[product_id]],Product[],8,FALSE)</f>
        <v>8.9499999999999993</v>
      </c>
      <c r="J988">
        <f>SalesReceipts[[#This Row],[unit_price]]-VLOOKUP(SalesReceipts[[#This Row],[product_id]],Product[],7,FALSE)</f>
        <v>1.7899999999999991</v>
      </c>
      <c r="K988" t="str">
        <f>_xlfn.XLOOKUP(SalesReceipts[[#This Row],[product_id]],Product[product_id],Product[product_group],"Not Found", 0,1)</f>
        <v>Whole Bean/Teas</v>
      </c>
      <c r="L988" t="str">
        <f>VLOOKUP('Sales Receipts'!C989,SalesOutlet[],4,0)</f>
        <v>Markham</v>
      </c>
      <c r="M988" t="str">
        <f>VLOOKUP(SalesReceipts[[#This Row],[staff_id]],Staff[],7,0)</f>
        <v>Cairo Vaughan</v>
      </c>
      <c r="N988">
        <f>MONTH(SalesReceipts[[#This Row],[transaction_date]])</f>
        <v>12</v>
      </c>
      <c r="O988" t="str">
        <f>VLOOKUP(SalesReceipts[[#This Row],[product_id]],Product[],4,0)</f>
        <v>Herbal tea</v>
      </c>
      <c r="P988">
        <f>COUNTIF(SalesReceipts[sales_outlet_id],SalesReceipts[[#This Row],[sales_outlet_id]])</f>
        <v>124</v>
      </c>
    </row>
    <row r="989" spans="1:16">
      <c r="A989">
        <v>1638</v>
      </c>
      <c r="B989">
        <v>43825</v>
      </c>
      <c r="C989">
        <v>7</v>
      </c>
      <c r="D989">
        <v>26</v>
      </c>
      <c r="E989">
        <v>0</v>
      </c>
      <c r="F989">
        <v>1</v>
      </c>
      <c r="G989">
        <v>51</v>
      </c>
      <c r="H989">
        <v>1</v>
      </c>
      <c r="I989">
        <f>VLOOKUP(SalesReceipts[[#This Row],[product_id]],Product[],8,FALSE)</f>
        <v>3</v>
      </c>
      <c r="J989">
        <f>SalesReceipts[[#This Row],[unit_price]]-VLOOKUP(SalesReceipts[[#This Row],[product_id]],Product[],7,FALSE)</f>
        <v>2.25</v>
      </c>
      <c r="K989" t="str">
        <f>_xlfn.XLOOKUP(SalesReceipts[[#This Row],[product_id]],Product[product_id],Product[product_group],"Not Found", 0,1)</f>
        <v>Beverages</v>
      </c>
      <c r="L989" t="str">
        <f>VLOOKUP('Sales Receipts'!C990,SalesOutlet[],4,0)</f>
        <v>Mississauga</v>
      </c>
      <c r="M989" t="str">
        <f>VLOOKUP(SalesReceipts[[#This Row],[staff_id]],Staff[],7,0)</f>
        <v>Joelle Christen</v>
      </c>
      <c r="N989">
        <f>MONTH(SalesReceipts[[#This Row],[transaction_date]])</f>
        <v>12</v>
      </c>
      <c r="O989" t="str">
        <f>VLOOKUP(SalesReceipts[[#This Row],[product_id]],Product[],4,0)</f>
        <v>Brewed Black tea</v>
      </c>
      <c r="P989">
        <f>COUNTIF(SalesReceipts[sales_outlet_id],SalesReceipts[[#This Row],[sales_outlet_id]])</f>
        <v>122</v>
      </c>
    </row>
    <row r="990" spans="1:16">
      <c r="A990">
        <v>1745</v>
      </c>
      <c r="B990">
        <v>43825</v>
      </c>
      <c r="C990">
        <v>6</v>
      </c>
      <c r="D990">
        <v>22</v>
      </c>
      <c r="E990">
        <v>1</v>
      </c>
      <c r="F990">
        <v>1</v>
      </c>
      <c r="G990">
        <v>75</v>
      </c>
      <c r="H990">
        <v>1</v>
      </c>
      <c r="I990">
        <f>VLOOKUP(SalesReceipts[[#This Row],[product_id]],Product[],8,FALSE)</f>
        <v>3.5</v>
      </c>
      <c r="J990">
        <f>SalesReceipts[[#This Row],[unit_price]]-VLOOKUP(SalesReceipts[[#This Row],[product_id]],Product[],7,FALSE)</f>
        <v>1.2200000000000002</v>
      </c>
      <c r="K990" t="str">
        <f>_xlfn.XLOOKUP(SalesReceipts[[#This Row],[product_id]],Product[product_id],Product[product_group],"Not Found", 0,1)</f>
        <v>Food</v>
      </c>
      <c r="L990" t="str">
        <f>VLOOKUP('Sales Receipts'!C991,SalesOutlet[],4,0)</f>
        <v>Toronto</v>
      </c>
      <c r="M990" t="str">
        <f>VLOOKUP(SalesReceipts[[#This Row],[staff_id]],Staff[],7,0)</f>
        <v>Marny Dennis</v>
      </c>
      <c r="N990">
        <f>MONTH(SalesReceipts[[#This Row],[transaction_date]])</f>
        <v>12</v>
      </c>
      <c r="O990" t="str">
        <f>VLOOKUP(SalesReceipts[[#This Row],[product_id]],Product[],4,0)</f>
        <v>Biscotti</v>
      </c>
      <c r="P990">
        <f>COUNTIF(SalesReceipts[sales_outlet_id],SalesReceipts[[#This Row],[sales_outlet_id]])</f>
        <v>146</v>
      </c>
    </row>
    <row r="991" spans="1:16">
      <c r="A991">
        <v>1303</v>
      </c>
      <c r="B991">
        <v>43825</v>
      </c>
      <c r="C991">
        <v>3</v>
      </c>
      <c r="D991">
        <v>10</v>
      </c>
      <c r="E991">
        <v>1</v>
      </c>
      <c r="F991">
        <v>1</v>
      </c>
      <c r="G991">
        <v>74</v>
      </c>
      <c r="H991">
        <v>2</v>
      </c>
      <c r="I991">
        <f>VLOOKUP(SalesReceipts[[#This Row],[product_id]],Product[],8,FALSE)</f>
        <v>3.5</v>
      </c>
      <c r="J991">
        <f>SalesReceipts[[#This Row],[unit_price]]-VLOOKUP(SalesReceipts[[#This Row],[product_id]],Product[],7,FALSE)</f>
        <v>1.2200000000000002</v>
      </c>
      <c r="K991" t="str">
        <f>_xlfn.XLOOKUP(SalesReceipts[[#This Row],[product_id]],Product[product_id],Product[product_group],"Not Found", 0,1)</f>
        <v>Food</v>
      </c>
      <c r="L991" t="str">
        <f>VLOOKUP('Sales Receipts'!C992,SalesOutlet[],4,0)</f>
        <v>Toronto</v>
      </c>
      <c r="M991" t="str">
        <f>VLOOKUP(SalesReceipts[[#This Row],[staff_id]],Staff[],7,0)</f>
        <v>Uma Winifred</v>
      </c>
      <c r="N991">
        <f>MONTH(SalesReceipts[[#This Row],[transaction_date]])</f>
        <v>12</v>
      </c>
      <c r="O991" t="str">
        <f>VLOOKUP(SalesReceipts[[#This Row],[product_id]],Product[],4,0)</f>
        <v>Biscotti</v>
      </c>
      <c r="P991">
        <f>COUNTIF(SalesReceipts[sales_outlet_id],SalesReceipts[[#This Row],[sales_outlet_id]])</f>
        <v>129</v>
      </c>
    </row>
    <row r="992" spans="1:16">
      <c r="A992">
        <v>1311</v>
      </c>
      <c r="B992">
        <v>43825</v>
      </c>
      <c r="C992">
        <v>3</v>
      </c>
      <c r="D992">
        <v>10</v>
      </c>
      <c r="E992">
        <v>0</v>
      </c>
      <c r="F992">
        <v>1</v>
      </c>
      <c r="G992">
        <v>74</v>
      </c>
      <c r="H992">
        <v>1</v>
      </c>
      <c r="I992">
        <f>VLOOKUP(SalesReceipts[[#This Row],[product_id]],Product[],8,FALSE)</f>
        <v>3.5</v>
      </c>
      <c r="J992">
        <f>SalesReceipts[[#This Row],[unit_price]]-VLOOKUP(SalesReceipts[[#This Row],[product_id]],Product[],7,FALSE)</f>
        <v>1.2200000000000002</v>
      </c>
      <c r="K992" t="str">
        <f>_xlfn.XLOOKUP(SalesReceipts[[#This Row],[product_id]],Product[product_id],Product[product_group],"Not Found", 0,1)</f>
        <v>Food</v>
      </c>
      <c r="L992" t="str">
        <f>VLOOKUP('Sales Receipts'!C993,SalesOutlet[],4,0)</f>
        <v>Markham</v>
      </c>
      <c r="M992" t="str">
        <f>VLOOKUP(SalesReceipts[[#This Row],[staff_id]],Staff[],7,0)</f>
        <v>Uma Winifred</v>
      </c>
      <c r="N992">
        <f>MONTH(SalesReceipts[[#This Row],[transaction_date]])</f>
        <v>12</v>
      </c>
      <c r="O992" t="str">
        <f>VLOOKUP(SalesReceipts[[#This Row],[product_id]],Product[],4,0)</f>
        <v>Biscotti</v>
      </c>
      <c r="P992">
        <f>COUNTIF(SalesReceipts[sales_outlet_id],SalesReceipts[[#This Row],[sales_outlet_id]])</f>
        <v>129</v>
      </c>
    </row>
    <row r="993" spans="1:16">
      <c r="A993">
        <v>755</v>
      </c>
      <c r="B993">
        <v>43826</v>
      </c>
      <c r="C993">
        <v>7</v>
      </c>
      <c r="D993">
        <v>27</v>
      </c>
      <c r="E993">
        <v>1</v>
      </c>
      <c r="F993">
        <v>1</v>
      </c>
      <c r="G993">
        <v>63</v>
      </c>
      <c r="H993">
        <v>1</v>
      </c>
      <c r="I993">
        <f>VLOOKUP(SalesReceipts[[#This Row],[product_id]],Product[],8,FALSE)</f>
        <v>0.8</v>
      </c>
      <c r="J993">
        <f>SalesReceipts[[#This Row],[unit_price]]-VLOOKUP(SalesReceipts[[#This Row],[product_id]],Product[],7,FALSE)</f>
        <v>0.76</v>
      </c>
      <c r="K993" t="str">
        <f>_xlfn.XLOOKUP(SalesReceipts[[#This Row],[product_id]],Product[product_id],Product[product_group],"Not Found", 0,1)</f>
        <v>Add-ons</v>
      </c>
      <c r="L993" t="str">
        <f>VLOOKUP('Sales Receipts'!C994,SalesOutlet[],4,0)</f>
        <v>Markham</v>
      </c>
      <c r="M993" t="str">
        <f>VLOOKUP(SalesReceipts[[#This Row],[staff_id]],Staff[],7,0)</f>
        <v>Ainsley Evelyn</v>
      </c>
      <c r="N993">
        <f>MONTH(SalesReceipts[[#This Row],[transaction_date]])</f>
        <v>12</v>
      </c>
      <c r="O993" t="str">
        <f>VLOOKUP(SalesReceipts[[#This Row],[product_id]],Product[],4,0)</f>
        <v>Regular syrup</v>
      </c>
      <c r="P993">
        <f>COUNTIF(SalesReceipts[sales_outlet_id],SalesReceipts[[#This Row],[sales_outlet_id]])</f>
        <v>122</v>
      </c>
    </row>
    <row r="994" spans="1:16">
      <c r="A994">
        <v>1334</v>
      </c>
      <c r="B994">
        <v>43826</v>
      </c>
      <c r="C994">
        <v>7</v>
      </c>
      <c r="D994">
        <v>28</v>
      </c>
      <c r="E994">
        <v>0</v>
      </c>
      <c r="F994">
        <v>1</v>
      </c>
      <c r="G994">
        <v>42</v>
      </c>
      <c r="H994">
        <v>2</v>
      </c>
      <c r="I994">
        <f>VLOOKUP(SalesReceipts[[#This Row],[product_id]],Product[],8,FALSE)</f>
        <v>2.5</v>
      </c>
      <c r="J994">
        <f>SalesReceipts[[#This Row],[unit_price]]-VLOOKUP(SalesReceipts[[#This Row],[product_id]],Product[],7,FALSE)</f>
        <v>1.87</v>
      </c>
      <c r="K994" t="str">
        <f>_xlfn.XLOOKUP(SalesReceipts[[#This Row],[product_id]],Product[product_id],Product[product_group],"Not Found", 0,1)</f>
        <v>Beverages</v>
      </c>
      <c r="L994" t="str">
        <f>VLOOKUP('Sales Receipts'!C995,SalesOutlet[],4,0)</f>
        <v>Mississauga</v>
      </c>
      <c r="M994" t="str">
        <f>VLOOKUP(SalesReceipts[[#This Row],[staff_id]],Staff[],7,0)</f>
        <v>Joseph Byron</v>
      </c>
      <c r="N994">
        <f>MONTH(SalesReceipts[[#This Row],[transaction_date]])</f>
        <v>12</v>
      </c>
      <c r="O994" t="str">
        <f>VLOOKUP(SalesReceipts[[#This Row],[product_id]],Product[],4,0)</f>
        <v>Brewed herbal tea</v>
      </c>
      <c r="P994">
        <f>COUNTIF(SalesReceipts[sales_outlet_id],SalesReceipts[[#This Row],[sales_outlet_id]])</f>
        <v>122</v>
      </c>
    </row>
    <row r="995" spans="1:16">
      <c r="A995">
        <v>1567</v>
      </c>
      <c r="B995">
        <v>43826</v>
      </c>
      <c r="C995">
        <v>6</v>
      </c>
      <c r="D995">
        <v>25</v>
      </c>
      <c r="E995">
        <v>0</v>
      </c>
      <c r="F995">
        <v>1</v>
      </c>
      <c r="G995">
        <v>16</v>
      </c>
      <c r="H995">
        <v>2</v>
      </c>
      <c r="I995">
        <f>VLOOKUP(SalesReceipts[[#This Row],[product_id]],Product[],8,FALSE)</f>
        <v>8.9499999999999993</v>
      </c>
      <c r="J995">
        <f>SalesReceipts[[#This Row],[unit_price]]-VLOOKUP(SalesReceipts[[#This Row],[product_id]],Product[],7,FALSE)</f>
        <v>1.7899999999999991</v>
      </c>
      <c r="K995" t="str">
        <f>_xlfn.XLOOKUP(SalesReceipts[[#This Row],[product_id]],Product[product_id],Product[product_group],"Not Found", 0,1)</f>
        <v>Whole Bean/Teas</v>
      </c>
      <c r="L995" t="str">
        <f>VLOOKUP('Sales Receipts'!C996,SalesOutlet[],4,0)</f>
        <v>Markham</v>
      </c>
      <c r="M995" t="str">
        <f>VLOOKUP(SalesReceipts[[#This Row],[staff_id]],Staff[],7,0)</f>
        <v>Aline Melanie</v>
      </c>
      <c r="N995">
        <f>MONTH(SalesReceipts[[#This Row],[transaction_date]])</f>
        <v>12</v>
      </c>
      <c r="O995" t="str">
        <f>VLOOKUP(SalesReceipts[[#This Row],[product_id]],Product[],4,0)</f>
        <v>Chai tea</v>
      </c>
      <c r="P995">
        <f>COUNTIF(SalesReceipts[sales_outlet_id],SalesReceipts[[#This Row],[sales_outlet_id]])</f>
        <v>146</v>
      </c>
    </row>
    <row r="996" spans="1:16">
      <c r="A996">
        <v>1725</v>
      </c>
      <c r="B996">
        <v>43826</v>
      </c>
      <c r="C996">
        <v>8</v>
      </c>
      <c r="D996">
        <v>32</v>
      </c>
      <c r="E996">
        <v>0</v>
      </c>
      <c r="F996">
        <v>1</v>
      </c>
      <c r="G996">
        <v>20</v>
      </c>
      <c r="H996">
        <v>1</v>
      </c>
      <c r="I996">
        <f>VLOOKUP(SalesReceipts[[#This Row],[product_id]],Product[],8,FALSE)</f>
        <v>7.6</v>
      </c>
      <c r="J996">
        <f>SalesReceipts[[#This Row],[unit_price]]-VLOOKUP(SalesReceipts[[#This Row],[product_id]],Product[],7,FALSE)</f>
        <v>1.5199999999999996</v>
      </c>
      <c r="K996" t="str">
        <f>_xlfn.XLOOKUP(SalesReceipts[[#This Row],[product_id]],Product[product_id],Product[product_group],"Not Found", 0,1)</f>
        <v>Whole Bean/Teas</v>
      </c>
      <c r="L996" t="str">
        <f>VLOOKUP('Sales Receipts'!C997,SalesOutlet[],4,0)</f>
        <v>Mississauga</v>
      </c>
      <c r="M996" t="str">
        <f>VLOOKUP(SalesReceipts[[#This Row],[staff_id]],Staff[],7,0)</f>
        <v>Alisa Lysandra</v>
      </c>
      <c r="N996">
        <f>MONTH(SalesReceipts[[#This Row],[transaction_date]])</f>
        <v>12</v>
      </c>
      <c r="O996" t="str">
        <f>VLOOKUP(SalesReceipts[[#This Row],[product_id]],Product[],4,0)</f>
        <v>Organic Chocolate</v>
      </c>
      <c r="P996">
        <f>COUNTIF(SalesReceipts[sales_outlet_id],SalesReceipts[[#This Row],[sales_outlet_id]])</f>
        <v>124</v>
      </c>
    </row>
    <row r="997" spans="1:16">
      <c r="A997">
        <v>1384</v>
      </c>
      <c r="B997">
        <v>43827</v>
      </c>
      <c r="C997">
        <v>5</v>
      </c>
      <c r="D997">
        <v>18</v>
      </c>
      <c r="E997">
        <v>1</v>
      </c>
      <c r="F997">
        <v>1</v>
      </c>
      <c r="G997">
        <v>65</v>
      </c>
      <c r="H997">
        <v>2</v>
      </c>
      <c r="I997">
        <f>VLOOKUP(SalesReceipts[[#This Row],[product_id]],Product[],8,FALSE)</f>
        <v>0.8</v>
      </c>
      <c r="J997">
        <f>SalesReceipts[[#This Row],[unit_price]]-VLOOKUP(SalesReceipts[[#This Row],[product_id]],Product[],7,FALSE)</f>
        <v>0.76</v>
      </c>
      <c r="K997" t="str">
        <f>_xlfn.XLOOKUP(SalesReceipts[[#This Row],[product_id]],Product[product_id],Product[product_group],"Not Found", 0,1)</f>
        <v>Add-ons</v>
      </c>
      <c r="L997" t="str">
        <f>VLOOKUP('Sales Receipts'!C998,SalesOutlet[],4,0)</f>
        <v>Toronto</v>
      </c>
      <c r="M997" t="str">
        <f>VLOOKUP(SalesReceipts[[#This Row],[staff_id]],Staff[],7,0)</f>
        <v>Ezekiel Rashad</v>
      </c>
      <c r="N997">
        <f>MONTH(SalesReceipts[[#This Row],[transaction_date]])</f>
        <v>12</v>
      </c>
      <c r="O997" t="str">
        <f>VLOOKUP(SalesReceipts[[#This Row],[product_id]],Product[],4,0)</f>
        <v>Sugar free syrup</v>
      </c>
      <c r="P997">
        <f>COUNTIF(SalesReceipts[sales_outlet_id],SalesReceipts[[#This Row],[sales_outlet_id]])</f>
        <v>115</v>
      </c>
    </row>
    <row r="998" spans="1:16">
      <c r="A998">
        <v>133</v>
      </c>
      <c r="B998">
        <v>43827</v>
      </c>
      <c r="C998">
        <v>4</v>
      </c>
      <c r="D998">
        <v>14</v>
      </c>
      <c r="E998">
        <v>0</v>
      </c>
      <c r="F998">
        <v>1</v>
      </c>
      <c r="G998">
        <v>66</v>
      </c>
      <c r="H998">
        <v>2</v>
      </c>
      <c r="I998">
        <f>VLOOKUP(SalesReceipts[[#This Row],[product_id]],Product[],8,FALSE)</f>
        <v>4.95</v>
      </c>
      <c r="J998">
        <f>SalesReceipts[[#This Row],[unit_price]]-VLOOKUP(SalesReceipts[[#This Row],[product_id]],Product[],7,FALSE)</f>
        <v>3.96</v>
      </c>
      <c r="K998" t="str">
        <f>_xlfn.XLOOKUP(SalesReceipts[[#This Row],[product_id]],Product[product_id],Product[product_group],"Not Found", 0,1)</f>
        <v>Beverages</v>
      </c>
      <c r="L998" t="str">
        <f>VLOOKUP('Sales Receipts'!C999,SalesOutlet[],4,0)</f>
        <v>Mississauga</v>
      </c>
      <c r="M998" t="str">
        <f>VLOOKUP(SalesReceipts[[#This Row],[staff_id]],Staff[],7,0)</f>
        <v>Damon Sasha</v>
      </c>
      <c r="N998">
        <f>MONTH(SalesReceipts[[#This Row],[transaction_date]])</f>
        <v>12</v>
      </c>
      <c r="O998" t="str">
        <f>VLOOKUP(SalesReceipts[[#This Row],[product_id]],Product[],4,0)</f>
        <v>Seasonal drink</v>
      </c>
      <c r="P998">
        <f>COUNTIF(SalesReceipts[sales_outlet_id],SalesReceipts[[#This Row],[sales_outlet_id]])</f>
        <v>129</v>
      </c>
    </row>
    <row r="999" spans="1:16">
      <c r="A999">
        <v>331</v>
      </c>
      <c r="B999">
        <v>43827</v>
      </c>
      <c r="C999">
        <v>5</v>
      </c>
      <c r="D999">
        <v>16</v>
      </c>
      <c r="E999">
        <v>1</v>
      </c>
      <c r="F999">
        <v>1</v>
      </c>
      <c r="G999">
        <v>79</v>
      </c>
      <c r="H999">
        <v>2</v>
      </c>
      <c r="I999">
        <f>VLOOKUP(SalesReceipts[[#This Row],[product_id]],Product[],8,FALSE)</f>
        <v>3.75</v>
      </c>
      <c r="J999">
        <f>SalesReceipts[[#This Row],[unit_price]]-VLOOKUP(SalesReceipts[[#This Row],[product_id]],Product[],7,FALSE)</f>
        <v>1.31</v>
      </c>
      <c r="K999" t="str">
        <f>_xlfn.XLOOKUP(SalesReceipts[[#This Row],[product_id]],Product[product_id],Product[product_group],"Not Found", 0,1)</f>
        <v>Food</v>
      </c>
      <c r="L999" t="str">
        <f>VLOOKUP('Sales Receipts'!C1000,SalesOutlet[],4,0)</f>
        <v>Markham</v>
      </c>
      <c r="M999" t="str">
        <f>VLOOKUP(SalesReceipts[[#This Row],[staff_id]],Staff[],7,0)</f>
        <v>Reed Eve</v>
      </c>
      <c r="N999">
        <f>MONTH(SalesReceipts[[#This Row],[transaction_date]])</f>
        <v>12</v>
      </c>
      <c r="O999" t="str">
        <f>VLOOKUP(SalesReceipts[[#This Row],[product_id]],Product[],4,0)</f>
        <v>Scone</v>
      </c>
      <c r="P999">
        <f>COUNTIF(SalesReceipts[sales_outlet_id],SalesReceipts[[#This Row],[sales_outlet_id]])</f>
        <v>115</v>
      </c>
    </row>
    <row r="1000" spans="1:16">
      <c r="A1000">
        <v>871</v>
      </c>
      <c r="B1000">
        <v>43827</v>
      </c>
      <c r="C1000">
        <v>7</v>
      </c>
      <c r="D1000">
        <v>26</v>
      </c>
      <c r="E1000">
        <v>0</v>
      </c>
      <c r="F1000">
        <v>1</v>
      </c>
      <c r="G1000">
        <v>86</v>
      </c>
      <c r="H1000">
        <v>1</v>
      </c>
      <c r="I1000">
        <f>VLOOKUP(SalesReceipts[[#This Row],[product_id]],Product[],8,FALSE)</f>
        <v>3</v>
      </c>
      <c r="J1000">
        <f>SalesReceipts[[#This Row],[unit_price]]-VLOOKUP(SalesReceipts[[#This Row],[product_id]],Product[],7,FALSE)</f>
        <v>2.4</v>
      </c>
      <c r="K1000" t="str">
        <f>_xlfn.XLOOKUP(SalesReceipts[[#This Row],[product_id]],Product[product_id],Product[product_group],"Not Found", 0,1)</f>
        <v>Beverages</v>
      </c>
      <c r="L1000" t="str">
        <f>VLOOKUP('Sales Receipts'!C1001,SalesOutlet[],4,0)</f>
        <v>Mississauga</v>
      </c>
      <c r="M1000" t="str">
        <f>VLOOKUP(SalesReceipts[[#This Row],[staff_id]],Staff[],7,0)</f>
        <v>Joelle Christen</v>
      </c>
      <c r="N1000">
        <f>MONTH(SalesReceipts[[#This Row],[transaction_date]])</f>
        <v>12</v>
      </c>
      <c r="O1000" t="str">
        <f>VLOOKUP(SalesReceipts[[#This Row],[product_id]],Product[],4,0)</f>
        <v>Barista Espresso</v>
      </c>
      <c r="P1000">
        <f>COUNTIF(SalesReceipts[sales_outlet_id],SalesReceipts[[#This Row],[sales_outlet_id]])</f>
        <v>122</v>
      </c>
    </row>
    <row r="1001" spans="1:16">
      <c r="A1001">
        <v>1317</v>
      </c>
      <c r="B1001">
        <v>43827</v>
      </c>
      <c r="C1001">
        <v>5</v>
      </c>
      <c r="D1001">
        <v>19</v>
      </c>
      <c r="E1001">
        <v>1</v>
      </c>
      <c r="F1001">
        <v>1</v>
      </c>
      <c r="G1001">
        <v>25</v>
      </c>
      <c r="H1001">
        <v>2</v>
      </c>
      <c r="I1001">
        <f>VLOOKUP(SalesReceipts[[#This Row],[product_id]],Product[],8,FALSE)</f>
        <v>2.2000000000000002</v>
      </c>
      <c r="J1001">
        <f>SalesReceipts[[#This Row],[unit_price]]-VLOOKUP(SalesReceipts[[#This Row],[product_id]],Product[],7,FALSE)</f>
        <v>1.7600000000000002</v>
      </c>
      <c r="K1001" t="str">
        <f>_xlfn.XLOOKUP(SalesReceipts[[#This Row],[product_id]],Product[product_id],Product[product_group],"Not Found", 0,1)</f>
        <v>Beverages</v>
      </c>
      <c r="L1001" t="e">
        <f>VLOOKUP('Sales Receipts'!C1002,SalesOutlet[],4,0)</f>
        <v>#N/A</v>
      </c>
      <c r="M1001" t="str">
        <f>VLOOKUP(SalesReceipts[[#This Row],[staff_id]],Staff[],7,0)</f>
        <v>Peter Paloma</v>
      </c>
      <c r="N1001">
        <f>MONTH(SalesReceipts[[#This Row],[transaction_date]])</f>
        <v>12</v>
      </c>
      <c r="O1001" t="str">
        <f>VLOOKUP(SalesReceipts[[#This Row],[product_id]],Product[],4,0)</f>
        <v>Organic brewed coffee</v>
      </c>
      <c r="P1001">
        <f>COUNTIF(SalesReceipts[sales_outlet_id],SalesReceipts[[#This Row],[sales_outlet_id]])</f>
        <v>115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D2C05-D8A4-D143-85A5-B92152FD874E}">
  <sheetPr codeName="Sheet5">
    <tabColor rgb="FFFF00FE"/>
  </sheetPr>
  <dimension ref="A1:P3"/>
  <sheetViews>
    <sheetView showGridLines="0" zoomScale="145" zoomScaleNormal="145" workbookViewId="0"/>
  </sheetViews>
  <sheetFormatPr defaultColWidth="8.83203125" defaultRowHeight="14.5"/>
  <cols>
    <col min="1" max="16384" width="8.83203125" style="2"/>
  </cols>
  <sheetData>
    <row r="1" spans="1:16">
      <c r="A1" s="3" t="s">
        <v>26</v>
      </c>
      <c r="B1" s="4"/>
      <c r="C1" s="4"/>
      <c r="D1" s="4"/>
      <c r="E1" s="4"/>
      <c r="F1" s="4"/>
      <c r="G1" s="4"/>
      <c r="H1" s="4"/>
      <c r="I1" s="4"/>
      <c r="J1" s="4"/>
      <c r="K1" s="4"/>
      <c r="L1" s="4"/>
      <c r="M1" s="4"/>
      <c r="N1" s="4"/>
      <c r="O1" s="4"/>
      <c r="P1" s="4"/>
    </row>
    <row r="3" spans="1:16">
      <c r="A3" s="2" t="s">
        <v>27</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9DEE5-602F-CD48-8F15-21EB12D0D2D7}">
  <sheetPr codeName="Sheet6">
    <tabColor rgb="FFFF00FE"/>
  </sheetPr>
  <dimension ref="A1:M7815"/>
  <sheetViews>
    <sheetView workbookViewId="0">
      <selection activeCell="M3" sqref="M3"/>
    </sheetView>
  </sheetViews>
  <sheetFormatPr defaultColWidth="11" defaultRowHeight="15.5"/>
  <cols>
    <col min="2" max="2" width="11.1640625" customWidth="1"/>
    <col min="5" max="5" width="17.83203125" customWidth="1"/>
    <col min="6" max="6" width="15.1640625" customWidth="1"/>
  </cols>
  <sheetData>
    <row r="1" spans="1:13">
      <c r="A1" t="s">
        <v>0</v>
      </c>
      <c r="B1" t="s">
        <v>13</v>
      </c>
      <c r="C1" t="s">
        <v>14</v>
      </c>
      <c r="D1" t="s">
        <v>15</v>
      </c>
      <c r="E1" t="s">
        <v>19</v>
      </c>
      <c r="F1" t="s">
        <v>20</v>
      </c>
      <c r="G1" t="s">
        <v>3</v>
      </c>
      <c r="H1" t="s">
        <v>4</v>
      </c>
      <c r="I1" t="s">
        <v>25</v>
      </c>
      <c r="J1" t="s">
        <v>53</v>
      </c>
      <c r="K1" t="s">
        <v>54</v>
      </c>
      <c r="L1" t="s">
        <v>57</v>
      </c>
      <c r="M1" t="s">
        <v>58</v>
      </c>
    </row>
    <row r="2" spans="1:13">
      <c r="A2">
        <v>1</v>
      </c>
      <c r="B2">
        <v>1548</v>
      </c>
      <c r="C2">
        <v>5</v>
      </c>
      <c r="D2">
        <v>188</v>
      </c>
      <c r="E2" t="s">
        <v>5</v>
      </c>
      <c r="F2">
        <v>35</v>
      </c>
      <c r="G2" t="s">
        <v>1</v>
      </c>
      <c r="H2" t="s">
        <v>17</v>
      </c>
      <c r="I2" t="s">
        <v>12</v>
      </c>
    </row>
    <row r="3" spans="1:13">
      <c r="A3">
        <v>2</v>
      </c>
      <c r="B3">
        <v>1174</v>
      </c>
      <c r="C3">
        <v>1</v>
      </c>
      <c r="D3">
        <v>148</v>
      </c>
      <c r="E3" t="s">
        <v>6</v>
      </c>
      <c r="F3">
        <v>30</v>
      </c>
      <c r="G3" t="s">
        <v>1</v>
      </c>
      <c r="H3" t="s">
        <v>17</v>
      </c>
      <c r="I3" t="s">
        <v>8</v>
      </c>
    </row>
    <row r="4" spans="1:13">
      <c r="A4">
        <v>3</v>
      </c>
      <c r="B4">
        <v>282</v>
      </c>
      <c r="C4">
        <v>2</v>
      </c>
      <c r="D4">
        <v>90</v>
      </c>
      <c r="E4" t="s">
        <v>6</v>
      </c>
      <c r="F4">
        <v>33</v>
      </c>
      <c r="G4" t="s">
        <v>1</v>
      </c>
      <c r="H4" t="s">
        <v>18</v>
      </c>
      <c r="I4" t="s">
        <v>9</v>
      </c>
    </row>
    <row r="5" spans="1:13">
      <c r="A5">
        <v>4</v>
      </c>
      <c r="B5">
        <v>1807</v>
      </c>
      <c r="C5">
        <v>6</v>
      </c>
      <c r="D5">
        <v>250</v>
      </c>
      <c r="E5" t="s">
        <v>5</v>
      </c>
      <c r="F5">
        <v>50</v>
      </c>
      <c r="G5" t="s">
        <v>2</v>
      </c>
      <c r="H5" t="s">
        <v>18</v>
      </c>
      <c r="I5" t="s">
        <v>21</v>
      </c>
    </row>
    <row r="6" spans="1:13">
      <c r="A6">
        <v>5</v>
      </c>
      <c r="B6">
        <v>363</v>
      </c>
      <c r="C6">
        <v>9</v>
      </c>
      <c r="D6">
        <v>90</v>
      </c>
      <c r="E6" t="s">
        <v>6</v>
      </c>
      <c r="F6">
        <v>22</v>
      </c>
      <c r="G6" t="s">
        <v>2</v>
      </c>
      <c r="H6" t="s">
        <v>18</v>
      </c>
      <c r="I6" t="s">
        <v>24</v>
      </c>
    </row>
    <row r="7" spans="1:13">
      <c r="A7">
        <v>6</v>
      </c>
      <c r="B7">
        <v>699</v>
      </c>
      <c r="C7">
        <v>1</v>
      </c>
      <c r="D7">
        <v>90</v>
      </c>
      <c r="E7" t="s">
        <v>6</v>
      </c>
      <c r="F7">
        <v>25</v>
      </c>
      <c r="G7" t="s">
        <v>1</v>
      </c>
      <c r="H7" t="s">
        <v>18</v>
      </c>
      <c r="I7" t="s">
        <v>8</v>
      </c>
    </row>
    <row r="8" spans="1:13">
      <c r="A8">
        <v>7</v>
      </c>
      <c r="B8">
        <v>35</v>
      </c>
      <c r="C8">
        <v>9</v>
      </c>
      <c r="D8">
        <v>90</v>
      </c>
      <c r="E8" t="s">
        <v>6</v>
      </c>
      <c r="F8">
        <v>32</v>
      </c>
      <c r="G8" t="s">
        <v>2</v>
      </c>
      <c r="H8" t="s">
        <v>18</v>
      </c>
      <c r="I8" t="s">
        <v>24</v>
      </c>
    </row>
    <row r="9" spans="1:13">
      <c r="A9">
        <v>8</v>
      </c>
      <c r="B9">
        <v>89</v>
      </c>
      <c r="C9">
        <v>6</v>
      </c>
      <c r="D9">
        <v>349</v>
      </c>
      <c r="E9" t="s">
        <v>5</v>
      </c>
      <c r="F9">
        <v>32</v>
      </c>
      <c r="G9" t="s">
        <v>2</v>
      </c>
      <c r="H9" t="s">
        <v>17</v>
      </c>
      <c r="I9" t="s">
        <v>21</v>
      </c>
    </row>
    <row r="10" spans="1:13">
      <c r="A10">
        <v>9</v>
      </c>
      <c r="B10">
        <v>1867</v>
      </c>
      <c r="C10">
        <v>3</v>
      </c>
      <c r="D10">
        <v>211</v>
      </c>
      <c r="E10" t="s">
        <v>6</v>
      </c>
      <c r="F10">
        <v>32</v>
      </c>
      <c r="G10" t="s">
        <v>1</v>
      </c>
      <c r="H10" t="s">
        <v>18</v>
      </c>
      <c r="I10" t="s">
        <v>10</v>
      </c>
    </row>
    <row r="11" spans="1:13">
      <c r="A11">
        <v>10</v>
      </c>
      <c r="B11">
        <v>1612</v>
      </c>
      <c r="C11">
        <v>1</v>
      </c>
      <c r="D11">
        <v>105</v>
      </c>
      <c r="E11" t="s">
        <v>5</v>
      </c>
      <c r="F11">
        <v>32</v>
      </c>
      <c r="G11" t="s">
        <v>1</v>
      </c>
      <c r="H11" t="s">
        <v>18</v>
      </c>
      <c r="I11" t="s">
        <v>8</v>
      </c>
    </row>
    <row r="12" spans="1:13">
      <c r="A12">
        <v>11</v>
      </c>
      <c r="B12">
        <v>1327</v>
      </c>
      <c r="C12">
        <v>2</v>
      </c>
      <c r="D12">
        <v>133</v>
      </c>
      <c r="E12" t="s">
        <v>6</v>
      </c>
      <c r="F12">
        <v>26</v>
      </c>
      <c r="G12" t="s">
        <v>1</v>
      </c>
      <c r="H12" t="s">
        <v>17</v>
      </c>
      <c r="I12" t="s">
        <v>9</v>
      </c>
    </row>
    <row r="13" spans="1:13">
      <c r="A13">
        <v>12</v>
      </c>
      <c r="B13">
        <v>1460</v>
      </c>
      <c r="C13">
        <v>2</v>
      </c>
      <c r="D13">
        <v>202</v>
      </c>
      <c r="E13" t="s">
        <v>5</v>
      </c>
      <c r="F13">
        <v>32</v>
      </c>
      <c r="G13" t="s">
        <v>1</v>
      </c>
      <c r="H13" t="s">
        <v>17</v>
      </c>
      <c r="I13" t="s">
        <v>9</v>
      </c>
    </row>
    <row r="14" spans="1:13">
      <c r="A14">
        <v>13</v>
      </c>
      <c r="B14">
        <v>988</v>
      </c>
      <c r="C14">
        <v>8</v>
      </c>
      <c r="D14">
        <v>40</v>
      </c>
      <c r="E14" t="s">
        <v>6</v>
      </c>
      <c r="F14">
        <v>26</v>
      </c>
      <c r="G14" t="s">
        <v>2</v>
      </c>
      <c r="H14" t="s">
        <v>18</v>
      </c>
      <c r="I14" t="s">
        <v>23</v>
      </c>
    </row>
    <row r="15" spans="1:13">
      <c r="A15">
        <v>14</v>
      </c>
      <c r="B15">
        <v>1934</v>
      </c>
      <c r="C15">
        <v>1</v>
      </c>
      <c r="D15">
        <v>240</v>
      </c>
      <c r="E15" t="s">
        <v>5</v>
      </c>
      <c r="F15">
        <v>37</v>
      </c>
      <c r="G15" t="s">
        <v>1</v>
      </c>
      <c r="H15" t="s">
        <v>17</v>
      </c>
      <c r="I15" t="s">
        <v>8</v>
      </c>
    </row>
    <row r="16" spans="1:13">
      <c r="A16">
        <v>15</v>
      </c>
      <c r="B16">
        <v>1293</v>
      </c>
      <c r="C16">
        <v>9</v>
      </c>
      <c r="D16">
        <v>90</v>
      </c>
      <c r="E16" t="s">
        <v>6</v>
      </c>
      <c r="F16">
        <v>33</v>
      </c>
      <c r="G16" t="s">
        <v>2</v>
      </c>
      <c r="H16" t="s">
        <v>18</v>
      </c>
      <c r="I16" t="s">
        <v>24</v>
      </c>
    </row>
    <row r="17" spans="1:9">
      <c r="A17">
        <v>16</v>
      </c>
      <c r="B17">
        <v>409</v>
      </c>
      <c r="C17">
        <v>3</v>
      </c>
      <c r="D17">
        <v>96</v>
      </c>
      <c r="E17" t="s">
        <v>6</v>
      </c>
      <c r="F17">
        <v>27</v>
      </c>
      <c r="G17" t="s">
        <v>1</v>
      </c>
      <c r="H17" t="s">
        <v>18</v>
      </c>
      <c r="I17" t="s">
        <v>10</v>
      </c>
    </row>
    <row r="18" spans="1:9">
      <c r="A18">
        <v>17</v>
      </c>
      <c r="B18">
        <v>761</v>
      </c>
      <c r="C18">
        <v>3</v>
      </c>
      <c r="D18">
        <v>127</v>
      </c>
      <c r="E18" t="s">
        <v>5</v>
      </c>
      <c r="F18">
        <v>26</v>
      </c>
      <c r="G18" t="s">
        <v>1</v>
      </c>
      <c r="H18" t="s">
        <v>18</v>
      </c>
      <c r="I18" t="s">
        <v>10</v>
      </c>
    </row>
    <row r="19" spans="1:9">
      <c r="A19">
        <v>18</v>
      </c>
      <c r="B19">
        <v>1413</v>
      </c>
      <c r="C19">
        <v>5</v>
      </c>
      <c r="D19">
        <v>137</v>
      </c>
      <c r="E19" t="s">
        <v>5</v>
      </c>
      <c r="F19">
        <v>25</v>
      </c>
      <c r="G19" t="s">
        <v>1</v>
      </c>
      <c r="H19" t="s">
        <v>17</v>
      </c>
      <c r="I19" t="s">
        <v>12</v>
      </c>
    </row>
    <row r="20" spans="1:9">
      <c r="A20">
        <v>19</v>
      </c>
      <c r="B20">
        <v>1246</v>
      </c>
      <c r="C20">
        <v>5</v>
      </c>
      <c r="D20">
        <v>147</v>
      </c>
      <c r="E20" t="s">
        <v>5</v>
      </c>
      <c r="F20">
        <v>32</v>
      </c>
      <c r="G20" t="s">
        <v>1</v>
      </c>
      <c r="H20" t="s">
        <v>18</v>
      </c>
      <c r="I20" t="s">
        <v>12</v>
      </c>
    </row>
    <row r="21" spans="1:9">
      <c r="A21">
        <v>20</v>
      </c>
      <c r="B21">
        <v>841</v>
      </c>
      <c r="C21">
        <v>5</v>
      </c>
      <c r="D21">
        <v>147</v>
      </c>
      <c r="E21" t="s">
        <v>6</v>
      </c>
      <c r="F21">
        <v>32</v>
      </c>
      <c r="G21" t="s">
        <v>1</v>
      </c>
      <c r="H21" t="s">
        <v>18</v>
      </c>
      <c r="I21" t="s">
        <v>12</v>
      </c>
    </row>
    <row r="22" spans="1:9">
      <c r="A22">
        <v>21</v>
      </c>
      <c r="B22">
        <v>867</v>
      </c>
      <c r="C22">
        <v>5</v>
      </c>
      <c r="D22">
        <v>147</v>
      </c>
      <c r="E22" t="s">
        <v>6</v>
      </c>
      <c r="F22">
        <v>33</v>
      </c>
      <c r="G22" t="s">
        <v>1</v>
      </c>
      <c r="H22" t="s">
        <v>18</v>
      </c>
      <c r="I22" t="s">
        <v>12</v>
      </c>
    </row>
    <row r="23" spans="1:9">
      <c r="A23">
        <v>22</v>
      </c>
      <c r="B23">
        <v>1640</v>
      </c>
      <c r="C23">
        <v>1</v>
      </c>
      <c r="D23">
        <v>84</v>
      </c>
      <c r="E23" t="s">
        <v>5</v>
      </c>
      <c r="F23">
        <v>29</v>
      </c>
      <c r="G23" t="s">
        <v>1</v>
      </c>
      <c r="H23" t="s">
        <v>18</v>
      </c>
      <c r="I23" t="s">
        <v>8</v>
      </c>
    </row>
    <row r="24" spans="1:9">
      <c r="A24">
        <v>23</v>
      </c>
      <c r="B24">
        <v>704</v>
      </c>
      <c r="C24">
        <v>4</v>
      </c>
      <c r="D24">
        <v>222</v>
      </c>
      <c r="E24" t="s">
        <v>5</v>
      </c>
      <c r="F24">
        <v>26</v>
      </c>
      <c r="G24" t="s">
        <v>1</v>
      </c>
      <c r="H24" t="s">
        <v>17</v>
      </c>
      <c r="I24" t="s">
        <v>11</v>
      </c>
    </row>
    <row r="25" spans="1:9">
      <c r="A25">
        <v>24</v>
      </c>
      <c r="B25">
        <v>1448</v>
      </c>
      <c r="C25">
        <v>3</v>
      </c>
      <c r="D25">
        <v>154</v>
      </c>
      <c r="E25" t="s">
        <v>6</v>
      </c>
      <c r="F25">
        <v>24</v>
      </c>
      <c r="G25" t="s">
        <v>1</v>
      </c>
      <c r="H25" t="s">
        <v>18</v>
      </c>
      <c r="I25" t="s">
        <v>10</v>
      </c>
    </row>
    <row r="26" spans="1:9">
      <c r="A26">
        <v>25</v>
      </c>
      <c r="B26">
        <v>421</v>
      </c>
      <c r="C26">
        <v>3</v>
      </c>
      <c r="D26">
        <v>171</v>
      </c>
      <c r="E26" t="s">
        <v>5</v>
      </c>
      <c r="F26">
        <v>18</v>
      </c>
      <c r="G26" t="s">
        <v>1</v>
      </c>
      <c r="H26" t="s">
        <v>17</v>
      </c>
      <c r="I26" t="s">
        <v>10</v>
      </c>
    </row>
    <row r="27" spans="1:9">
      <c r="A27">
        <v>26</v>
      </c>
      <c r="B27">
        <v>1490</v>
      </c>
      <c r="C27">
        <v>9</v>
      </c>
      <c r="D27">
        <v>40</v>
      </c>
      <c r="E27" t="s">
        <v>6</v>
      </c>
      <c r="F27">
        <v>23</v>
      </c>
      <c r="G27" t="s">
        <v>2</v>
      </c>
      <c r="H27" t="s">
        <v>18</v>
      </c>
      <c r="I27" t="s">
        <v>24</v>
      </c>
    </row>
    <row r="28" spans="1:9">
      <c r="A28">
        <v>27</v>
      </c>
      <c r="B28">
        <v>493</v>
      </c>
      <c r="C28">
        <v>2</v>
      </c>
      <c r="D28">
        <v>248</v>
      </c>
      <c r="E28" t="s">
        <v>6</v>
      </c>
      <c r="F28">
        <v>31</v>
      </c>
      <c r="G28" t="s">
        <v>1</v>
      </c>
      <c r="H28" t="s">
        <v>18</v>
      </c>
      <c r="I28" t="s">
        <v>9</v>
      </c>
    </row>
    <row r="29" spans="1:9">
      <c r="A29">
        <v>28</v>
      </c>
      <c r="B29">
        <v>2035</v>
      </c>
      <c r="C29">
        <v>9</v>
      </c>
      <c r="D29">
        <v>90</v>
      </c>
      <c r="E29" t="s">
        <v>6</v>
      </c>
      <c r="F29">
        <v>20</v>
      </c>
      <c r="G29" t="s">
        <v>2</v>
      </c>
      <c r="H29" t="s">
        <v>18</v>
      </c>
      <c r="I29" t="s">
        <v>24</v>
      </c>
    </row>
    <row r="30" spans="1:9">
      <c r="A30">
        <v>29</v>
      </c>
      <c r="B30">
        <v>419</v>
      </c>
      <c r="C30">
        <v>4</v>
      </c>
      <c r="D30">
        <v>130</v>
      </c>
      <c r="E30" t="s">
        <v>6</v>
      </c>
      <c r="F30">
        <v>41</v>
      </c>
      <c r="G30" t="s">
        <v>1</v>
      </c>
      <c r="H30" t="s">
        <v>18</v>
      </c>
      <c r="I30" t="s">
        <v>11</v>
      </c>
    </row>
    <row r="31" spans="1:9">
      <c r="A31">
        <v>30</v>
      </c>
      <c r="B31">
        <v>1710</v>
      </c>
      <c r="C31">
        <v>5</v>
      </c>
      <c r="D31">
        <v>154</v>
      </c>
      <c r="E31" t="s">
        <v>5</v>
      </c>
      <c r="F31">
        <v>32</v>
      </c>
      <c r="G31" t="s">
        <v>1</v>
      </c>
      <c r="H31" t="s">
        <v>18</v>
      </c>
      <c r="I31" t="s">
        <v>12</v>
      </c>
    </row>
    <row r="32" spans="1:9">
      <c r="A32">
        <v>31</v>
      </c>
      <c r="B32">
        <v>1487</v>
      </c>
      <c r="C32">
        <v>2</v>
      </c>
      <c r="D32">
        <v>201</v>
      </c>
      <c r="E32" t="s">
        <v>5</v>
      </c>
      <c r="F32">
        <v>27</v>
      </c>
      <c r="G32" t="s">
        <v>1</v>
      </c>
      <c r="H32" t="s">
        <v>17</v>
      </c>
      <c r="I32" t="s">
        <v>9</v>
      </c>
    </row>
    <row r="33" spans="1:9">
      <c r="A33">
        <v>32</v>
      </c>
      <c r="B33">
        <v>17</v>
      </c>
      <c r="C33">
        <v>3</v>
      </c>
      <c r="D33">
        <v>163</v>
      </c>
      <c r="E33" t="s">
        <v>5</v>
      </c>
      <c r="F33">
        <v>20</v>
      </c>
      <c r="G33" t="s">
        <v>1</v>
      </c>
      <c r="H33" t="s">
        <v>17</v>
      </c>
      <c r="I33" t="s">
        <v>10</v>
      </c>
    </row>
    <row r="34" spans="1:9">
      <c r="A34">
        <v>33</v>
      </c>
      <c r="B34">
        <v>1638</v>
      </c>
      <c r="C34">
        <v>5</v>
      </c>
      <c r="D34">
        <v>101</v>
      </c>
      <c r="E34" t="s">
        <v>6</v>
      </c>
      <c r="F34">
        <v>24</v>
      </c>
      <c r="G34" t="s">
        <v>1</v>
      </c>
      <c r="H34" t="s">
        <v>18</v>
      </c>
      <c r="I34" t="s">
        <v>12</v>
      </c>
    </row>
    <row r="35" spans="1:9">
      <c r="A35">
        <v>34</v>
      </c>
      <c r="B35">
        <v>326</v>
      </c>
      <c r="C35">
        <v>1</v>
      </c>
      <c r="D35">
        <v>153</v>
      </c>
      <c r="E35" t="s">
        <v>5</v>
      </c>
      <c r="F35">
        <v>32</v>
      </c>
      <c r="G35" t="s">
        <v>1</v>
      </c>
      <c r="H35" t="s">
        <v>17</v>
      </c>
      <c r="I35" t="s">
        <v>8</v>
      </c>
    </row>
    <row r="36" spans="1:9">
      <c r="A36">
        <v>35</v>
      </c>
      <c r="B36">
        <v>1858</v>
      </c>
      <c r="C36">
        <v>3</v>
      </c>
      <c r="D36">
        <v>90</v>
      </c>
      <c r="E36" t="s">
        <v>5</v>
      </c>
      <c r="F36">
        <v>25</v>
      </c>
      <c r="G36" t="s">
        <v>1</v>
      </c>
      <c r="H36" t="s">
        <v>18</v>
      </c>
      <c r="I36" t="s">
        <v>10</v>
      </c>
    </row>
    <row r="37" spans="1:9">
      <c r="A37">
        <v>36</v>
      </c>
      <c r="B37">
        <v>2037</v>
      </c>
      <c r="C37">
        <v>7</v>
      </c>
      <c r="D37">
        <v>40</v>
      </c>
      <c r="E37" t="s">
        <v>5</v>
      </c>
      <c r="F37">
        <v>35</v>
      </c>
      <c r="G37" t="s">
        <v>2</v>
      </c>
      <c r="H37" t="s">
        <v>18</v>
      </c>
      <c r="I37" t="s">
        <v>22</v>
      </c>
    </row>
    <row r="38" spans="1:9">
      <c r="A38">
        <v>37</v>
      </c>
      <c r="B38">
        <v>2078</v>
      </c>
      <c r="C38">
        <v>4</v>
      </c>
      <c r="D38">
        <v>90</v>
      </c>
      <c r="E38" t="s">
        <v>5</v>
      </c>
      <c r="F38">
        <v>21</v>
      </c>
      <c r="G38" t="s">
        <v>1</v>
      </c>
      <c r="H38" t="s">
        <v>18</v>
      </c>
      <c r="I38" t="s">
        <v>11</v>
      </c>
    </row>
    <row r="39" spans="1:9">
      <c r="A39">
        <v>38</v>
      </c>
      <c r="B39">
        <v>681</v>
      </c>
      <c r="C39">
        <v>2</v>
      </c>
      <c r="D39">
        <v>90</v>
      </c>
      <c r="E39" t="s">
        <v>6</v>
      </c>
      <c r="F39">
        <v>29</v>
      </c>
      <c r="G39" t="s">
        <v>1</v>
      </c>
      <c r="H39" t="s">
        <v>18</v>
      </c>
      <c r="I39" t="s">
        <v>9</v>
      </c>
    </row>
    <row r="40" spans="1:9">
      <c r="A40">
        <v>39</v>
      </c>
      <c r="B40">
        <v>1483</v>
      </c>
      <c r="C40">
        <v>2</v>
      </c>
      <c r="D40">
        <v>125</v>
      </c>
      <c r="E40" t="s">
        <v>5</v>
      </c>
      <c r="F40">
        <v>26</v>
      </c>
      <c r="G40" t="s">
        <v>1</v>
      </c>
      <c r="H40" t="s">
        <v>18</v>
      </c>
      <c r="I40" t="s">
        <v>9</v>
      </c>
    </row>
    <row r="41" spans="1:9">
      <c r="A41">
        <v>40</v>
      </c>
      <c r="B41">
        <v>839</v>
      </c>
      <c r="C41">
        <v>3</v>
      </c>
      <c r="D41">
        <v>196</v>
      </c>
      <c r="E41" t="s">
        <v>5</v>
      </c>
      <c r="F41">
        <v>21</v>
      </c>
      <c r="G41" t="s">
        <v>1</v>
      </c>
      <c r="H41" t="s">
        <v>18</v>
      </c>
      <c r="I41" t="s">
        <v>10</v>
      </c>
    </row>
    <row r="42" spans="1:9">
      <c r="A42">
        <v>41</v>
      </c>
      <c r="B42">
        <v>1567</v>
      </c>
      <c r="C42">
        <v>7</v>
      </c>
      <c r="D42">
        <v>90</v>
      </c>
      <c r="E42" t="s">
        <v>5</v>
      </c>
      <c r="F42">
        <v>33</v>
      </c>
      <c r="G42" t="s">
        <v>2</v>
      </c>
      <c r="H42" t="s">
        <v>18</v>
      </c>
      <c r="I42" t="s">
        <v>22</v>
      </c>
    </row>
    <row r="43" spans="1:9">
      <c r="A43">
        <v>42</v>
      </c>
      <c r="B43">
        <v>1962</v>
      </c>
      <c r="C43">
        <v>3</v>
      </c>
      <c r="D43">
        <v>163</v>
      </c>
      <c r="E43" t="s">
        <v>5</v>
      </c>
      <c r="F43">
        <v>25</v>
      </c>
      <c r="G43" t="s">
        <v>1</v>
      </c>
      <c r="H43" t="s">
        <v>17</v>
      </c>
      <c r="I43" t="s">
        <v>10</v>
      </c>
    </row>
    <row r="44" spans="1:9">
      <c r="A44">
        <v>43</v>
      </c>
      <c r="B44">
        <v>1072</v>
      </c>
      <c r="C44">
        <v>7</v>
      </c>
      <c r="D44">
        <v>40</v>
      </c>
      <c r="E44" t="s">
        <v>6</v>
      </c>
      <c r="F44">
        <v>34</v>
      </c>
      <c r="G44" t="s">
        <v>2</v>
      </c>
      <c r="H44" t="s">
        <v>18</v>
      </c>
      <c r="I44" t="s">
        <v>22</v>
      </c>
    </row>
    <row r="45" spans="1:9">
      <c r="A45">
        <v>44</v>
      </c>
      <c r="B45">
        <v>1881</v>
      </c>
      <c r="C45">
        <v>1</v>
      </c>
      <c r="D45">
        <v>170</v>
      </c>
      <c r="E45" t="s">
        <v>5</v>
      </c>
      <c r="F45">
        <v>22</v>
      </c>
      <c r="G45" t="s">
        <v>1</v>
      </c>
      <c r="H45" t="s">
        <v>18</v>
      </c>
      <c r="I45" t="s">
        <v>8</v>
      </c>
    </row>
    <row r="46" spans="1:9">
      <c r="A46">
        <v>45</v>
      </c>
      <c r="B46">
        <v>1511</v>
      </c>
      <c r="C46">
        <v>4</v>
      </c>
      <c r="D46">
        <v>164</v>
      </c>
      <c r="E46" t="s">
        <v>6</v>
      </c>
      <c r="F46">
        <v>21</v>
      </c>
      <c r="G46" t="s">
        <v>1</v>
      </c>
      <c r="H46" t="s">
        <v>18</v>
      </c>
      <c r="I46" t="s">
        <v>11</v>
      </c>
    </row>
    <row r="47" spans="1:9">
      <c r="A47">
        <v>46</v>
      </c>
      <c r="B47">
        <v>1349</v>
      </c>
      <c r="C47">
        <v>4</v>
      </c>
      <c r="D47">
        <v>90</v>
      </c>
      <c r="E47" t="s">
        <v>6</v>
      </c>
      <c r="F47">
        <v>35</v>
      </c>
      <c r="G47" t="s">
        <v>1</v>
      </c>
      <c r="H47" t="s">
        <v>18</v>
      </c>
      <c r="I47" t="s">
        <v>11</v>
      </c>
    </row>
    <row r="48" spans="1:9">
      <c r="A48">
        <v>47</v>
      </c>
      <c r="B48">
        <v>1117</v>
      </c>
      <c r="C48">
        <v>4</v>
      </c>
      <c r="D48">
        <v>90</v>
      </c>
      <c r="E48" t="s">
        <v>6</v>
      </c>
      <c r="F48">
        <v>35</v>
      </c>
      <c r="G48" t="s">
        <v>1</v>
      </c>
      <c r="H48" t="s">
        <v>18</v>
      </c>
      <c r="I48" t="s">
        <v>11</v>
      </c>
    </row>
    <row r="49" spans="1:9">
      <c r="A49">
        <v>48</v>
      </c>
      <c r="B49">
        <v>1508</v>
      </c>
      <c r="C49">
        <v>8</v>
      </c>
      <c r="D49">
        <v>90</v>
      </c>
      <c r="E49" t="s">
        <v>6</v>
      </c>
      <c r="F49">
        <v>25</v>
      </c>
      <c r="G49" t="s">
        <v>2</v>
      </c>
      <c r="H49" t="s">
        <v>18</v>
      </c>
      <c r="I49" t="s">
        <v>23</v>
      </c>
    </row>
    <row r="50" spans="1:9">
      <c r="A50">
        <v>49</v>
      </c>
      <c r="B50">
        <v>2066</v>
      </c>
      <c r="C50">
        <v>8</v>
      </c>
      <c r="D50">
        <v>40</v>
      </c>
      <c r="E50" t="s">
        <v>6</v>
      </c>
      <c r="F50">
        <v>27</v>
      </c>
      <c r="G50" t="s">
        <v>2</v>
      </c>
      <c r="H50" t="s">
        <v>18</v>
      </c>
      <c r="I50" t="s">
        <v>23</v>
      </c>
    </row>
    <row r="51" spans="1:9">
      <c r="A51">
        <v>50</v>
      </c>
      <c r="B51">
        <v>509</v>
      </c>
      <c r="C51">
        <v>5</v>
      </c>
      <c r="D51">
        <v>191</v>
      </c>
      <c r="E51" t="s">
        <v>6</v>
      </c>
      <c r="F51">
        <v>33</v>
      </c>
      <c r="G51" t="s">
        <v>1</v>
      </c>
      <c r="H51" t="s">
        <v>18</v>
      </c>
      <c r="I51" t="s">
        <v>12</v>
      </c>
    </row>
    <row r="52" spans="1:9">
      <c r="A52">
        <v>51</v>
      </c>
      <c r="B52">
        <v>1458</v>
      </c>
      <c r="C52">
        <v>6</v>
      </c>
      <c r="D52">
        <v>40</v>
      </c>
      <c r="E52" t="s">
        <v>6</v>
      </c>
      <c r="F52">
        <v>22</v>
      </c>
      <c r="G52" t="s">
        <v>2</v>
      </c>
      <c r="H52" t="s">
        <v>18</v>
      </c>
      <c r="I52" t="s">
        <v>21</v>
      </c>
    </row>
    <row r="53" spans="1:9">
      <c r="A53">
        <v>52</v>
      </c>
      <c r="B53">
        <v>115</v>
      </c>
      <c r="C53">
        <v>9</v>
      </c>
      <c r="D53">
        <v>210</v>
      </c>
      <c r="E53" t="s">
        <v>6</v>
      </c>
      <c r="F53">
        <v>24</v>
      </c>
      <c r="G53" t="s">
        <v>2</v>
      </c>
      <c r="H53" t="s">
        <v>18</v>
      </c>
      <c r="I53" t="s">
        <v>24</v>
      </c>
    </row>
    <row r="54" spans="1:9">
      <c r="A54">
        <v>53</v>
      </c>
      <c r="B54">
        <v>761</v>
      </c>
      <c r="C54">
        <v>5</v>
      </c>
      <c r="D54">
        <v>147</v>
      </c>
      <c r="E54" t="s">
        <v>5</v>
      </c>
      <c r="F54">
        <v>26</v>
      </c>
      <c r="G54" t="s">
        <v>1</v>
      </c>
      <c r="H54" t="s">
        <v>18</v>
      </c>
      <c r="I54" t="s">
        <v>12</v>
      </c>
    </row>
    <row r="55" spans="1:9">
      <c r="A55">
        <v>54</v>
      </c>
      <c r="B55">
        <v>947</v>
      </c>
      <c r="C55">
        <v>5</v>
      </c>
      <c r="D55">
        <v>90</v>
      </c>
      <c r="E55" t="s">
        <v>5</v>
      </c>
      <c r="F55">
        <v>24</v>
      </c>
      <c r="G55" t="s">
        <v>1</v>
      </c>
      <c r="H55" t="s">
        <v>18</v>
      </c>
      <c r="I55" t="s">
        <v>12</v>
      </c>
    </row>
    <row r="56" spans="1:9">
      <c r="A56">
        <v>55</v>
      </c>
      <c r="B56">
        <v>1044</v>
      </c>
      <c r="C56">
        <v>7</v>
      </c>
      <c r="D56">
        <v>40</v>
      </c>
      <c r="E56" t="s">
        <v>5</v>
      </c>
      <c r="F56">
        <v>28</v>
      </c>
      <c r="G56" t="s">
        <v>2</v>
      </c>
      <c r="H56" t="s">
        <v>18</v>
      </c>
      <c r="I56" t="s">
        <v>22</v>
      </c>
    </row>
    <row r="57" spans="1:9">
      <c r="A57">
        <v>56</v>
      </c>
      <c r="B57">
        <v>1304</v>
      </c>
      <c r="C57">
        <v>4</v>
      </c>
      <c r="D57">
        <v>245</v>
      </c>
      <c r="E57" t="s">
        <v>6</v>
      </c>
      <c r="F57">
        <v>35</v>
      </c>
      <c r="G57" t="s">
        <v>1</v>
      </c>
      <c r="H57" t="s">
        <v>18</v>
      </c>
      <c r="I57" t="s">
        <v>11</v>
      </c>
    </row>
    <row r="58" spans="1:9">
      <c r="A58">
        <v>57</v>
      </c>
      <c r="B58">
        <v>1457</v>
      </c>
      <c r="C58">
        <v>5</v>
      </c>
      <c r="D58">
        <v>198</v>
      </c>
      <c r="E58" t="s">
        <v>5</v>
      </c>
      <c r="F58">
        <v>22</v>
      </c>
      <c r="G58" t="s">
        <v>1</v>
      </c>
      <c r="H58" t="s">
        <v>18</v>
      </c>
      <c r="I58" t="s">
        <v>12</v>
      </c>
    </row>
    <row r="59" spans="1:9">
      <c r="A59">
        <v>58</v>
      </c>
      <c r="B59">
        <v>1529</v>
      </c>
      <c r="C59">
        <v>7</v>
      </c>
      <c r="D59">
        <v>252</v>
      </c>
      <c r="E59" t="s">
        <v>6</v>
      </c>
      <c r="F59">
        <v>42</v>
      </c>
      <c r="G59" t="s">
        <v>2</v>
      </c>
      <c r="H59" t="s">
        <v>17</v>
      </c>
      <c r="I59" t="s">
        <v>22</v>
      </c>
    </row>
    <row r="60" spans="1:9">
      <c r="A60">
        <v>59</v>
      </c>
      <c r="B60">
        <v>1699</v>
      </c>
      <c r="C60">
        <v>7</v>
      </c>
      <c r="D60">
        <v>40</v>
      </c>
      <c r="E60" t="s">
        <v>5</v>
      </c>
      <c r="F60">
        <v>20</v>
      </c>
      <c r="G60" t="s">
        <v>2</v>
      </c>
      <c r="H60" t="s">
        <v>18</v>
      </c>
      <c r="I60" t="s">
        <v>22</v>
      </c>
    </row>
    <row r="61" spans="1:9">
      <c r="A61">
        <v>60</v>
      </c>
      <c r="B61">
        <v>169</v>
      </c>
      <c r="C61">
        <v>3</v>
      </c>
      <c r="D61">
        <v>148</v>
      </c>
      <c r="E61" t="s">
        <v>5</v>
      </c>
      <c r="F61">
        <v>27</v>
      </c>
      <c r="G61" t="s">
        <v>1</v>
      </c>
      <c r="H61" t="s">
        <v>17</v>
      </c>
      <c r="I61" t="s">
        <v>10</v>
      </c>
    </row>
    <row r="62" spans="1:9">
      <c r="A62">
        <v>61</v>
      </c>
      <c r="B62">
        <v>863</v>
      </c>
      <c r="C62">
        <v>8</v>
      </c>
      <c r="D62">
        <v>257</v>
      </c>
      <c r="E62" t="s">
        <v>6</v>
      </c>
      <c r="F62">
        <v>37</v>
      </c>
      <c r="G62" t="s">
        <v>2</v>
      </c>
      <c r="H62" t="s">
        <v>17</v>
      </c>
      <c r="I62" t="s">
        <v>23</v>
      </c>
    </row>
    <row r="63" spans="1:9">
      <c r="A63">
        <v>62</v>
      </c>
      <c r="B63">
        <v>1309</v>
      </c>
      <c r="C63">
        <v>5</v>
      </c>
      <c r="D63">
        <v>91</v>
      </c>
      <c r="E63" t="s">
        <v>6</v>
      </c>
      <c r="F63">
        <v>28</v>
      </c>
      <c r="G63" t="s">
        <v>1</v>
      </c>
      <c r="H63" t="s">
        <v>18</v>
      </c>
      <c r="I63" t="s">
        <v>12</v>
      </c>
    </row>
    <row r="64" spans="1:9">
      <c r="A64">
        <v>63</v>
      </c>
      <c r="B64">
        <v>592</v>
      </c>
      <c r="C64">
        <v>1</v>
      </c>
      <c r="D64">
        <v>98</v>
      </c>
      <c r="E64" t="s">
        <v>6</v>
      </c>
      <c r="F64">
        <v>29</v>
      </c>
      <c r="G64" t="s">
        <v>1</v>
      </c>
      <c r="H64" t="s">
        <v>17</v>
      </c>
      <c r="I64" t="s">
        <v>8</v>
      </c>
    </row>
    <row r="65" spans="1:9">
      <c r="A65">
        <v>64</v>
      </c>
      <c r="B65">
        <v>922</v>
      </c>
      <c r="C65">
        <v>4</v>
      </c>
      <c r="D65">
        <v>90</v>
      </c>
      <c r="E65" t="s">
        <v>5</v>
      </c>
      <c r="F65">
        <v>24</v>
      </c>
      <c r="G65" t="s">
        <v>1</v>
      </c>
      <c r="H65" t="s">
        <v>18</v>
      </c>
      <c r="I65" t="s">
        <v>11</v>
      </c>
    </row>
    <row r="66" spans="1:9">
      <c r="A66">
        <v>65</v>
      </c>
      <c r="B66">
        <v>342</v>
      </c>
      <c r="C66">
        <v>3</v>
      </c>
      <c r="D66">
        <v>189</v>
      </c>
      <c r="E66" t="s">
        <v>6</v>
      </c>
      <c r="F66">
        <v>18</v>
      </c>
      <c r="G66" t="s">
        <v>1</v>
      </c>
      <c r="H66" t="s">
        <v>18</v>
      </c>
      <c r="I66" t="s">
        <v>10</v>
      </c>
    </row>
    <row r="67" spans="1:9">
      <c r="A67">
        <v>66</v>
      </c>
      <c r="B67">
        <v>346</v>
      </c>
      <c r="C67">
        <v>7</v>
      </c>
      <c r="D67">
        <v>40</v>
      </c>
      <c r="E67" t="s">
        <v>6</v>
      </c>
      <c r="F67">
        <v>26</v>
      </c>
      <c r="G67" t="s">
        <v>2</v>
      </c>
      <c r="H67" t="s">
        <v>18</v>
      </c>
      <c r="I67" t="s">
        <v>22</v>
      </c>
    </row>
    <row r="68" spans="1:9">
      <c r="A68">
        <v>67</v>
      </c>
      <c r="B68">
        <v>495</v>
      </c>
      <c r="C68">
        <v>7</v>
      </c>
      <c r="D68">
        <v>40</v>
      </c>
      <c r="E68" t="s">
        <v>5</v>
      </c>
      <c r="F68">
        <v>38</v>
      </c>
      <c r="G68" t="s">
        <v>2</v>
      </c>
      <c r="H68" t="s">
        <v>18</v>
      </c>
      <c r="I68" t="s">
        <v>22</v>
      </c>
    </row>
    <row r="69" spans="1:9">
      <c r="A69">
        <v>68</v>
      </c>
      <c r="B69">
        <v>2082</v>
      </c>
      <c r="C69">
        <v>5</v>
      </c>
      <c r="D69">
        <v>152</v>
      </c>
      <c r="E69" t="s">
        <v>6</v>
      </c>
      <c r="F69">
        <v>23</v>
      </c>
      <c r="G69" t="s">
        <v>1</v>
      </c>
      <c r="H69" t="s">
        <v>17</v>
      </c>
      <c r="I69" t="s">
        <v>12</v>
      </c>
    </row>
    <row r="70" spans="1:9">
      <c r="A70">
        <v>69</v>
      </c>
      <c r="B70">
        <v>213</v>
      </c>
      <c r="C70">
        <v>1</v>
      </c>
      <c r="D70">
        <v>213</v>
      </c>
      <c r="E70" t="s">
        <v>5</v>
      </c>
      <c r="F70">
        <v>27</v>
      </c>
      <c r="G70" t="s">
        <v>1</v>
      </c>
      <c r="H70" t="s">
        <v>18</v>
      </c>
      <c r="I70" t="s">
        <v>8</v>
      </c>
    </row>
    <row r="71" spans="1:9">
      <c r="A71">
        <v>70</v>
      </c>
      <c r="B71">
        <v>1050</v>
      </c>
      <c r="C71">
        <v>7</v>
      </c>
      <c r="D71">
        <v>311</v>
      </c>
      <c r="E71" t="s">
        <v>5</v>
      </c>
      <c r="F71">
        <v>29</v>
      </c>
      <c r="G71" t="s">
        <v>2</v>
      </c>
      <c r="H71" t="s">
        <v>18</v>
      </c>
      <c r="I71" t="s">
        <v>22</v>
      </c>
    </row>
    <row r="72" spans="1:9">
      <c r="A72">
        <v>71</v>
      </c>
      <c r="B72">
        <v>555</v>
      </c>
      <c r="C72">
        <v>4</v>
      </c>
      <c r="D72">
        <v>84</v>
      </c>
      <c r="E72" t="s">
        <v>5</v>
      </c>
      <c r="F72">
        <v>22</v>
      </c>
      <c r="G72" t="s">
        <v>1</v>
      </c>
      <c r="H72" t="s">
        <v>18</v>
      </c>
      <c r="I72" t="s">
        <v>11</v>
      </c>
    </row>
    <row r="73" spans="1:9">
      <c r="A73">
        <v>72</v>
      </c>
      <c r="B73">
        <v>351</v>
      </c>
      <c r="C73">
        <v>5</v>
      </c>
      <c r="D73">
        <v>105</v>
      </c>
      <c r="E73" t="s">
        <v>6</v>
      </c>
      <c r="F73">
        <v>20</v>
      </c>
      <c r="G73" t="s">
        <v>1</v>
      </c>
      <c r="H73" t="s">
        <v>18</v>
      </c>
      <c r="I73" t="s">
        <v>12</v>
      </c>
    </row>
    <row r="74" spans="1:9">
      <c r="A74">
        <v>73</v>
      </c>
      <c r="B74">
        <v>845</v>
      </c>
      <c r="C74">
        <v>3</v>
      </c>
      <c r="D74">
        <v>238</v>
      </c>
      <c r="E74" t="s">
        <v>5</v>
      </c>
      <c r="F74">
        <v>27</v>
      </c>
      <c r="G74" t="s">
        <v>1</v>
      </c>
      <c r="H74" t="s">
        <v>18</v>
      </c>
      <c r="I74" t="s">
        <v>10</v>
      </c>
    </row>
    <row r="75" spans="1:9">
      <c r="A75">
        <v>74</v>
      </c>
      <c r="B75">
        <v>194</v>
      </c>
      <c r="C75">
        <v>3</v>
      </c>
      <c r="D75">
        <v>153</v>
      </c>
      <c r="E75" t="s">
        <v>5</v>
      </c>
      <c r="F75">
        <v>18</v>
      </c>
      <c r="G75" t="s">
        <v>1</v>
      </c>
      <c r="H75" t="s">
        <v>17</v>
      </c>
      <c r="I75" t="s">
        <v>10</v>
      </c>
    </row>
    <row r="76" spans="1:9">
      <c r="A76">
        <v>75</v>
      </c>
      <c r="B76">
        <v>404</v>
      </c>
      <c r="C76">
        <v>3</v>
      </c>
      <c r="D76">
        <v>218</v>
      </c>
      <c r="E76" t="s">
        <v>6</v>
      </c>
      <c r="F76">
        <v>24</v>
      </c>
      <c r="G76" t="s">
        <v>1</v>
      </c>
      <c r="H76" t="s">
        <v>18</v>
      </c>
      <c r="I76" t="s">
        <v>10</v>
      </c>
    </row>
    <row r="77" spans="1:9">
      <c r="A77">
        <v>76</v>
      </c>
      <c r="B77">
        <v>1397</v>
      </c>
      <c r="C77">
        <v>9</v>
      </c>
      <c r="D77">
        <v>90</v>
      </c>
      <c r="E77" t="s">
        <v>5</v>
      </c>
      <c r="F77">
        <v>27</v>
      </c>
      <c r="G77" t="s">
        <v>2</v>
      </c>
      <c r="H77" t="s">
        <v>18</v>
      </c>
      <c r="I77" t="s">
        <v>24</v>
      </c>
    </row>
    <row r="78" spans="1:9">
      <c r="A78">
        <v>77</v>
      </c>
      <c r="B78">
        <v>200</v>
      </c>
      <c r="C78">
        <v>1</v>
      </c>
      <c r="D78">
        <v>104</v>
      </c>
      <c r="E78" t="s">
        <v>5</v>
      </c>
      <c r="F78">
        <v>36</v>
      </c>
      <c r="G78" t="s">
        <v>1</v>
      </c>
      <c r="H78" t="s">
        <v>18</v>
      </c>
      <c r="I78" t="s">
        <v>8</v>
      </c>
    </row>
    <row r="79" spans="1:9">
      <c r="A79">
        <v>78</v>
      </c>
      <c r="B79">
        <v>1110</v>
      </c>
      <c r="C79">
        <v>5</v>
      </c>
      <c r="D79">
        <v>123</v>
      </c>
      <c r="E79" t="s">
        <v>5</v>
      </c>
      <c r="F79">
        <v>30</v>
      </c>
      <c r="G79" t="s">
        <v>1</v>
      </c>
      <c r="H79" t="s">
        <v>18</v>
      </c>
      <c r="I79" t="s">
        <v>12</v>
      </c>
    </row>
    <row r="80" spans="1:9">
      <c r="A80">
        <v>79</v>
      </c>
      <c r="B80">
        <v>398</v>
      </c>
      <c r="C80">
        <v>1</v>
      </c>
      <c r="D80">
        <v>250</v>
      </c>
      <c r="E80" t="s">
        <v>5</v>
      </c>
      <c r="F80">
        <v>32</v>
      </c>
      <c r="G80" t="s">
        <v>1</v>
      </c>
      <c r="H80" t="s">
        <v>18</v>
      </c>
      <c r="I80" t="s">
        <v>8</v>
      </c>
    </row>
    <row r="81" spans="1:9">
      <c r="A81">
        <v>80</v>
      </c>
      <c r="B81">
        <v>1876</v>
      </c>
      <c r="C81">
        <v>4</v>
      </c>
      <c r="D81">
        <v>118</v>
      </c>
      <c r="E81" t="s">
        <v>6</v>
      </c>
      <c r="F81">
        <v>28</v>
      </c>
      <c r="G81" t="s">
        <v>1</v>
      </c>
      <c r="H81" t="s">
        <v>18</v>
      </c>
      <c r="I81" t="s">
        <v>11</v>
      </c>
    </row>
    <row r="82" spans="1:9">
      <c r="A82">
        <v>81</v>
      </c>
      <c r="B82">
        <v>732</v>
      </c>
      <c r="C82">
        <v>2</v>
      </c>
      <c r="D82">
        <v>232</v>
      </c>
      <c r="E82" t="s">
        <v>5</v>
      </c>
      <c r="F82">
        <v>35</v>
      </c>
      <c r="G82" t="s">
        <v>1</v>
      </c>
      <c r="H82" t="s">
        <v>18</v>
      </c>
      <c r="I82" t="s">
        <v>9</v>
      </c>
    </row>
    <row r="83" spans="1:9">
      <c r="A83">
        <v>82</v>
      </c>
      <c r="B83">
        <v>1180</v>
      </c>
      <c r="C83">
        <v>6</v>
      </c>
      <c r="D83">
        <v>40</v>
      </c>
      <c r="E83" t="s">
        <v>5</v>
      </c>
      <c r="F83">
        <v>29</v>
      </c>
      <c r="G83" t="s">
        <v>2</v>
      </c>
      <c r="H83" t="s">
        <v>18</v>
      </c>
      <c r="I83" t="s">
        <v>21</v>
      </c>
    </row>
    <row r="84" spans="1:9">
      <c r="A84">
        <v>83</v>
      </c>
      <c r="B84">
        <v>30</v>
      </c>
      <c r="C84">
        <v>6</v>
      </c>
      <c r="D84">
        <v>40</v>
      </c>
      <c r="E84" t="s">
        <v>6</v>
      </c>
      <c r="F84">
        <v>20</v>
      </c>
      <c r="G84" t="s">
        <v>2</v>
      </c>
      <c r="H84" t="s">
        <v>18</v>
      </c>
      <c r="I84" t="s">
        <v>21</v>
      </c>
    </row>
    <row r="85" spans="1:9">
      <c r="A85">
        <v>84</v>
      </c>
      <c r="B85">
        <v>108</v>
      </c>
      <c r="C85">
        <v>4</v>
      </c>
      <c r="D85">
        <v>90</v>
      </c>
      <c r="E85" t="s">
        <v>5</v>
      </c>
      <c r="F85">
        <v>21</v>
      </c>
      <c r="G85" t="s">
        <v>1</v>
      </c>
      <c r="H85" t="s">
        <v>18</v>
      </c>
      <c r="I85" t="s">
        <v>11</v>
      </c>
    </row>
    <row r="86" spans="1:9">
      <c r="A86">
        <v>85</v>
      </c>
      <c r="B86">
        <v>312</v>
      </c>
      <c r="C86">
        <v>3</v>
      </c>
      <c r="D86">
        <v>185</v>
      </c>
      <c r="E86" t="s">
        <v>6</v>
      </c>
      <c r="F86">
        <v>22</v>
      </c>
      <c r="G86" t="s">
        <v>1</v>
      </c>
      <c r="H86" t="s">
        <v>18</v>
      </c>
      <c r="I86" t="s">
        <v>10</v>
      </c>
    </row>
    <row r="87" spans="1:9">
      <c r="A87">
        <v>86</v>
      </c>
      <c r="B87">
        <v>1941</v>
      </c>
      <c r="C87">
        <v>2</v>
      </c>
      <c r="D87">
        <v>90</v>
      </c>
      <c r="E87" t="s">
        <v>6</v>
      </c>
      <c r="F87">
        <v>33</v>
      </c>
      <c r="G87" t="s">
        <v>1</v>
      </c>
      <c r="H87" t="s">
        <v>18</v>
      </c>
      <c r="I87" t="s">
        <v>9</v>
      </c>
    </row>
    <row r="88" spans="1:9">
      <c r="A88">
        <v>87</v>
      </c>
      <c r="B88">
        <v>583</v>
      </c>
      <c r="C88">
        <v>2</v>
      </c>
      <c r="D88">
        <v>177</v>
      </c>
      <c r="E88" t="s">
        <v>6</v>
      </c>
      <c r="F88">
        <v>22</v>
      </c>
      <c r="G88" t="s">
        <v>1</v>
      </c>
      <c r="H88" t="s">
        <v>18</v>
      </c>
      <c r="I88" t="s">
        <v>9</v>
      </c>
    </row>
    <row r="89" spans="1:9">
      <c r="A89">
        <v>88</v>
      </c>
      <c r="B89">
        <v>63</v>
      </c>
      <c r="C89">
        <v>8</v>
      </c>
      <c r="D89">
        <v>177</v>
      </c>
      <c r="E89" t="s">
        <v>5</v>
      </c>
      <c r="F89">
        <v>28</v>
      </c>
      <c r="G89" t="s">
        <v>2</v>
      </c>
      <c r="H89" t="s">
        <v>18</v>
      </c>
      <c r="I89" t="s">
        <v>23</v>
      </c>
    </row>
    <row r="90" spans="1:9">
      <c r="A90">
        <v>89</v>
      </c>
      <c r="B90">
        <v>1809</v>
      </c>
      <c r="C90">
        <v>2</v>
      </c>
      <c r="D90">
        <v>189</v>
      </c>
      <c r="E90" t="s">
        <v>6</v>
      </c>
      <c r="F90">
        <v>25</v>
      </c>
      <c r="G90" t="s">
        <v>1</v>
      </c>
      <c r="H90" t="s">
        <v>18</v>
      </c>
      <c r="I90" t="s">
        <v>9</v>
      </c>
    </row>
    <row r="91" spans="1:9">
      <c r="A91">
        <v>90</v>
      </c>
      <c r="B91">
        <v>457</v>
      </c>
      <c r="C91">
        <v>3</v>
      </c>
      <c r="D91">
        <v>144</v>
      </c>
      <c r="E91" t="s">
        <v>6</v>
      </c>
      <c r="F91">
        <v>22</v>
      </c>
      <c r="G91" t="s">
        <v>1</v>
      </c>
      <c r="H91" t="s">
        <v>18</v>
      </c>
      <c r="I91" t="s">
        <v>10</v>
      </c>
    </row>
    <row r="92" spans="1:9">
      <c r="A92">
        <v>91</v>
      </c>
      <c r="B92">
        <v>561</v>
      </c>
      <c r="C92">
        <v>1</v>
      </c>
      <c r="D92">
        <v>137</v>
      </c>
      <c r="E92" t="s">
        <v>6</v>
      </c>
      <c r="F92">
        <v>42</v>
      </c>
      <c r="G92" t="s">
        <v>1</v>
      </c>
      <c r="H92" t="s">
        <v>17</v>
      </c>
      <c r="I92" t="s">
        <v>8</v>
      </c>
    </row>
    <row r="93" spans="1:9">
      <c r="A93">
        <v>92</v>
      </c>
      <c r="B93">
        <v>1902</v>
      </c>
      <c r="C93">
        <v>9</v>
      </c>
      <c r="D93">
        <v>40</v>
      </c>
      <c r="E93" t="s">
        <v>6</v>
      </c>
      <c r="F93">
        <v>19</v>
      </c>
      <c r="G93" t="s">
        <v>2</v>
      </c>
      <c r="H93" t="s">
        <v>18</v>
      </c>
      <c r="I93" t="s">
        <v>24</v>
      </c>
    </row>
    <row r="94" spans="1:9">
      <c r="A94">
        <v>93</v>
      </c>
      <c r="B94">
        <v>544</v>
      </c>
      <c r="C94">
        <v>5</v>
      </c>
      <c r="D94">
        <v>133</v>
      </c>
      <c r="E94" t="s">
        <v>6</v>
      </c>
      <c r="F94">
        <v>30</v>
      </c>
      <c r="G94" t="s">
        <v>1</v>
      </c>
      <c r="H94" t="s">
        <v>17</v>
      </c>
      <c r="I94" t="s">
        <v>12</v>
      </c>
    </row>
    <row r="95" spans="1:9">
      <c r="A95">
        <v>94</v>
      </c>
      <c r="B95">
        <v>1307</v>
      </c>
      <c r="C95">
        <v>1</v>
      </c>
      <c r="D95">
        <v>140</v>
      </c>
      <c r="E95" t="s">
        <v>6</v>
      </c>
      <c r="F95">
        <v>27</v>
      </c>
      <c r="G95" t="s">
        <v>1</v>
      </c>
      <c r="H95" t="s">
        <v>18</v>
      </c>
      <c r="I95" t="s">
        <v>8</v>
      </c>
    </row>
    <row r="96" spans="1:9">
      <c r="A96">
        <v>95</v>
      </c>
      <c r="B96">
        <v>1681</v>
      </c>
      <c r="C96">
        <v>5</v>
      </c>
      <c r="D96">
        <v>90</v>
      </c>
      <c r="E96" t="s">
        <v>6</v>
      </c>
      <c r="F96">
        <v>31</v>
      </c>
      <c r="G96" t="s">
        <v>1</v>
      </c>
      <c r="H96" t="s">
        <v>18</v>
      </c>
      <c r="I96" t="s">
        <v>12</v>
      </c>
    </row>
    <row r="97" spans="1:9">
      <c r="A97">
        <v>96</v>
      </c>
      <c r="B97">
        <v>1756</v>
      </c>
      <c r="C97">
        <v>2</v>
      </c>
      <c r="D97">
        <v>172</v>
      </c>
      <c r="E97" t="s">
        <v>5</v>
      </c>
      <c r="F97">
        <v>28</v>
      </c>
      <c r="G97" t="s">
        <v>1</v>
      </c>
      <c r="H97" t="s">
        <v>17</v>
      </c>
      <c r="I97" t="s">
        <v>9</v>
      </c>
    </row>
    <row r="98" spans="1:9">
      <c r="A98">
        <v>97</v>
      </c>
      <c r="B98">
        <v>1236</v>
      </c>
      <c r="C98">
        <v>8</v>
      </c>
      <c r="D98">
        <v>40</v>
      </c>
      <c r="E98" t="s">
        <v>5</v>
      </c>
      <c r="F98">
        <v>24</v>
      </c>
      <c r="G98" t="s">
        <v>2</v>
      </c>
      <c r="H98" t="s">
        <v>18</v>
      </c>
      <c r="I98" t="s">
        <v>23</v>
      </c>
    </row>
    <row r="99" spans="1:9">
      <c r="A99">
        <v>98</v>
      </c>
      <c r="B99">
        <v>631</v>
      </c>
      <c r="C99">
        <v>4</v>
      </c>
      <c r="D99">
        <v>103</v>
      </c>
      <c r="E99" t="s">
        <v>6</v>
      </c>
      <c r="F99">
        <v>22</v>
      </c>
      <c r="G99" t="s">
        <v>1</v>
      </c>
      <c r="H99" t="s">
        <v>17</v>
      </c>
      <c r="I99" t="s">
        <v>11</v>
      </c>
    </row>
    <row r="100" spans="1:9">
      <c r="A100">
        <v>99</v>
      </c>
      <c r="B100">
        <v>423</v>
      </c>
      <c r="C100">
        <v>9</v>
      </c>
      <c r="D100">
        <v>40</v>
      </c>
      <c r="E100" t="s">
        <v>5</v>
      </c>
      <c r="F100">
        <v>24</v>
      </c>
      <c r="G100" t="s">
        <v>2</v>
      </c>
      <c r="H100" t="s">
        <v>18</v>
      </c>
      <c r="I100" t="s">
        <v>24</v>
      </c>
    </row>
    <row r="101" spans="1:9">
      <c r="A101">
        <v>100</v>
      </c>
      <c r="B101">
        <v>139</v>
      </c>
      <c r="C101">
        <v>6</v>
      </c>
      <c r="D101">
        <v>40</v>
      </c>
      <c r="E101" t="s">
        <v>6</v>
      </c>
      <c r="F101">
        <v>24</v>
      </c>
      <c r="G101" t="s">
        <v>2</v>
      </c>
      <c r="H101" t="s">
        <v>18</v>
      </c>
      <c r="I101" t="s">
        <v>21</v>
      </c>
    </row>
    <row r="102" spans="1:9">
      <c r="A102">
        <v>101</v>
      </c>
      <c r="B102">
        <v>1332</v>
      </c>
      <c r="C102">
        <v>4</v>
      </c>
      <c r="D102">
        <v>177</v>
      </c>
      <c r="E102" t="s">
        <v>6</v>
      </c>
      <c r="F102">
        <v>24</v>
      </c>
      <c r="G102" t="s">
        <v>1</v>
      </c>
      <c r="H102" t="s">
        <v>18</v>
      </c>
      <c r="I102" t="s">
        <v>11</v>
      </c>
    </row>
    <row r="103" spans="1:9">
      <c r="A103">
        <v>102</v>
      </c>
      <c r="B103">
        <v>1943</v>
      </c>
      <c r="C103">
        <v>1</v>
      </c>
      <c r="D103">
        <v>187</v>
      </c>
      <c r="E103" t="s">
        <v>5</v>
      </c>
      <c r="F103">
        <v>18</v>
      </c>
      <c r="G103" t="s">
        <v>1</v>
      </c>
      <c r="H103" t="s">
        <v>18</v>
      </c>
      <c r="I103" t="s">
        <v>8</v>
      </c>
    </row>
    <row r="104" spans="1:9">
      <c r="A104">
        <v>103</v>
      </c>
      <c r="B104">
        <v>774</v>
      </c>
      <c r="C104">
        <v>5</v>
      </c>
      <c r="D104">
        <v>163</v>
      </c>
      <c r="E104" t="s">
        <v>5</v>
      </c>
      <c r="F104">
        <v>30</v>
      </c>
      <c r="G104" t="s">
        <v>1</v>
      </c>
      <c r="H104" t="s">
        <v>17</v>
      </c>
      <c r="I104" t="s">
        <v>12</v>
      </c>
    </row>
    <row r="105" spans="1:9">
      <c r="A105">
        <v>104</v>
      </c>
      <c r="B105">
        <v>1223</v>
      </c>
      <c r="C105">
        <v>4</v>
      </c>
      <c r="D105">
        <v>139</v>
      </c>
      <c r="E105" t="s">
        <v>6</v>
      </c>
      <c r="F105">
        <v>27</v>
      </c>
      <c r="G105" t="s">
        <v>1</v>
      </c>
      <c r="H105" t="s">
        <v>17</v>
      </c>
      <c r="I105" t="s">
        <v>11</v>
      </c>
    </row>
    <row r="106" spans="1:9">
      <c r="A106">
        <v>105</v>
      </c>
      <c r="B106">
        <v>1630</v>
      </c>
      <c r="C106">
        <v>2</v>
      </c>
      <c r="D106">
        <v>90</v>
      </c>
      <c r="E106" t="s">
        <v>6</v>
      </c>
      <c r="F106">
        <v>35</v>
      </c>
      <c r="G106" t="s">
        <v>1</v>
      </c>
      <c r="H106" t="s">
        <v>18</v>
      </c>
      <c r="I106" t="s">
        <v>9</v>
      </c>
    </row>
    <row r="107" spans="1:9">
      <c r="A107">
        <v>106</v>
      </c>
      <c r="B107">
        <v>996</v>
      </c>
      <c r="C107">
        <v>3</v>
      </c>
      <c r="D107">
        <v>90</v>
      </c>
      <c r="E107" t="s">
        <v>5</v>
      </c>
      <c r="F107">
        <v>31</v>
      </c>
      <c r="G107" t="s">
        <v>1</v>
      </c>
      <c r="H107" t="s">
        <v>18</v>
      </c>
      <c r="I107" t="s">
        <v>10</v>
      </c>
    </row>
    <row r="108" spans="1:9">
      <c r="A108">
        <v>107</v>
      </c>
      <c r="B108">
        <v>1217</v>
      </c>
      <c r="C108">
        <v>3</v>
      </c>
      <c r="D108">
        <v>156</v>
      </c>
      <c r="E108" t="s">
        <v>5</v>
      </c>
      <c r="F108">
        <v>35</v>
      </c>
      <c r="G108" t="s">
        <v>1</v>
      </c>
      <c r="H108" t="s">
        <v>17</v>
      </c>
      <c r="I108" t="s">
        <v>10</v>
      </c>
    </row>
    <row r="109" spans="1:9">
      <c r="A109">
        <v>108</v>
      </c>
      <c r="B109">
        <v>976</v>
      </c>
      <c r="C109">
        <v>7</v>
      </c>
      <c r="D109">
        <v>169</v>
      </c>
      <c r="E109" t="s">
        <v>5</v>
      </c>
      <c r="F109">
        <v>22</v>
      </c>
      <c r="G109" t="s">
        <v>2</v>
      </c>
      <c r="H109" t="s">
        <v>18</v>
      </c>
      <c r="I109" t="s">
        <v>22</v>
      </c>
    </row>
    <row r="110" spans="1:9">
      <c r="A110">
        <v>109</v>
      </c>
      <c r="B110">
        <v>1596</v>
      </c>
      <c r="C110">
        <v>8</v>
      </c>
      <c r="D110">
        <v>40</v>
      </c>
      <c r="E110" t="s">
        <v>6</v>
      </c>
      <c r="F110">
        <v>26</v>
      </c>
      <c r="G110" t="s">
        <v>2</v>
      </c>
      <c r="H110" t="s">
        <v>18</v>
      </c>
      <c r="I110" t="s">
        <v>23</v>
      </c>
    </row>
    <row r="111" spans="1:9">
      <c r="A111">
        <v>110</v>
      </c>
      <c r="B111">
        <v>1382</v>
      </c>
      <c r="C111">
        <v>8</v>
      </c>
      <c r="D111">
        <v>331</v>
      </c>
      <c r="E111" t="s">
        <v>6</v>
      </c>
      <c r="F111">
        <v>30</v>
      </c>
      <c r="G111" t="s">
        <v>2</v>
      </c>
      <c r="H111" t="s">
        <v>18</v>
      </c>
      <c r="I111" t="s">
        <v>23</v>
      </c>
    </row>
    <row r="112" spans="1:9">
      <c r="A112">
        <v>111</v>
      </c>
      <c r="B112">
        <v>2104</v>
      </c>
      <c r="C112">
        <v>5</v>
      </c>
      <c r="D112">
        <v>209</v>
      </c>
      <c r="E112" t="s">
        <v>6</v>
      </c>
      <c r="F112">
        <v>29</v>
      </c>
      <c r="G112" t="s">
        <v>1</v>
      </c>
      <c r="H112" t="s">
        <v>18</v>
      </c>
      <c r="I112" t="s">
        <v>12</v>
      </c>
    </row>
    <row r="113" spans="1:9">
      <c r="A113">
        <v>112</v>
      </c>
      <c r="B113">
        <v>1142</v>
      </c>
      <c r="C113">
        <v>2</v>
      </c>
      <c r="D113">
        <v>249</v>
      </c>
      <c r="E113" t="s">
        <v>6</v>
      </c>
      <c r="F113">
        <v>38</v>
      </c>
      <c r="G113" t="s">
        <v>1</v>
      </c>
      <c r="H113" t="s">
        <v>18</v>
      </c>
      <c r="I113" t="s">
        <v>9</v>
      </c>
    </row>
    <row r="114" spans="1:9">
      <c r="A114">
        <v>113</v>
      </c>
      <c r="B114">
        <v>278</v>
      </c>
      <c r="C114">
        <v>1</v>
      </c>
      <c r="D114">
        <v>236</v>
      </c>
      <c r="E114" t="s">
        <v>5</v>
      </c>
      <c r="F114">
        <v>22</v>
      </c>
      <c r="G114" t="s">
        <v>1</v>
      </c>
      <c r="H114" t="s">
        <v>17</v>
      </c>
      <c r="I114" t="s">
        <v>8</v>
      </c>
    </row>
    <row r="115" spans="1:9">
      <c r="A115">
        <v>114</v>
      </c>
      <c r="B115">
        <v>639</v>
      </c>
      <c r="C115">
        <v>5</v>
      </c>
      <c r="D115">
        <v>90</v>
      </c>
      <c r="E115" t="s">
        <v>6</v>
      </c>
      <c r="F115">
        <v>27</v>
      </c>
      <c r="G115" t="s">
        <v>1</v>
      </c>
      <c r="H115" t="s">
        <v>18</v>
      </c>
      <c r="I115" t="s">
        <v>12</v>
      </c>
    </row>
    <row r="116" spans="1:9">
      <c r="A116">
        <v>115</v>
      </c>
      <c r="B116">
        <v>1607</v>
      </c>
      <c r="C116">
        <v>7</v>
      </c>
      <c r="D116">
        <v>40</v>
      </c>
      <c r="E116" t="s">
        <v>6</v>
      </c>
      <c r="F116">
        <v>31</v>
      </c>
      <c r="G116" t="s">
        <v>2</v>
      </c>
      <c r="H116" t="s">
        <v>18</v>
      </c>
      <c r="I116" t="s">
        <v>22</v>
      </c>
    </row>
    <row r="117" spans="1:9">
      <c r="A117">
        <v>116</v>
      </c>
      <c r="B117">
        <v>2086</v>
      </c>
      <c r="C117">
        <v>9</v>
      </c>
      <c r="D117">
        <v>90</v>
      </c>
      <c r="E117" t="s">
        <v>6</v>
      </c>
      <c r="F117">
        <v>30</v>
      </c>
      <c r="G117" t="s">
        <v>2</v>
      </c>
      <c r="H117" t="s">
        <v>18</v>
      </c>
      <c r="I117" t="s">
        <v>24</v>
      </c>
    </row>
    <row r="118" spans="1:9">
      <c r="A118">
        <v>117</v>
      </c>
      <c r="B118">
        <v>1897</v>
      </c>
      <c r="C118">
        <v>1</v>
      </c>
      <c r="D118">
        <v>158</v>
      </c>
      <c r="E118" t="s">
        <v>6</v>
      </c>
      <c r="F118">
        <v>39</v>
      </c>
      <c r="G118" t="s">
        <v>1</v>
      </c>
      <c r="H118" t="s">
        <v>18</v>
      </c>
      <c r="I118" t="s">
        <v>8</v>
      </c>
    </row>
    <row r="119" spans="1:9">
      <c r="A119">
        <v>118</v>
      </c>
      <c r="B119">
        <v>1332</v>
      </c>
      <c r="C119">
        <v>2</v>
      </c>
      <c r="D119">
        <v>90</v>
      </c>
      <c r="E119" t="s">
        <v>6</v>
      </c>
      <c r="F119">
        <v>24</v>
      </c>
      <c r="G119" t="s">
        <v>1</v>
      </c>
      <c r="H119" t="s">
        <v>18</v>
      </c>
      <c r="I119" t="s">
        <v>9</v>
      </c>
    </row>
    <row r="120" spans="1:9">
      <c r="A120">
        <v>119</v>
      </c>
      <c r="B120">
        <v>1591</v>
      </c>
      <c r="C120">
        <v>8</v>
      </c>
      <c r="D120">
        <v>40</v>
      </c>
      <c r="E120" t="s">
        <v>5</v>
      </c>
      <c r="F120">
        <v>22</v>
      </c>
      <c r="G120" t="s">
        <v>2</v>
      </c>
      <c r="H120" t="s">
        <v>18</v>
      </c>
      <c r="I120" t="s">
        <v>23</v>
      </c>
    </row>
    <row r="121" spans="1:9">
      <c r="A121">
        <v>120</v>
      </c>
      <c r="B121">
        <v>1156</v>
      </c>
      <c r="C121">
        <v>5</v>
      </c>
      <c r="D121">
        <v>90</v>
      </c>
      <c r="E121" t="s">
        <v>5</v>
      </c>
      <c r="F121">
        <v>19</v>
      </c>
      <c r="G121" t="s">
        <v>1</v>
      </c>
      <c r="H121" t="s">
        <v>18</v>
      </c>
      <c r="I121" t="s">
        <v>12</v>
      </c>
    </row>
    <row r="122" spans="1:9">
      <c r="A122">
        <v>121</v>
      </c>
      <c r="B122">
        <v>1884</v>
      </c>
      <c r="C122">
        <v>8</v>
      </c>
      <c r="D122">
        <v>208</v>
      </c>
      <c r="E122" t="s">
        <v>6</v>
      </c>
      <c r="F122">
        <v>30</v>
      </c>
      <c r="G122" t="s">
        <v>2</v>
      </c>
      <c r="H122" t="s">
        <v>17</v>
      </c>
      <c r="I122" t="s">
        <v>23</v>
      </c>
    </row>
    <row r="123" spans="1:9">
      <c r="A123">
        <v>122</v>
      </c>
      <c r="B123">
        <v>929</v>
      </c>
      <c r="C123">
        <v>4</v>
      </c>
      <c r="D123">
        <v>90</v>
      </c>
      <c r="E123" t="s">
        <v>5</v>
      </c>
      <c r="F123">
        <v>34</v>
      </c>
      <c r="G123" t="s">
        <v>1</v>
      </c>
      <c r="H123" t="s">
        <v>18</v>
      </c>
      <c r="I123" t="s">
        <v>11</v>
      </c>
    </row>
    <row r="124" spans="1:9">
      <c r="A124">
        <v>123</v>
      </c>
      <c r="B124">
        <v>1383</v>
      </c>
      <c r="C124">
        <v>6</v>
      </c>
      <c r="D124">
        <v>40</v>
      </c>
      <c r="E124" t="s">
        <v>6</v>
      </c>
      <c r="F124">
        <v>22</v>
      </c>
      <c r="G124" t="s">
        <v>2</v>
      </c>
      <c r="H124" t="s">
        <v>18</v>
      </c>
      <c r="I124" t="s">
        <v>21</v>
      </c>
    </row>
    <row r="125" spans="1:9">
      <c r="A125">
        <v>124</v>
      </c>
      <c r="B125">
        <v>1489</v>
      </c>
      <c r="C125">
        <v>9</v>
      </c>
      <c r="D125">
        <v>286</v>
      </c>
      <c r="E125" t="s">
        <v>5</v>
      </c>
      <c r="F125">
        <v>35</v>
      </c>
      <c r="G125" t="s">
        <v>2</v>
      </c>
      <c r="H125" t="s">
        <v>18</v>
      </c>
      <c r="I125" t="s">
        <v>24</v>
      </c>
    </row>
    <row r="126" spans="1:9">
      <c r="A126">
        <v>125</v>
      </c>
      <c r="B126">
        <v>1757</v>
      </c>
      <c r="C126">
        <v>8</v>
      </c>
      <c r="D126">
        <v>40</v>
      </c>
      <c r="E126" t="s">
        <v>6</v>
      </c>
      <c r="F126">
        <v>24</v>
      </c>
      <c r="G126" t="s">
        <v>2</v>
      </c>
      <c r="H126" t="s">
        <v>18</v>
      </c>
      <c r="I126" t="s">
        <v>23</v>
      </c>
    </row>
    <row r="127" spans="1:9">
      <c r="A127">
        <v>126</v>
      </c>
      <c r="B127">
        <v>717</v>
      </c>
      <c r="C127">
        <v>8</v>
      </c>
      <c r="D127">
        <v>90</v>
      </c>
      <c r="E127" t="s">
        <v>5</v>
      </c>
      <c r="F127">
        <v>24</v>
      </c>
      <c r="G127" t="s">
        <v>2</v>
      </c>
      <c r="H127" t="s">
        <v>18</v>
      </c>
      <c r="I127" t="s">
        <v>23</v>
      </c>
    </row>
    <row r="128" spans="1:9">
      <c r="A128">
        <v>127</v>
      </c>
      <c r="B128">
        <v>414</v>
      </c>
      <c r="C128">
        <v>9</v>
      </c>
      <c r="D128">
        <v>90</v>
      </c>
      <c r="E128" t="s">
        <v>6</v>
      </c>
      <c r="F128">
        <v>18</v>
      </c>
      <c r="G128" t="s">
        <v>2</v>
      </c>
      <c r="H128" t="s">
        <v>18</v>
      </c>
      <c r="I128" t="s">
        <v>24</v>
      </c>
    </row>
    <row r="129" spans="1:9">
      <c r="A129">
        <v>128</v>
      </c>
      <c r="B129">
        <v>1805</v>
      </c>
      <c r="C129">
        <v>4</v>
      </c>
      <c r="D129">
        <v>176</v>
      </c>
      <c r="E129" t="s">
        <v>5</v>
      </c>
      <c r="F129">
        <v>21</v>
      </c>
      <c r="G129" t="s">
        <v>1</v>
      </c>
      <c r="H129" t="s">
        <v>18</v>
      </c>
      <c r="I129" t="s">
        <v>11</v>
      </c>
    </row>
    <row r="130" spans="1:9">
      <c r="A130">
        <v>129</v>
      </c>
      <c r="B130">
        <v>469</v>
      </c>
      <c r="C130">
        <v>1</v>
      </c>
      <c r="D130">
        <v>90</v>
      </c>
      <c r="E130" t="s">
        <v>6</v>
      </c>
      <c r="F130">
        <v>26</v>
      </c>
      <c r="G130" t="s">
        <v>1</v>
      </c>
      <c r="H130" t="s">
        <v>18</v>
      </c>
      <c r="I130" t="s">
        <v>8</v>
      </c>
    </row>
    <row r="131" spans="1:9">
      <c r="A131">
        <v>130</v>
      </c>
      <c r="B131">
        <v>522</v>
      </c>
      <c r="C131">
        <v>5</v>
      </c>
      <c r="D131">
        <v>131</v>
      </c>
      <c r="E131" t="s">
        <v>5</v>
      </c>
      <c r="F131">
        <v>20</v>
      </c>
      <c r="G131" t="s">
        <v>1</v>
      </c>
      <c r="H131" t="s">
        <v>18</v>
      </c>
      <c r="I131" t="s">
        <v>12</v>
      </c>
    </row>
    <row r="132" spans="1:9">
      <c r="A132">
        <v>131</v>
      </c>
      <c r="B132">
        <v>1688</v>
      </c>
      <c r="C132">
        <v>5</v>
      </c>
      <c r="D132">
        <v>132</v>
      </c>
      <c r="E132" t="s">
        <v>6</v>
      </c>
      <c r="F132">
        <v>38</v>
      </c>
      <c r="G132" t="s">
        <v>1</v>
      </c>
      <c r="H132" t="s">
        <v>18</v>
      </c>
      <c r="I132" t="s">
        <v>12</v>
      </c>
    </row>
    <row r="133" spans="1:9">
      <c r="A133">
        <v>132</v>
      </c>
      <c r="B133">
        <v>2091</v>
      </c>
      <c r="C133">
        <v>2</v>
      </c>
      <c r="D133">
        <v>122</v>
      </c>
      <c r="E133" t="s">
        <v>5</v>
      </c>
      <c r="F133">
        <v>25</v>
      </c>
      <c r="G133" t="s">
        <v>1</v>
      </c>
      <c r="H133" t="s">
        <v>17</v>
      </c>
      <c r="I133" t="s">
        <v>9</v>
      </c>
    </row>
    <row r="134" spans="1:9">
      <c r="A134">
        <v>133</v>
      </c>
      <c r="B134">
        <v>45</v>
      </c>
      <c r="C134">
        <v>5</v>
      </c>
      <c r="D134">
        <v>219</v>
      </c>
      <c r="E134" t="s">
        <v>5</v>
      </c>
      <c r="F134">
        <v>18</v>
      </c>
      <c r="G134" t="s">
        <v>1</v>
      </c>
      <c r="H134" t="s">
        <v>17</v>
      </c>
      <c r="I134" t="s">
        <v>12</v>
      </c>
    </row>
    <row r="135" spans="1:9">
      <c r="A135">
        <v>134</v>
      </c>
      <c r="B135">
        <v>1834</v>
      </c>
      <c r="C135">
        <v>8</v>
      </c>
      <c r="D135">
        <v>165</v>
      </c>
      <c r="E135" t="s">
        <v>6</v>
      </c>
      <c r="F135">
        <v>25</v>
      </c>
      <c r="G135" t="s">
        <v>2</v>
      </c>
      <c r="H135" t="s">
        <v>17</v>
      </c>
      <c r="I135" t="s">
        <v>23</v>
      </c>
    </row>
    <row r="136" spans="1:9">
      <c r="A136">
        <v>135</v>
      </c>
      <c r="B136">
        <v>222</v>
      </c>
      <c r="C136">
        <v>1</v>
      </c>
      <c r="D136">
        <v>228</v>
      </c>
      <c r="E136" t="s">
        <v>5</v>
      </c>
      <c r="F136">
        <v>32</v>
      </c>
      <c r="G136" t="s">
        <v>1</v>
      </c>
      <c r="H136" t="s">
        <v>17</v>
      </c>
      <c r="I136" t="s">
        <v>8</v>
      </c>
    </row>
    <row r="137" spans="1:9">
      <c r="A137">
        <v>136</v>
      </c>
      <c r="B137">
        <v>568</v>
      </c>
      <c r="C137">
        <v>4</v>
      </c>
      <c r="D137">
        <v>162</v>
      </c>
      <c r="E137" t="s">
        <v>5</v>
      </c>
      <c r="F137">
        <v>19</v>
      </c>
      <c r="G137" t="s">
        <v>1</v>
      </c>
      <c r="H137" t="s">
        <v>17</v>
      </c>
      <c r="I137" t="s">
        <v>11</v>
      </c>
    </row>
    <row r="138" spans="1:9">
      <c r="A138">
        <v>137</v>
      </c>
      <c r="B138">
        <v>764</v>
      </c>
      <c r="C138">
        <v>4</v>
      </c>
      <c r="D138">
        <v>120</v>
      </c>
      <c r="E138" t="s">
        <v>5</v>
      </c>
      <c r="F138">
        <v>29</v>
      </c>
      <c r="G138" t="s">
        <v>1</v>
      </c>
      <c r="H138" t="s">
        <v>17</v>
      </c>
      <c r="I138" t="s">
        <v>11</v>
      </c>
    </row>
    <row r="139" spans="1:9">
      <c r="A139">
        <v>138</v>
      </c>
      <c r="B139">
        <v>1586</v>
      </c>
      <c r="C139">
        <v>6</v>
      </c>
      <c r="D139">
        <v>90</v>
      </c>
      <c r="E139" t="s">
        <v>5</v>
      </c>
      <c r="F139">
        <v>36</v>
      </c>
      <c r="G139" t="s">
        <v>2</v>
      </c>
      <c r="H139" t="s">
        <v>18</v>
      </c>
      <c r="I139" t="s">
        <v>21</v>
      </c>
    </row>
    <row r="140" spans="1:9">
      <c r="A140">
        <v>139</v>
      </c>
      <c r="B140">
        <v>1463</v>
      </c>
      <c r="C140">
        <v>4</v>
      </c>
      <c r="D140">
        <v>140</v>
      </c>
      <c r="E140" t="s">
        <v>6</v>
      </c>
      <c r="F140">
        <v>24</v>
      </c>
      <c r="G140" t="s">
        <v>1</v>
      </c>
      <c r="H140" t="s">
        <v>18</v>
      </c>
      <c r="I140" t="s">
        <v>11</v>
      </c>
    </row>
    <row r="141" spans="1:9">
      <c r="A141">
        <v>140</v>
      </c>
      <c r="B141">
        <v>89</v>
      </c>
      <c r="C141">
        <v>9</v>
      </c>
      <c r="D141">
        <v>262</v>
      </c>
      <c r="E141" t="s">
        <v>5</v>
      </c>
      <c r="F141">
        <v>32</v>
      </c>
      <c r="G141" t="s">
        <v>2</v>
      </c>
      <c r="H141" t="s">
        <v>17</v>
      </c>
      <c r="I141" t="s">
        <v>24</v>
      </c>
    </row>
    <row r="142" spans="1:9">
      <c r="A142">
        <v>141</v>
      </c>
      <c r="B142">
        <v>1822</v>
      </c>
      <c r="C142">
        <v>9</v>
      </c>
      <c r="D142">
        <v>90</v>
      </c>
      <c r="E142" t="s">
        <v>5</v>
      </c>
      <c r="F142">
        <v>18</v>
      </c>
      <c r="G142" t="s">
        <v>2</v>
      </c>
      <c r="H142" t="s">
        <v>18</v>
      </c>
      <c r="I142" t="s">
        <v>24</v>
      </c>
    </row>
    <row r="143" spans="1:9">
      <c r="A143">
        <v>142</v>
      </c>
      <c r="B143">
        <v>1798</v>
      </c>
      <c r="C143">
        <v>8</v>
      </c>
      <c r="D143">
        <v>90</v>
      </c>
      <c r="E143" t="s">
        <v>5</v>
      </c>
      <c r="F143">
        <v>23</v>
      </c>
      <c r="G143" t="s">
        <v>2</v>
      </c>
      <c r="H143" t="s">
        <v>18</v>
      </c>
      <c r="I143" t="s">
        <v>23</v>
      </c>
    </row>
    <row r="144" spans="1:9">
      <c r="A144">
        <v>143</v>
      </c>
      <c r="B144">
        <v>514</v>
      </c>
      <c r="C144">
        <v>1</v>
      </c>
      <c r="D144">
        <v>130</v>
      </c>
      <c r="E144" t="s">
        <v>6</v>
      </c>
      <c r="F144">
        <v>25</v>
      </c>
      <c r="G144" t="s">
        <v>1</v>
      </c>
      <c r="H144" t="s">
        <v>18</v>
      </c>
      <c r="I144" t="s">
        <v>8</v>
      </c>
    </row>
    <row r="145" spans="1:9">
      <c r="A145">
        <v>144</v>
      </c>
      <c r="B145">
        <v>963</v>
      </c>
      <c r="C145">
        <v>4</v>
      </c>
      <c r="D145">
        <v>80</v>
      </c>
      <c r="E145" t="s">
        <v>5</v>
      </c>
      <c r="F145">
        <v>20</v>
      </c>
      <c r="G145" t="s">
        <v>1</v>
      </c>
      <c r="H145" t="s">
        <v>18</v>
      </c>
      <c r="I145" t="s">
        <v>11</v>
      </c>
    </row>
    <row r="146" spans="1:9">
      <c r="A146">
        <v>145</v>
      </c>
      <c r="B146">
        <v>391</v>
      </c>
      <c r="C146">
        <v>5</v>
      </c>
      <c r="D146">
        <v>187</v>
      </c>
      <c r="E146" t="s">
        <v>6</v>
      </c>
      <c r="F146">
        <v>34</v>
      </c>
      <c r="G146" t="s">
        <v>1</v>
      </c>
      <c r="H146" t="s">
        <v>18</v>
      </c>
      <c r="I146" t="s">
        <v>12</v>
      </c>
    </row>
    <row r="147" spans="1:9">
      <c r="A147">
        <v>146</v>
      </c>
      <c r="B147">
        <v>2045</v>
      </c>
      <c r="C147">
        <v>3</v>
      </c>
      <c r="D147">
        <v>90</v>
      </c>
      <c r="E147" t="s">
        <v>5</v>
      </c>
      <c r="F147">
        <v>24</v>
      </c>
      <c r="G147" t="s">
        <v>1</v>
      </c>
      <c r="H147" t="s">
        <v>18</v>
      </c>
      <c r="I147" t="s">
        <v>10</v>
      </c>
    </row>
    <row r="148" spans="1:9">
      <c r="A148">
        <v>147</v>
      </c>
      <c r="B148">
        <v>1447</v>
      </c>
      <c r="C148">
        <v>9</v>
      </c>
      <c r="D148">
        <v>90</v>
      </c>
      <c r="E148" t="s">
        <v>5</v>
      </c>
      <c r="F148">
        <v>22</v>
      </c>
      <c r="G148" t="s">
        <v>2</v>
      </c>
      <c r="H148" t="s">
        <v>18</v>
      </c>
      <c r="I148" t="s">
        <v>24</v>
      </c>
    </row>
    <row r="149" spans="1:9">
      <c r="A149">
        <v>148</v>
      </c>
      <c r="B149">
        <v>1406</v>
      </c>
      <c r="C149">
        <v>3</v>
      </c>
      <c r="D149">
        <v>90</v>
      </c>
      <c r="E149" t="s">
        <v>5</v>
      </c>
      <c r="F149">
        <v>20</v>
      </c>
      <c r="G149" t="s">
        <v>1</v>
      </c>
      <c r="H149" t="s">
        <v>18</v>
      </c>
      <c r="I149" t="s">
        <v>10</v>
      </c>
    </row>
    <row r="150" spans="1:9">
      <c r="A150">
        <v>149</v>
      </c>
      <c r="B150">
        <v>1630</v>
      </c>
      <c r="C150">
        <v>7</v>
      </c>
      <c r="D150">
        <v>40</v>
      </c>
      <c r="E150" t="s">
        <v>6</v>
      </c>
      <c r="F150">
        <v>35</v>
      </c>
      <c r="G150" t="s">
        <v>2</v>
      </c>
      <c r="H150" t="s">
        <v>18</v>
      </c>
      <c r="I150" t="s">
        <v>22</v>
      </c>
    </row>
    <row r="151" spans="1:9">
      <c r="A151">
        <v>150</v>
      </c>
      <c r="B151">
        <v>1071</v>
      </c>
      <c r="C151">
        <v>5</v>
      </c>
      <c r="D151">
        <v>90</v>
      </c>
      <c r="E151" t="s">
        <v>5</v>
      </c>
      <c r="F151">
        <v>24</v>
      </c>
      <c r="G151" t="s">
        <v>1</v>
      </c>
      <c r="H151" t="s">
        <v>18</v>
      </c>
      <c r="I151" t="s">
        <v>12</v>
      </c>
    </row>
    <row r="152" spans="1:9">
      <c r="A152">
        <v>151</v>
      </c>
      <c r="B152">
        <v>1597</v>
      </c>
      <c r="C152">
        <v>3</v>
      </c>
      <c r="D152">
        <v>178</v>
      </c>
      <c r="E152" t="s">
        <v>5</v>
      </c>
      <c r="F152">
        <v>31</v>
      </c>
      <c r="G152" t="s">
        <v>1</v>
      </c>
      <c r="H152" t="s">
        <v>18</v>
      </c>
      <c r="I152" t="s">
        <v>10</v>
      </c>
    </row>
    <row r="153" spans="1:9">
      <c r="A153">
        <v>152</v>
      </c>
      <c r="B153">
        <v>1701</v>
      </c>
      <c r="C153">
        <v>6</v>
      </c>
      <c r="D153">
        <v>40</v>
      </c>
      <c r="E153" t="s">
        <v>6</v>
      </c>
      <c r="F153">
        <v>23</v>
      </c>
      <c r="G153" t="s">
        <v>2</v>
      </c>
      <c r="H153" t="s">
        <v>18</v>
      </c>
      <c r="I153" t="s">
        <v>21</v>
      </c>
    </row>
    <row r="154" spans="1:9">
      <c r="A154">
        <v>153</v>
      </c>
      <c r="B154">
        <v>903</v>
      </c>
      <c r="C154">
        <v>2</v>
      </c>
      <c r="D154">
        <v>90</v>
      </c>
      <c r="E154" t="s">
        <v>6</v>
      </c>
      <c r="F154">
        <v>31</v>
      </c>
      <c r="G154" t="s">
        <v>1</v>
      </c>
      <c r="H154" t="s">
        <v>18</v>
      </c>
      <c r="I154" t="s">
        <v>9</v>
      </c>
    </row>
    <row r="155" spans="1:9">
      <c r="A155">
        <v>154</v>
      </c>
      <c r="B155">
        <v>1584</v>
      </c>
      <c r="C155">
        <v>4</v>
      </c>
      <c r="D155">
        <v>151</v>
      </c>
      <c r="E155" t="s">
        <v>5</v>
      </c>
      <c r="F155">
        <v>36</v>
      </c>
      <c r="G155" t="s">
        <v>1</v>
      </c>
      <c r="H155" t="s">
        <v>18</v>
      </c>
      <c r="I155" t="s">
        <v>11</v>
      </c>
    </row>
    <row r="156" spans="1:9">
      <c r="A156">
        <v>155</v>
      </c>
      <c r="B156">
        <v>476</v>
      </c>
      <c r="C156">
        <v>6</v>
      </c>
      <c r="D156">
        <v>40</v>
      </c>
      <c r="E156" t="s">
        <v>6</v>
      </c>
      <c r="F156">
        <v>26</v>
      </c>
      <c r="G156" t="s">
        <v>2</v>
      </c>
      <c r="H156" t="s">
        <v>18</v>
      </c>
      <c r="I156" t="s">
        <v>21</v>
      </c>
    </row>
    <row r="157" spans="1:9">
      <c r="A157">
        <v>156</v>
      </c>
      <c r="B157">
        <v>1083</v>
      </c>
      <c r="C157">
        <v>1</v>
      </c>
      <c r="D157">
        <v>90</v>
      </c>
      <c r="E157" t="s">
        <v>6</v>
      </c>
      <c r="F157">
        <v>24</v>
      </c>
      <c r="G157" t="s">
        <v>1</v>
      </c>
      <c r="H157" t="s">
        <v>18</v>
      </c>
      <c r="I157" t="s">
        <v>8</v>
      </c>
    </row>
    <row r="158" spans="1:9">
      <c r="A158">
        <v>157</v>
      </c>
      <c r="B158">
        <v>1297</v>
      </c>
      <c r="C158">
        <v>3</v>
      </c>
      <c r="D158">
        <v>136</v>
      </c>
      <c r="E158" t="s">
        <v>6</v>
      </c>
      <c r="F158">
        <v>35</v>
      </c>
      <c r="G158" t="s">
        <v>1</v>
      </c>
      <c r="H158" t="s">
        <v>18</v>
      </c>
      <c r="I158" t="s">
        <v>10</v>
      </c>
    </row>
    <row r="159" spans="1:9">
      <c r="A159">
        <v>158</v>
      </c>
      <c r="B159">
        <v>2091</v>
      </c>
      <c r="C159">
        <v>4</v>
      </c>
      <c r="D159">
        <v>90</v>
      </c>
      <c r="E159" t="s">
        <v>5</v>
      </c>
      <c r="F159">
        <v>25</v>
      </c>
      <c r="G159" t="s">
        <v>1</v>
      </c>
      <c r="H159" t="s">
        <v>18</v>
      </c>
      <c r="I159" t="s">
        <v>11</v>
      </c>
    </row>
    <row r="160" spans="1:9">
      <c r="A160">
        <v>159</v>
      </c>
      <c r="B160">
        <v>1343</v>
      </c>
      <c r="C160">
        <v>2</v>
      </c>
      <c r="D160">
        <v>90</v>
      </c>
      <c r="E160" t="s">
        <v>6</v>
      </c>
      <c r="F160">
        <v>32</v>
      </c>
      <c r="G160" t="s">
        <v>1</v>
      </c>
      <c r="H160" t="s">
        <v>18</v>
      </c>
      <c r="I160" t="s">
        <v>9</v>
      </c>
    </row>
    <row r="161" spans="1:9">
      <c r="A161">
        <v>160</v>
      </c>
      <c r="B161">
        <v>1148</v>
      </c>
      <c r="C161">
        <v>6</v>
      </c>
      <c r="D161">
        <v>40</v>
      </c>
      <c r="E161" t="s">
        <v>6</v>
      </c>
      <c r="F161">
        <v>32</v>
      </c>
      <c r="G161" t="s">
        <v>2</v>
      </c>
      <c r="H161" t="s">
        <v>18</v>
      </c>
      <c r="I161" t="s">
        <v>21</v>
      </c>
    </row>
    <row r="162" spans="1:9">
      <c r="A162">
        <v>161</v>
      </c>
      <c r="B162">
        <v>94</v>
      </c>
      <c r="C162">
        <v>6</v>
      </c>
      <c r="D162">
        <v>235</v>
      </c>
      <c r="E162" t="s">
        <v>6</v>
      </c>
      <c r="F162">
        <v>18</v>
      </c>
      <c r="G162" t="s">
        <v>2</v>
      </c>
      <c r="H162" t="s">
        <v>17</v>
      </c>
      <c r="I162" t="s">
        <v>21</v>
      </c>
    </row>
    <row r="163" spans="1:9">
      <c r="A163">
        <v>162</v>
      </c>
      <c r="B163">
        <v>460</v>
      </c>
      <c r="C163">
        <v>5</v>
      </c>
      <c r="D163">
        <v>122</v>
      </c>
      <c r="E163" t="s">
        <v>5</v>
      </c>
      <c r="F163">
        <v>33</v>
      </c>
      <c r="G163" t="s">
        <v>1</v>
      </c>
      <c r="H163" t="s">
        <v>17</v>
      </c>
      <c r="I163" t="s">
        <v>12</v>
      </c>
    </row>
    <row r="164" spans="1:9">
      <c r="A164">
        <v>163</v>
      </c>
      <c r="B164">
        <v>1169</v>
      </c>
      <c r="C164">
        <v>3</v>
      </c>
      <c r="D164">
        <v>242</v>
      </c>
      <c r="E164" t="s">
        <v>6</v>
      </c>
      <c r="F164">
        <v>29</v>
      </c>
      <c r="G164" t="s">
        <v>1</v>
      </c>
      <c r="H164" t="s">
        <v>17</v>
      </c>
      <c r="I164" t="s">
        <v>10</v>
      </c>
    </row>
    <row r="165" spans="1:9">
      <c r="A165">
        <v>164</v>
      </c>
      <c r="B165">
        <v>1443</v>
      </c>
      <c r="C165">
        <v>1</v>
      </c>
      <c r="D165">
        <v>97</v>
      </c>
      <c r="E165" t="s">
        <v>6</v>
      </c>
      <c r="F165">
        <v>34</v>
      </c>
      <c r="G165" t="s">
        <v>1</v>
      </c>
      <c r="H165" t="s">
        <v>18</v>
      </c>
      <c r="I165" t="s">
        <v>8</v>
      </c>
    </row>
    <row r="166" spans="1:9">
      <c r="A166">
        <v>165</v>
      </c>
      <c r="B166">
        <v>1073</v>
      </c>
      <c r="C166">
        <v>6</v>
      </c>
      <c r="D166">
        <v>40</v>
      </c>
      <c r="E166" t="s">
        <v>5</v>
      </c>
      <c r="F166">
        <v>30</v>
      </c>
      <c r="G166" t="s">
        <v>2</v>
      </c>
      <c r="H166" t="s">
        <v>18</v>
      </c>
      <c r="I166" t="s">
        <v>21</v>
      </c>
    </row>
    <row r="167" spans="1:9">
      <c r="A167">
        <v>166</v>
      </c>
      <c r="B167">
        <v>1475</v>
      </c>
      <c r="C167">
        <v>5</v>
      </c>
      <c r="D167">
        <v>110</v>
      </c>
      <c r="E167" t="s">
        <v>5</v>
      </c>
      <c r="F167">
        <v>30</v>
      </c>
      <c r="G167" t="s">
        <v>1</v>
      </c>
      <c r="H167" t="s">
        <v>18</v>
      </c>
      <c r="I167" t="s">
        <v>12</v>
      </c>
    </row>
    <row r="168" spans="1:9">
      <c r="A168">
        <v>167</v>
      </c>
      <c r="B168">
        <v>370</v>
      </c>
      <c r="C168">
        <v>5</v>
      </c>
      <c r="D168">
        <v>111</v>
      </c>
      <c r="E168" t="s">
        <v>5</v>
      </c>
      <c r="F168">
        <v>18</v>
      </c>
      <c r="G168" t="s">
        <v>1</v>
      </c>
      <c r="H168" t="s">
        <v>17</v>
      </c>
      <c r="I168" t="s">
        <v>12</v>
      </c>
    </row>
    <row r="169" spans="1:9">
      <c r="A169">
        <v>168</v>
      </c>
      <c r="B169">
        <v>1828</v>
      </c>
      <c r="C169">
        <v>6</v>
      </c>
      <c r="D169">
        <v>288</v>
      </c>
      <c r="E169" t="s">
        <v>5</v>
      </c>
      <c r="F169">
        <v>24</v>
      </c>
      <c r="G169" t="s">
        <v>2</v>
      </c>
      <c r="H169" t="s">
        <v>17</v>
      </c>
      <c r="I169" t="s">
        <v>21</v>
      </c>
    </row>
    <row r="170" spans="1:9">
      <c r="A170">
        <v>169</v>
      </c>
      <c r="B170">
        <v>863</v>
      </c>
      <c r="C170">
        <v>4</v>
      </c>
      <c r="D170">
        <v>155</v>
      </c>
      <c r="E170" t="s">
        <v>6</v>
      </c>
      <c r="F170">
        <v>37</v>
      </c>
      <c r="G170" t="s">
        <v>1</v>
      </c>
      <c r="H170" t="s">
        <v>18</v>
      </c>
      <c r="I170" t="s">
        <v>11</v>
      </c>
    </row>
    <row r="171" spans="1:9">
      <c r="A171">
        <v>170</v>
      </c>
      <c r="B171">
        <v>390</v>
      </c>
      <c r="C171">
        <v>9</v>
      </c>
      <c r="D171">
        <v>40</v>
      </c>
      <c r="E171" t="s">
        <v>6</v>
      </c>
      <c r="F171">
        <v>42</v>
      </c>
      <c r="G171" t="s">
        <v>2</v>
      </c>
      <c r="H171" t="s">
        <v>18</v>
      </c>
      <c r="I171" t="s">
        <v>24</v>
      </c>
    </row>
    <row r="172" spans="1:9">
      <c r="A172">
        <v>171</v>
      </c>
      <c r="B172">
        <v>827</v>
      </c>
      <c r="C172">
        <v>6</v>
      </c>
      <c r="D172">
        <v>337</v>
      </c>
      <c r="E172" t="s">
        <v>5</v>
      </c>
      <c r="F172">
        <v>20</v>
      </c>
      <c r="G172" t="s">
        <v>2</v>
      </c>
      <c r="H172" t="s">
        <v>17</v>
      </c>
      <c r="I172" t="s">
        <v>21</v>
      </c>
    </row>
    <row r="173" spans="1:9">
      <c r="A173">
        <v>172</v>
      </c>
      <c r="B173">
        <v>1313</v>
      </c>
      <c r="C173">
        <v>6</v>
      </c>
      <c r="D173">
        <v>90</v>
      </c>
      <c r="E173" t="s">
        <v>6</v>
      </c>
      <c r="F173">
        <v>25</v>
      </c>
      <c r="G173" t="s">
        <v>2</v>
      </c>
      <c r="H173" t="s">
        <v>18</v>
      </c>
      <c r="I173" t="s">
        <v>21</v>
      </c>
    </row>
    <row r="174" spans="1:9">
      <c r="A174">
        <v>173</v>
      </c>
      <c r="B174">
        <v>1838</v>
      </c>
      <c r="C174">
        <v>3</v>
      </c>
      <c r="D174">
        <v>136</v>
      </c>
      <c r="E174" t="s">
        <v>6</v>
      </c>
      <c r="F174">
        <v>34</v>
      </c>
      <c r="G174" t="s">
        <v>1</v>
      </c>
      <c r="H174" t="s">
        <v>18</v>
      </c>
      <c r="I174" t="s">
        <v>10</v>
      </c>
    </row>
    <row r="175" spans="1:9">
      <c r="A175">
        <v>174</v>
      </c>
      <c r="B175">
        <v>351</v>
      </c>
      <c r="C175">
        <v>7</v>
      </c>
      <c r="D175">
        <v>40</v>
      </c>
      <c r="E175" t="s">
        <v>6</v>
      </c>
      <c r="F175">
        <v>20</v>
      </c>
      <c r="G175" t="s">
        <v>2</v>
      </c>
      <c r="H175" t="s">
        <v>18</v>
      </c>
      <c r="I175" t="s">
        <v>22</v>
      </c>
    </row>
    <row r="176" spans="1:9">
      <c r="A176">
        <v>175</v>
      </c>
      <c r="B176">
        <v>1161</v>
      </c>
      <c r="C176">
        <v>5</v>
      </c>
      <c r="D176">
        <v>136</v>
      </c>
      <c r="E176" t="s">
        <v>6</v>
      </c>
      <c r="F176">
        <v>30</v>
      </c>
      <c r="G176" t="s">
        <v>1</v>
      </c>
      <c r="H176" t="s">
        <v>18</v>
      </c>
      <c r="I176" t="s">
        <v>12</v>
      </c>
    </row>
    <row r="177" spans="1:9">
      <c r="A177">
        <v>176</v>
      </c>
      <c r="B177">
        <v>292</v>
      </c>
      <c r="C177">
        <v>4</v>
      </c>
      <c r="D177">
        <v>90</v>
      </c>
      <c r="E177" t="s">
        <v>6</v>
      </c>
      <c r="F177">
        <v>20</v>
      </c>
      <c r="G177" t="s">
        <v>1</v>
      </c>
      <c r="H177" t="s">
        <v>18</v>
      </c>
      <c r="I177" t="s">
        <v>11</v>
      </c>
    </row>
    <row r="178" spans="1:9">
      <c r="A178">
        <v>177</v>
      </c>
      <c r="B178">
        <v>1623</v>
      </c>
      <c r="C178">
        <v>7</v>
      </c>
      <c r="D178">
        <v>40</v>
      </c>
      <c r="E178" t="s">
        <v>6</v>
      </c>
      <c r="F178">
        <v>22</v>
      </c>
      <c r="G178" t="s">
        <v>2</v>
      </c>
      <c r="H178" t="s">
        <v>18</v>
      </c>
      <c r="I178" t="s">
        <v>22</v>
      </c>
    </row>
    <row r="179" spans="1:9">
      <c r="A179">
        <v>178</v>
      </c>
      <c r="B179">
        <v>1568</v>
      </c>
      <c r="C179">
        <v>4</v>
      </c>
      <c r="D179">
        <v>170</v>
      </c>
      <c r="E179" t="s">
        <v>5</v>
      </c>
      <c r="F179">
        <v>22</v>
      </c>
      <c r="G179" t="s">
        <v>1</v>
      </c>
      <c r="H179" t="s">
        <v>18</v>
      </c>
      <c r="I179" t="s">
        <v>11</v>
      </c>
    </row>
    <row r="180" spans="1:9">
      <c r="A180">
        <v>179</v>
      </c>
      <c r="B180">
        <v>1406</v>
      </c>
      <c r="C180">
        <v>3</v>
      </c>
      <c r="D180">
        <v>178</v>
      </c>
      <c r="E180" t="s">
        <v>5</v>
      </c>
      <c r="F180">
        <v>20</v>
      </c>
      <c r="G180" t="s">
        <v>1</v>
      </c>
      <c r="H180" t="s">
        <v>18</v>
      </c>
      <c r="I180" t="s">
        <v>10</v>
      </c>
    </row>
    <row r="181" spans="1:9">
      <c r="A181">
        <v>180</v>
      </c>
      <c r="B181">
        <v>1329</v>
      </c>
      <c r="C181">
        <v>6</v>
      </c>
      <c r="D181">
        <v>40</v>
      </c>
      <c r="E181" t="s">
        <v>5</v>
      </c>
      <c r="F181">
        <v>28</v>
      </c>
      <c r="G181" t="s">
        <v>2</v>
      </c>
      <c r="H181" t="s">
        <v>18</v>
      </c>
      <c r="I181" t="s">
        <v>21</v>
      </c>
    </row>
    <row r="182" spans="1:9">
      <c r="A182">
        <v>181</v>
      </c>
      <c r="B182">
        <v>1586</v>
      </c>
      <c r="C182">
        <v>1</v>
      </c>
      <c r="D182">
        <v>236</v>
      </c>
      <c r="E182" t="s">
        <v>5</v>
      </c>
      <c r="F182">
        <v>36</v>
      </c>
      <c r="G182" t="s">
        <v>1</v>
      </c>
      <c r="H182" t="s">
        <v>17</v>
      </c>
      <c r="I182" t="s">
        <v>8</v>
      </c>
    </row>
    <row r="183" spans="1:9">
      <c r="A183">
        <v>182</v>
      </c>
      <c r="B183">
        <v>930</v>
      </c>
      <c r="C183">
        <v>3</v>
      </c>
      <c r="D183">
        <v>211</v>
      </c>
      <c r="E183" t="s">
        <v>6</v>
      </c>
      <c r="F183">
        <v>33</v>
      </c>
      <c r="G183" t="s">
        <v>1</v>
      </c>
      <c r="H183" t="s">
        <v>18</v>
      </c>
      <c r="I183" t="s">
        <v>10</v>
      </c>
    </row>
    <row r="184" spans="1:9">
      <c r="A184">
        <v>183</v>
      </c>
      <c r="B184">
        <v>1578</v>
      </c>
      <c r="C184">
        <v>5</v>
      </c>
      <c r="D184">
        <v>222</v>
      </c>
      <c r="E184" t="s">
        <v>6</v>
      </c>
      <c r="F184">
        <v>33</v>
      </c>
      <c r="G184" t="s">
        <v>1</v>
      </c>
      <c r="H184" t="s">
        <v>17</v>
      </c>
      <c r="I184" t="s">
        <v>12</v>
      </c>
    </row>
    <row r="185" spans="1:9">
      <c r="A185">
        <v>184</v>
      </c>
      <c r="B185">
        <v>26</v>
      </c>
      <c r="C185">
        <v>2</v>
      </c>
      <c r="D185">
        <v>90</v>
      </c>
      <c r="E185" t="s">
        <v>6</v>
      </c>
      <c r="F185">
        <v>34</v>
      </c>
      <c r="G185" t="s">
        <v>1</v>
      </c>
      <c r="H185" t="s">
        <v>18</v>
      </c>
      <c r="I185" t="s">
        <v>9</v>
      </c>
    </row>
    <row r="186" spans="1:9">
      <c r="A186">
        <v>185</v>
      </c>
      <c r="B186">
        <v>546</v>
      </c>
      <c r="C186">
        <v>6</v>
      </c>
      <c r="D186">
        <v>40</v>
      </c>
      <c r="E186" t="s">
        <v>6</v>
      </c>
      <c r="F186">
        <v>32</v>
      </c>
      <c r="G186" t="s">
        <v>2</v>
      </c>
      <c r="H186" t="s">
        <v>18</v>
      </c>
      <c r="I186" t="s">
        <v>21</v>
      </c>
    </row>
    <row r="187" spans="1:9">
      <c r="A187">
        <v>186</v>
      </c>
      <c r="B187">
        <v>1473</v>
      </c>
      <c r="C187">
        <v>5</v>
      </c>
      <c r="D187">
        <v>86</v>
      </c>
      <c r="E187" t="s">
        <v>5</v>
      </c>
      <c r="F187">
        <v>18</v>
      </c>
      <c r="G187" t="s">
        <v>1</v>
      </c>
      <c r="H187" t="s">
        <v>18</v>
      </c>
      <c r="I187" t="s">
        <v>12</v>
      </c>
    </row>
    <row r="188" spans="1:9">
      <c r="A188">
        <v>187</v>
      </c>
      <c r="B188">
        <v>1364</v>
      </c>
      <c r="C188">
        <v>5</v>
      </c>
      <c r="D188">
        <v>192</v>
      </c>
      <c r="E188" t="s">
        <v>5</v>
      </c>
      <c r="F188">
        <v>40</v>
      </c>
      <c r="G188" t="s">
        <v>1</v>
      </c>
      <c r="H188" t="s">
        <v>18</v>
      </c>
      <c r="I188" t="s">
        <v>12</v>
      </c>
    </row>
    <row r="189" spans="1:9">
      <c r="A189">
        <v>188</v>
      </c>
      <c r="B189">
        <v>7</v>
      </c>
      <c r="C189">
        <v>6</v>
      </c>
      <c r="D189">
        <v>90</v>
      </c>
      <c r="E189" t="s">
        <v>5</v>
      </c>
      <c r="F189">
        <v>23</v>
      </c>
      <c r="G189" t="s">
        <v>2</v>
      </c>
      <c r="H189" t="s">
        <v>18</v>
      </c>
      <c r="I189" t="s">
        <v>21</v>
      </c>
    </row>
    <row r="190" spans="1:9">
      <c r="A190">
        <v>189</v>
      </c>
      <c r="B190">
        <v>1313</v>
      </c>
      <c r="C190">
        <v>5</v>
      </c>
      <c r="D190">
        <v>87</v>
      </c>
      <c r="E190" t="s">
        <v>6</v>
      </c>
      <c r="F190">
        <v>25</v>
      </c>
      <c r="G190" t="s">
        <v>1</v>
      </c>
      <c r="H190" t="s">
        <v>17</v>
      </c>
      <c r="I190" t="s">
        <v>12</v>
      </c>
    </row>
    <row r="191" spans="1:9">
      <c r="A191">
        <v>190</v>
      </c>
      <c r="B191">
        <v>1377</v>
      </c>
      <c r="C191">
        <v>8</v>
      </c>
      <c r="D191">
        <v>40</v>
      </c>
      <c r="E191" t="s">
        <v>5</v>
      </c>
      <c r="F191">
        <v>24</v>
      </c>
      <c r="G191" t="s">
        <v>2</v>
      </c>
      <c r="H191" t="s">
        <v>18</v>
      </c>
      <c r="I191" t="s">
        <v>23</v>
      </c>
    </row>
    <row r="192" spans="1:9">
      <c r="A192">
        <v>191</v>
      </c>
      <c r="B192">
        <v>854</v>
      </c>
      <c r="C192">
        <v>4</v>
      </c>
      <c r="D192">
        <v>188</v>
      </c>
      <c r="E192" t="s">
        <v>6</v>
      </c>
      <c r="F192">
        <v>29</v>
      </c>
      <c r="G192" t="s">
        <v>1</v>
      </c>
      <c r="H192" t="s">
        <v>17</v>
      </c>
      <c r="I192" t="s">
        <v>11</v>
      </c>
    </row>
    <row r="193" spans="1:9">
      <c r="A193">
        <v>192</v>
      </c>
      <c r="B193">
        <v>1095</v>
      </c>
      <c r="C193">
        <v>2</v>
      </c>
      <c r="D193">
        <v>159</v>
      </c>
      <c r="E193" t="s">
        <v>5</v>
      </c>
      <c r="F193">
        <v>33</v>
      </c>
      <c r="G193" t="s">
        <v>1</v>
      </c>
      <c r="H193" t="s">
        <v>18</v>
      </c>
      <c r="I193" t="s">
        <v>9</v>
      </c>
    </row>
    <row r="194" spans="1:9">
      <c r="A194">
        <v>193</v>
      </c>
      <c r="B194">
        <v>1484</v>
      </c>
      <c r="C194">
        <v>5</v>
      </c>
      <c r="D194">
        <v>148</v>
      </c>
      <c r="E194" t="s">
        <v>6</v>
      </c>
      <c r="F194">
        <v>38</v>
      </c>
      <c r="G194" t="s">
        <v>1</v>
      </c>
      <c r="H194" t="s">
        <v>17</v>
      </c>
      <c r="I194" t="s">
        <v>12</v>
      </c>
    </row>
    <row r="195" spans="1:9">
      <c r="A195">
        <v>194</v>
      </c>
      <c r="B195">
        <v>924</v>
      </c>
      <c r="C195">
        <v>2</v>
      </c>
      <c r="D195">
        <v>147</v>
      </c>
      <c r="E195" t="s">
        <v>5</v>
      </c>
      <c r="F195">
        <v>27</v>
      </c>
      <c r="G195" t="s">
        <v>1</v>
      </c>
      <c r="H195" t="s">
        <v>18</v>
      </c>
      <c r="I195" t="s">
        <v>9</v>
      </c>
    </row>
    <row r="196" spans="1:9">
      <c r="A196">
        <v>195</v>
      </c>
      <c r="B196">
        <v>485</v>
      </c>
      <c r="C196">
        <v>3</v>
      </c>
      <c r="D196">
        <v>135</v>
      </c>
      <c r="E196" t="s">
        <v>6</v>
      </c>
      <c r="F196">
        <v>37</v>
      </c>
      <c r="G196" t="s">
        <v>1</v>
      </c>
      <c r="H196" t="s">
        <v>18</v>
      </c>
      <c r="I196" t="s">
        <v>10</v>
      </c>
    </row>
    <row r="197" spans="1:9">
      <c r="A197">
        <v>196</v>
      </c>
      <c r="B197">
        <v>823</v>
      </c>
      <c r="C197">
        <v>5</v>
      </c>
      <c r="D197">
        <v>155</v>
      </c>
      <c r="E197" t="s">
        <v>6</v>
      </c>
      <c r="F197">
        <v>37</v>
      </c>
      <c r="G197" t="s">
        <v>1</v>
      </c>
      <c r="H197" t="s">
        <v>18</v>
      </c>
      <c r="I197" t="s">
        <v>12</v>
      </c>
    </row>
    <row r="198" spans="1:9">
      <c r="A198">
        <v>197</v>
      </c>
      <c r="B198">
        <v>379</v>
      </c>
      <c r="C198">
        <v>2</v>
      </c>
      <c r="D198">
        <v>90</v>
      </c>
      <c r="E198" t="s">
        <v>5</v>
      </c>
      <c r="F198">
        <v>19</v>
      </c>
      <c r="G198" t="s">
        <v>1</v>
      </c>
      <c r="H198" t="s">
        <v>18</v>
      </c>
      <c r="I198" t="s">
        <v>9</v>
      </c>
    </row>
    <row r="199" spans="1:9">
      <c r="A199">
        <v>198</v>
      </c>
      <c r="B199">
        <v>44</v>
      </c>
      <c r="C199">
        <v>3</v>
      </c>
      <c r="D199">
        <v>90</v>
      </c>
      <c r="E199" t="s">
        <v>6</v>
      </c>
      <c r="F199">
        <v>31</v>
      </c>
      <c r="G199" t="s">
        <v>1</v>
      </c>
      <c r="H199" t="s">
        <v>18</v>
      </c>
      <c r="I199" t="s">
        <v>10</v>
      </c>
    </row>
    <row r="200" spans="1:9">
      <c r="A200">
        <v>199</v>
      </c>
      <c r="B200">
        <v>543</v>
      </c>
      <c r="C200">
        <v>2</v>
      </c>
      <c r="D200">
        <v>229</v>
      </c>
      <c r="E200" t="s">
        <v>6</v>
      </c>
      <c r="F200">
        <v>29</v>
      </c>
      <c r="G200" t="s">
        <v>1</v>
      </c>
      <c r="H200" t="s">
        <v>18</v>
      </c>
      <c r="I200" t="s">
        <v>9</v>
      </c>
    </row>
    <row r="201" spans="1:9">
      <c r="A201">
        <v>200</v>
      </c>
      <c r="B201">
        <v>1863</v>
      </c>
      <c r="C201">
        <v>5</v>
      </c>
      <c r="D201">
        <v>241</v>
      </c>
      <c r="E201" t="s">
        <v>6</v>
      </c>
      <c r="F201">
        <v>20</v>
      </c>
      <c r="G201" t="s">
        <v>1</v>
      </c>
      <c r="H201" t="s">
        <v>17</v>
      </c>
      <c r="I201" t="s">
        <v>12</v>
      </c>
    </row>
    <row r="202" spans="1:9">
      <c r="A202">
        <v>201</v>
      </c>
      <c r="B202">
        <v>1122</v>
      </c>
      <c r="C202">
        <v>4</v>
      </c>
      <c r="D202">
        <v>90</v>
      </c>
      <c r="E202" t="s">
        <v>6</v>
      </c>
      <c r="F202">
        <v>38</v>
      </c>
      <c r="G202" t="s">
        <v>1</v>
      </c>
      <c r="H202" t="s">
        <v>18</v>
      </c>
      <c r="I202" t="s">
        <v>11</v>
      </c>
    </row>
    <row r="203" spans="1:9">
      <c r="A203">
        <v>202</v>
      </c>
      <c r="B203">
        <v>1900</v>
      </c>
      <c r="C203">
        <v>4</v>
      </c>
      <c r="D203">
        <v>90</v>
      </c>
      <c r="E203" t="s">
        <v>5</v>
      </c>
      <c r="F203">
        <v>27</v>
      </c>
      <c r="G203" t="s">
        <v>1</v>
      </c>
      <c r="H203" t="s">
        <v>18</v>
      </c>
      <c r="I203" t="s">
        <v>11</v>
      </c>
    </row>
    <row r="204" spans="1:9">
      <c r="A204">
        <v>203</v>
      </c>
      <c r="B204">
        <v>487</v>
      </c>
      <c r="C204">
        <v>1</v>
      </c>
      <c r="D204">
        <v>225</v>
      </c>
      <c r="E204" t="s">
        <v>5</v>
      </c>
      <c r="F204">
        <v>22</v>
      </c>
      <c r="G204" t="s">
        <v>1</v>
      </c>
      <c r="H204" t="s">
        <v>17</v>
      </c>
      <c r="I204" t="s">
        <v>8</v>
      </c>
    </row>
    <row r="205" spans="1:9">
      <c r="A205">
        <v>204</v>
      </c>
      <c r="B205">
        <v>1243</v>
      </c>
      <c r="C205">
        <v>7</v>
      </c>
      <c r="D205">
        <v>40</v>
      </c>
      <c r="E205" t="s">
        <v>5</v>
      </c>
      <c r="F205">
        <v>20</v>
      </c>
      <c r="G205" t="s">
        <v>2</v>
      </c>
      <c r="H205" t="s">
        <v>18</v>
      </c>
      <c r="I205" t="s">
        <v>22</v>
      </c>
    </row>
    <row r="206" spans="1:9">
      <c r="A206">
        <v>205</v>
      </c>
      <c r="B206">
        <v>2006</v>
      </c>
      <c r="C206">
        <v>5</v>
      </c>
      <c r="D206">
        <v>90</v>
      </c>
      <c r="E206" t="s">
        <v>5</v>
      </c>
      <c r="F206">
        <v>21</v>
      </c>
      <c r="G206" t="s">
        <v>1</v>
      </c>
      <c r="H206" t="s">
        <v>18</v>
      </c>
      <c r="I206" t="s">
        <v>12</v>
      </c>
    </row>
    <row r="207" spans="1:9">
      <c r="A207">
        <v>206</v>
      </c>
      <c r="B207">
        <v>141</v>
      </c>
      <c r="C207">
        <v>9</v>
      </c>
      <c r="D207">
        <v>90</v>
      </c>
      <c r="E207" t="s">
        <v>6</v>
      </c>
      <c r="F207">
        <v>24</v>
      </c>
      <c r="G207" t="s">
        <v>2</v>
      </c>
      <c r="H207" t="s">
        <v>18</v>
      </c>
      <c r="I207" t="s">
        <v>24</v>
      </c>
    </row>
    <row r="208" spans="1:9">
      <c r="A208">
        <v>207</v>
      </c>
      <c r="B208">
        <v>1938</v>
      </c>
      <c r="C208">
        <v>3</v>
      </c>
      <c r="D208">
        <v>152</v>
      </c>
      <c r="E208" t="s">
        <v>5</v>
      </c>
      <c r="F208">
        <v>31</v>
      </c>
      <c r="G208" t="s">
        <v>1</v>
      </c>
      <c r="H208" t="s">
        <v>17</v>
      </c>
      <c r="I208" t="s">
        <v>10</v>
      </c>
    </row>
    <row r="209" spans="1:9">
      <c r="A209">
        <v>208</v>
      </c>
      <c r="B209">
        <v>965</v>
      </c>
      <c r="C209">
        <v>7</v>
      </c>
      <c r="D209">
        <v>40</v>
      </c>
      <c r="E209" t="s">
        <v>6</v>
      </c>
      <c r="F209">
        <v>25</v>
      </c>
      <c r="G209" t="s">
        <v>2</v>
      </c>
      <c r="H209" t="s">
        <v>18</v>
      </c>
      <c r="I209" t="s">
        <v>22</v>
      </c>
    </row>
    <row r="210" spans="1:9">
      <c r="A210">
        <v>209</v>
      </c>
      <c r="B210">
        <v>664</v>
      </c>
      <c r="C210">
        <v>7</v>
      </c>
      <c r="D210">
        <v>90</v>
      </c>
      <c r="E210" t="s">
        <v>6</v>
      </c>
      <c r="F210">
        <v>22</v>
      </c>
      <c r="G210" t="s">
        <v>2</v>
      </c>
      <c r="H210" t="s">
        <v>18</v>
      </c>
      <c r="I210" t="s">
        <v>22</v>
      </c>
    </row>
    <row r="211" spans="1:9">
      <c r="A211">
        <v>210</v>
      </c>
      <c r="B211">
        <v>987</v>
      </c>
      <c r="C211">
        <v>1</v>
      </c>
      <c r="D211">
        <v>249</v>
      </c>
      <c r="E211" t="s">
        <v>6</v>
      </c>
      <c r="F211">
        <v>30</v>
      </c>
      <c r="G211" t="s">
        <v>1</v>
      </c>
      <c r="H211" t="s">
        <v>18</v>
      </c>
      <c r="I211" t="s">
        <v>8</v>
      </c>
    </row>
    <row r="212" spans="1:9">
      <c r="A212">
        <v>211</v>
      </c>
      <c r="B212">
        <v>874</v>
      </c>
      <c r="C212">
        <v>5</v>
      </c>
      <c r="D212">
        <v>245</v>
      </c>
      <c r="E212" t="s">
        <v>5</v>
      </c>
      <c r="F212">
        <v>29</v>
      </c>
      <c r="G212" t="s">
        <v>1</v>
      </c>
      <c r="H212" t="s">
        <v>18</v>
      </c>
      <c r="I212" t="s">
        <v>12</v>
      </c>
    </row>
    <row r="213" spans="1:9">
      <c r="A213">
        <v>212</v>
      </c>
      <c r="B213">
        <v>121</v>
      </c>
      <c r="C213">
        <v>7</v>
      </c>
      <c r="D213">
        <v>90</v>
      </c>
      <c r="E213" t="s">
        <v>5</v>
      </c>
      <c r="F213">
        <v>31</v>
      </c>
      <c r="G213" t="s">
        <v>2</v>
      </c>
      <c r="H213" t="s">
        <v>18</v>
      </c>
      <c r="I213" t="s">
        <v>22</v>
      </c>
    </row>
    <row r="214" spans="1:9">
      <c r="A214">
        <v>213</v>
      </c>
      <c r="B214">
        <v>2029</v>
      </c>
      <c r="C214">
        <v>7</v>
      </c>
      <c r="D214">
        <v>40</v>
      </c>
      <c r="E214" t="s">
        <v>6</v>
      </c>
      <c r="F214">
        <v>26</v>
      </c>
      <c r="G214" t="s">
        <v>2</v>
      </c>
      <c r="H214" t="s">
        <v>18</v>
      </c>
      <c r="I214" t="s">
        <v>22</v>
      </c>
    </row>
    <row r="215" spans="1:9">
      <c r="A215">
        <v>214</v>
      </c>
      <c r="B215">
        <v>28</v>
      </c>
      <c r="C215">
        <v>9</v>
      </c>
      <c r="D215">
        <v>40</v>
      </c>
      <c r="E215" t="s">
        <v>5</v>
      </c>
      <c r="F215">
        <v>35</v>
      </c>
      <c r="G215" t="s">
        <v>2</v>
      </c>
      <c r="H215" t="s">
        <v>18</v>
      </c>
      <c r="I215" t="s">
        <v>24</v>
      </c>
    </row>
    <row r="216" spans="1:9">
      <c r="A216">
        <v>215</v>
      </c>
      <c r="B216">
        <v>702</v>
      </c>
      <c r="C216">
        <v>7</v>
      </c>
      <c r="D216">
        <v>40</v>
      </c>
      <c r="E216" t="s">
        <v>5</v>
      </c>
      <c r="F216">
        <v>24</v>
      </c>
      <c r="G216" t="s">
        <v>2</v>
      </c>
      <c r="H216" t="s">
        <v>18</v>
      </c>
      <c r="I216" t="s">
        <v>22</v>
      </c>
    </row>
    <row r="217" spans="1:9">
      <c r="A217">
        <v>216</v>
      </c>
      <c r="B217">
        <v>1961</v>
      </c>
      <c r="C217">
        <v>7</v>
      </c>
      <c r="D217">
        <v>40</v>
      </c>
      <c r="E217" t="s">
        <v>6</v>
      </c>
      <c r="F217">
        <v>33</v>
      </c>
      <c r="G217" t="s">
        <v>2</v>
      </c>
      <c r="H217" t="s">
        <v>18</v>
      </c>
      <c r="I217" t="s">
        <v>22</v>
      </c>
    </row>
    <row r="218" spans="1:9">
      <c r="A218">
        <v>217</v>
      </c>
      <c r="B218">
        <v>1500</v>
      </c>
      <c r="C218">
        <v>6</v>
      </c>
      <c r="D218">
        <v>177</v>
      </c>
      <c r="E218" t="s">
        <v>6</v>
      </c>
      <c r="F218">
        <v>22</v>
      </c>
      <c r="G218" t="s">
        <v>2</v>
      </c>
      <c r="H218" t="s">
        <v>18</v>
      </c>
      <c r="I218" t="s">
        <v>21</v>
      </c>
    </row>
    <row r="219" spans="1:9">
      <c r="A219">
        <v>218</v>
      </c>
      <c r="B219">
        <v>167</v>
      </c>
      <c r="C219">
        <v>2</v>
      </c>
      <c r="D219">
        <v>161</v>
      </c>
      <c r="E219" t="s">
        <v>5</v>
      </c>
      <c r="F219">
        <v>26</v>
      </c>
      <c r="G219" t="s">
        <v>1</v>
      </c>
      <c r="H219" t="s">
        <v>18</v>
      </c>
      <c r="I219" t="s">
        <v>9</v>
      </c>
    </row>
    <row r="220" spans="1:9">
      <c r="A220">
        <v>219</v>
      </c>
      <c r="B220">
        <v>762</v>
      </c>
      <c r="C220">
        <v>1</v>
      </c>
      <c r="D220">
        <v>90</v>
      </c>
      <c r="E220" t="s">
        <v>5</v>
      </c>
      <c r="F220">
        <v>33</v>
      </c>
      <c r="G220" t="s">
        <v>1</v>
      </c>
      <c r="H220" t="s">
        <v>18</v>
      </c>
      <c r="I220" t="s">
        <v>8</v>
      </c>
    </row>
    <row r="221" spans="1:9">
      <c r="A221">
        <v>220</v>
      </c>
      <c r="B221">
        <v>1439</v>
      </c>
      <c r="C221">
        <v>3</v>
      </c>
      <c r="D221">
        <v>90</v>
      </c>
      <c r="E221" t="s">
        <v>5</v>
      </c>
      <c r="F221">
        <v>28</v>
      </c>
      <c r="G221" t="s">
        <v>1</v>
      </c>
      <c r="H221" t="s">
        <v>18</v>
      </c>
      <c r="I221" t="s">
        <v>10</v>
      </c>
    </row>
    <row r="222" spans="1:9">
      <c r="A222">
        <v>221</v>
      </c>
      <c r="B222">
        <v>1285</v>
      </c>
      <c r="C222">
        <v>9</v>
      </c>
      <c r="D222">
        <v>90</v>
      </c>
      <c r="E222" t="s">
        <v>5</v>
      </c>
      <c r="F222">
        <v>24</v>
      </c>
      <c r="G222" t="s">
        <v>2</v>
      </c>
      <c r="H222" t="s">
        <v>18</v>
      </c>
      <c r="I222" t="s">
        <v>24</v>
      </c>
    </row>
    <row r="223" spans="1:9">
      <c r="A223">
        <v>222</v>
      </c>
      <c r="B223">
        <v>472</v>
      </c>
      <c r="C223">
        <v>8</v>
      </c>
      <c r="D223">
        <v>90</v>
      </c>
      <c r="E223" t="s">
        <v>5</v>
      </c>
      <c r="F223">
        <v>23</v>
      </c>
      <c r="G223" t="s">
        <v>2</v>
      </c>
      <c r="H223" t="s">
        <v>18</v>
      </c>
      <c r="I223" t="s">
        <v>23</v>
      </c>
    </row>
    <row r="224" spans="1:9">
      <c r="A224">
        <v>223</v>
      </c>
      <c r="B224">
        <v>474</v>
      </c>
      <c r="C224">
        <v>3</v>
      </c>
      <c r="D224">
        <v>105</v>
      </c>
      <c r="E224" t="s">
        <v>5</v>
      </c>
      <c r="F224">
        <v>24</v>
      </c>
      <c r="G224" t="s">
        <v>1</v>
      </c>
      <c r="H224" t="s">
        <v>18</v>
      </c>
      <c r="I224" t="s">
        <v>10</v>
      </c>
    </row>
    <row r="225" spans="1:9">
      <c r="A225">
        <v>224</v>
      </c>
      <c r="B225">
        <v>432</v>
      </c>
      <c r="C225">
        <v>1</v>
      </c>
      <c r="D225">
        <v>90</v>
      </c>
      <c r="E225" t="s">
        <v>5</v>
      </c>
      <c r="F225">
        <v>27</v>
      </c>
      <c r="G225" t="s">
        <v>1</v>
      </c>
      <c r="H225" t="s">
        <v>18</v>
      </c>
      <c r="I225" t="s">
        <v>8</v>
      </c>
    </row>
    <row r="226" spans="1:9">
      <c r="A226">
        <v>225</v>
      </c>
      <c r="B226">
        <v>365</v>
      </c>
      <c r="C226">
        <v>1</v>
      </c>
      <c r="D226">
        <v>171</v>
      </c>
      <c r="E226" t="s">
        <v>5</v>
      </c>
      <c r="F226">
        <v>19</v>
      </c>
      <c r="G226" t="s">
        <v>1</v>
      </c>
      <c r="H226" t="s">
        <v>17</v>
      </c>
      <c r="I226" t="s">
        <v>8</v>
      </c>
    </row>
    <row r="227" spans="1:9">
      <c r="A227">
        <v>226</v>
      </c>
      <c r="B227">
        <v>263</v>
      </c>
      <c r="C227">
        <v>8</v>
      </c>
      <c r="D227">
        <v>274</v>
      </c>
      <c r="E227" t="s">
        <v>5</v>
      </c>
      <c r="F227">
        <v>26</v>
      </c>
      <c r="G227" t="s">
        <v>2</v>
      </c>
      <c r="H227" t="s">
        <v>18</v>
      </c>
      <c r="I227" t="s">
        <v>23</v>
      </c>
    </row>
    <row r="228" spans="1:9">
      <c r="A228">
        <v>227</v>
      </c>
      <c r="B228">
        <v>1372</v>
      </c>
      <c r="C228">
        <v>6</v>
      </c>
      <c r="D228">
        <v>40</v>
      </c>
      <c r="E228" t="s">
        <v>6</v>
      </c>
      <c r="F228">
        <v>27</v>
      </c>
      <c r="G228" t="s">
        <v>2</v>
      </c>
      <c r="H228" t="s">
        <v>18</v>
      </c>
      <c r="I228" t="s">
        <v>21</v>
      </c>
    </row>
    <row r="229" spans="1:9">
      <c r="A229">
        <v>228</v>
      </c>
      <c r="B229">
        <v>1471</v>
      </c>
      <c r="C229">
        <v>1</v>
      </c>
      <c r="D229">
        <v>123</v>
      </c>
      <c r="E229" t="s">
        <v>6</v>
      </c>
      <c r="F229">
        <v>44</v>
      </c>
      <c r="G229" t="s">
        <v>1</v>
      </c>
      <c r="H229" t="s">
        <v>18</v>
      </c>
      <c r="I229" t="s">
        <v>8</v>
      </c>
    </row>
    <row r="230" spans="1:9">
      <c r="A230">
        <v>229</v>
      </c>
      <c r="B230">
        <v>672</v>
      </c>
      <c r="C230">
        <v>7</v>
      </c>
      <c r="D230">
        <v>337</v>
      </c>
      <c r="E230" t="s">
        <v>5</v>
      </c>
      <c r="F230">
        <v>24</v>
      </c>
      <c r="G230" t="s">
        <v>2</v>
      </c>
      <c r="H230" t="s">
        <v>17</v>
      </c>
      <c r="I230" t="s">
        <v>22</v>
      </c>
    </row>
    <row r="231" spans="1:9">
      <c r="A231">
        <v>230</v>
      </c>
      <c r="B231">
        <v>2043</v>
      </c>
      <c r="C231">
        <v>4</v>
      </c>
      <c r="D231">
        <v>90</v>
      </c>
      <c r="E231" t="s">
        <v>6</v>
      </c>
      <c r="F231">
        <v>27</v>
      </c>
      <c r="G231" t="s">
        <v>1</v>
      </c>
      <c r="H231" t="s">
        <v>18</v>
      </c>
      <c r="I231" t="s">
        <v>11</v>
      </c>
    </row>
    <row r="232" spans="1:9">
      <c r="A232">
        <v>231</v>
      </c>
      <c r="B232">
        <v>1266</v>
      </c>
      <c r="C232">
        <v>6</v>
      </c>
      <c r="D232">
        <v>236</v>
      </c>
      <c r="E232" t="s">
        <v>5</v>
      </c>
      <c r="F232">
        <v>24</v>
      </c>
      <c r="G232" t="s">
        <v>2</v>
      </c>
      <c r="H232" t="s">
        <v>17</v>
      </c>
      <c r="I232" t="s">
        <v>21</v>
      </c>
    </row>
    <row r="233" spans="1:9">
      <c r="A233">
        <v>232</v>
      </c>
      <c r="B233">
        <v>1817</v>
      </c>
      <c r="C233">
        <v>4</v>
      </c>
      <c r="D233">
        <v>133</v>
      </c>
      <c r="E233" t="s">
        <v>5</v>
      </c>
      <c r="F233">
        <v>19</v>
      </c>
      <c r="G233" t="s">
        <v>1</v>
      </c>
      <c r="H233" t="s">
        <v>17</v>
      </c>
      <c r="I233" t="s">
        <v>11</v>
      </c>
    </row>
    <row r="234" spans="1:9">
      <c r="A234">
        <v>233</v>
      </c>
      <c r="B234">
        <v>28</v>
      </c>
      <c r="C234">
        <v>3</v>
      </c>
      <c r="D234">
        <v>90</v>
      </c>
      <c r="E234" t="s">
        <v>5</v>
      </c>
      <c r="F234">
        <v>35</v>
      </c>
      <c r="G234" t="s">
        <v>1</v>
      </c>
      <c r="H234" t="s">
        <v>18</v>
      </c>
      <c r="I234" t="s">
        <v>10</v>
      </c>
    </row>
    <row r="235" spans="1:9">
      <c r="A235">
        <v>234</v>
      </c>
      <c r="B235">
        <v>1495</v>
      </c>
      <c r="C235">
        <v>1</v>
      </c>
      <c r="D235">
        <v>83</v>
      </c>
      <c r="E235" t="s">
        <v>5</v>
      </c>
      <c r="F235">
        <v>25</v>
      </c>
      <c r="G235" t="s">
        <v>1</v>
      </c>
      <c r="H235" t="s">
        <v>17</v>
      </c>
      <c r="I235" t="s">
        <v>8</v>
      </c>
    </row>
    <row r="236" spans="1:9">
      <c r="A236">
        <v>235</v>
      </c>
      <c r="B236">
        <v>1164</v>
      </c>
      <c r="C236">
        <v>3</v>
      </c>
      <c r="D236">
        <v>244</v>
      </c>
      <c r="E236" t="s">
        <v>6</v>
      </c>
      <c r="F236">
        <v>23</v>
      </c>
      <c r="G236" t="s">
        <v>1</v>
      </c>
      <c r="H236" t="s">
        <v>18</v>
      </c>
      <c r="I236" t="s">
        <v>10</v>
      </c>
    </row>
    <row r="237" spans="1:9">
      <c r="A237">
        <v>236</v>
      </c>
      <c r="B237">
        <v>487</v>
      </c>
      <c r="C237">
        <v>3</v>
      </c>
      <c r="D237">
        <v>175</v>
      </c>
      <c r="E237" t="s">
        <v>5</v>
      </c>
      <c r="F237">
        <v>22</v>
      </c>
      <c r="G237" t="s">
        <v>1</v>
      </c>
      <c r="H237" t="s">
        <v>18</v>
      </c>
      <c r="I237" t="s">
        <v>10</v>
      </c>
    </row>
    <row r="238" spans="1:9">
      <c r="A238">
        <v>237</v>
      </c>
      <c r="B238">
        <v>1621</v>
      </c>
      <c r="C238">
        <v>6</v>
      </c>
      <c r="D238">
        <v>310</v>
      </c>
      <c r="E238" t="s">
        <v>5</v>
      </c>
      <c r="F238">
        <v>29</v>
      </c>
      <c r="G238" t="s">
        <v>2</v>
      </c>
      <c r="H238" t="s">
        <v>17</v>
      </c>
      <c r="I238" t="s">
        <v>21</v>
      </c>
    </row>
    <row r="239" spans="1:9">
      <c r="A239">
        <v>238</v>
      </c>
      <c r="B239">
        <v>1523</v>
      </c>
      <c r="C239">
        <v>1</v>
      </c>
      <c r="D239">
        <v>227</v>
      </c>
      <c r="E239" t="s">
        <v>6</v>
      </c>
      <c r="F239">
        <v>22</v>
      </c>
      <c r="G239" t="s">
        <v>1</v>
      </c>
      <c r="H239" t="s">
        <v>17</v>
      </c>
      <c r="I239" t="s">
        <v>8</v>
      </c>
    </row>
    <row r="240" spans="1:9">
      <c r="A240">
        <v>239</v>
      </c>
      <c r="B240">
        <v>283</v>
      </c>
      <c r="C240">
        <v>5</v>
      </c>
      <c r="D240">
        <v>90</v>
      </c>
      <c r="E240" t="s">
        <v>5</v>
      </c>
      <c r="F240">
        <v>21</v>
      </c>
      <c r="G240" t="s">
        <v>1</v>
      </c>
      <c r="H240" t="s">
        <v>18</v>
      </c>
      <c r="I240" t="s">
        <v>12</v>
      </c>
    </row>
    <row r="241" spans="1:9">
      <c r="A241">
        <v>240</v>
      </c>
      <c r="B241">
        <v>1485</v>
      </c>
      <c r="C241">
        <v>3</v>
      </c>
      <c r="D241">
        <v>201</v>
      </c>
      <c r="E241" t="s">
        <v>6</v>
      </c>
      <c r="F241">
        <v>34</v>
      </c>
      <c r="G241" t="s">
        <v>1</v>
      </c>
      <c r="H241" t="s">
        <v>17</v>
      </c>
      <c r="I241" t="s">
        <v>10</v>
      </c>
    </row>
    <row r="242" spans="1:9">
      <c r="A242">
        <v>241</v>
      </c>
      <c r="B242">
        <v>594</v>
      </c>
      <c r="C242">
        <v>3</v>
      </c>
      <c r="D242">
        <v>210</v>
      </c>
      <c r="E242" t="s">
        <v>5</v>
      </c>
      <c r="F242">
        <v>35</v>
      </c>
      <c r="G242" t="s">
        <v>1</v>
      </c>
      <c r="H242" t="s">
        <v>18</v>
      </c>
      <c r="I242" t="s">
        <v>10</v>
      </c>
    </row>
    <row r="243" spans="1:9">
      <c r="A243">
        <v>242</v>
      </c>
      <c r="B243">
        <v>23</v>
      </c>
      <c r="C243">
        <v>2</v>
      </c>
      <c r="D243">
        <v>90</v>
      </c>
      <c r="E243" t="s">
        <v>6</v>
      </c>
      <c r="F243">
        <v>30</v>
      </c>
      <c r="G243" t="s">
        <v>1</v>
      </c>
      <c r="H243" t="s">
        <v>18</v>
      </c>
      <c r="I243" t="s">
        <v>9</v>
      </c>
    </row>
    <row r="244" spans="1:9">
      <c r="A244">
        <v>243</v>
      </c>
      <c r="B244">
        <v>432</v>
      </c>
      <c r="C244">
        <v>9</v>
      </c>
      <c r="D244">
        <v>90</v>
      </c>
      <c r="E244" t="s">
        <v>5</v>
      </c>
      <c r="F244">
        <v>27</v>
      </c>
      <c r="G244" t="s">
        <v>2</v>
      </c>
      <c r="H244" t="s">
        <v>18</v>
      </c>
      <c r="I244" t="s">
        <v>24</v>
      </c>
    </row>
    <row r="245" spans="1:9">
      <c r="A245">
        <v>244</v>
      </c>
      <c r="B245">
        <v>41</v>
      </c>
      <c r="C245">
        <v>2</v>
      </c>
      <c r="D245">
        <v>170</v>
      </c>
      <c r="E245" t="s">
        <v>5</v>
      </c>
      <c r="F245">
        <v>40</v>
      </c>
      <c r="G245" t="s">
        <v>1</v>
      </c>
      <c r="H245" t="s">
        <v>18</v>
      </c>
      <c r="I245" t="s">
        <v>9</v>
      </c>
    </row>
    <row r="246" spans="1:9">
      <c r="A246">
        <v>245</v>
      </c>
      <c r="B246">
        <v>979</v>
      </c>
      <c r="C246">
        <v>4</v>
      </c>
      <c r="D246">
        <v>108</v>
      </c>
      <c r="E246" t="s">
        <v>6</v>
      </c>
      <c r="F246">
        <v>33</v>
      </c>
      <c r="G246" t="s">
        <v>1</v>
      </c>
      <c r="H246" t="s">
        <v>18</v>
      </c>
      <c r="I246" t="s">
        <v>11</v>
      </c>
    </row>
    <row r="247" spans="1:9">
      <c r="A247">
        <v>246</v>
      </c>
      <c r="B247">
        <v>1799</v>
      </c>
      <c r="C247">
        <v>2</v>
      </c>
      <c r="D247">
        <v>152</v>
      </c>
      <c r="E247" t="s">
        <v>5</v>
      </c>
      <c r="F247">
        <v>28</v>
      </c>
      <c r="G247" t="s">
        <v>1</v>
      </c>
      <c r="H247" t="s">
        <v>17</v>
      </c>
      <c r="I247" t="s">
        <v>9</v>
      </c>
    </row>
    <row r="248" spans="1:9">
      <c r="A248">
        <v>247</v>
      </c>
      <c r="B248">
        <v>1504</v>
      </c>
      <c r="C248">
        <v>6</v>
      </c>
      <c r="D248">
        <v>90</v>
      </c>
      <c r="E248" t="s">
        <v>5</v>
      </c>
      <c r="F248">
        <v>45</v>
      </c>
      <c r="G248" t="s">
        <v>2</v>
      </c>
      <c r="H248" t="s">
        <v>18</v>
      </c>
      <c r="I248" t="s">
        <v>21</v>
      </c>
    </row>
    <row r="249" spans="1:9">
      <c r="A249">
        <v>248</v>
      </c>
      <c r="B249">
        <v>431</v>
      </c>
      <c r="C249">
        <v>2</v>
      </c>
      <c r="D249">
        <v>141</v>
      </c>
      <c r="E249" t="s">
        <v>6</v>
      </c>
      <c r="F249">
        <v>23</v>
      </c>
      <c r="G249" t="s">
        <v>1</v>
      </c>
      <c r="H249" t="s">
        <v>17</v>
      </c>
      <c r="I249" t="s">
        <v>9</v>
      </c>
    </row>
    <row r="250" spans="1:9">
      <c r="A250">
        <v>249</v>
      </c>
      <c r="B250">
        <v>16</v>
      </c>
      <c r="C250">
        <v>3</v>
      </c>
      <c r="D250">
        <v>124</v>
      </c>
      <c r="E250" t="s">
        <v>5</v>
      </c>
      <c r="F250">
        <v>34</v>
      </c>
      <c r="G250" t="s">
        <v>1</v>
      </c>
      <c r="H250" t="s">
        <v>17</v>
      </c>
      <c r="I250" t="s">
        <v>10</v>
      </c>
    </row>
    <row r="251" spans="1:9">
      <c r="A251">
        <v>250</v>
      </c>
      <c r="B251">
        <v>2086</v>
      </c>
      <c r="C251">
        <v>3</v>
      </c>
      <c r="D251">
        <v>171</v>
      </c>
      <c r="E251" t="s">
        <v>6</v>
      </c>
      <c r="F251">
        <v>30</v>
      </c>
      <c r="G251" t="s">
        <v>1</v>
      </c>
      <c r="H251" t="s">
        <v>17</v>
      </c>
      <c r="I251" t="s">
        <v>10</v>
      </c>
    </row>
    <row r="252" spans="1:9">
      <c r="A252">
        <v>251</v>
      </c>
      <c r="B252">
        <v>264</v>
      </c>
      <c r="C252">
        <v>6</v>
      </c>
      <c r="D252">
        <v>40</v>
      </c>
      <c r="E252" t="s">
        <v>6</v>
      </c>
      <c r="F252">
        <v>19</v>
      </c>
      <c r="G252" t="s">
        <v>2</v>
      </c>
      <c r="H252" t="s">
        <v>18</v>
      </c>
      <c r="I252" t="s">
        <v>21</v>
      </c>
    </row>
    <row r="253" spans="1:9">
      <c r="A253">
        <v>252</v>
      </c>
      <c r="B253">
        <v>1100</v>
      </c>
      <c r="C253">
        <v>5</v>
      </c>
      <c r="D253">
        <v>148</v>
      </c>
      <c r="E253" t="s">
        <v>6</v>
      </c>
      <c r="F253">
        <v>31</v>
      </c>
      <c r="G253" t="s">
        <v>1</v>
      </c>
      <c r="H253" t="s">
        <v>17</v>
      </c>
      <c r="I253" t="s">
        <v>12</v>
      </c>
    </row>
    <row r="254" spans="1:9">
      <c r="A254">
        <v>253</v>
      </c>
      <c r="B254">
        <v>1946</v>
      </c>
      <c r="C254">
        <v>4</v>
      </c>
      <c r="D254">
        <v>133</v>
      </c>
      <c r="E254" t="s">
        <v>5</v>
      </c>
      <c r="F254">
        <v>33</v>
      </c>
      <c r="G254" t="s">
        <v>1</v>
      </c>
      <c r="H254" t="s">
        <v>17</v>
      </c>
      <c r="I254" t="s">
        <v>11</v>
      </c>
    </row>
    <row r="255" spans="1:9">
      <c r="A255">
        <v>254</v>
      </c>
      <c r="B255">
        <v>1859</v>
      </c>
      <c r="C255">
        <v>9</v>
      </c>
      <c r="D255">
        <v>399</v>
      </c>
      <c r="E255" t="s">
        <v>5</v>
      </c>
      <c r="F255">
        <v>25</v>
      </c>
      <c r="G255" t="s">
        <v>2</v>
      </c>
      <c r="H255" t="s">
        <v>17</v>
      </c>
      <c r="I255" t="s">
        <v>24</v>
      </c>
    </row>
    <row r="256" spans="1:9">
      <c r="A256">
        <v>255</v>
      </c>
      <c r="B256">
        <v>41</v>
      </c>
      <c r="C256">
        <v>1</v>
      </c>
      <c r="D256">
        <v>191</v>
      </c>
      <c r="E256" t="s">
        <v>5</v>
      </c>
      <c r="F256">
        <v>40</v>
      </c>
      <c r="G256" t="s">
        <v>1</v>
      </c>
      <c r="H256" t="s">
        <v>18</v>
      </c>
      <c r="I256" t="s">
        <v>8</v>
      </c>
    </row>
    <row r="257" spans="1:9">
      <c r="A257">
        <v>256</v>
      </c>
      <c r="B257">
        <v>1080</v>
      </c>
      <c r="C257">
        <v>1</v>
      </c>
      <c r="D257">
        <v>106</v>
      </c>
      <c r="E257" t="s">
        <v>5</v>
      </c>
      <c r="F257">
        <v>37</v>
      </c>
      <c r="G257" t="s">
        <v>1</v>
      </c>
      <c r="H257" t="s">
        <v>18</v>
      </c>
      <c r="I257" t="s">
        <v>8</v>
      </c>
    </row>
    <row r="258" spans="1:9">
      <c r="A258">
        <v>257</v>
      </c>
      <c r="B258">
        <v>185</v>
      </c>
      <c r="C258">
        <v>8</v>
      </c>
      <c r="D258">
        <v>176</v>
      </c>
      <c r="E258" t="s">
        <v>5</v>
      </c>
      <c r="F258">
        <v>21</v>
      </c>
      <c r="G258" t="s">
        <v>2</v>
      </c>
      <c r="H258" t="s">
        <v>18</v>
      </c>
      <c r="I258" t="s">
        <v>23</v>
      </c>
    </row>
    <row r="259" spans="1:9">
      <c r="A259">
        <v>258</v>
      </c>
      <c r="B259">
        <v>1066</v>
      </c>
      <c r="C259">
        <v>4</v>
      </c>
      <c r="D259">
        <v>90</v>
      </c>
      <c r="E259" t="s">
        <v>6</v>
      </c>
      <c r="F259">
        <v>24</v>
      </c>
      <c r="G259" t="s">
        <v>1</v>
      </c>
      <c r="H259" t="s">
        <v>18</v>
      </c>
      <c r="I259" t="s">
        <v>11</v>
      </c>
    </row>
    <row r="260" spans="1:9">
      <c r="A260">
        <v>259</v>
      </c>
      <c r="B260">
        <v>938</v>
      </c>
      <c r="C260">
        <v>8</v>
      </c>
      <c r="D260">
        <v>257</v>
      </c>
      <c r="E260" t="s">
        <v>5</v>
      </c>
      <c r="F260">
        <v>35</v>
      </c>
      <c r="G260" t="s">
        <v>2</v>
      </c>
      <c r="H260" t="s">
        <v>17</v>
      </c>
      <c r="I260" t="s">
        <v>23</v>
      </c>
    </row>
    <row r="261" spans="1:9">
      <c r="A261">
        <v>260</v>
      </c>
      <c r="B261">
        <v>1159</v>
      </c>
      <c r="C261">
        <v>4</v>
      </c>
      <c r="D261">
        <v>158</v>
      </c>
      <c r="E261" t="s">
        <v>6</v>
      </c>
      <c r="F261">
        <v>22</v>
      </c>
      <c r="G261" t="s">
        <v>1</v>
      </c>
      <c r="H261" t="s">
        <v>18</v>
      </c>
      <c r="I261" t="s">
        <v>11</v>
      </c>
    </row>
    <row r="262" spans="1:9">
      <c r="A262">
        <v>261</v>
      </c>
      <c r="B262">
        <v>268</v>
      </c>
      <c r="C262">
        <v>7</v>
      </c>
      <c r="D262">
        <v>40</v>
      </c>
      <c r="E262" t="s">
        <v>6</v>
      </c>
      <c r="F262">
        <v>32</v>
      </c>
      <c r="G262" t="s">
        <v>2</v>
      </c>
      <c r="H262" t="s">
        <v>18</v>
      </c>
      <c r="I262" t="s">
        <v>22</v>
      </c>
    </row>
    <row r="263" spans="1:9">
      <c r="A263">
        <v>262</v>
      </c>
      <c r="B263">
        <v>341</v>
      </c>
      <c r="C263">
        <v>2</v>
      </c>
      <c r="D263">
        <v>90</v>
      </c>
      <c r="E263" t="s">
        <v>6</v>
      </c>
      <c r="F263">
        <v>19</v>
      </c>
      <c r="G263" t="s">
        <v>1</v>
      </c>
      <c r="H263" t="s">
        <v>18</v>
      </c>
      <c r="I263" t="s">
        <v>9</v>
      </c>
    </row>
    <row r="264" spans="1:9">
      <c r="A264">
        <v>263</v>
      </c>
      <c r="B264">
        <v>1799</v>
      </c>
      <c r="C264">
        <v>2</v>
      </c>
      <c r="D264">
        <v>119</v>
      </c>
      <c r="E264" t="s">
        <v>5</v>
      </c>
      <c r="F264">
        <v>28</v>
      </c>
      <c r="G264" t="s">
        <v>1</v>
      </c>
      <c r="H264" t="s">
        <v>18</v>
      </c>
      <c r="I264" t="s">
        <v>9</v>
      </c>
    </row>
    <row r="265" spans="1:9">
      <c r="A265">
        <v>264</v>
      </c>
      <c r="B265">
        <v>990</v>
      </c>
      <c r="C265">
        <v>2</v>
      </c>
      <c r="D265">
        <v>162</v>
      </c>
      <c r="E265" t="s">
        <v>6</v>
      </c>
      <c r="F265">
        <v>27</v>
      </c>
      <c r="G265" t="s">
        <v>1</v>
      </c>
      <c r="H265" t="s">
        <v>17</v>
      </c>
      <c r="I265" t="s">
        <v>9</v>
      </c>
    </row>
    <row r="266" spans="1:9">
      <c r="A266">
        <v>265</v>
      </c>
      <c r="B266">
        <v>182</v>
      </c>
      <c r="C266">
        <v>5</v>
      </c>
      <c r="D266">
        <v>90</v>
      </c>
      <c r="E266" t="s">
        <v>5</v>
      </c>
      <c r="F266">
        <v>22</v>
      </c>
      <c r="G266" t="s">
        <v>1</v>
      </c>
      <c r="H266" t="s">
        <v>18</v>
      </c>
      <c r="I266" t="s">
        <v>12</v>
      </c>
    </row>
    <row r="267" spans="1:9">
      <c r="A267">
        <v>266</v>
      </c>
      <c r="B267">
        <v>221</v>
      </c>
      <c r="C267">
        <v>2</v>
      </c>
      <c r="D267">
        <v>239</v>
      </c>
      <c r="E267" t="s">
        <v>6</v>
      </c>
      <c r="F267">
        <v>37</v>
      </c>
      <c r="G267" t="s">
        <v>1</v>
      </c>
      <c r="H267" t="s">
        <v>17</v>
      </c>
      <c r="I267" t="s">
        <v>9</v>
      </c>
    </row>
    <row r="268" spans="1:9">
      <c r="A268">
        <v>267</v>
      </c>
      <c r="B268">
        <v>1013</v>
      </c>
      <c r="C268">
        <v>3</v>
      </c>
      <c r="D268">
        <v>90</v>
      </c>
      <c r="E268" t="s">
        <v>5</v>
      </c>
      <c r="F268">
        <v>21</v>
      </c>
      <c r="G268" t="s">
        <v>1</v>
      </c>
      <c r="H268" t="s">
        <v>18</v>
      </c>
      <c r="I268" t="s">
        <v>10</v>
      </c>
    </row>
    <row r="269" spans="1:9">
      <c r="A269">
        <v>268</v>
      </c>
      <c r="B269">
        <v>1576</v>
      </c>
      <c r="C269">
        <v>8</v>
      </c>
      <c r="D269">
        <v>40</v>
      </c>
      <c r="E269" t="s">
        <v>6</v>
      </c>
      <c r="F269">
        <v>26</v>
      </c>
      <c r="G269" t="s">
        <v>2</v>
      </c>
      <c r="H269" t="s">
        <v>18</v>
      </c>
      <c r="I269" t="s">
        <v>23</v>
      </c>
    </row>
    <row r="270" spans="1:9">
      <c r="A270">
        <v>269</v>
      </c>
      <c r="B270">
        <v>555</v>
      </c>
      <c r="C270">
        <v>6</v>
      </c>
      <c r="D270">
        <v>90</v>
      </c>
      <c r="E270" t="s">
        <v>5</v>
      </c>
      <c r="F270">
        <v>22</v>
      </c>
      <c r="G270" t="s">
        <v>2</v>
      </c>
      <c r="H270" t="s">
        <v>18</v>
      </c>
      <c r="I270" t="s">
        <v>21</v>
      </c>
    </row>
    <row r="271" spans="1:9">
      <c r="A271">
        <v>270</v>
      </c>
      <c r="B271">
        <v>1655</v>
      </c>
      <c r="C271">
        <v>3</v>
      </c>
      <c r="D271">
        <v>204</v>
      </c>
      <c r="E271" t="s">
        <v>6</v>
      </c>
      <c r="F271">
        <v>25</v>
      </c>
      <c r="G271" t="s">
        <v>1</v>
      </c>
      <c r="H271" t="s">
        <v>17</v>
      </c>
      <c r="I271" t="s">
        <v>10</v>
      </c>
    </row>
    <row r="272" spans="1:9">
      <c r="A272">
        <v>271</v>
      </c>
      <c r="B272">
        <v>1878</v>
      </c>
      <c r="C272">
        <v>8</v>
      </c>
      <c r="D272">
        <v>90</v>
      </c>
      <c r="E272" t="s">
        <v>5</v>
      </c>
      <c r="F272">
        <v>35</v>
      </c>
      <c r="G272" t="s">
        <v>2</v>
      </c>
      <c r="H272" t="s">
        <v>18</v>
      </c>
      <c r="I272" t="s">
        <v>23</v>
      </c>
    </row>
    <row r="273" spans="1:9">
      <c r="A273">
        <v>272</v>
      </c>
      <c r="B273">
        <v>615</v>
      </c>
      <c r="C273">
        <v>2</v>
      </c>
      <c r="D273">
        <v>224</v>
      </c>
      <c r="E273" t="s">
        <v>5</v>
      </c>
      <c r="F273">
        <v>31</v>
      </c>
      <c r="G273" t="s">
        <v>1</v>
      </c>
      <c r="H273" t="s">
        <v>18</v>
      </c>
      <c r="I273" t="s">
        <v>9</v>
      </c>
    </row>
    <row r="274" spans="1:9">
      <c r="A274">
        <v>273</v>
      </c>
      <c r="B274">
        <v>916</v>
      </c>
      <c r="C274">
        <v>3</v>
      </c>
      <c r="D274">
        <v>218</v>
      </c>
      <c r="E274" t="s">
        <v>5</v>
      </c>
      <c r="F274">
        <v>24</v>
      </c>
      <c r="G274" t="s">
        <v>1</v>
      </c>
      <c r="H274" t="s">
        <v>18</v>
      </c>
      <c r="I274" t="s">
        <v>10</v>
      </c>
    </row>
    <row r="275" spans="1:9">
      <c r="A275">
        <v>274</v>
      </c>
      <c r="B275">
        <v>1928</v>
      </c>
      <c r="C275">
        <v>4</v>
      </c>
      <c r="D275">
        <v>228</v>
      </c>
      <c r="E275" t="s">
        <v>6</v>
      </c>
      <c r="F275">
        <v>22</v>
      </c>
      <c r="G275" t="s">
        <v>1</v>
      </c>
      <c r="H275" t="s">
        <v>17</v>
      </c>
      <c r="I275" t="s">
        <v>11</v>
      </c>
    </row>
    <row r="276" spans="1:9">
      <c r="A276">
        <v>275</v>
      </c>
      <c r="B276">
        <v>871</v>
      </c>
      <c r="C276">
        <v>9</v>
      </c>
      <c r="D276">
        <v>255</v>
      </c>
      <c r="E276" t="s">
        <v>5</v>
      </c>
      <c r="F276">
        <v>34</v>
      </c>
      <c r="G276" t="s">
        <v>2</v>
      </c>
      <c r="H276" t="s">
        <v>18</v>
      </c>
      <c r="I276" t="s">
        <v>24</v>
      </c>
    </row>
    <row r="277" spans="1:9">
      <c r="A277">
        <v>276</v>
      </c>
      <c r="B277">
        <v>379</v>
      </c>
      <c r="C277">
        <v>2</v>
      </c>
      <c r="D277">
        <v>232</v>
      </c>
      <c r="E277" t="s">
        <v>5</v>
      </c>
      <c r="F277">
        <v>19</v>
      </c>
      <c r="G277" t="s">
        <v>1</v>
      </c>
      <c r="H277" t="s">
        <v>18</v>
      </c>
      <c r="I277" t="s">
        <v>9</v>
      </c>
    </row>
    <row r="278" spans="1:9">
      <c r="A278">
        <v>277</v>
      </c>
      <c r="B278">
        <v>1324</v>
      </c>
      <c r="C278">
        <v>7</v>
      </c>
      <c r="D278">
        <v>90</v>
      </c>
      <c r="E278" t="s">
        <v>5</v>
      </c>
      <c r="F278">
        <v>35</v>
      </c>
      <c r="G278" t="s">
        <v>2</v>
      </c>
      <c r="H278" t="s">
        <v>18</v>
      </c>
      <c r="I278" t="s">
        <v>22</v>
      </c>
    </row>
    <row r="279" spans="1:9">
      <c r="A279">
        <v>278</v>
      </c>
      <c r="B279">
        <v>111</v>
      </c>
      <c r="C279">
        <v>7</v>
      </c>
      <c r="D279">
        <v>40</v>
      </c>
      <c r="E279" t="s">
        <v>5</v>
      </c>
      <c r="F279">
        <v>22</v>
      </c>
      <c r="G279" t="s">
        <v>2</v>
      </c>
      <c r="H279" t="s">
        <v>18</v>
      </c>
      <c r="I279" t="s">
        <v>22</v>
      </c>
    </row>
    <row r="280" spans="1:9">
      <c r="A280">
        <v>279</v>
      </c>
      <c r="B280">
        <v>92</v>
      </c>
      <c r="C280">
        <v>6</v>
      </c>
      <c r="D280">
        <v>40</v>
      </c>
      <c r="E280" t="s">
        <v>6</v>
      </c>
      <c r="F280">
        <v>20</v>
      </c>
      <c r="G280" t="s">
        <v>2</v>
      </c>
      <c r="H280" t="s">
        <v>18</v>
      </c>
      <c r="I280" t="s">
        <v>21</v>
      </c>
    </row>
    <row r="281" spans="1:9">
      <c r="A281">
        <v>280</v>
      </c>
      <c r="B281">
        <v>247</v>
      </c>
      <c r="C281">
        <v>1</v>
      </c>
      <c r="D281">
        <v>151</v>
      </c>
      <c r="E281" t="s">
        <v>5</v>
      </c>
      <c r="F281">
        <v>26</v>
      </c>
      <c r="G281" t="s">
        <v>1</v>
      </c>
      <c r="H281" t="s">
        <v>18</v>
      </c>
      <c r="I281" t="s">
        <v>8</v>
      </c>
    </row>
    <row r="282" spans="1:9">
      <c r="A282">
        <v>281</v>
      </c>
      <c r="B282">
        <v>1569</v>
      </c>
      <c r="C282">
        <v>4</v>
      </c>
      <c r="D282">
        <v>92</v>
      </c>
      <c r="E282" t="s">
        <v>5</v>
      </c>
      <c r="F282">
        <v>35</v>
      </c>
      <c r="G282" t="s">
        <v>1</v>
      </c>
      <c r="H282" t="s">
        <v>17</v>
      </c>
      <c r="I282" t="s">
        <v>11</v>
      </c>
    </row>
    <row r="283" spans="1:9">
      <c r="A283">
        <v>282</v>
      </c>
      <c r="B283">
        <v>722</v>
      </c>
      <c r="C283">
        <v>7</v>
      </c>
      <c r="D283">
        <v>40</v>
      </c>
      <c r="E283" t="s">
        <v>5</v>
      </c>
      <c r="F283">
        <v>32</v>
      </c>
      <c r="G283" t="s">
        <v>2</v>
      </c>
      <c r="H283" t="s">
        <v>18</v>
      </c>
      <c r="I283" t="s">
        <v>22</v>
      </c>
    </row>
    <row r="284" spans="1:9">
      <c r="A284">
        <v>283</v>
      </c>
      <c r="B284">
        <v>175</v>
      </c>
      <c r="C284">
        <v>5</v>
      </c>
      <c r="D284">
        <v>137</v>
      </c>
      <c r="E284" t="s">
        <v>5</v>
      </c>
      <c r="F284">
        <v>26</v>
      </c>
      <c r="G284" t="s">
        <v>1</v>
      </c>
      <c r="H284" t="s">
        <v>17</v>
      </c>
      <c r="I284" t="s">
        <v>12</v>
      </c>
    </row>
    <row r="285" spans="1:9">
      <c r="A285">
        <v>284</v>
      </c>
      <c r="B285">
        <v>208</v>
      </c>
      <c r="C285">
        <v>6</v>
      </c>
      <c r="D285">
        <v>90</v>
      </c>
      <c r="E285" t="s">
        <v>5</v>
      </c>
      <c r="F285">
        <v>24</v>
      </c>
      <c r="G285" t="s">
        <v>2</v>
      </c>
      <c r="H285" t="s">
        <v>18</v>
      </c>
      <c r="I285" t="s">
        <v>21</v>
      </c>
    </row>
    <row r="286" spans="1:9">
      <c r="A286">
        <v>285</v>
      </c>
      <c r="B286">
        <v>2116</v>
      </c>
      <c r="C286">
        <v>9</v>
      </c>
      <c r="D286">
        <v>40</v>
      </c>
      <c r="E286" t="s">
        <v>5</v>
      </c>
      <c r="F286">
        <v>25</v>
      </c>
      <c r="G286" t="s">
        <v>2</v>
      </c>
      <c r="H286" t="s">
        <v>18</v>
      </c>
      <c r="I286" t="s">
        <v>24</v>
      </c>
    </row>
    <row r="287" spans="1:9">
      <c r="A287">
        <v>286</v>
      </c>
      <c r="B287">
        <v>2054</v>
      </c>
      <c r="C287">
        <v>3</v>
      </c>
      <c r="D287">
        <v>90</v>
      </c>
      <c r="E287" t="s">
        <v>6</v>
      </c>
      <c r="F287">
        <v>35</v>
      </c>
      <c r="G287" t="s">
        <v>1</v>
      </c>
      <c r="H287" t="s">
        <v>18</v>
      </c>
      <c r="I287" t="s">
        <v>10</v>
      </c>
    </row>
    <row r="288" spans="1:9">
      <c r="A288">
        <v>287</v>
      </c>
      <c r="B288">
        <v>1845</v>
      </c>
      <c r="C288">
        <v>4</v>
      </c>
      <c r="D288">
        <v>90</v>
      </c>
      <c r="E288" t="s">
        <v>5</v>
      </c>
      <c r="F288">
        <v>35</v>
      </c>
      <c r="G288" t="s">
        <v>1</v>
      </c>
      <c r="H288" t="s">
        <v>18</v>
      </c>
      <c r="I288" t="s">
        <v>11</v>
      </c>
    </row>
    <row r="289" spans="1:9">
      <c r="A289">
        <v>288</v>
      </c>
      <c r="B289">
        <v>1330</v>
      </c>
      <c r="C289">
        <v>8</v>
      </c>
      <c r="D289">
        <v>90</v>
      </c>
      <c r="E289" t="s">
        <v>5</v>
      </c>
      <c r="F289">
        <v>18</v>
      </c>
      <c r="G289" t="s">
        <v>2</v>
      </c>
      <c r="H289" t="s">
        <v>18</v>
      </c>
      <c r="I289" t="s">
        <v>23</v>
      </c>
    </row>
    <row r="290" spans="1:9">
      <c r="A290">
        <v>289</v>
      </c>
      <c r="B290">
        <v>974</v>
      </c>
      <c r="C290">
        <v>9</v>
      </c>
      <c r="D290">
        <v>228</v>
      </c>
      <c r="E290" t="s">
        <v>6</v>
      </c>
      <c r="F290">
        <v>18</v>
      </c>
      <c r="G290" t="s">
        <v>2</v>
      </c>
      <c r="H290" t="s">
        <v>17</v>
      </c>
      <c r="I290" t="s">
        <v>24</v>
      </c>
    </row>
    <row r="291" spans="1:9">
      <c r="A291">
        <v>290</v>
      </c>
      <c r="B291">
        <v>477</v>
      </c>
      <c r="C291">
        <v>4</v>
      </c>
      <c r="D291">
        <v>203</v>
      </c>
      <c r="E291" t="s">
        <v>6</v>
      </c>
      <c r="F291">
        <v>28</v>
      </c>
      <c r="G291" t="s">
        <v>1</v>
      </c>
      <c r="H291" t="s">
        <v>17</v>
      </c>
      <c r="I291" t="s">
        <v>11</v>
      </c>
    </row>
    <row r="292" spans="1:9">
      <c r="A292">
        <v>291</v>
      </c>
      <c r="B292">
        <v>529</v>
      </c>
      <c r="C292">
        <v>3</v>
      </c>
      <c r="D292">
        <v>90</v>
      </c>
      <c r="E292" t="s">
        <v>6</v>
      </c>
      <c r="F292">
        <v>19</v>
      </c>
      <c r="G292" t="s">
        <v>1</v>
      </c>
      <c r="H292" t="s">
        <v>18</v>
      </c>
      <c r="I292" t="s">
        <v>10</v>
      </c>
    </row>
    <row r="293" spans="1:9">
      <c r="A293">
        <v>292</v>
      </c>
      <c r="B293">
        <v>1596</v>
      </c>
      <c r="C293">
        <v>4</v>
      </c>
      <c r="D293">
        <v>241</v>
      </c>
      <c r="E293" t="s">
        <v>6</v>
      </c>
      <c r="F293">
        <v>26</v>
      </c>
      <c r="G293" t="s">
        <v>1</v>
      </c>
      <c r="H293" t="s">
        <v>17</v>
      </c>
      <c r="I293" t="s">
        <v>11</v>
      </c>
    </row>
    <row r="294" spans="1:9">
      <c r="A294">
        <v>293</v>
      </c>
      <c r="B294">
        <v>1900</v>
      </c>
      <c r="C294">
        <v>5</v>
      </c>
      <c r="D294">
        <v>210</v>
      </c>
      <c r="E294" t="s">
        <v>5</v>
      </c>
      <c r="F294">
        <v>27</v>
      </c>
      <c r="G294" t="s">
        <v>1</v>
      </c>
      <c r="H294" t="s">
        <v>18</v>
      </c>
      <c r="I294" t="s">
        <v>12</v>
      </c>
    </row>
    <row r="295" spans="1:9">
      <c r="A295">
        <v>294</v>
      </c>
      <c r="B295">
        <v>100</v>
      </c>
      <c r="C295">
        <v>2</v>
      </c>
      <c r="D295">
        <v>90</v>
      </c>
      <c r="E295" t="s">
        <v>5</v>
      </c>
      <c r="F295">
        <v>36</v>
      </c>
      <c r="G295" t="s">
        <v>1</v>
      </c>
      <c r="H295" t="s">
        <v>18</v>
      </c>
      <c r="I295" t="s">
        <v>9</v>
      </c>
    </row>
    <row r="296" spans="1:9">
      <c r="A296">
        <v>295</v>
      </c>
      <c r="B296">
        <v>385</v>
      </c>
      <c r="C296">
        <v>9</v>
      </c>
      <c r="D296">
        <v>90</v>
      </c>
      <c r="E296" t="s">
        <v>6</v>
      </c>
      <c r="F296">
        <v>32</v>
      </c>
      <c r="G296" t="s">
        <v>2</v>
      </c>
      <c r="H296" t="s">
        <v>18</v>
      </c>
      <c r="I296" t="s">
        <v>24</v>
      </c>
    </row>
    <row r="297" spans="1:9">
      <c r="A297">
        <v>296</v>
      </c>
      <c r="B297">
        <v>1708</v>
      </c>
      <c r="C297">
        <v>5</v>
      </c>
      <c r="D297">
        <v>130</v>
      </c>
      <c r="E297" t="s">
        <v>5</v>
      </c>
      <c r="F297">
        <v>25</v>
      </c>
      <c r="G297" t="s">
        <v>1</v>
      </c>
      <c r="H297" t="s">
        <v>18</v>
      </c>
      <c r="I297" t="s">
        <v>12</v>
      </c>
    </row>
    <row r="298" spans="1:9">
      <c r="A298">
        <v>297</v>
      </c>
      <c r="B298">
        <v>1144</v>
      </c>
      <c r="C298">
        <v>1</v>
      </c>
      <c r="D298">
        <v>238</v>
      </c>
      <c r="E298" t="s">
        <v>5</v>
      </c>
      <c r="F298">
        <v>26</v>
      </c>
      <c r="G298" t="s">
        <v>1</v>
      </c>
      <c r="H298" t="s">
        <v>18</v>
      </c>
      <c r="I298" t="s">
        <v>8</v>
      </c>
    </row>
    <row r="299" spans="1:9">
      <c r="A299">
        <v>298</v>
      </c>
      <c r="B299">
        <v>672</v>
      </c>
      <c r="C299">
        <v>5</v>
      </c>
      <c r="D299">
        <v>170</v>
      </c>
      <c r="E299" t="s">
        <v>5</v>
      </c>
      <c r="F299">
        <v>24</v>
      </c>
      <c r="G299" t="s">
        <v>1</v>
      </c>
      <c r="H299" t="s">
        <v>18</v>
      </c>
      <c r="I299" t="s">
        <v>12</v>
      </c>
    </row>
    <row r="300" spans="1:9">
      <c r="A300">
        <v>299</v>
      </c>
      <c r="B300">
        <v>988</v>
      </c>
      <c r="C300">
        <v>8</v>
      </c>
      <c r="D300">
        <v>90</v>
      </c>
      <c r="E300" t="s">
        <v>6</v>
      </c>
      <c r="F300">
        <v>26</v>
      </c>
      <c r="G300" t="s">
        <v>2</v>
      </c>
      <c r="H300" t="s">
        <v>18</v>
      </c>
      <c r="I300" t="s">
        <v>23</v>
      </c>
    </row>
    <row r="301" spans="1:9">
      <c r="A301">
        <v>300</v>
      </c>
      <c r="B301">
        <v>1064</v>
      </c>
      <c r="C301">
        <v>1</v>
      </c>
      <c r="D301">
        <v>90</v>
      </c>
      <c r="E301" t="s">
        <v>5</v>
      </c>
      <c r="F301">
        <v>35</v>
      </c>
      <c r="G301" t="s">
        <v>1</v>
      </c>
      <c r="H301" t="s">
        <v>18</v>
      </c>
      <c r="I301" t="s">
        <v>8</v>
      </c>
    </row>
    <row r="302" spans="1:9">
      <c r="A302">
        <v>301</v>
      </c>
      <c r="B302">
        <v>1869</v>
      </c>
      <c r="C302">
        <v>3</v>
      </c>
      <c r="D302">
        <v>133</v>
      </c>
      <c r="E302" t="s">
        <v>6</v>
      </c>
      <c r="F302">
        <v>33</v>
      </c>
      <c r="G302" t="s">
        <v>1</v>
      </c>
      <c r="H302" t="s">
        <v>17</v>
      </c>
      <c r="I302" t="s">
        <v>10</v>
      </c>
    </row>
    <row r="303" spans="1:9">
      <c r="A303">
        <v>302</v>
      </c>
      <c r="B303">
        <v>1901</v>
      </c>
      <c r="C303">
        <v>7</v>
      </c>
      <c r="D303">
        <v>273</v>
      </c>
      <c r="E303" t="s">
        <v>5</v>
      </c>
      <c r="F303">
        <v>19</v>
      </c>
      <c r="G303" t="s">
        <v>2</v>
      </c>
      <c r="H303" t="s">
        <v>18</v>
      </c>
      <c r="I303" t="s">
        <v>22</v>
      </c>
    </row>
    <row r="304" spans="1:9">
      <c r="A304">
        <v>303</v>
      </c>
      <c r="B304">
        <v>688</v>
      </c>
      <c r="C304">
        <v>1</v>
      </c>
      <c r="D304">
        <v>135</v>
      </c>
      <c r="E304" t="s">
        <v>6</v>
      </c>
      <c r="F304">
        <v>27</v>
      </c>
      <c r="G304" t="s">
        <v>1</v>
      </c>
      <c r="H304" t="s">
        <v>18</v>
      </c>
      <c r="I304" t="s">
        <v>8</v>
      </c>
    </row>
    <row r="305" spans="1:9">
      <c r="A305">
        <v>304</v>
      </c>
      <c r="B305">
        <v>804</v>
      </c>
      <c r="C305">
        <v>1</v>
      </c>
      <c r="D305">
        <v>139</v>
      </c>
      <c r="E305" t="s">
        <v>5</v>
      </c>
      <c r="F305">
        <v>35</v>
      </c>
      <c r="G305" t="s">
        <v>1</v>
      </c>
      <c r="H305" t="s">
        <v>17</v>
      </c>
      <c r="I305" t="s">
        <v>8</v>
      </c>
    </row>
    <row r="306" spans="1:9">
      <c r="A306">
        <v>305</v>
      </c>
      <c r="B306">
        <v>1042</v>
      </c>
      <c r="C306">
        <v>8</v>
      </c>
      <c r="D306">
        <v>40</v>
      </c>
      <c r="E306" t="s">
        <v>5</v>
      </c>
      <c r="F306">
        <v>30</v>
      </c>
      <c r="G306" t="s">
        <v>2</v>
      </c>
      <c r="H306" t="s">
        <v>18</v>
      </c>
      <c r="I306" t="s">
        <v>23</v>
      </c>
    </row>
    <row r="307" spans="1:9">
      <c r="A307">
        <v>306</v>
      </c>
      <c r="B307">
        <v>1795</v>
      </c>
      <c r="C307">
        <v>9</v>
      </c>
      <c r="D307">
        <v>90</v>
      </c>
      <c r="E307" t="s">
        <v>5</v>
      </c>
      <c r="F307">
        <v>29</v>
      </c>
      <c r="G307" t="s">
        <v>2</v>
      </c>
      <c r="H307" t="s">
        <v>18</v>
      </c>
      <c r="I307" t="s">
        <v>24</v>
      </c>
    </row>
    <row r="308" spans="1:9">
      <c r="A308">
        <v>307</v>
      </c>
      <c r="B308">
        <v>799</v>
      </c>
      <c r="C308">
        <v>8</v>
      </c>
      <c r="D308">
        <v>40</v>
      </c>
      <c r="E308" t="s">
        <v>6</v>
      </c>
      <c r="F308">
        <v>30</v>
      </c>
      <c r="G308" t="s">
        <v>2</v>
      </c>
      <c r="H308" t="s">
        <v>18</v>
      </c>
      <c r="I308" t="s">
        <v>23</v>
      </c>
    </row>
    <row r="309" spans="1:9">
      <c r="A309">
        <v>308</v>
      </c>
      <c r="B309">
        <v>1912</v>
      </c>
      <c r="C309">
        <v>6</v>
      </c>
      <c r="D309">
        <v>175</v>
      </c>
      <c r="E309" t="s">
        <v>6</v>
      </c>
      <c r="F309">
        <v>27</v>
      </c>
      <c r="G309" t="s">
        <v>2</v>
      </c>
      <c r="H309" t="s">
        <v>18</v>
      </c>
      <c r="I309" t="s">
        <v>21</v>
      </c>
    </row>
    <row r="310" spans="1:9">
      <c r="A310">
        <v>309</v>
      </c>
      <c r="B310">
        <v>1288</v>
      </c>
      <c r="C310">
        <v>2</v>
      </c>
      <c r="D310">
        <v>177</v>
      </c>
      <c r="E310" t="s">
        <v>5</v>
      </c>
      <c r="F310">
        <v>36</v>
      </c>
      <c r="G310" t="s">
        <v>1</v>
      </c>
      <c r="H310" t="s">
        <v>18</v>
      </c>
      <c r="I310" t="s">
        <v>9</v>
      </c>
    </row>
    <row r="311" spans="1:9">
      <c r="A311">
        <v>310</v>
      </c>
      <c r="B311">
        <v>277</v>
      </c>
      <c r="C311">
        <v>1</v>
      </c>
      <c r="D311">
        <v>90</v>
      </c>
      <c r="E311" t="s">
        <v>5</v>
      </c>
      <c r="F311">
        <v>35</v>
      </c>
      <c r="G311" t="s">
        <v>1</v>
      </c>
      <c r="H311" t="s">
        <v>18</v>
      </c>
      <c r="I311" t="s">
        <v>8</v>
      </c>
    </row>
    <row r="312" spans="1:9">
      <c r="A312">
        <v>311</v>
      </c>
      <c r="B312">
        <v>749</v>
      </c>
      <c r="C312">
        <v>7</v>
      </c>
      <c r="D312">
        <v>90</v>
      </c>
      <c r="E312" t="s">
        <v>5</v>
      </c>
      <c r="F312">
        <v>38</v>
      </c>
      <c r="G312" t="s">
        <v>2</v>
      </c>
      <c r="H312" t="s">
        <v>18</v>
      </c>
      <c r="I312" t="s">
        <v>22</v>
      </c>
    </row>
    <row r="313" spans="1:9">
      <c r="A313">
        <v>312</v>
      </c>
      <c r="B313">
        <v>325</v>
      </c>
      <c r="C313">
        <v>3</v>
      </c>
      <c r="D313">
        <v>174</v>
      </c>
      <c r="E313" t="s">
        <v>5</v>
      </c>
      <c r="F313">
        <v>19</v>
      </c>
      <c r="G313" t="s">
        <v>1</v>
      </c>
      <c r="H313" t="s">
        <v>18</v>
      </c>
      <c r="I313" t="s">
        <v>10</v>
      </c>
    </row>
    <row r="314" spans="1:9">
      <c r="A314">
        <v>313</v>
      </c>
      <c r="B314">
        <v>86</v>
      </c>
      <c r="C314">
        <v>4</v>
      </c>
      <c r="D314">
        <v>157</v>
      </c>
      <c r="E314" t="s">
        <v>6</v>
      </c>
      <c r="F314">
        <v>31</v>
      </c>
      <c r="G314" t="s">
        <v>1</v>
      </c>
      <c r="H314" t="s">
        <v>18</v>
      </c>
      <c r="I314" t="s">
        <v>11</v>
      </c>
    </row>
    <row r="315" spans="1:9">
      <c r="A315">
        <v>314</v>
      </c>
      <c r="B315">
        <v>1497</v>
      </c>
      <c r="C315">
        <v>2</v>
      </c>
      <c r="D315">
        <v>170</v>
      </c>
      <c r="E315" t="s">
        <v>6</v>
      </c>
      <c r="F315">
        <v>26</v>
      </c>
      <c r="G315" t="s">
        <v>1</v>
      </c>
      <c r="H315" t="s">
        <v>18</v>
      </c>
      <c r="I315" t="s">
        <v>9</v>
      </c>
    </row>
    <row r="316" spans="1:9">
      <c r="A316">
        <v>315</v>
      </c>
      <c r="B316">
        <v>1101</v>
      </c>
      <c r="C316">
        <v>9</v>
      </c>
      <c r="D316">
        <v>90</v>
      </c>
      <c r="E316" t="s">
        <v>6</v>
      </c>
      <c r="F316">
        <v>21</v>
      </c>
      <c r="G316" t="s">
        <v>2</v>
      </c>
      <c r="H316" t="s">
        <v>18</v>
      </c>
      <c r="I316" t="s">
        <v>24</v>
      </c>
    </row>
    <row r="317" spans="1:9">
      <c r="A317">
        <v>316</v>
      </c>
      <c r="B317">
        <v>566</v>
      </c>
      <c r="C317">
        <v>8</v>
      </c>
      <c r="D317">
        <v>224</v>
      </c>
      <c r="E317" t="s">
        <v>6</v>
      </c>
      <c r="F317">
        <v>32</v>
      </c>
      <c r="G317" t="s">
        <v>2</v>
      </c>
      <c r="H317" t="s">
        <v>18</v>
      </c>
      <c r="I317" t="s">
        <v>23</v>
      </c>
    </row>
    <row r="318" spans="1:9">
      <c r="A318">
        <v>317</v>
      </c>
      <c r="B318">
        <v>1442</v>
      </c>
      <c r="C318">
        <v>1</v>
      </c>
      <c r="D318">
        <v>90</v>
      </c>
      <c r="E318" t="s">
        <v>6</v>
      </c>
      <c r="F318">
        <v>24</v>
      </c>
      <c r="G318" t="s">
        <v>1</v>
      </c>
      <c r="H318" t="s">
        <v>18</v>
      </c>
      <c r="I318" t="s">
        <v>8</v>
      </c>
    </row>
    <row r="319" spans="1:9">
      <c r="A319">
        <v>318</v>
      </c>
      <c r="B319">
        <v>26</v>
      </c>
      <c r="C319">
        <v>4</v>
      </c>
      <c r="D319">
        <v>90</v>
      </c>
      <c r="E319" t="s">
        <v>6</v>
      </c>
      <c r="F319">
        <v>34</v>
      </c>
      <c r="G319" t="s">
        <v>1</v>
      </c>
      <c r="H319" t="s">
        <v>18</v>
      </c>
      <c r="I319" t="s">
        <v>11</v>
      </c>
    </row>
    <row r="320" spans="1:9">
      <c r="A320">
        <v>319</v>
      </c>
      <c r="B320">
        <v>1734</v>
      </c>
      <c r="C320">
        <v>6</v>
      </c>
      <c r="D320">
        <v>381</v>
      </c>
      <c r="E320" t="s">
        <v>6</v>
      </c>
      <c r="F320">
        <v>30</v>
      </c>
      <c r="G320" t="s">
        <v>2</v>
      </c>
      <c r="H320" t="s">
        <v>18</v>
      </c>
      <c r="I320" t="s">
        <v>21</v>
      </c>
    </row>
    <row r="321" spans="1:9">
      <c r="A321">
        <v>320</v>
      </c>
      <c r="B321">
        <v>1340</v>
      </c>
      <c r="C321">
        <v>4</v>
      </c>
      <c r="D321">
        <v>94</v>
      </c>
      <c r="E321" t="s">
        <v>6</v>
      </c>
      <c r="F321">
        <v>24</v>
      </c>
      <c r="G321" t="s">
        <v>1</v>
      </c>
      <c r="H321" t="s">
        <v>18</v>
      </c>
      <c r="I321" t="s">
        <v>11</v>
      </c>
    </row>
    <row r="322" spans="1:9">
      <c r="A322">
        <v>321</v>
      </c>
      <c r="B322">
        <v>2013</v>
      </c>
      <c r="C322">
        <v>3</v>
      </c>
      <c r="D322">
        <v>90</v>
      </c>
      <c r="E322" t="s">
        <v>5</v>
      </c>
      <c r="F322">
        <v>24</v>
      </c>
      <c r="G322" t="s">
        <v>1</v>
      </c>
      <c r="H322" t="s">
        <v>18</v>
      </c>
      <c r="I322" t="s">
        <v>10</v>
      </c>
    </row>
    <row r="323" spans="1:9">
      <c r="A323">
        <v>322</v>
      </c>
      <c r="B323">
        <v>1079</v>
      </c>
      <c r="C323">
        <v>9</v>
      </c>
      <c r="D323">
        <v>292</v>
      </c>
      <c r="E323" t="s">
        <v>6</v>
      </c>
      <c r="F323">
        <v>26</v>
      </c>
      <c r="G323" t="s">
        <v>2</v>
      </c>
      <c r="H323" t="s">
        <v>17</v>
      </c>
      <c r="I323" t="s">
        <v>24</v>
      </c>
    </row>
    <row r="324" spans="1:9">
      <c r="A324">
        <v>323</v>
      </c>
      <c r="B324">
        <v>1047</v>
      </c>
      <c r="C324">
        <v>4</v>
      </c>
      <c r="D324">
        <v>141</v>
      </c>
      <c r="E324" t="s">
        <v>6</v>
      </c>
      <c r="F324">
        <v>24</v>
      </c>
      <c r="G324" t="s">
        <v>1</v>
      </c>
      <c r="H324" t="s">
        <v>17</v>
      </c>
      <c r="I324" t="s">
        <v>11</v>
      </c>
    </row>
    <row r="325" spans="1:9">
      <c r="A325">
        <v>324</v>
      </c>
      <c r="B325">
        <v>1119</v>
      </c>
      <c r="C325">
        <v>8</v>
      </c>
      <c r="D325">
        <v>280</v>
      </c>
      <c r="E325" t="s">
        <v>5</v>
      </c>
      <c r="F325">
        <v>18</v>
      </c>
      <c r="G325" t="s">
        <v>2</v>
      </c>
      <c r="H325" t="s">
        <v>18</v>
      </c>
      <c r="I325" t="s">
        <v>23</v>
      </c>
    </row>
    <row r="326" spans="1:9">
      <c r="A326">
        <v>325</v>
      </c>
      <c r="B326">
        <v>1570</v>
      </c>
      <c r="C326">
        <v>2</v>
      </c>
      <c r="D326">
        <v>213</v>
      </c>
      <c r="E326" t="s">
        <v>6</v>
      </c>
      <c r="F326">
        <v>27</v>
      </c>
      <c r="G326" t="s">
        <v>1</v>
      </c>
      <c r="H326" t="s">
        <v>18</v>
      </c>
      <c r="I326" t="s">
        <v>9</v>
      </c>
    </row>
    <row r="327" spans="1:9">
      <c r="A327">
        <v>326</v>
      </c>
      <c r="B327">
        <v>2108</v>
      </c>
      <c r="C327">
        <v>5</v>
      </c>
      <c r="D327">
        <v>159</v>
      </c>
      <c r="E327" t="s">
        <v>6</v>
      </c>
      <c r="F327">
        <v>35</v>
      </c>
      <c r="G327" t="s">
        <v>1</v>
      </c>
      <c r="H327" t="s">
        <v>18</v>
      </c>
      <c r="I327" t="s">
        <v>12</v>
      </c>
    </row>
    <row r="328" spans="1:9">
      <c r="A328">
        <v>327</v>
      </c>
      <c r="B328">
        <v>308</v>
      </c>
      <c r="C328">
        <v>1</v>
      </c>
      <c r="D328">
        <v>90</v>
      </c>
      <c r="E328" t="s">
        <v>5</v>
      </c>
      <c r="F328">
        <v>20</v>
      </c>
      <c r="G328" t="s">
        <v>1</v>
      </c>
      <c r="H328" t="s">
        <v>18</v>
      </c>
      <c r="I328" t="s">
        <v>8</v>
      </c>
    </row>
    <row r="329" spans="1:9">
      <c r="A329">
        <v>328</v>
      </c>
      <c r="B329">
        <v>1942</v>
      </c>
      <c r="C329">
        <v>7</v>
      </c>
      <c r="D329">
        <v>90</v>
      </c>
      <c r="E329" t="s">
        <v>6</v>
      </c>
      <c r="F329">
        <v>23</v>
      </c>
      <c r="G329" t="s">
        <v>2</v>
      </c>
      <c r="H329" t="s">
        <v>18</v>
      </c>
      <c r="I329" t="s">
        <v>22</v>
      </c>
    </row>
    <row r="330" spans="1:9">
      <c r="A330">
        <v>329</v>
      </c>
      <c r="B330">
        <v>2018</v>
      </c>
      <c r="C330">
        <v>1</v>
      </c>
      <c r="D330">
        <v>90</v>
      </c>
      <c r="E330" t="s">
        <v>6</v>
      </c>
      <c r="F330">
        <v>41</v>
      </c>
      <c r="G330" t="s">
        <v>1</v>
      </c>
      <c r="H330" t="s">
        <v>18</v>
      </c>
      <c r="I330" t="s">
        <v>8</v>
      </c>
    </row>
    <row r="331" spans="1:9">
      <c r="A331">
        <v>330</v>
      </c>
      <c r="B331">
        <v>1771</v>
      </c>
      <c r="C331">
        <v>8</v>
      </c>
      <c r="D331">
        <v>40</v>
      </c>
      <c r="E331" t="s">
        <v>6</v>
      </c>
      <c r="F331">
        <v>33</v>
      </c>
      <c r="G331" t="s">
        <v>2</v>
      </c>
      <c r="H331" t="s">
        <v>18</v>
      </c>
      <c r="I331" t="s">
        <v>23</v>
      </c>
    </row>
    <row r="332" spans="1:9">
      <c r="A332">
        <v>331</v>
      </c>
      <c r="B332">
        <v>824</v>
      </c>
      <c r="C332">
        <v>6</v>
      </c>
      <c r="D332">
        <v>90</v>
      </c>
      <c r="E332" t="s">
        <v>6</v>
      </c>
      <c r="F332">
        <v>19</v>
      </c>
      <c r="G332" t="s">
        <v>2</v>
      </c>
      <c r="H332" t="s">
        <v>18</v>
      </c>
      <c r="I332" t="s">
        <v>21</v>
      </c>
    </row>
    <row r="333" spans="1:9">
      <c r="A333">
        <v>332</v>
      </c>
      <c r="B333">
        <v>432</v>
      </c>
      <c r="C333">
        <v>3</v>
      </c>
      <c r="D333">
        <v>193</v>
      </c>
      <c r="E333" t="s">
        <v>5</v>
      </c>
      <c r="F333">
        <v>27</v>
      </c>
      <c r="G333" t="s">
        <v>1</v>
      </c>
      <c r="H333" t="s">
        <v>17</v>
      </c>
      <c r="I333" t="s">
        <v>10</v>
      </c>
    </row>
    <row r="334" spans="1:9">
      <c r="A334">
        <v>333</v>
      </c>
      <c r="B334">
        <v>464</v>
      </c>
      <c r="C334">
        <v>1</v>
      </c>
      <c r="D334">
        <v>90</v>
      </c>
      <c r="E334" t="s">
        <v>6</v>
      </c>
      <c r="F334">
        <v>25</v>
      </c>
      <c r="G334" t="s">
        <v>1</v>
      </c>
      <c r="H334" t="s">
        <v>18</v>
      </c>
      <c r="I334" t="s">
        <v>8</v>
      </c>
    </row>
    <row r="335" spans="1:9">
      <c r="A335">
        <v>334</v>
      </c>
      <c r="B335">
        <v>1993</v>
      </c>
      <c r="C335">
        <v>1</v>
      </c>
      <c r="D335">
        <v>109</v>
      </c>
      <c r="E335" t="s">
        <v>6</v>
      </c>
      <c r="F335">
        <v>27</v>
      </c>
      <c r="G335" t="s">
        <v>1</v>
      </c>
      <c r="H335" t="s">
        <v>18</v>
      </c>
      <c r="I335" t="s">
        <v>8</v>
      </c>
    </row>
    <row r="336" spans="1:9">
      <c r="A336">
        <v>335</v>
      </c>
      <c r="B336">
        <v>644</v>
      </c>
      <c r="C336">
        <v>4</v>
      </c>
      <c r="D336">
        <v>90</v>
      </c>
      <c r="E336" t="s">
        <v>5</v>
      </c>
      <c r="F336">
        <v>24</v>
      </c>
      <c r="G336" t="s">
        <v>1</v>
      </c>
      <c r="H336" t="s">
        <v>18</v>
      </c>
      <c r="I336" t="s">
        <v>11</v>
      </c>
    </row>
    <row r="337" spans="1:9">
      <c r="A337">
        <v>336</v>
      </c>
      <c r="B337">
        <v>1107</v>
      </c>
      <c r="C337">
        <v>4</v>
      </c>
      <c r="D337">
        <v>189</v>
      </c>
      <c r="E337" t="s">
        <v>6</v>
      </c>
      <c r="F337">
        <v>33</v>
      </c>
      <c r="G337" t="s">
        <v>1</v>
      </c>
      <c r="H337" t="s">
        <v>18</v>
      </c>
      <c r="I337" t="s">
        <v>11</v>
      </c>
    </row>
    <row r="338" spans="1:9">
      <c r="A338">
        <v>337</v>
      </c>
      <c r="B338">
        <v>757</v>
      </c>
      <c r="C338">
        <v>1</v>
      </c>
      <c r="D338">
        <v>90</v>
      </c>
      <c r="E338" t="s">
        <v>6</v>
      </c>
      <c r="F338">
        <v>24</v>
      </c>
      <c r="G338" t="s">
        <v>1</v>
      </c>
      <c r="H338" t="s">
        <v>18</v>
      </c>
      <c r="I338" t="s">
        <v>8</v>
      </c>
    </row>
    <row r="339" spans="1:9">
      <c r="A339">
        <v>338</v>
      </c>
      <c r="B339">
        <v>1772</v>
      </c>
      <c r="C339">
        <v>7</v>
      </c>
      <c r="D339">
        <v>90</v>
      </c>
      <c r="E339" t="s">
        <v>6</v>
      </c>
      <c r="F339">
        <v>30</v>
      </c>
      <c r="G339" t="s">
        <v>2</v>
      </c>
      <c r="H339" t="s">
        <v>18</v>
      </c>
      <c r="I339" t="s">
        <v>22</v>
      </c>
    </row>
    <row r="340" spans="1:9">
      <c r="A340">
        <v>339</v>
      </c>
      <c r="B340">
        <v>1619</v>
      </c>
      <c r="C340">
        <v>2</v>
      </c>
      <c r="D340">
        <v>246</v>
      </c>
      <c r="E340" t="s">
        <v>5</v>
      </c>
      <c r="F340">
        <v>23</v>
      </c>
      <c r="G340" t="s">
        <v>1</v>
      </c>
      <c r="H340" t="s">
        <v>17</v>
      </c>
      <c r="I340" t="s">
        <v>9</v>
      </c>
    </row>
    <row r="341" spans="1:9">
      <c r="A341">
        <v>340</v>
      </c>
      <c r="B341">
        <v>1744</v>
      </c>
      <c r="C341">
        <v>4</v>
      </c>
      <c r="D341">
        <v>194</v>
      </c>
      <c r="E341" t="s">
        <v>6</v>
      </c>
      <c r="F341">
        <v>25</v>
      </c>
      <c r="G341" t="s">
        <v>1</v>
      </c>
      <c r="H341" t="s">
        <v>18</v>
      </c>
      <c r="I341" t="s">
        <v>11</v>
      </c>
    </row>
    <row r="342" spans="1:9">
      <c r="A342">
        <v>341</v>
      </c>
      <c r="B342">
        <v>642</v>
      </c>
      <c r="C342">
        <v>2</v>
      </c>
      <c r="D342">
        <v>209</v>
      </c>
      <c r="E342" t="s">
        <v>5</v>
      </c>
      <c r="F342">
        <v>25</v>
      </c>
      <c r="G342" t="s">
        <v>1</v>
      </c>
      <c r="H342" t="s">
        <v>18</v>
      </c>
      <c r="I342" t="s">
        <v>9</v>
      </c>
    </row>
    <row r="343" spans="1:9">
      <c r="A343">
        <v>342</v>
      </c>
      <c r="B343">
        <v>404</v>
      </c>
      <c r="C343">
        <v>3</v>
      </c>
      <c r="D343">
        <v>193</v>
      </c>
      <c r="E343" t="s">
        <v>6</v>
      </c>
      <c r="F343">
        <v>24</v>
      </c>
      <c r="G343" t="s">
        <v>1</v>
      </c>
      <c r="H343" t="s">
        <v>17</v>
      </c>
      <c r="I343" t="s">
        <v>10</v>
      </c>
    </row>
    <row r="344" spans="1:9">
      <c r="A344">
        <v>343</v>
      </c>
      <c r="B344">
        <v>277</v>
      </c>
      <c r="C344">
        <v>3</v>
      </c>
      <c r="D344">
        <v>91</v>
      </c>
      <c r="E344" t="s">
        <v>5</v>
      </c>
      <c r="F344">
        <v>35</v>
      </c>
      <c r="G344" t="s">
        <v>1</v>
      </c>
      <c r="H344" t="s">
        <v>18</v>
      </c>
      <c r="I344" t="s">
        <v>10</v>
      </c>
    </row>
    <row r="345" spans="1:9">
      <c r="A345">
        <v>344</v>
      </c>
      <c r="B345">
        <v>1592</v>
      </c>
      <c r="C345">
        <v>2</v>
      </c>
      <c r="D345">
        <v>85</v>
      </c>
      <c r="E345" t="s">
        <v>5</v>
      </c>
      <c r="F345">
        <v>37</v>
      </c>
      <c r="G345" t="s">
        <v>1</v>
      </c>
      <c r="H345" t="s">
        <v>18</v>
      </c>
      <c r="I345" t="s">
        <v>9</v>
      </c>
    </row>
    <row r="346" spans="1:9">
      <c r="A346">
        <v>345</v>
      </c>
      <c r="B346">
        <v>936</v>
      </c>
      <c r="C346">
        <v>8</v>
      </c>
      <c r="D346">
        <v>285</v>
      </c>
      <c r="E346" t="s">
        <v>6</v>
      </c>
      <c r="F346">
        <v>29</v>
      </c>
      <c r="G346" t="s">
        <v>2</v>
      </c>
      <c r="H346" t="s">
        <v>18</v>
      </c>
      <c r="I346" t="s">
        <v>23</v>
      </c>
    </row>
    <row r="347" spans="1:9">
      <c r="A347">
        <v>346</v>
      </c>
      <c r="B347">
        <v>1547</v>
      </c>
      <c r="C347">
        <v>4</v>
      </c>
      <c r="D347">
        <v>144</v>
      </c>
      <c r="E347" t="s">
        <v>6</v>
      </c>
      <c r="F347">
        <v>31</v>
      </c>
      <c r="G347" t="s">
        <v>1</v>
      </c>
      <c r="H347" t="s">
        <v>18</v>
      </c>
      <c r="I347" t="s">
        <v>11</v>
      </c>
    </row>
    <row r="348" spans="1:9">
      <c r="A348">
        <v>347</v>
      </c>
      <c r="B348">
        <v>1918</v>
      </c>
      <c r="C348">
        <v>4</v>
      </c>
      <c r="D348">
        <v>181</v>
      </c>
      <c r="E348" t="s">
        <v>6</v>
      </c>
      <c r="F348">
        <v>29</v>
      </c>
      <c r="G348" t="s">
        <v>1</v>
      </c>
      <c r="H348" t="s">
        <v>18</v>
      </c>
      <c r="I348" t="s">
        <v>11</v>
      </c>
    </row>
    <row r="349" spans="1:9">
      <c r="A349">
        <v>348</v>
      </c>
      <c r="B349">
        <v>126</v>
      </c>
      <c r="C349">
        <v>5</v>
      </c>
      <c r="D349">
        <v>122</v>
      </c>
      <c r="E349" t="s">
        <v>5</v>
      </c>
      <c r="F349">
        <v>27</v>
      </c>
      <c r="G349" t="s">
        <v>1</v>
      </c>
      <c r="H349" t="s">
        <v>17</v>
      </c>
      <c r="I349" t="s">
        <v>12</v>
      </c>
    </row>
    <row r="350" spans="1:9">
      <c r="A350">
        <v>349</v>
      </c>
      <c r="B350">
        <v>449</v>
      </c>
      <c r="C350">
        <v>2</v>
      </c>
      <c r="D350">
        <v>216</v>
      </c>
      <c r="E350" t="s">
        <v>5</v>
      </c>
      <c r="F350">
        <v>42</v>
      </c>
      <c r="G350" t="s">
        <v>1</v>
      </c>
      <c r="H350" t="s">
        <v>17</v>
      </c>
      <c r="I350" t="s">
        <v>9</v>
      </c>
    </row>
    <row r="351" spans="1:9">
      <c r="A351">
        <v>350</v>
      </c>
      <c r="B351">
        <v>2095</v>
      </c>
      <c r="C351">
        <v>1</v>
      </c>
      <c r="D351">
        <v>90</v>
      </c>
      <c r="E351" t="s">
        <v>6</v>
      </c>
      <c r="F351">
        <v>24</v>
      </c>
      <c r="G351" t="s">
        <v>1</v>
      </c>
      <c r="H351" t="s">
        <v>18</v>
      </c>
      <c r="I351" t="s">
        <v>8</v>
      </c>
    </row>
    <row r="352" spans="1:9">
      <c r="A352">
        <v>351</v>
      </c>
      <c r="B352">
        <v>687</v>
      </c>
      <c r="C352">
        <v>2</v>
      </c>
      <c r="D352">
        <v>163</v>
      </c>
      <c r="E352" t="s">
        <v>5</v>
      </c>
      <c r="F352">
        <v>31</v>
      </c>
      <c r="G352" t="s">
        <v>1</v>
      </c>
      <c r="H352" t="s">
        <v>17</v>
      </c>
      <c r="I352" t="s">
        <v>9</v>
      </c>
    </row>
    <row r="353" spans="1:9">
      <c r="A353">
        <v>352</v>
      </c>
      <c r="B353">
        <v>82</v>
      </c>
      <c r="C353">
        <v>4</v>
      </c>
      <c r="D353">
        <v>90</v>
      </c>
      <c r="E353" t="s">
        <v>5</v>
      </c>
      <c r="F353">
        <v>33</v>
      </c>
      <c r="G353" t="s">
        <v>1</v>
      </c>
      <c r="H353" t="s">
        <v>18</v>
      </c>
      <c r="I353" t="s">
        <v>11</v>
      </c>
    </row>
    <row r="354" spans="1:9">
      <c r="A354">
        <v>353</v>
      </c>
      <c r="B354">
        <v>227</v>
      </c>
      <c r="C354">
        <v>4</v>
      </c>
      <c r="D354">
        <v>115</v>
      </c>
      <c r="E354" t="s">
        <v>5</v>
      </c>
      <c r="F354">
        <v>45</v>
      </c>
      <c r="G354" t="s">
        <v>1</v>
      </c>
      <c r="H354" t="s">
        <v>17</v>
      </c>
      <c r="I354" t="s">
        <v>11</v>
      </c>
    </row>
    <row r="355" spans="1:9">
      <c r="A355">
        <v>354</v>
      </c>
      <c r="B355">
        <v>782</v>
      </c>
      <c r="C355">
        <v>1</v>
      </c>
      <c r="D355">
        <v>90</v>
      </c>
      <c r="E355" t="s">
        <v>5</v>
      </c>
      <c r="F355">
        <v>19</v>
      </c>
      <c r="G355" t="s">
        <v>1</v>
      </c>
      <c r="H355" t="s">
        <v>18</v>
      </c>
      <c r="I355" t="s">
        <v>8</v>
      </c>
    </row>
    <row r="356" spans="1:9">
      <c r="A356">
        <v>355</v>
      </c>
      <c r="B356">
        <v>639</v>
      </c>
      <c r="C356">
        <v>6</v>
      </c>
      <c r="D356">
        <v>90</v>
      </c>
      <c r="E356" t="s">
        <v>6</v>
      </c>
      <c r="F356">
        <v>27</v>
      </c>
      <c r="G356" t="s">
        <v>2</v>
      </c>
      <c r="H356" t="s">
        <v>18</v>
      </c>
      <c r="I356" t="s">
        <v>21</v>
      </c>
    </row>
    <row r="357" spans="1:9">
      <c r="A357">
        <v>356</v>
      </c>
      <c r="B357">
        <v>1850</v>
      </c>
      <c r="C357">
        <v>2</v>
      </c>
      <c r="D357">
        <v>124</v>
      </c>
      <c r="E357" t="s">
        <v>5</v>
      </c>
      <c r="F357">
        <v>35</v>
      </c>
      <c r="G357" t="s">
        <v>1</v>
      </c>
      <c r="H357" t="s">
        <v>17</v>
      </c>
      <c r="I357" t="s">
        <v>9</v>
      </c>
    </row>
    <row r="358" spans="1:9">
      <c r="A358">
        <v>357</v>
      </c>
      <c r="B358">
        <v>691</v>
      </c>
      <c r="C358">
        <v>3</v>
      </c>
      <c r="D358">
        <v>90</v>
      </c>
      <c r="E358" t="s">
        <v>6</v>
      </c>
      <c r="F358">
        <v>25</v>
      </c>
      <c r="G358" t="s">
        <v>1</v>
      </c>
      <c r="H358" t="s">
        <v>18</v>
      </c>
      <c r="I358" t="s">
        <v>10</v>
      </c>
    </row>
    <row r="359" spans="1:9">
      <c r="A359">
        <v>358</v>
      </c>
      <c r="B359">
        <v>1127</v>
      </c>
      <c r="C359">
        <v>4</v>
      </c>
      <c r="D359">
        <v>126</v>
      </c>
      <c r="E359" t="s">
        <v>5</v>
      </c>
      <c r="F359">
        <v>19</v>
      </c>
      <c r="G359" t="s">
        <v>1</v>
      </c>
      <c r="H359" t="s">
        <v>18</v>
      </c>
      <c r="I359" t="s">
        <v>11</v>
      </c>
    </row>
    <row r="360" spans="1:9">
      <c r="A360">
        <v>359</v>
      </c>
      <c r="B360">
        <v>1840</v>
      </c>
      <c r="C360">
        <v>1</v>
      </c>
      <c r="D360">
        <v>142</v>
      </c>
      <c r="E360" t="s">
        <v>5</v>
      </c>
      <c r="F360">
        <v>29</v>
      </c>
      <c r="G360" t="s">
        <v>1</v>
      </c>
      <c r="H360" t="s">
        <v>17</v>
      </c>
      <c r="I360" t="s">
        <v>8</v>
      </c>
    </row>
    <row r="361" spans="1:9">
      <c r="A361">
        <v>360</v>
      </c>
      <c r="B361">
        <v>2033</v>
      </c>
      <c r="C361">
        <v>5</v>
      </c>
      <c r="D361">
        <v>90</v>
      </c>
      <c r="E361" t="s">
        <v>6</v>
      </c>
      <c r="F361">
        <v>23</v>
      </c>
      <c r="G361" t="s">
        <v>1</v>
      </c>
      <c r="H361" t="s">
        <v>18</v>
      </c>
      <c r="I361" t="s">
        <v>12</v>
      </c>
    </row>
    <row r="362" spans="1:9">
      <c r="A362">
        <v>361</v>
      </c>
      <c r="B362">
        <v>340</v>
      </c>
      <c r="C362">
        <v>2</v>
      </c>
      <c r="D362">
        <v>90</v>
      </c>
      <c r="E362" t="s">
        <v>6</v>
      </c>
      <c r="F362">
        <v>33</v>
      </c>
      <c r="G362" t="s">
        <v>1</v>
      </c>
      <c r="H362" t="s">
        <v>18</v>
      </c>
      <c r="I362" t="s">
        <v>9</v>
      </c>
    </row>
    <row r="363" spans="1:9">
      <c r="A363">
        <v>362</v>
      </c>
      <c r="B363">
        <v>302</v>
      </c>
      <c r="C363">
        <v>9</v>
      </c>
      <c r="D363">
        <v>40</v>
      </c>
      <c r="E363" t="s">
        <v>6</v>
      </c>
      <c r="F363">
        <v>19</v>
      </c>
      <c r="G363" t="s">
        <v>2</v>
      </c>
      <c r="H363" t="s">
        <v>18</v>
      </c>
      <c r="I363" t="s">
        <v>24</v>
      </c>
    </row>
    <row r="364" spans="1:9">
      <c r="A364">
        <v>363</v>
      </c>
      <c r="B364">
        <v>190</v>
      </c>
      <c r="C364">
        <v>5</v>
      </c>
      <c r="D364">
        <v>90</v>
      </c>
      <c r="E364" t="s">
        <v>6</v>
      </c>
      <c r="F364">
        <v>21</v>
      </c>
      <c r="G364" t="s">
        <v>1</v>
      </c>
      <c r="H364" t="s">
        <v>18</v>
      </c>
      <c r="I364" t="s">
        <v>12</v>
      </c>
    </row>
    <row r="365" spans="1:9">
      <c r="A365">
        <v>364</v>
      </c>
      <c r="B365">
        <v>1952</v>
      </c>
      <c r="C365">
        <v>3</v>
      </c>
      <c r="D365">
        <v>90</v>
      </c>
      <c r="E365" t="s">
        <v>6</v>
      </c>
      <c r="F365">
        <v>23</v>
      </c>
      <c r="G365" t="s">
        <v>1</v>
      </c>
      <c r="H365" t="s">
        <v>18</v>
      </c>
      <c r="I365" t="s">
        <v>10</v>
      </c>
    </row>
    <row r="366" spans="1:9">
      <c r="A366">
        <v>365</v>
      </c>
      <c r="B366">
        <v>403</v>
      </c>
      <c r="C366">
        <v>5</v>
      </c>
      <c r="D366">
        <v>180</v>
      </c>
      <c r="E366" t="s">
        <v>6</v>
      </c>
      <c r="F366">
        <v>26</v>
      </c>
      <c r="G366" t="s">
        <v>1</v>
      </c>
      <c r="H366" t="s">
        <v>18</v>
      </c>
      <c r="I366" t="s">
        <v>12</v>
      </c>
    </row>
    <row r="367" spans="1:9">
      <c r="A367">
        <v>366</v>
      </c>
      <c r="B367">
        <v>931</v>
      </c>
      <c r="C367">
        <v>5</v>
      </c>
      <c r="D367">
        <v>90</v>
      </c>
      <c r="E367" t="s">
        <v>5</v>
      </c>
      <c r="F367">
        <v>19</v>
      </c>
      <c r="G367" t="s">
        <v>1</v>
      </c>
      <c r="H367" t="s">
        <v>18</v>
      </c>
      <c r="I367" t="s">
        <v>12</v>
      </c>
    </row>
    <row r="368" spans="1:9">
      <c r="A368">
        <v>367</v>
      </c>
      <c r="B368">
        <v>1920</v>
      </c>
      <c r="C368">
        <v>6</v>
      </c>
      <c r="D368">
        <v>40</v>
      </c>
      <c r="E368" t="s">
        <v>6</v>
      </c>
      <c r="F368">
        <v>32</v>
      </c>
      <c r="G368" t="s">
        <v>2</v>
      </c>
      <c r="H368" t="s">
        <v>18</v>
      </c>
      <c r="I368" t="s">
        <v>21</v>
      </c>
    </row>
    <row r="369" spans="1:9">
      <c r="A369">
        <v>368</v>
      </c>
      <c r="B369">
        <v>879</v>
      </c>
      <c r="C369">
        <v>2</v>
      </c>
      <c r="D369">
        <v>90</v>
      </c>
      <c r="E369" t="s">
        <v>5</v>
      </c>
      <c r="F369">
        <v>45</v>
      </c>
      <c r="G369" t="s">
        <v>1</v>
      </c>
      <c r="H369" t="s">
        <v>18</v>
      </c>
      <c r="I369" t="s">
        <v>9</v>
      </c>
    </row>
    <row r="370" spans="1:9">
      <c r="A370">
        <v>369</v>
      </c>
      <c r="B370">
        <v>2054</v>
      </c>
      <c r="C370">
        <v>3</v>
      </c>
      <c r="D370">
        <v>249</v>
      </c>
      <c r="E370" t="s">
        <v>6</v>
      </c>
      <c r="F370">
        <v>35</v>
      </c>
      <c r="G370" t="s">
        <v>1</v>
      </c>
      <c r="H370" t="s">
        <v>18</v>
      </c>
      <c r="I370" t="s">
        <v>10</v>
      </c>
    </row>
    <row r="371" spans="1:9">
      <c r="A371">
        <v>370</v>
      </c>
      <c r="B371">
        <v>143</v>
      </c>
      <c r="C371">
        <v>9</v>
      </c>
      <c r="D371">
        <v>298</v>
      </c>
      <c r="E371" t="s">
        <v>5</v>
      </c>
      <c r="F371">
        <v>32</v>
      </c>
      <c r="G371" t="s">
        <v>2</v>
      </c>
      <c r="H371" t="s">
        <v>17</v>
      </c>
      <c r="I371" t="s">
        <v>24</v>
      </c>
    </row>
    <row r="372" spans="1:9">
      <c r="A372">
        <v>371</v>
      </c>
      <c r="B372">
        <v>1826</v>
      </c>
      <c r="C372">
        <v>3</v>
      </c>
      <c r="D372">
        <v>90</v>
      </c>
      <c r="E372" t="s">
        <v>5</v>
      </c>
      <c r="F372">
        <v>25</v>
      </c>
      <c r="G372" t="s">
        <v>1</v>
      </c>
      <c r="H372" t="s">
        <v>18</v>
      </c>
      <c r="I372" t="s">
        <v>10</v>
      </c>
    </row>
    <row r="373" spans="1:9">
      <c r="A373">
        <v>372</v>
      </c>
      <c r="B373">
        <v>1466</v>
      </c>
      <c r="C373">
        <v>1</v>
      </c>
      <c r="D373">
        <v>143</v>
      </c>
      <c r="E373" t="s">
        <v>6</v>
      </c>
      <c r="F373">
        <v>28</v>
      </c>
      <c r="G373" t="s">
        <v>1</v>
      </c>
      <c r="H373" t="s">
        <v>18</v>
      </c>
      <c r="I373" t="s">
        <v>8</v>
      </c>
    </row>
    <row r="374" spans="1:9">
      <c r="A374">
        <v>373</v>
      </c>
      <c r="B374">
        <v>741</v>
      </c>
      <c r="C374">
        <v>5</v>
      </c>
      <c r="D374">
        <v>227</v>
      </c>
      <c r="E374" t="s">
        <v>5</v>
      </c>
      <c r="F374">
        <v>38</v>
      </c>
      <c r="G374" t="s">
        <v>1</v>
      </c>
      <c r="H374" t="s">
        <v>17</v>
      </c>
      <c r="I374" t="s">
        <v>12</v>
      </c>
    </row>
    <row r="375" spans="1:9">
      <c r="A375">
        <v>374</v>
      </c>
      <c r="B375">
        <v>1749</v>
      </c>
      <c r="C375">
        <v>2</v>
      </c>
      <c r="D375">
        <v>134</v>
      </c>
      <c r="E375" t="s">
        <v>5</v>
      </c>
      <c r="F375">
        <v>27</v>
      </c>
      <c r="G375" t="s">
        <v>1</v>
      </c>
      <c r="H375" t="s">
        <v>18</v>
      </c>
      <c r="I375" t="s">
        <v>9</v>
      </c>
    </row>
    <row r="376" spans="1:9">
      <c r="A376">
        <v>375</v>
      </c>
      <c r="B376">
        <v>1479</v>
      </c>
      <c r="C376">
        <v>3</v>
      </c>
      <c r="D376">
        <v>129</v>
      </c>
      <c r="E376" t="s">
        <v>5</v>
      </c>
      <c r="F376">
        <v>20</v>
      </c>
      <c r="G376" t="s">
        <v>1</v>
      </c>
      <c r="H376" t="s">
        <v>17</v>
      </c>
      <c r="I376" t="s">
        <v>10</v>
      </c>
    </row>
    <row r="377" spans="1:9">
      <c r="A377">
        <v>376</v>
      </c>
      <c r="B377">
        <v>1238</v>
      </c>
      <c r="C377">
        <v>1</v>
      </c>
      <c r="D377">
        <v>179</v>
      </c>
      <c r="E377" t="s">
        <v>6</v>
      </c>
      <c r="F377">
        <v>19</v>
      </c>
      <c r="G377" t="s">
        <v>1</v>
      </c>
      <c r="H377" t="s">
        <v>18</v>
      </c>
      <c r="I377" t="s">
        <v>8</v>
      </c>
    </row>
    <row r="378" spans="1:9">
      <c r="A378">
        <v>377</v>
      </c>
      <c r="B378">
        <v>663</v>
      </c>
      <c r="C378">
        <v>1</v>
      </c>
      <c r="D378">
        <v>165</v>
      </c>
      <c r="E378" t="s">
        <v>6</v>
      </c>
      <c r="F378">
        <v>33</v>
      </c>
      <c r="G378" t="s">
        <v>1</v>
      </c>
      <c r="H378" t="s">
        <v>17</v>
      </c>
      <c r="I378" t="s">
        <v>8</v>
      </c>
    </row>
    <row r="379" spans="1:9">
      <c r="A379">
        <v>378</v>
      </c>
      <c r="B379">
        <v>1673</v>
      </c>
      <c r="C379">
        <v>6</v>
      </c>
      <c r="D379">
        <v>40</v>
      </c>
      <c r="E379" t="s">
        <v>5</v>
      </c>
      <c r="F379">
        <v>21</v>
      </c>
      <c r="G379" t="s">
        <v>2</v>
      </c>
      <c r="H379" t="s">
        <v>18</v>
      </c>
      <c r="I379" t="s">
        <v>21</v>
      </c>
    </row>
    <row r="380" spans="1:9">
      <c r="A380">
        <v>379</v>
      </c>
      <c r="B380">
        <v>620</v>
      </c>
      <c r="C380">
        <v>7</v>
      </c>
      <c r="D380">
        <v>40</v>
      </c>
      <c r="E380" t="s">
        <v>6</v>
      </c>
      <c r="F380">
        <v>38</v>
      </c>
      <c r="G380" t="s">
        <v>2</v>
      </c>
      <c r="H380" t="s">
        <v>18</v>
      </c>
      <c r="I380" t="s">
        <v>22</v>
      </c>
    </row>
    <row r="381" spans="1:9">
      <c r="A381">
        <v>380</v>
      </c>
      <c r="B381">
        <v>576</v>
      </c>
      <c r="C381">
        <v>9</v>
      </c>
      <c r="D381">
        <v>90</v>
      </c>
      <c r="E381" t="s">
        <v>6</v>
      </c>
      <c r="F381">
        <v>24</v>
      </c>
      <c r="G381" t="s">
        <v>2</v>
      </c>
      <c r="H381" t="s">
        <v>18</v>
      </c>
      <c r="I381" t="s">
        <v>24</v>
      </c>
    </row>
    <row r="382" spans="1:9">
      <c r="A382">
        <v>381</v>
      </c>
      <c r="B382">
        <v>1765</v>
      </c>
      <c r="C382">
        <v>9</v>
      </c>
      <c r="D382">
        <v>159</v>
      </c>
      <c r="E382" t="s">
        <v>6</v>
      </c>
      <c r="F382">
        <v>20</v>
      </c>
      <c r="G382" t="s">
        <v>2</v>
      </c>
      <c r="H382" t="s">
        <v>18</v>
      </c>
      <c r="I382" t="s">
        <v>24</v>
      </c>
    </row>
    <row r="383" spans="1:9">
      <c r="A383">
        <v>382</v>
      </c>
      <c r="B383">
        <v>189</v>
      </c>
      <c r="C383">
        <v>1</v>
      </c>
      <c r="D383">
        <v>148</v>
      </c>
      <c r="E383" t="s">
        <v>5</v>
      </c>
      <c r="F383">
        <v>32</v>
      </c>
      <c r="G383" t="s">
        <v>1</v>
      </c>
      <c r="H383" t="s">
        <v>17</v>
      </c>
      <c r="I383" t="s">
        <v>8</v>
      </c>
    </row>
    <row r="384" spans="1:9">
      <c r="A384">
        <v>383</v>
      </c>
      <c r="B384">
        <v>1748</v>
      </c>
      <c r="C384">
        <v>4</v>
      </c>
      <c r="D384">
        <v>134</v>
      </c>
      <c r="E384" t="s">
        <v>6</v>
      </c>
      <c r="F384">
        <v>34</v>
      </c>
      <c r="G384" t="s">
        <v>1</v>
      </c>
      <c r="H384" t="s">
        <v>18</v>
      </c>
      <c r="I384" t="s">
        <v>11</v>
      </c>
    </row>
    <row r="385" spans="1:9">
      <c r="A385">
        <v>384</v>
      </c>
      <c r="B385">
        <v>1582</v>
      </c>
      <c r="C385">
        <v>8</v>
      </c>
      <c r="D385">
        <v>40</v>
      </c>
      <c r="E385" t="s">
        <v>5</v>
      </c>
      <c r="F385">
        <v>28</v>
      </c>
      <c r="G385" t="s">
        <v>2</v>
      </c>
      <c r="H385" t="s">
        <v>18</v>
      </c>
      <c r="I385" t="s">
        <v>23</v>
      </c>
    </row>
    <row r="386" spans="1:9">
      <c r="A386">
        <v>385</v>
      </c>
      <c r="B386">
        <v>167</v>
      </c>
      <c r="C386">
        <v>1</v>
      </c>
      <c r="D386">
        <v>90</v>
      </c>
      <c r="E386" t="s">
        <v>5</v>
      </c>
      <c r="F386">
        <v>26</v>
      </c>
      <c r="G386" t="s">
        <v>1</v>
      </c>
      <c r="H386" t="s">
        <v>18</v>
      </c>
      <c r="I386" t="s">
        <v>8</v>
      </c>
    </row>
    <row r="387" spans="1:9">
      <c r="A387">
        <v>386</v>
      </c>
      <c r="B387">
        <v>1168</v>
      </c>
      <c r="C387">
        <v>7</v>
      </c>
      <c r="D387">
        <v>184</v>
      </c>
      <c r="E387" t="s">
        <v>5</v>
      </c>
      <c r="F387">
        <v>24</v>
      </c>
      <c r="G387" t="s">
        <v>2</v>
      </c>
      <c r="H387" t="s">
        <v>18</v>
      </c>
      <c r="I387" t="s">
        <v>22</v>
      </c>
    </row>
    <row r="388" spans="1:9">
      <c r="A388">
        <v>387</v>
      </c>
      <c r="B388">
        <v>1180</v>
      </c>
      <c r="C388">
        <v>9</v>
      </c>
      <c r="D388">
        <v>40</v>
      </c>
      <c r="E388" t="s">
        <v>5</v>
      </c>
      <c r="F388">
        <v>29</v>
      </c>
      <c r="G388" t="s">
        <v>2</v>
      </c>
      <c r="H388" t="s">
        <v>18</v>
      </c>
      <c r="I388" t="s">
        <v>24</v>
      </c>
    </row>
    <row r="389" spans="1:9">
      <c r="A389">
        <v>388</v>
      </c>
      <c r="B389">
        <v>94</v>
      </c>
      <c r="C389">
        <v>8</v>
      </c>
      <c r="D389">
        <v>193</v>
      </c>
      <c r="E389" t="s">
        <v>6</v>
      </c>
      <c r="F389">
        <v>18</v>
      </c>
      <c r="G389" t="s">
        <v>2</v>
      </c>
      <c r="H389" t="s">
        <v>17</v>
      </c>
      <c r="I389" t="s">
        <v>23</v>
      </c>
    </row>
    <row r="390" spans="1:9">
      <c r="A390">
        <v>389</v>
      </c>
      <c r="B390">
        <v>1903</v>
      </c>
      <c r="C390">
        <v>4</v>
      </c>
      <c r="D390">
        <v>90</v>
      </c>
      <c r="E390" t="s">
        <v>6</v>
      </c>
      <c r="F390">
        <v>29</v>
      </c>
      <c r="G390" t="s">
        <v>1</v>
      </c>
      <c r="H390" t="s">
        <v>18</v>
      </c>
      <c r="I390" t="s">
        <v>11</v>
      </c>
    </row>
    <row r="391" spans="1:9">
      <c r="A391">
        <v>390</v>
      </c>
      <c r="B391">
        <v>694</v>
      </c>
      <c r="C391">
        <v>5</v>
      </c>
      <c r="D391">
        <v>125</v>
      </c>
      <c r="E391" t="s">
        <v>6</v>
      </c>
      <c r="F391">
        <v>34</v>
      </c>
      <c r="G391" t="s">
        <v>1</v>
      </c>
      <c r="H391" t="s">
        <v>18</v>
      </c>
      <c r="I391" t="s">
        <v>12</v>
      </c>
    </row>
    <row r="392" spans="1:9">
      <c r="A392">
        <v>391</v>
      </c>
      <c r="B392">
        <v>452</v>
      </c>
      <c r="C392">
        <v>9</v>
      </c>
      <c r="D392">
        <v>90</v>
      </c>
      <c r="E392" t="s">
        <v>6</v>
      </c>
      <c r="F392">
        <v>23</v>
      </c>
      <c r="G392" t="s">
        <v>2</v>
      </c>
      <c r="H392" t="s">
        <v>18</v>
      </c>
      <c r="I392" t="s">
        <v>24</v>
      </c>
    </row>
    <row r="393" spans="1:9">
      <c r="A393">
        <v>392</v>
      </c>
      <c r="B393">
        <v>478</v>
      </c>
      <c r="C393">
        <v>3</v>
      </c>
      <c r="D393">
        <v>123</v>
      </c>
      <c r="E393" t="s">
        <v>5</v>
      </c>
      <c r="F393">
        <v>24</v>
      </c>
      <c r="G393" t="s">
        <v>1</v>
      </c>
      <c r="H393" t="s">
        <v>18</v>
      </c>
      <c r="I393" t="s">
        <v>10</v>
      </c>
    </row>
    <row r="394" spans="1:9">
      <c r="A394">
        <v>393</v>
      </c>
      <c r="B394">
        <v>476</v>
      </c>
      <c r="C394">
        <v>2</v>
      </c>
      <c r="D394">
        <v>133</v>
      </c>
      <c r="E394" t="s">
        <v>6</v>
      </c>
      <c r="F394">
        <v>26</v>
      </c>
      <c r="G394" t="s">
        <v>1</v>
      </c>
      <c r="H394" t="s">
        <v>17</v>
      </c>
      <c r="I394" t="s">
        <v>9</v>
      </c>
    </row>
    <row r="395" spans="1:9">
      <c r="A395">
        <v>394</v>
      </c>
      <c r="B395">
        <v>162</v>
      </c>
      <c r="C395">
        <v>8</v>
      </c>
      <c r="D395">
        <v>40</v>
      </c>
      <c r="E395" t="s">
        <v>5</v>
      </c>
      <c r="F395">
        <v>33</v>
      </c>
      <c r="G395" t="s">
        <v>2</v>
      </c>
      <c r="H395" t="s">
        <v>18</v>
      </c>
      <c r="I395" t="s">
        <v>23</v>
      </c>
    </row>
    <row r="396" spans="1:9">
      <c r="A396">
        <v>395</v>
      </c>
      <c r="B396">
        <v>390</v>
      </c>
      <c r="C396">
        <v>5</v>
      </c>
      <c r="D396">
        <v>90</v>
      </c>
      <c r="E396" t="s">
        <v>6</v>
      </c>
      <c r="F396">
        <v>42</v>
      </c>
      <c r="G396" t="s">
        <v>1</v>
      </c>
      <c r="H396" t="s">
        <v>18</v>
      </c>
      <c r="I396" t="s">
        <v>12</v>
      </c>
    </row>
    <row r="397" spans="1:9">
      <c r="A397">
        <v>396</v>
      </c>
      <c r="B397">
        <v>2044</v>
      </c>
      <c r="C397">
        <v>8</v>
      </c>
      <c r="D397">
        <v>151</v>
      </c>
      <c r="E397" t="s">
        <v>5</v>
      </c>
      <c r="F397">
        <v>33</v>
      </c>
      <c r="G397" t="s">
        <v>2</v>
      </c>
      <c r="H397" t="s">
        <v>18</v>
      </c>
      <c r="I397" t="s">
        <v>23</v>
      </c>
    </row>
    <row r="398" spans="1:9">
      <c r="A398">
        <v>397</v>
      </c>
      <c r="B398">
        <v>1070</v>
      </c>
      <c r="C398">
        <v>2</v>
      </c>
      <c r="D398">
        <v>157</v>
      </c>
      <c r="E398" t="s">
        <v>6</v>
      </c>
      <c r="F398">
        <v>27</v>
      </c>
      <c r="G398" t="s">
        <v>1</v>
      </c>
      <c r="H398" t="s">
        <v>18</v>
      </c>
      <c r="I398" t="s">
        <v>9</v>
      </c>
    </row>
    <row r="399" spans="1:9">
      <c r="A399">
        <v>398</v>
      </c>
      <c r="B399">
        <v>492</v>
      </c>
      <c r="C399">
        <v>3</v>
      </c>
      <c r="D399">
        <v>90</v>
      </c>
      <c r="E399" t="s">
        <v>5</v>
      </c>
      <c r="F399">
        <v>18</v>
      </c>
      <c r="G399" t="s">
        <v>1</v>
      </c>
      <c r="H399" t="s">
        <v>18</v>
      </c>
      <c r="I399" t="s">
        <v>10</v>
      </c>
    </row>
    <row r="400" spans="1:9">
      <c r="A400">
        <v>399</v>
      </c>
      <c r="B400">
        <v>1806</v>
      </c>
      <c r="C400">
        <v>1</v>
      </c>
      <c r="D400">
        <v>134</v>
      </c>
      <c r="E400" t="s">
        <v>5</v>
      </c>
      <c r="F400">
        <v>35</v>
      </c>
      <c r="G400" t="s">
        <v>1</v>
      </c>
      <c r="H400" t="s">
        <v>18</v>
      </c>
      <c r="I400" t="s">
        <v>8</v>
      </c>
    </row>
    <row r="401" spans="1:9">
      <c r="A401">
        <v>400</v>
      </c>
      <c r="B401">
        <v>469</v>
      </c>
      <c r="C401">
        <v>1</v>
      </c>
      <c r="D401">
        <v>195</v>
      </c>
      <c r="E401" t="s">
        <v>6</v>
      </c>
      <c r="F401">
        <v>26</v>
      </c>
      <c r="G401" t="s">
        <v>1</v>
      </c>
      <c r="H401" t="s">
        <v>18</v>
      </c>
      <c r="I401" t="s">
        <v>8</v>
      </c>
    </row>
    <row r="402" spans="1:9">
      <c r="A402">
        <v>401</v>
      </c>
      <c r="B402">
        <v>987</v>
      </c>
      <c r="C402">
        <v>3</v>
      </c>
      <c r="D402">
        <v>172</v>
      </c>
      <c r="E402" t="s">
        <v>6</v>
      </c>
      <c r="F402">
        <v>30</v>
      </c>
      <c r="G402" t="s">
        <v>1</v>
      </c>
      <c r="H402" t="s">
        <v>17</v>
      </c>
      <c r="I402" t="s">
        <v>10</v>
      </c>
    </row>
    <row r="403" spans="1:9">
      <c r="A403">
        <v>402</v>
      </c>
      <c r="B403">
        <v>225</v>
      </c>
      <c r="C403">
        <v>5</v>
      </c>
      <c r="D403">
        <v>247</v>
      </c>
      <c r="E403" t="s">
        <v>5</v>
      </c>
      <c r="F403">
        <v>24</v>
      </c>
      <c r="G403" t="s">
        <v>1</v>
      </c>
      <c r="H403" t="s">
        <v>18</v>
      </c>
      <c r="I403" t="s">
        <v>12</v>
      </c>
    </row>
    <row r="404" spans="1:9">
      <c r="A404">
        <v>403</v>
      </c>
      <c r="B404">
        <v>1626</v>
      </c>
      <c r="C404">
        <v>4</v>
      </c>
      <c r="D404">
        <v>134</v>
      </c>
      <c r="E404" t="s">
        <v>6</v>
      </c>
      <c r="F404">
        <v>29</v>
      </c>
      <c r="G404" t="s">
        <v>1</v>
      </c>
      <c r="H404" t="s">
        <v>18</v>
      </c>
      <c r="I404" t="s">
        <v>11</v>
      </c>
    </row>
    <row r="405" spans="1:9">
      <c r="A405">
        <v>404</v>
      </c>
      <c r="B405">
        <v>248</v>
      </c>
      <c r="C405">
        <v>2</v>
      </c>
      <c r="D405">
        <v>170</v>
      </c>
      <c r="E405" t="s">
        <v>5</v>
      </c>
      <c r="F405">
        <v>35</v>
      </c>
      <c r="G405" t="s">
        <v>1</v>
      </c>
      <c r="H405" t="s">
        <v>18</v>
      </c>
      <c r="I405" t="s">
        <v>9</v>
      </c>
    </row>
    <row r="406" spans="1:9">
      <c r="A406">
        <v>405</v>
      </c>
      <c r="B406">
        <v>2063</v>
      </c>
      <c r="C406">
        <v>9</v>
      </c>
      <c r="D406">
        <v>203</v>
      </c>
      <c r="E406" t="s">
        <v>6</v>
      </c>
      <c r="F406">
        <v>22</v>
      </c>
      <c r="G406" t="s">
        <v>2</v>
      </c>
      <c r="H406" t="s">
        <v>17</v>
      </c>
      <c r="I406" t="s">
        <v>24</v>
      </c>
    </row>
    <row r="407" spans="1:9">
      <c r="A407">
        <v>406</v>
      </c>
      <c r="B407">
        <v>1961</v>
      </c>
      <c r="C407">
        <v>3</v>
      </c>
      <c r="D407">
        <v>171</v>
      </c>
      <c r="E407" t="s">
        <v>6</v>
      </c>
      <c r="F407">
        <v>33</v>
      </c>
      <c r="G407" t="s">
        <v>1</v>
      </c>
      <c r="H407" t="s">
        <v>17</v>
      </c>
      <c r="I407" t="s">
        <v>10</v>
      </c>
    </row>
    <row r="408" spans="1:9">
      <c r="A408">
        <v>407</v>
      </c>
      <c r="B408">
        <v>111</v>
      </c>
      <c r="C408">
        <v>3</v>
      </c>
      <c r="D408">
        <v>90</v>
      </c>
      <c r="E408" t="s">
        <v>5</v>
      </c>
      <c r="F408">
        <v>22</v>
      </c>
      <c r="G408" t="s">
        <v>1</v>
      </c>
      <c r="H408" t="s">
        <v>18</v>
      </c>
      <c r="I408" t="s">
        <v>10</v>
      </c>
    </row>
    <row r="409" spans="1:9">
      <c r="A409">
        <v>408</v>
      </c>
      <c r="B409">
        <v>884</v>
      </c>
      <c r="C409">
        <v>5</v>
      </c>
      <c r="D409">
        <v>99</v>
      </c>
      <c r="E409" t="s">
        <v>6</v>
      </c>
      <c r="F409">
        <v>27</v>
      </c>
      <c r="G409" t="s">
        <v>1</v>
      </c>
      <c r="H409" t="s">
        <v>18</v>
      </c>
      <c r="I409" t="s">
        <v>12</v>
      </c>
    </row>
    <row r="410" spans="1:9">
      <c r="A410">
        <v>409</v>
      </c>
      <c r="B410">
        <v>1684</v>
      </c>
      <c r="C410">
        <v>3</v>
      </c>
      <c r="D410">
        <v>175</v>
      </c>
      <c r="E410" t="s">
        <v>5</v>
      </c>
      <c r="F410">
        <v>25</v>
      </c>
      <c r="G410" t="s">
        <v>1</v>
      </c>
      <c r="H410" t="s">
        <v>18</v>
      </c>
      <c r="I410" t="s">
        <v>10</v>
      </c>
    </row>
    <row r="411" spans="1:9">
      <c r="A411">
        <v>410</v>
      </c>
      <c r="B411">
        <v>1889</v>
      </c>
      <c r="C411">
        <v>8</v>
      </c>
      <c r="D411">
        <v>40</v>
      </c>
      <c r="E411" t="s">
        <v>6</v>
      </c>
      <c r="F411">
        <v>20</v>
      </c>
      <c r="G411" t="s">
        <v>2</v>
      </c>
      <c r="H411" t="s">
        <v>18</v>
      </c>
      <c r="I411" t="s">
        <v>23</v>
      </c>
    </row>
    <row r="412" spans="1:9">
      <c r="A412">
        <v>411</v>
      </c>
      <c r="B412">
        <v>1399</v>
      </c>
      <c r="C412">
        <v>5</v>
      </c>
      <c r="D412">
        <v>147</v>
      </c>
      <c r="E412" t="s">
        <v>6</v>
      </c>
      <c r="F412">
        <v>33</v>
      </c>
      <c r="G412" t="s">
        <v>1</v>
      </c>
      <c r="H412" t="s">
        <v>18</v>
      </c>
      <c r="I412" t="s">
        <v>12</v>
      </c>
    </row>
    <row r="413" spans="1:9">
      <c r="A413">
        <v>412</v>
      </c>
      <c r="B413">
        <v>1052</v>
      </c>
      <c r="C413">
        <v>6</v>
      </c>
      <c r="D413">
        <v>40</v>
      </c>
      <c r="E413" t="s">
        <v>5</v>
      </c>
      <c r="F413">
        <v>27</v>
      </c>
      <c r="G413" t="s">
        <v>2</v>
      </c>
      <c r="H413" t="s">
        <v>18</v>
      </c>
      <c r="I413" t="s">
        <v>21</v>
      </c>
    </row>
    <row r="414" spans="1:9">
      <c r="A414">
        <v>413</v>
      </c>
      <c r="B414">
        <v>870</v>
      </c>
      <c r="C414">
        <v>8</v>
      </c>
      <c r="D414">
        <v>40</v>
      </c>
      <c r="E414" t="s">
        <v>6</v>
      </c>
      <c r="F414">
        <v>33</v>
      </c>
      <c r="G414" t="s">
        <v>2</v>
      </c>
      <c r="H414" t="s">
        <v>18</v>
      </c>
      <c r="I414" t="s">
        <v>23</v>
      </c>
    </row>
    <row r="415" spans="1:9">
      <c r="A415">
        <v>414</v>
      </c>
      <c r="B415">
        <v>2033</v>
      </c>
      <c r="C415">
        <v>8</v>
      </c>
      <c r="D415">
        <v>239</v>
      </c>
      <c r="E415" t="s">
        <v>6</v>
      </c>
      <c r="F415">
        <v>23</v>
      </c>
      <c r="G415" t="s">
        <v>2</v>
      </c>
      <c r="H415" t="s">
        <v>17</v>
      </c>
      <c r="I415" t="s">
        <v>23</v>
      </c>
    </row>
    <row r="416" spans="1:9">
      <c r="A416">
        <v>415</v>
      </c>
      <c r="B416">
        <v>1586</v>
      </c>
      <c r="C416">
        <v>6</v>
      </c>
      <c r="D416">
        <v>40</v>
      </c>
      <c r="E416" t="s">
        <v>5</v>
      </c>
      <c r="F416">
        <v>36</v>
      </c>
      <c r="G416" t="s">
        <v>2</v>
      </c>
      <c r="H416" t="s">
        <v>18</v>
      </c>
      <c r="I416" t="s">
        <v>21</v>
      </c>
    </row>
    <row r="417" spans="1:9">
      <c r="A417">
        <v>416</v>
      </c>
      <c r="B417">
        <v>1360</v>
      </c>
      <c r="C417">
        <v>2</v>
      </c>
      <c r="D417">
        <v>237</v>
      </c>
      <c r="E417" t="s">
        <v>5</v>
      </c>
      <c r="F417">
        <v>21</v>
      </c>
      <c r="G417" t="s">
        <v>1</v>
      </c>
      <c r="H417" t="s">
        <v>18</v>
      </c>
      <c r="I417" t="s">
        <v>9</v>
      </c>
    </row>
    <row r="418" spans="1:9">
      <c r="A418">
        <v>417</v>
      </c>
      <c r="B418">
        <v>336</v>
      </c>
      <c r="C418">
        <v>6</v>
      </c>
      <c r="D418">
        <v>90</v>
      </c>
      <c r="E418" t="s">
        <v>6</v>
      </c>
      <c r="F418">
        <v>34</v>
      </c>
      <c r="G418" t="s">
        <v>2</v>
      </c>
      <c r="H418" t="s">
        <v>18</v>
      </c>
      <c r="I418" t="s">
        <v>21</v>
      </c>
    </row>
    <row r="419" spans="1:9">
      <c r="A419">
        <v>418</v>
      </c>
      <c r="B419">
        <v>505</v>
      </c>
      <c r="C419">
        <v>4</v>
      </c>
      <c r="D419">
        <v>137</v>
      </c>
      <c r="E419" t="s">
        <v>6</v>
      </c>
      <c r="F419">
        <v>28</v>
      </c>
      <c r="G419" t="s">
        <v>1</v>
      </c>
      <c r="H419" t="s">
        <v>17</v>
      </c>
      <c r="I419" t="s">
        <v>11</v>
      </c>
    </row>
    <row r="420" spans="1:9">
      <c r="A420">
        <v>419</v>
      </c>
      <c r="B420">
        <v>406</v>
      </c>
      <c r="C420">
        <v>8</v>
      </c>
      <c r="D420">
        <v>40</v>
      </c>
      <c r="E420" t="s">
        <v>6</v>
      </c>
      <c r="F420">
        <v>35</v>
      </c>
      <c r="G420" t="s">
        <v>2</v>
      </c>
      <c r="H420" t="s">
        <v>18</v>
      </c>
      <c r="I420" t="s">
        <v>23</v>
      </c>
    </row>
    <row r="421" spans="1:9">
      <c r="A421">
        <v>420</v>
      </c>
      <c r="B421">
        <v>921</v>
      </c>
      <c r="C421">
        <v>3</v>
      </c>
      <c r="D421">
        <v>227</v>
      </c>
      <c r="E421" t="s">
        <v>5</v>
      </c>
      <c r="F421">
        <v>33</v>
      </c>
      <c r="G421" t="s">
        <v>1</v>
      </c>
      <c r="H421" t="s">
        <v>17</v>
      </c>
      <c r="I421" t="s">
        <v>10</v>
      </c>
    </row>
    <row r="422" spans="1:9">
      <c r="A422">
        <v>421</v>
      </c>
      <c r="B422">
        <v>115</v>
      </c>
      <c r="C422">
        <v>3</v>
      </c>
      <c r="D422">
        <v>118</v>
      </c>
      <c r="E422" t="s">
        <v>6</v>
      </c>
      <c r="F422">
        <v>24</v>
      </c>
      <c r="G422" t="s">
        <v>1</v>
      </c>
      <c r="H422" t="s">
        <v>18</v>
      </c>
      <c r="I422" t="s">
        <v>10</v>
      </c>
    </row>
    <row r="423" spans="1:9">
      <c r="A423">
        <v>422</v>
      </c>
      <c r="B423">
        <v>1968</v>
      </c>
      <c r="C423">
        <v>8</v>
      </c>
      <c r="D423">
        <v>335</v>
      </c>
      <c r="E423" t="s">
        <v>6</v>
      </c>
      <c r="F423">
        <v>36</v>
      </c>
      <c r="G423" t="s">
        <v>2</v>
      </c>
      <c r="H423" t="s">
        <v>17</v>
      </c>
      <c r="I423" t="s">
        <v>23</v>
      </c>
    </row>
    <row r="424" spans="1:9">
      <c r="A424">
        <v>423</v>
      </c>
      <c r="B424">
        <v>2069</v>
      </c>
      <c r="C424">
        <v>8</v>
      </c>
      <c r="D424">
        <v>40</v>
      </c>
      <c r="E424" t="s">
        <v>6</v>
      </c>
      <c r="F424">
        <v>29</v>
      </c>
      <c r="G424" t="s">
        <v>2</v>
      </c>
      <c r="H424" t="s">
        <v>18</v>
      </c>
      <c r="I424" t="s">
        <v>23</v>
      </c>
    </row>
    <row r="425" spans="1:9">
      <c r="A425">
        <v>424</v>
      </c>
      <c r="B425">
        <v>474</v>
      </c>
      <c r="C425">
        <v>5</v>
      </c>
      <c r="D425">
        <v>126</v>
      </c>
      <c r="E425" t="s">
        <v>5</v>
      </c>
      <c r="F425">
        <v>24</v>
      </c>
      <c r="G425" t="s">
        <v>1</v>
      </c>
      <c r="H425" t="s">
        <v>18</v>
      </c>
      <c r="I425" t="s">
        <v>12</v>
      </c>
    </row>
    <row r="426" spans="1:9">
      <c r="A426">
        <v>425</v>
      </c>
      <c r="B426">
        <v>1743</v>
      </c>
      <c r="C426">
        <v>5</v>
      </c>
      <c r="D426">
        <v>170</v>
      </c>
      <c r="E426" t="s">
        <v>6</v>
      </c>
      <c r="F426">
        <v>34</v>
      </c>
      <c r="G426" t="s">
        <v>1</v>
      </c>
      <c r="H426" t="s">
        <v>18</v>
      </c>
      <c r="I426" t="s">
        <v>12</v>
      </c>
    </row>
    <row r="427" spans="1:9">
      <c r="A427">
        <v>426</v>
      </c>
      <c r="B427">
        <v>206</v>
      </c>
      <c r="C427">
        <v>1</v>
      </c>
      <c r="D427">
        <v>197</v>
      </c>
      <c r="E427" t="s">
        <v>5</v>
      </c>
      <c r="F427">
        <v>28</v>
      </c>
      <c r="G427" t="s">
        <v>1</v>
      </c>
      <c r="H427" t="s">
        <v>18</v>
      </c>
      <c r="I427" t="s">
        <v>8</v>
      </c>
    </row>
    <row r="428" spans="1:9">
      <c r="A428">
        <v>427</v>
      </c>
      <c r="B428">
        <v>76</v>
      </c>
      <c r="C428">
        <v>1</v>
      </c>
      <c r="D428">
        <v>235</v>
      </c>
      <c r="E428" t="s">
        <v>5</v>
      </c>
      <c r="F428">
        <v>26</v>
      </c>
      <c r="G428" t="s">
        <v>1</v>
      </c>
      <c r="H428" t="s">
        <v>17</v>
      </c>
      <c r="I428" t="s">
        <v>8</v>
      </c>
    </row>
    <row r="429" spans="1:9">
      <c r="A429">
        <v>428</v>
      </c>
      <c r="B429">
        <v>482</v>
      </c>
      <c r="C429">
        <v>1</v>
      </c>
      <c r="D429">
        <v>194</v>
      </c>
      <c r="E429" t="s">
        <v>6</v>
      </c>
      <c r="F429">
        <v>34</v>
      </c>
      <c r="G429" t="s">
        <v>1</v>
      </c>
      <c r="H429" t="s">
        <v>18</v>
      </c>
      <c r="I429" t="s">
        <v>8</v>
      </c>
    </row>
    <row r="430" spans="1:9">
      <c r="A430">
        <v>429</v>
      </c>
      <c r="B430">
        <v>218</v>
      </c>
      <c r="C430">
        <v>4</v>
      </c>
      <c r="D430">
        <v>230</v>
      </c>
      <c r="E430" t="s">
        <v>5</v>
      </c>
      <c r="F430">
        <v>21</v>
      </c>
      <c r="G430" t="s">
        <v>1</v>
      </c>
      <c r="H430" t="s">
        <v>17</v>
      </c>
      <c r="I430" t="s">
        <v>11</v>
      </c>
    </row>
    <row r="431" spans="1:9">
      <c r="A431">
        <v>430</v>
      </c>
      <c r="B431">
        <v>266</v>
      </c>
      <c r="C431">
        <v>1</v>
      </c>
      <c r="D431">
        <v>181</v>
      </c>
      <c r="E431" t="s">
        <v>6</v>
      </c>
      <c r="F431">
        <v>24</v>
      </c>
      <c r="G431" t="s">
        <v>1</v>
      </c>
      <c r="H431" t="s">
        <v>18</v>
      </c>
      <c r="I431" t="s">
        <v>8</v>
      </c>
    </row>
    <row r="432" spans="1:9">
      <c r="A432">
        <v>431</v>
      </c>
      <c r="B432">
        <v>33</v>
      </c>
      <c r="C432">
        <v>8</v>
      </c>
      <c r="D432">
        <v>40</v>
      </c>
      <c r="E432" t="s">
        <v>6</v>
      </c>
      <c r="F432">
        <v>28</v>
      </c>
      <c r="G432" t="s">
        <v>2</v>
      </c>
      <c r="H432" t="s">
        <v>18</v>
      </c>
      <c r="I432" t="s">
        <v>23</v>
      </c>
    </row>
    <row r="433" spans="1:9">
      <c r="A433">
        <v>432</v>
      </c>
      <c r="B433">
        <v>814</v>
      </c>
      <c r="C433">
        <v>6</v>
      </c>
      <c r="D433">
        <v>40</v>
      </c>
      <c r="E433" t="s">
        <v>6</v>
      </c>
      <c r="F433">
        <v>40</v>
      </c>
      <c r="G433" t="s">
        <v>2</v>
      </c>
      <c r="H433" t="s">
        <v>18</v>
      </c>
      <c r="I433" t="s">
        <v>21</v>
      </c>
    </row>
    <row r="434" spans="1:9">
      <c r="A434">
        <v>433</v>
      </c>
      <c r="B434">
        <v>2083</v>
      </c>
      <c r="C434">
        <v>1</v>
      </c>
      <c r="D434">
        <v>193</v>
      </c>
      <c r="E434" t="s">
        <v>5</v>
      </c>
      <c r="F434">
        <v>33</v>
      </c>
      <c r="G434" t="s">
        <v>1</v>
      </c>
      <c r="H434" t="s">
        <v>17</v>
      </c>
      <c r="I434" t="s">
        <v>8</v>
      </c>
    </row>
    <row r="435" spans="1:9">
      <c r="A435">
        <v>434</v>
      </c>
      <c r="B435">
        <v>1807</v>
      </c>
      <c r="C435">
        <v>5</v>
      </c>
      <c r="D435">
        <v>163</v>
      </c>
      <c r="E435" t="s">
        <v>5</v>
      </c>
      <c r="F435">
        <v>50</v>
      </c>
      <c r="G435" t="s">
        <v>1</v>
      </c>
      <c r="H435" t="s">
        <v>17</v>
      </c>
      <c r="I435" t="s">
        <v>12</v>
      </c>
    </row>
    <row r="436" spans="1:9">
      <c r="A436">
        <v>435</v>
      </c>
      <c r="B436">
        <v>125</v>
      </c>
      <c r="C436">
        <v>3</v>
      </c>
      <c r="D436">
        <v>90</v>
      </c>
      <c r="E436" t="s">
        <v>5</v>
      </c>
      <c r="F436">
        <v>24</v>
      </c>
      <c r="G436" t="s">
        <v>1</v>
      </c>
      <c r="H436" t="s">
        <v>18</v>
      </c>
      <c r="I436" t="s">
        <v>10</v>
      </c>
    </row>
    <row r="437" spans="1:9">
      <c r="A437">
        <v>436</v>
      </c>
      <c r="B437">
        <v>967</v>
      </c>
      <c r="C437">
        <v>7</v>
      </c>
      <c r="D437">
        <v>90</v>
      </c>
      <c r="E437" t="s">
        <v>5</v>
      </c>
      <c r="F437">
        <v>35</v>
      </c>
      <c r="G437" t="s">
        <v>2</v>
      </c>
      <c r="H437" t="s">
        <v>18</v>
      </c>
      <c r="I437" t="s">
        <v>22</v>
      </c>
    </row>
    <row r="438" spans="1:9">
      <c r="A438">
        <v>437</v>
      </c>
      <c r="B438">
        <v>1378</v>
      </c>
      <c r="C438">
        <v>3</v>
      </c>
      <c r="D438">
        <v>135</v>
      </c>
      <c r="E438" t="s">
        <v>6</v>
      </c>
      <c r="F438">
        <v>19</v>
      </c>
      <c r="G438" t="s">
        <v>1</v>
      </c>
      <c r="H438" t="s">
        <v>18</v>
      </c>
      <c r="I438" t="s">
        <v>10</v>
      </c>
    </row>
    <row r="439" spans="1:9">
      <c r="A439">
        <v>438</v>
      </c>
      <c r="B439">
        <v>1571</v>
      </c>
      <c r="C439">
        <v>2</v>
      </c>
      <c r="D439">
        <v>153</v>
      </c>
      <c r="E439" t="s">
        <v>6</v>
      </c>
      <c r="F439">
        <v>33</v>
      </c>
      <c r="G439" t="s">
        <v>1</v>
      </c>
      <c r="H439" t="s">
        <v>17</v>
      </c>
      <c r="I439" t="s">
        <v>9</v>
      </c>
    </row>
    <row r="440" spans="1:9">
      <c r="A440">
        <v>439</v>
      </c>
      <c r="B440">
        <v>1286</v>
      </c>
      <c r="C440">
        <v>5</v>
      </c>
      <c r="D440">
        <v>90</v>
      </c>
      <c r="E440" t="s">
        <v>6</v>
      </c>
      <c r="F440">
        <v>32</v>
      </c>
      <c r="G440" t="s">
        <v>1</v>
      </c>
      <c r="H440" t="s">
        <v>18</v>
      </c>
      <c r="I440" t="s">
        <v>12</v>
      </c>
    </row>
    <row r="441" spans="1:9">
      <c r="A441">
        <v>440</v>
      </c>
      <c r="B441">
        <v>1338</v>
      </c>
      <c r="C441">
        <v>9</v>
      </c>
      <c r="D441">
        <v>40</v>
      </c>
      <c r="E441" t="s">
        <v>5</v>
      </c>
      <c r="F441">
        <v>25</v>
      </c>
      <c r="G441" t="s">
        <v>2</v>
      </c>
      <c r="H441" t="s">
        <v>18</v>
      </c>
      <c r="I441" t="s">
        <v>24</v>
      </c>
    </row>
    <row r="442" spans="1:9">
      <c r="A442">
        <v>441</v>
      </c>
      <c r="B442">
        <v>96</v>
      </c>
      <c r="C442">
        <v>8</v>
      </c>
      <c r="D442">
        <v>40</v>
      </c>
      <c r="E442" t="s">
        <v>5</v>
      </c>
      <c r="F442">
        <v>24</v>
      </c>
      <c r="G442" t="s">
        <v>2</v>
      </c>
      <c r="H442" t="s">
        <v>18</v>
      </c>
      <c r="I442" t="s">
        <v>23</v>
      </c>
    </row>
    <row r="443" spans="1:9">
      <c r="A443">
        <v>442</v>
      </c>
      <c r="B443">
        <v>209</v>
      </c>
      <c r="C443">
        <v>2</v>
      </c>
      <c r="D443">
        <v>168</v>
      </c>
      <c r="E443" t="s">
        <v>6</v>
      </c>
      <c r="F443">
        <v>31</v>
      </c>
      <c r="G443" t="s">
        <v>1</v>
      </c>
      <c r="H443" t="s">
        <v>17</v>
      </c>
      <c r="I443" t="s">
        <v>9</v>
      </c>
    </row>
    <row r="444" spans="1:9">
      <c r="A444">
        <v>443</v>
      </c>
      <c r="B444">
        <v>496</v>
      </c>
      <c r="C444">
        <v>5</v>
      </c>
      <c r="D444">
        <v>95</v>
      </c>
      <c r="E444" t="s">
        <v>6</v>
      </c>
      <c r="F444">
        <v>20</v>
      </c>
      <c r="G444" t="s">
        <v>1</v>
      </c>
      <c r="H444" t="s">
        <v>17</v>
      </c>
      <c r="I444" t="s">
        <v>12</v>
      </c>
    </row>
    <row r="445" spans="1:9">
      <c r="A445">
        <v>444</v>
      </c>
      <c r="B445">
        <v>1022</v>
      </c>
      <c r="C445">
        <v>1</v>
      </c>
      <c r="D445">
        <v>129</v>
      </c>
      <c r="E445" t="s">
        <v>6</v>
      </c>
      <c r="F445">
        <v>36</v>
      </c>
      <c r="G445" t="s">
        <v>1</v>
      </c>
      <c r="H445" t="s">
        <v>17</v>
      </c>
      <c r="I445" t="s">
        <v>8</v>
      </c>
    </row>
    <row r="446" spans="1:9">
      <c r="A446">
        <v>445</v>
      </c>
      <c r="B446">
        <v>1684</v>
      </c>
      <c r="C446">
        <v>2</v>
      </c>
      <c r="D446">
        <v>118</v>
      </c>
      <c r="E446" t="s">
        <v>5</v>
      </c>
      <c r="F446">
        <v>25</v>
      </c>
      <c r="G446" t="s">
        <v>1</v>
      </c>
      <c r="H446" t="s">
        <v>18</v>
      </c>
      <c r="I446" t="s">
        <v>9</v>
      </c>
    </row>
    <row r="447" spans="1:9">
      <c r="A447">
        <v>446</v>
      </c>
      <c r="B447">
        <v>1013</v>
      </c>
      <c r="C447">
        <v>6</v>
      </c>
      <c r="D447">
        <v>40</v>
      </c>
      <c r="E447" t="s">
        <v>5</v>
      </c>
      <c r="F447">
        <v>21</v>
      </c>
      <c r="G447" t="s">
        <v>2</v>
      </c>
      <c r="H447" t="s">
        <v>18</v>
      </c>
      <c r="I447" t="s">
        <v>21</v>
      </c>
    </row>
    <row r="448" spans="1:9">
      <c r="A448">
        <v>447</v>
      </c>
      <c r="B448">
        <v>134</v>
      </c>
      <c r="C448">
        <v>5</v>
      </c>
      <c r="D448">
        <v>154</v>
      </c>
      <c r="E448" t="s">
        <v>5</v>
      </c>
      <c r="F448">
        <v>23</v>
      </c>
      <c r="G448" t="s">
        <v>1</v>
      </c>
      <c r="H448" t="s">
        <v>18</v>
      </c>
      <c r="I448" t="s">
        <v>12</v>
      </c>
    </row>
    <row r="449" spans="1:9">
      <c r="A449">
        <v>448</v>
      </c>
      <c r="B449">
        <v>1882</v>
      </c>
      <c r="C449">
        <v>4</v>
      </c>
      <c r="D449">
        <v>141</v>
      </c>
      <c r="E449" t="s">
        <v>5</v>
      </c>
      <c r="F449">
        <v>34</v>
      </c>
      <c r="G449" t="s">
        <v>1</v>
      </c>
      <c r="H449" t="s">
        <v>17</v>
      </c>
      <c r="I449" t="s">
        <v>11</v>
      </c>
    </row>
    <row r="450" spans="1:9">
      <c r="A450">
        <v>449</v>
      </c>
      <c r="B450">
        <v>1201</v>
      </c>
      <c r="C450">
        <v>2</v>
      </c>
      <c r="D450">
        <v>111</v>
      </c>
      <c r="E450" t="s">
        <v>6</v>
      </c>
      <c r="F450">
        <v>30</v>
      </c>
      <c r="G450" t="s">
        <v>1</v>
      </c>
      <c r="H450" t="s">
        <v>17</v>
      </c>
      <c r="I450" t="s">
        <v>9</v>
      </c>
    </row>
    <row r="451" spans="1:9">
      <c r="A451">
        <v>450</v>
      </c>
      <c r="B451">
        <v>1887</v>
      </c>
      <c r="C451">
        <v>4</v>
      </c>
      <c r="D451">
        <v>90</v>
      </c>
      <c r="E451" t="s">
        <v>5</v>
      </c>
      <c r="F451">
        <v>33</v>
      </c>
      <c r="G451" t="s">
        <v>1</v>
      </c>
      <c r="H451" t="s">
        <v>18</v>
      </c>
      <c r="I451" t="s">
        <v>11</v>
      </c>
    </row>
    <row r="452" spans="1:9">
      <c r="A452">
        <v>451</v>
      </c>
      <c r="B452">
        <v>939</v>
      </c>
      <c r="C452">
        <v>4</v>
      </c>
      <c r="D452">
        <v>167</v>
      </c>
      <c r="E452" t="s">
        <v>5</v>
      </c>
      <c r="F452">
        <v>24</v>
      </c>
      <c r="G452" t="s">
        <v>1</v>
      </c>
      <c r="H452" t="s">
        <v>18</v>
      </c>
      <c r="I452" t="s">
        <v>11</v>
      </c>
    </row>
    <row r="453" spans="1:9">
      <c r="A453">
        <v>452</v>
      </c>
      <c r="B453">
        <v>1153</v>
      </c>
      <c r="C453">
        <v>1</v>
      </c>
      <c r="D453">
        <v>178</v>
      </c>
      <c r="E453" t="s">
        <v>5</v>
      </c>
      <c r="F453">
        <v>33</v>
      </c>
      <c r="G453" t="s">
        <v>1</v>
      </c>
      <c r="H453" t="s">
        <v>18</v>
      </c>
      <c r="I453" t="s">
        <v>8</v>
      </c>
    </row>
    <row r="454" spans="1:9">
      <c r="A454">
        <v>453</v>
      </c>
      <c r="B454">
        <v>1217</v>
      </c>
      <c r="C454">
        <v>9</v>
      </c>
      <c r="D454">
        <v>90</v>
      </c>
      <c r="E454" t="s">
        <v>5</v>
      </c>
      <c r="F454">
        <v>35</v>
      </c>
      <c r="G454" t="s">
        <v>2</v>
      </c>
      <c r="H454" t="s">
        <v>18</v>
      </c>
      <c r="I454" t="s">
        <v>24</v>
      </c>
    </row>
    <row r="455" spans="1:9">
      <c r="A455">
        <v>454</v>
      </c>
      <c r="B455">
        <v>69</v>
      </c>
      <c r="C455">
        <v>3</v>
      </c>
      <c r="D455">
        <v>137</v>
      </c>
      <c r="E455" t="s">
        <v>5</v>
      </c>
      <c r="F455">
        <v>22</v>
      </c>
      <c r="G455" t="s">
        <v>1</v>
      </c>
      <c r="H455" t="s">
        <v>17</v>
      </c>
      <c r="I455" t="s">
        <v>10</v>
      </c>
    </row>
    <row r="456" spans="1:9">
      <c r="A456">
        <v>455</v>
      </c>
      <c r="B456">
        <v>1462</v>
      </c>
      <c r="C456">
        <v>6</v>
      </c>
      <c r="D456">
        <v>90</v>
      </c>
      <c r="E456" t="s">
        <v>6</v>
      </c>
      <c r="F456">
        <v>31</v>
      </c>
      <c r="G456" t="s">
        <v>2</v>
      </c>
      <c r="H456" t="s">
        <v>18</v>
      </c>
      <c r="I456" t="s">
        <v>21</v>
      </c>
    </row>
    <row r="457" spans="1:9">
      <c r="A457">
        <v>456</v>
      </c>
      <c r="B457">
        <v>1475</v>
      </c>
      <c r="C457">
        <v>8</v>
      </c>
      <c r="D457">
        <v>90</v>
      </c>
      <c r="E457" t="s">
        <v>5</v>
      </c>
      <c r="F457">
        <v>30</v>
      </c>
      <c r="G457" t="s">
        <v>2</v>
      </c>
      <c r="H457" t="s">
        <v>18</v>
      </c>
      <c r="I457" t="s">
        <v>23</v>
      </c>
    </row>
    <row r="458" spans="1:9">
      <c r="A458">
        <v>457</v>
      </c>
      <c r="B458">
        <v>736</v>
      </c>
      <c r="C458">
        <v>5</v>
      </c>
      <c r="D458">
        <v>206</v>
      </c>
      <c r="E458" t="s">
        <v>5</v>
      </c>
      <c r="F458">
        <v>29</v>
      </c>
      <c r="G458" t="s">
        <v>1</v>
      </c>
      <c r="H458" t="s">
        <v>17</v>
      </c>
      <c r="I458" t="s">
        <v>12</v>
      </c>
    </row>
    <row r="459" spans="1:9">
      <c r="A459">
        <v>458</v>
      </c>
      <c r="B459">
        <v>948</v>
      </c>
      <c r="C459">
        <v>4</v>
      </c>
      <c r="D459">
        <v>132</v>
      </c>
      <c r="E459" t="s">
        <v>5</v>
      </c>
      <c r="F459">
        <v>35</v>
      </c>
      <c r="G459" t="s">
        <v>1</v>
      </c>
      <c r="H459" t="s">
        <v>18</v>
      </c>
      <c r="I459" t="s">
        <v>11</v>
      </c>
    </row>
    <row r="460" spans="1:9">
      <c r="A460">
        <v>459</v>
      </c>
      <c r="B460">
        <v>1383</v>
      </c>
      <c r="C460">
        <v>4</v>
      </c>
      <c r="D460">
        <v>169</v>
      </c>
      <c r="E460" t="s">
        <v>6</v>
      </c>
      <c r="F460">
        <v>22</v>
      </c>
      <c r="G460" t="s">
        <v>1</v>
      </c>
      <c r="H460" t="s">
        <v>18</v>
      </c>
      <c r="I460" t="s">
        <v>11</v>
      </c>
    </row>
    <row r="461" spans="1:9">
      <c r="A461">
        <v>460</v>
      </c>
      <c r="B461">
        <v>762</v>
      </c>
      <c r="C461">
        <v>3</v>
      </c>
      <c r="D461">
        <v>187</v>
      </c>
      <c r="E461" t="s">
        <v>5</v>
      </c>
      <c r="F461">
        <v>33</v>
      </c>
      <c r="G461" t="s">
        <v>1</v>
      </c>
      <c r="H461" t="s">
        <v>18</v>
      </c>
      <c r="I461" t="s">
        <v>10</v>
      </c>
    </row>
    <row r="462" spans="1:9">
      <c r="A462">
        <v>461</v>
      </c>
      <c r="B462">
        <v>473</v>
      </c>
      <c r="C462">
        <v>3</v>
      </c>
      <c r="D462">
        <v>141</v>
      </c>
      <c r="E462" t="s">
        <v>5</v>
      </c>
      <c r="F462">
        <v>42</v>
      </c>
      <c r="G462" t="s">
        <v>1</v>
      </c>
      <c r="H462" t="s">
        <v>17</v>
      </c>
      <c r="I462" t="s">
        <v>10</v>
      </c>
    </row>
    <row r="463" spans="1:9">
      <c r="A463">
        <v>462</v>
      </c>
      <c r="B463">
        <v>597</v>
      </c>
      <c r="C463">
        <v>8</v>
      </c>
      <c r="D463">
        <v>40</v>
      </c>
      <c r="E463" t="s">
        <v>5</v>
      </c>
      <c r="F463">
        <v>22</v>
      </c>
      <c r="G463" t="s">
        <v>2</v>
      </c>
      <c r="H463" t="s">
        <v>18</v>
      </c>
      <c r="I463" t="s">
        <v>23</v>
      </c>
    </row>
    <row r="464" spans="1:9">
      <c r="A464">
        <v>463</v>
      </c>
      <c r="B464">
        <v>334</v>
      </c>
      <c r="C464">
        <v>4</v>
      </c>
      <c r="D464">
        <v>117</v>
      </c>
      <c r="E464" t="s">
        <v>6</v>
      </c>
      <c r="F464">
        <v>26</v>
      </c>
      <c r="G464" t="s">
        <v>1</v>
      </c>
      <c r="H464" t="s">
        <v>18</v>
      </c>
      <c r="I464" t="s">
        <v>11</v>
      </c>
    </row>
    <row r="465" spans="1:9">
      <c r="A465">
        <v>464</v>
      </c>
      <c r="B465">
        <v>2016</v>
      </c>
      <c r="C465">
        <v>2</v>
      </c>
      <c r="D465">
        <v>189</v>
      </c>
      <c r="E465" t="s">
        <v>6</v>
      </c>
      <c r="F465">
        <v>24</v>
      </c>
      <c r="G465" t="s">
        <v>1</v>
      </c>
      <c r="H465" t="s">
        <v>18</v>
      </c>
      <c r="I465" t="s">
        <v>9</v>
      </c>
    </row>
    <row r="466" spans="1:9">
      <c r="A466">
        <v>465</v>
      </c>
      <c r="B466">
        <v>592</v>
      </c>
      <c r="C466">
        <v>1</v>
      </c>
      <c r="D466">
        <v>90</v>
      </c>
      <c r="E466" t="s">
        <v>6</v>
      </c>
      <c r="F466">
        <v>29</v>
      </c>
      <c r="G466" t="s">
        <v>1</v>
      </c>
      <c r="H466" t="s">
        <v>18</v>
      </c>
      <c r="I466" t="s">
        <v>8</v>
      </c>
    </row>
    <row r="467" spans="1:9">
      <c r="A467">
        <v>466</v>
      </c>
      <c r="B467">
        <v>390</v>
      </c>
      <c r="C467">
        <v>1</v>
      </c>
      <c r="D467">
        <v>158</v>
      </c>
      <c r="E467" t="s">
        <v>6</v>
      </c>
      <c r="F467">
        <v>42</v>
      </c>
      <c r="G467" t="s">
        <v>1</v>
      </c>
      <c r="H467" t="s">
        <v>18</v>
      </c>
      <c r="I467" t="s">
        <v>8</v>
      </c>
    </row>
    <row r="468" spans="1:9">
      <c r="A468">
        <v>467</v>
      </c>
      <c r="B468">
        <v>1312</v>
      </c>
      <c r="C468">
        <v>4</v>
      </c>
      <c r="D468">
        <v>132</v>
      </c>
      <c r="E468" t="s">
        <v>6</v>
      </c>
      <c r="F468">
        <v>34</v>
      </c>
      <c r="G468" t="s">
        <v>1</v>
      </c>
      <c r="H468" t="s">
        <v>18</v>
      </c>
      <c r="I468" t="s">
        <v>11</v>
      </c>
    </row>
    <row r="469" spans="1:9">
      <c r="A469">
        <v>468</v>
      </c>
      <c r="B469">
        <v>1749</v>
      </c>
      <c r="C469">
        <v>2</v>
      </c>
      <c r="D469">
        <v>175</v>
      </c>
      <c r="E469" t="s">
        <v>5</v>
      </c>
      <c r="F469">
        <v>27</v>
      </c>
      <c r="G469" t="s">
        <v>1</v>
      </c>
      <c r="H469" t="s">
        <v>18</v>
      </c>
      <c r="I469" t="s">
        <v>9</v>
      </c>
    </row>
    <row r="470" spans="1:9">
      <c r="A470">
        <v>469</v>
      </c>
      <c r="B470">
        <v>885</v>
      </c>
      <c r="C470">
        <v>8</v>
      </c>
      <c r="D470">
        <v>368</v>
      </c>
      <c r="E470" t="s">
        <v>6</v>
      </c>
      <c r="F470">
        <v>26</v>
      </c>
      <c r="G470" t="s">
        <v>2</v>
      </c>
      <c r="H470" t="s">
        <v>18</v>
      </c>
      <c r="I470" t="s">
        <v>23</v>
      </c>
    </row>
    <row r="471" spans="1:9">
      <c r="A471">
        <v>470</v>
      </c>
      <c r="B471">
        <v>729</v>
      </c>
      <c r="C471">
        <v>1</v>
      </c>
      <c r="D471">
        <v>150</v>
      </c>
      <c r="E471" t="s">
        <v>5</v>
      </c>
      <c r="F471">
        <v>28</v>
      </c>
      <c r="G471" t="s">
        <v>1</v>
      </c>
      <c r="H471" t="s">
        <v>17</v>
      </c>
      <c r="I471" t="s">
        <v>8</v>
      </c>
    </row>
    <row r="472" spans="1:9">
      <c r="A472">
        <v>471</v>
      </c>
      <c r="B472">
        <v>1974</v>
      </c>
      <c r="C472">
        <v>4</v>
      </c>
      <c r="D472">
        <v>121</v>
      </c>
      <c r="E472" t="s">
        <v>5</v>
      </c>
      <c r="F472">
        <v>20</v>
      </c>
      <c r="G472" t="s">
        <v>1</v>
      </c>
      <c r="H472" t="s">
        <v>18</v>
      </c>
      <c r="I472" t="s">
        <v>11</v>
      </c>
    </row>
    <row r="473" spans="1:9">
      <c r="A473">
        <v>472</v>
      </c>
      <c r="B473">
        <v>1475</v>
      </c>
      <c r="C473">
        <v>6</v>
      </c>
      <c r="D473">
        <v>40</v>
      </c>
      <c r="E473" t="s">
        <v>5</v>
      </c>
      <c r="F473">
        <v>30</v>
      </c>
      <c r="G473" t="s">
        <v>2</v>
      </c>
      <c r="H473" t="s">
        <v>18</v>
      </c>
      <c r="I473" t="s">
        <v>21</v>
      </c>
    </row>
    <row r="474" spans="1:9">
      <c r="A474">
        <v>473</v>
      </c>
      <c r="B474">
        <v>1489</v>
      </c>
      <c r="C474">
        <v>6</v>
      </c>
      <c r="D474">
        <v>227</v>
      </c>
      <c r="E474" t="s">
        <v>5</v>
      </c>
      <c r="F474">
        <v>35</v>
      </c>
      <c r="G474" t="s">
        <v>2</v>
      </c>
      <c r="H474" t="s">
        <v>17</v>
      </c>
      <c r="I474" t="s">
        <v>21</v>
      </c>
    </row>
    <row r="475" spans="1:9">
      <c r="A475">
        <v>474</v>
      </c>
      <c r="B475">
        <v>1104</v>
      </c>
      <c r="C475">
        <v>3</v>
      </c>
      <c r="D475">
        <v>90</v>
      </c>
      <c r="E475" t="s">
        <v>5</v>
      </c>
      <c r="F475">
        <v>25</v>
      </c>
      <c r="G475" t="s">
        <v>1</v>
      </c>
      <c r="H475" t="s">
        <v>18</v>
      </c>
      <c r="I475" t="s">
        <v>10</v>
      </c>
    </row>
    <row r="476" spans="1:9">
      <c r="A476">
        <v>475</v>
      </c>
      <c r="B476">
        <v>769</v>
      </c>
      <c r="C476">
        <v>4</v>
      </c>
      <c r="D476">
        <v>90</v>
      </c>
      <c r="E476" t="s">
        <v>5</v>
      </c>
      <c r="F476">
        <v>26</v>
      </c>
      <c r="G476" t="s">
        <v>1</v>
      </c>
      <c r="H476" t="s">
        <v>18</v>
      </c>
      <c r="I476" t="s">
        <v>11</v>
      </c>
    </row>
    <row r="477" spans="1:9">
      <c r="A477">
        <v>476</v>
      </c>
      <c r="B477">
        <v>1093</v>
      </c>
      <c r="C477">
        <v>5</v>
      </c>
      <c r="D477">
        <v>86</v>
      </c>
      <c r="E477" t="s">
        <v>6</v>
      </c>
      <c r="F477">
        <v>21</v>
      </c>
      <c r="G477" t="s">
        <v>1</v>
      </c>
      <c r="H477" t="s">
        <v>18</v>
      </c>
      <c r="I477" t="s">
        <v>12</v>
      </c>
    </row>
    <row r="478" spans="1:9">
      <c r="A478">
        <v>477</v>
      </c>
      <c r="B478">
        <v>338</v>
      </c>
      <c r="C478">
        <v>5</v>
      </c>
      <c r="D478">
        <v>178</v>
      </c>
      <c r="E478" t="s">
        <v>5</v>
      </c>
      <c r="F478">
        <v>18</v>
      </c>
      <c r="G478" t="s">
        <v>1</v>
      </c>
      <c r="H478" t="s">
        <v>18</v>
      </c>
      <c r="I478" t="s">
        <v>12</v>
      </c>
    </row>
    <row r="479" spans="1:9">
      <c r="A479">
        <v>478</v>
      </c>
      <c r="B479">
        <v>1493</v>
      </c>
      <c r="C479">
        <v>3</v>
      </c>
      <c r="D479">
        <v>108</v>
      </c>
      <c r="E479" t="s">
        <v>5</v>
      </c>
      <c r="F479">
        <v>35</v>
      </c>
      <c r="G479" t="s">
        <v>1</v>
      </c>
      <c r="H479" t="s">
        <v>18</v>
      </c>
      <c r="I479" t="s">
        <v>10</v>
      </c>
    </row>
    <row r="480" spans="1:9">
      <c r="A480">
        <v>479</v>
      </c>
      <c r="B480">
        <v>607</v>
      </c>
      <c r="C480">
        <v>9</v>
      </c>
      <c r="D480">
        <v>40</v>
      </c>
      <c r="E480" t="s">
        <v>5</v>
      </c>
      <c r="F480">
        <v>39</v>
      </c>
      <c r="G480" t="s">
        <v>2</v>
      </c>
      <c r="H480" t="s">
        <v>18</v>
      </c>
      <c r="I480" t="s">
        <v>24</v>
      </c>
    </row>
    <row r="481" spans="1:9">
      <c r="A481">
        <v>480</v>
      </c>
      <c r="B481">
        <v>1013</v>
      </c>
      <c r="C481">
        <v>1</v>
      </c>
      <c r="D481">
        <v>153</v>
      </c>
      <c r="E481" t="s">
        <v>5</v>
      </c>
      <c r="F481">
        <v>21</v>
      </c>
      <c r="G481" t="s">
        <v>1</v>
      </c>
      <c r="H481" t="s">
        <v>17</v>
      </c>
      <c r="I481" t="s">
        <v>8</v>
      </c>
    </row>
    <row r="482" spans="1:9">
      <c r="A482">
        <v>481</v>
      </c>
      <c r="B482">
        <v>157</v>
      </c>
      <c r="C482">
        <v>4</v>
      </c>
      <c r="D482">
        <v>175</v>
      </c>
      <c r="E482" t="s">
        <v>6</v>
      </c>
      <c r="F482">
        <v>20</v>
      </c>
      <c r="G482" t="s">
        <v>1</v>
      </c>
      <c r="H482" t="s">
        <v>18</v>
      </c>
      <c r="I482" t="s">
        <v>11</v>
      </c>
    </row>
    <row r="483" spans="1:9">
      <c r="A483">
        <v>482</v>
      </c>
      <c r="B483">
        <v>2044</v>
      </c>
      <c r="C483">
        <v>1</v>
      </c>
      <c r="D483">
        <v>247</v>
      </c>
      <c r="E483" t="s">
        <v>5</v>
      </c>
      <c r="F483">
        <v>33</v>
      </c>
      <c r="G483" t="s">
        <v>1</v>
      </c>
      <c r="H483" t="s">
        <v>18</v>
      </c>
      <c r="I483" t="s">
        <v>8</v>
      </c>
    </row>
    <row r="484" spans="1:9">
      <c r="A484">
        <v>483</v>
      </c>
      <c r="B484">
        <v>665</v>
      </c>
      <c r="C484">
        <v>3</v>
      </c>
      <c r="D484">
        <v>90</v>
      </c>
      <c r="E484" t="s">
        <v>5</v>
      </c>
      <c r="F484">
        <v>29</v>
      </c>
      <c r="G484" t="s">
        <v>1</v>
      </c>
      <c r="H484" t="s">
        <v>18</v>
      </c>
      <c r="I484" t="s">
        <v>10</v>
      </c>
    </row>
    <row r="485" spans="1:9">
      <c r="A485">
        <v>484</v>
      </c>
      <c r="B485">
        <v>1908</v>
      </c>
      <c r="C485">
        <v>5</v>
      </c>
      <c r="D485">
        <v>241</v>
      </c>
      <c r="E485" t="s">
        <v>5</v>
      </c>
      <c r="F485">
        <v>24</v>
      </c>
      <c r="G485" t="s">
        <v>1</v>
      </c>
      <c r="H485" t="s">
        <v>17</v>
      </c>
      <c r="I485" t="s">
        <v>12</v>
      </c>
    </row>
    <row r="486" spans="1:9">
      <c r="A486">
        <v>485</v>
      </c>
      <c r="B486">
        <v>349</v>
      </c>
      <c r="C486">
        <v>3</v>
      </c>
      <c r="D486">
        <v>90</v>
      </c>
      <c r="E486" t="s">
        <v>6</v>
      </c>
      <c r="F486">
        <v>21</v>
      </c>
      <c r="G486" t="s">
        <v>1</v>
      </c>
      <c r="H486" t="s">
        <v>18</v>
      </c>
      <c r="I486" t="s">
        <v>10</v>
      </c>
    </row>
    <row r="487" spans="1:9">
      <c r="A487">
        <v>486</v>
      </c>
      <c r="B487">
        <v>1149</v>
      </c>
      <c r="C487">
        <v>6</v>
      </c>
      <c r="D487">
        <v>40</v>
      </c>
      <c r="E487" t="s">
        <v>5</v>
      </c>
      <c r="F487">
        <v>31</v>
      </c>
      <c r="G487" t="s">
        <v>2</v>
      </c>
      <c r="H487" t="s">
        <v>18</v>
      </c>
      <c r="I487" t="s">
        <v>21</v>
      </c>
    </row>
    <row r="488" spans="1:9">
      <c r="A488">
        <v>487</v>
      </c>
      <c r="B488">
        <v>4</v>
      </c>
      <c r="C488">
        <v>5</v>
      </c>
      <c r="D488">
        <v>90</v>
      </c>
      <c r="E488" t="s">
        <v>6</v>
      </c>
      <c r="F488">
        <v>19</v>
      </c>
      <c r="G488" t="s">
        <v>1</v>
      </c>
      <c r="H488" t="s">
        <v>18</v>
      </c>
      <c r="I488" t="s">
        <v>12</v>
      </c>
    </row>
    <row r="489" spans="1:9">
      <c r="A489">
        <v>488</v>
      </c>
      <c r="B489">
        <v>1272</v>
      </c>
      <c r="C489">
        <v>3</v>
      </c>
      <c r="D489">
        <v>181</v>
      </c>
      <c r="E489" t="s">
        <v>6</v>
      </c>
      <c r="F489">
        <v>33</v>
      </c>
      <c r="G489" t="s">
        <v>1</v>
      </c>
      <c r="H489" t="s">
        <v>18</v>
      </c>
      <c r="I489" t="s">
        <v>10</v>
      </c>
    </row>
    <row r="490" spans="1:9">
      <c r="A490">
        <v>489</v>
      </c>
      <c r="B490">
        <v>1560</v>
      </c>
      <c r="C490">
        <v>1</v>
      </c>
      <c r="D490">
        <v>140</v>
      </c>
      <c r="E490" t="s">
        <v>6</v>
      </c>
      <c r="F490">
        <v>29</v>
      </c>
      <c r="G490" t="s">
        <v>1</v>
      </c>
      <c r="H490" t="s">
        <v>18</v>
      </c>
      <c r="I490" t="s">
        <v>8</v>
      </c>
    </row>
    <row r="491" spans="1:9">
      <c r="A491">
        <v>490</v>
      </c>
      <c r="B491">
        <v>1114</v>
      </c>
      <c r="C491">
        <v>4</v>
      </c>
      <c r="D491">
        <v>176</v>
      </c>
      <c r="E491" t="s">
        <v>6</v>
      </c>
      <c r="F491">
        <v>30</v>
      </c>
      <c r="G491" t="s">
        <v>1</v>
      </c>
      <c r="H491" t="s">
        <v>18</v>
      </c>
      <c r="I491" t="s">
        <v>11</v>
      </c>
    </row>
    <row r="492" spans="1:9">
      <c r="A492">
        <v>491</v>
      </c>
      <c r="B492">
        <v>69</v>
      </c>
      <c r="C492">
        <v>5</v>
      </c>
      <c r="D492">
        <v>100</v>
      </c>
      <c r="E492" t="s">
        <v>5</v>
      </c>
      <c r="F492">
        <v>22</v>
      </c>
      <c r="G492" t="s">
        <v>1</v>
      </c>
      <c r="H492" t="s">
        <v>18</v>
      </c>
      <c r="I492" t="s">
        <v>12</v>
      </c>
    </row>
    <row r="493" spans="1:9">
      <c r="A493">
        <v>492</v>
      </c>
      <c r="B493">
        <v>703</v>
      </c>
      <c r="C493">
        <v>5</v>
      </c>
      <c r="D493">
        <v>225</v>
      </c>
      <c r="E493" t="s">
        <v>5</v>
      </c>
      <c r="F493">
        <v>31</v>
      </c>
      <c r="G493" t="s">
        <v>1</v>
      </c>
      <c r="H493" t="s">
        <v>17</v>
      </c>
      <c r="I493" t="s">
        <v>12</v>
      </c>
    </row>
    <row r="494" spans="1:9">
      <c r="A494">
        <v>493</v>
      </c>
      <c r="B494">
        <v>1012</v>
      </c>
      <c r="C494">
        <v>7</v>
      </c>
      <c r="D494">
        <v>90</v>
      </c>
      <c r="E494" t="s">
        <v>6</v>
      </c>
      <c r="F494">
        <v>30</v>
      </c>
      <c r="G494" t="s">
        <v>2</v>
      </c>
      <c r="H494" t="s">
        <v>18</v>
      </c>
      <c r="I494" t="s">
        <v>22</v>
      </c>
    </row>
    <row r="495" spans="1:9">
      <c r="A495">
        <v>494</v>
      </c>
      <c r="B495">
        <v>560</v>
      </c>
      <c r="C495">
        <v>3</v>
      </c>
      <c r="D495">
        <v>156</v>
      </c>
      <c r="E495" t="s">
        <v>6</v>
      </c>
      <c r="F495">
        <v>35</v>
      </c>
      <c r="G495" t="s">
        <v>1</v>
      </c>
      <c r="H495" t="s">
        <v>17</v>
      </c>
      <c r="I495" t="s">
        <v>10</v>
      </c>
    </row>
    <row r="496" spans="1:9">
      <c r="A496">
        <v>495</v>
      </c>
      <c r="B496">
        <v>315</v>
      </c>
      <c r="C496">
        <v>7</v>
      </c>
      <c r="D496">
        <v>40</v>
      </c>
      <c r="E496" t="s">
        <v>6</v>
      </c>
      <c r="F496">
        <v>28</v>
      </c>
      <c r="G496" t="s">
        <v>2</v>
      </c>
      <c r="H496" t="s">
        <v>18</v>
      </c>
      <c r="I496" t="s">
        <v>22</v>
      </c>
    </row>
    <row r="497" spans="1:9">
      <c r="A497">
        <v>496</v>
      </c>
      <c r="B497">
        <v>1613</v>
      </c>
      <c r="C497">
        <v>9</v>
      </c>
      <c r="D497">
        <v>40</v>
      </c>
      <c r="E497" t="s">
        <v>6</v>
      </c>
      <c r="F497">
        <v>25</v>
      </c>
      <c r="G497" t="s">
        <v>2</v>
      </c>
      <c r="H497" t="s">
        <v>18</v>
      </c>
      <c r="I497" t="s">
        <v>24</v>
      </c>
    </row>
    <row r="498" spans="1:9">
      <c r="A498">
        <v>497</v>
      </c>
      <c r="B498">
        <v>662</v>
      </c>
      <c r="C498">
        <v>1</v>
      </c>
      <c r="D498">
        <v>239</v>
      </c>
      <c r="E498" t="s">
        <v>5</v>
      </c>
      <c r="F498">
        <v>40</v>
      </c>
      <c r="G498" t="s">
        <v>1</v>
      </c>
      <c r="H498" t="s">
        <v>17</v>
      </c>
      <c r="I498" t="s">
        <v>8</v>
      </c>
    </row>
    <row r="499" spans="1:9">
      <c r="A499">
        <v>498</v>
      </c>
      <c r="B499">
        <v>2013</v>
      </c>
      <c r="C499">
        <v>2</v>
      </c>
      <c r="D499">
        <v>89</v>
      </c>
      <c r="E499" t="s">
        <v>5</v>
      </c>
      <c r="F499">
        <v>24</v>
      </c>
      <c r="G499" t="s">
        <v>1</v>
      </c>
      <c r="H499" t="s">
        <v>18</v>
      </c>
      <c r="I499" t="s">
        <v>9</v>
      </c>
    </row>
    <row r="500" spans="1:9">
      <c r="A500">
        <v>499</v>
      </c>
      <c r="B500">
        <v>1286</v>
      </c>
      <c r="C500">
        <v>9</v>
      </c>
      <c r="D500">
        <v>40</v>
      </c>
      <c r="E500" t="s">
        <v>6</v>
      </c>
      <c r="F500">
        <v>32</v>
      </c>
      <c r="G500" t="s">
        <v>2</v>
      </c>
      <c r="H500" t="s">
        <v>18</v>
      </c>
      <c r="I500" t="s">
        <v>24</v>
      </c>
    </row>
    <row r="501" spans="1:9">
      <c r="A501">
        <v>500</v>
      </c>
      <c r="B501">
        <v>1303</v>
      </c>
      <c r="C501">
        <v>6</v>
      </c>
      <c r="D501">
        <v>90</v>
      </c>
      <c r="E501" t="s">
        <v>6</v>
      </c>
      <c r="F501">
        <v>35</v>
      </c>
      <c r="G501" t="s">
        <v>2</v>
      </c>
      <c r="H501" t="s">
        <v>18</v>
      </c>
      <c r="I501" t="s">
        <v>21</v>
      </c>
    </row>
    <row r="502" spans="1:9">
      <c r="A502">
        <v>501</v>
      </c>
      <c r="B502">
        <v>1643</v>
      </c>
      <c r="C502">
        <v>2</v>
      </c>
      <c r="D502">
        <v>178</v>
      </c>
      <c r="E502" t="s">
        <v>5</v>
      </c>
      <c r="F502">
        <v>38</v>
      </c>
      <c r="G502" t="s">
        <v>1</v>
      </c>
      <c r="H502" t="s">
        <v>18</v>
      </c>
      <c r="I502" t="s">
        <v>9</v>
      </c>
    </row>
    <row r="503" spans="1:9">
      <c r="A503">
        <v>502</v>
      </c>
      <c r="B503">
        <v>1833</v>
      </c>
      <c r="C503">
        <v>3</v>
      </c>
      <c r="D503">
        <v>137</v>
      </c>
      <c r="E503" t="s">
        <v>6</v>
      </c>
      <c r="F503">
        <v>26</v>
      </c>
      <c r="G503" t="s">
        <v>1</v>
      </c>
      <c r="H503" t="s">
        <v>17</v>
      </c>
      <c r="I503" t="s">
        <v>10</v>
      </c>
    </row>
    <row r="504" spans="1:9">
      <c r="A504">
        <v>503</v>
      </c>
      <c r="B504">
        <v>774</v>
      </c>
      <c r="C504">
        <v>4</v>
      </c>
      <c r="D504">
        <v>226</v>
      </c>
      <c r="E504" t="s">
        <v>5</v>
      </c>
      <c r="F504">
        <v>30</v>
      </c>
      <c r="G504" t="s">
        <v>1</v>
      </c>
      <c r="H504" t="s">
        <v>17</v>
      </c>
      <c r="I504" t="s">
        <v>11</v>
      </c>
    </row>
    <row r="505" spans="1:9">
      <c r="A505">
        <v>504</v>
      </c>
      <c r="B505">
        <v>953</v>
      </c>
      <c r="C505">
        <v>9</v>
      </c>
      <c r="D505">
        <v>40</v>
      </c>
      <c r="E505" t="s">
        <v>5</v>
      </c>
      <c r="F505">
        <v>20</v>
      </c>
      <c r="G505" t="s">
        <v>2</v>
      </c>
      <c r="H505" t="s">
        <v>18</v>
      </c>
      <c r="I505" t="s">
        <v>24</v>
      </c>
    </row>
    <row r="506" spans="1:9">
      <c r="A506">
        <v>505</v>
      </c>
      <c r="B506">
        <v>420</v>
      </c>
      <c r="C506">
        <v>5</v>
      </c>
      <c r="D506">
        <v>90</v>
      </c>
      <c r="E506" t="s">
        <v>5</v>
      </c>
      <c r="F506">
        <v>33</v>
      </c>
      <c r="G506" t="s">
        <v>1</v>
      </c>
      <c r="H506" t="s">
        <v>18</v>
      </c>
      <c r="I506" t="s">
        <v>12</v>
      </c>
    </row>
    <row r="507" spans="1:9">
      <c r="A507">
        <v>506</v>
      </c>
      <c r="B507">
        <v>160</v>
      </c>
      <c r="C507">
        <v>1</v>
      </c>
      <c r="D507">
        <v>109</v>
      </c>
      <c r="E507" t="s">
        <v>5</v>
      </c>
      <c r="F507">
        <v>32</v>
      </c>
      <c r="G507" t="s">
        <v>1</v>
      </c>
      <c r="H507" t="s">
        <v>18</v>
      </c>
      <c r="I507" t="s">
        <v>8</v>
      </c>
    </row>
    <row r="508" spans="1:9">
      <c r="A508">
        <v>507</v>
      </c>
      <c r="B508">
        <v>2021</v>
      </c>
      <c r="C508">
        <v>4</v>
      </c>
      <c r="D508">
        <v>90</v>
      </c>
      <c r="E508" t="s">
        <v>5</v>
      </c>
      <c r="F508">
        <v>20</v>
      </c>
      <c r="G508" t="s">
        <v>1</v>
      </c>
      <c r="H508" t="s">
        <v>18</v>
      </c>
      <c r="I508" t="s">
        <v>11</v>
      </c>
    </row>
    <row r="509" spans="1:9">
      <c r="A509">
        <v>508</v>
      </c>
      <c r="B509">
        <v>1493</v>
      </c>
      <c r="C509">
        <v>2</v>
      </c>
      <c r="D509">
        <v>114</v>
      </c>
      <c r="E509" t="s">
        <v>5</v>
      </c>
      <c r="F509">
        <v>35</v>
      </c>
      <c r="G509" t="s">
        <v>1</v>
      </c>
      <c r="H509" t="s">
        <v>17</v>
      </c>
      <c r="I509" t="s">
        <v>9</v>
      </c>
    </row>
    <row r="510" spans="1:9">
      <c r="A510">
        <v>509</v>
      </c>
      <c r="B510">
        <v>1984</v>
      </c>
      <c r="C510">
        <v>1</v>
      </c>
      <c r="D510">
        <v>193</v>
      </c>
      <c r="E510" t="s">
        <v>5</v>
      </c>
      <c r="F510">
        <v>25</v>
      </c>
      <c r="G510" t="s">
        <v>1</v>
      </c>
      <c r="H510" t="s">
        <v>17</v>
      </c>
      <c r="I510" t="s">
        <v>8</v>
      </c>
    </row>
    <row r="511" spans="1:9">
      <c r="A511">
        <v>510</v>
      </c>
      <c r="B511">
        <v>1999</v>
      </c>
      <c r="C511">
        <v>4</v>
      </c>
      <c r="D511">
        <v>199</v>
      </c>
      <c r="E511" t="s">
        <v>5</v>
      </c>
      <c r="F511">
        <v>22</v>
      </c>
      <c r="G511" t="s">
        <v>1</v>
      </c>
      <c r="H511" t="s">
        <v>18</v>
      </c>
      <c r="I511" t="s">
        <v>11</v>
      </c>
    </row>
    <row r="512" spans="1:9">
      <c r="A512">
        <v>511</v>
      </c>
      <c r="B512">
        <v>260</v>
      </c>
      <c r="C512">
        <v>1</v>
      </c>
      <c r="D512">
        <v>90</v>
      </c>
      <c r="E512" t="s">
        <v>6</v>
      </c>
      <c r="F512">
        <v>20</v>
      </c>
      <c r="G512" t="s">
        <v>1</v>
      </c>
      <c r="H512" t="s">
        <v>18</v>
      </c>
      <c r="I512" t="s">
        <v>8</v>
      </c>
    </row>
    <row r="513" spans="1:9">
      <c r="A513">
        <v>512</v>
      </c>
      <c r="B513">
        <v>1764</v>
      </c>
      <c r="C513">
        <v>3</v>
      </c>
      <c r="D513">
        <v>151</v>
      </c>
      <c r="E513" t="s">
        <v>6</v>
      </c>
      <c r="F513">
        <v>22</v>
      </c>
      <c r="G513" t="s">
        <v>1</v>
      </c>
      <c r="H513" t="s">
        <v>18</v>
      </c>
      <c r="I513" t="s">
        <v>10</v>
      </c>
    </row>
    <row r="514" spans="1:9">
      <c r="A514">
        <v>513</v>
      </c>
      <c r="B514">
        <v>1409</v>
      </c>
      <c r="C514">
        <v>9</v>
      </c>
      <c r="D514">
        <v>90</v>
      </c>
      <c r="E514" t="s">
        <v>5</v>
      </c>
      <c r="F514">
        <v>30</v>
      </c>
      <c r="G514" t="s">
        <v>2</v>
      </c>
      <c r="H514" t="s">
        <v>18</v>
      </c>
      <c r="I514" t="s">
        <v>24</v>
      </c>
    </row>
    <row r="515" spans="1:9">
      <c r="A515">
        <v>514</v>
      </c>
      <c r="B515">
        <v>1707</v>
      </c>
      <c r="C515">
        <v>3</v>
      </c>
      <c r="D515">
        <v>184</v>
      </c>
      <c r="E515" t="s">
        <v>5</v>
      </c>
      <c r="F515">
        <v>27</v>
      </c>
      <c r="G515" t="s">
        <v>1</v>
      </c>
      <c r="H515" t="s">
        <v>18</v>
      </c>
      <c r="I515" t="s">
        <v>10</v>
      </c>
    </row>
    <row r="516" spans="1:9">
      <c r="A516">
        <v>515</v>
      </c>
      <c r="B516">
        <v>1633</v>
      </c>
      <c r="C516">
        <v>9</v>
      </c>
      <c r="D516">
        <v>40</v>
      </c>
      <c r="E516" t="s">
        <v>6</v>
      </c>
      <c r="F516">
        <v>30</v>
      </c>
      <c r="G516" t="s">
        <v>2</v>
      </c>
      <c r="H516" t="s">
        <v>18</v>
      </c>
      <c r="I516" t="s">
        <v>24</v>
      </c>
    </row>
    <row r="517" spans="1:9">
      <c r="A517">
        <v>516</v>
      </c>
      <c r="B517">
        <v>39</v>
      </c>
      <c r="C517">
        <v>6</v>
      </c>
      <c r="D517">
        <v>40</v>
      </c>
      <c r="E517" t="s">
        <v>6</v>
      </c>
      <c r="F517">
        <v>26</v>
      </c>
      <c r="G517" t="s">
        <v>2</v>
      </c>
      <c r="H517" t="s">
        <v>18</v>
      </c>
      <c r="I517" t="s">
        <v>21</v>
      </c>
    </row>
    <row r="518" spans="1:9">
      <c r="A518">
        <v>517</v>
      </c>
      <c r="B518">
        <v>468</v>
      </c>
      <c r="C518">
        <v>8</v>
      </c>
      <c r="D518">
        <v>40</v>
      </c>
      <c r="E518" t="s">
        <v>5</v>
      </c>
      <c r="F518">
        <v>25</v>
      </c>
      <c r="G518" t="s">
        <v>2</v>
      </c>
      <c r="H518" t="s">
        <v>18</v>
      </c>
      <c r="I518" t="s">
        <v>23</v>
      </c>
    </row>
    <row r="519" spans="1:9">
      <c r="A519">
        <v>518</v>
      </c>
      <c r="B519">
        <v>1162</v>
      </c>
      <c r="C519">
        <v>3</v>
      </c>
      <c r="D519">
        <v>182</v>
      </c>
      <c r="E519" t="s">
        <v>6</v>
      </c>
      <c r="F519">
        <v>32</v>
      </c>
      <c r="G519" t="s">
        <v>1</v>
      </c>
      <c r="H519" t="s">
        <v>18</v>
      </c>
      <c r="I519" t="s">
        <v>10</v>
      </c>
    </row>
    <row r="520" spans="1:9">
      <c r="A520">
        <v>519</v>
      </c>
      <c r="B520">
        <v>1523</v>
      </c>
      <c r="C520">
        <v>4</v>
      </c>
      <c r="D520">
        <v>157</v>
      </c>
      <c r="E520" t="s">
        <v>6</v>
      </c>
      <c r="F520">
        <v>22</v>
      </c>
      <c r="G520" t="s">
        <v>1</v>
      </c>
      <c r="H520" t="s">
        <v>18</v>
      </c>
      <c r="I520" t="s">
        <v>11</v>
      </c>
    </row>
    <row r="521" spans="1:9">
      <c r="A521">
        <v>520</v>
      </c>
      <c r="B521">
        <v>1549</v>
      </c>
      <c r="C521">
        <v>3</v>
      </c>
      <c r="D521">
        <v>173</v>
      </c>
      <c r="E521" t="s">
        <v>6</v>
      </c>
      <c r="F521">
        <v>28</v>
      </c>
      <c r="G521" t="s">
        <v>1</v>
      </c>
      <c r="H521" t="s">
        <v>17</v>
      </c>
      <c r="I521" t="s">
        <v>10</v>
      </c>
    </row>
    <row r="522" spans="1:9">
      <c r="A522">
        <v>521</v>
      </c>
      <c r="B522">
        <v>1508</v>
      </c>
      <c r="C522">
        <v>9</v>
      </c>
      <c r="D522">
        <v>40</v>
      </c>
      <c r="E522" t="s">
        <v>6</v>
      </c>
      <c r="F522">
        <v>25</v>
      </c>
      <c r="G522" t="s">
        <v>2</v>
      </c>
      <c r="H522" t="s">
        <v>18</v>
      </c>
      <c r="I522" t="s">
        <v>24</v>
      </c>
    </row>
    <row r="523" spans="1:9">
      <c r="A523">
        <v>522</v>
      </c>
      <c r="B523">
        <v>101</v>
      </c>
      <c r="C523">
        <v>2</v>
      </c>
      <c r="D523">
        <v>138</v>
      </c>
      <c r="E523" t="s">
        <v>6</v>
      </c>
      <c r="F523">
        <v>19</v>
      </c>
      <c r="G523" t="s">
        <v>1</v>
      </c>
      <c r="H523" t="s">
        <v>17</v>
      </c>
      <c r="I523" t="s">
        <v>9</v>
      </c>
    </row>
    <row r="524" spans="1:9">
      <c r="A524">
        <v>523</v>
      </c>
      <c r="B524">
        <v>229</v>
      </c>
      <c r="C524">
        <v>3</v>
      </c>
      <c r="D524">
        <v>148</v>
      </c>
      <c r="E524" t="s">
        <v>5</v>
      </c>
      <c r="F524">
        <v>18</v>
      </c>
      <c r="G524" t="s">
        <v>1</v>
      </c>
      <c r="H524" t="s">
        <v>17</v>
      </c>
      <c r="I524" t="s">
        <v>10</v>
      </c>
    </row>
    <row r="525" spans="1:9">
      <c r="A525">
        <v>524</v>
      </c>
      <c r="B525">
        <v>75</v>
      </c>
      <c r="C525">
        <v>3</v>
      </c>
      <c r="D525">
        <v>159</v>
      </c>
      <c r="E525" t="s">
        <v>5</v>
      </c>
      <c r="F525">
        <v>36</v>
      </c>
      <c r="G525" t="s">
        <v>1</v>
      </c>
      <c r="H525" t="s">
        <v>18</v>
      </c>
      <c r="I525" t="s">
        <v>10</v>
      </c>
    </row>
    <row r="526" spans="1:9">
      <c r="A526">
        <v>525</v>
      </c>
      <c r="B526">
        <v>559</v>
      </c>
      <c r="C526">
        <v>8</v>
      </c>
      <c r="D526">
        <v>40</v>
      </c>
      <c r="E526" t="s">
        <v>6</v>
      </c>
      <c r="F526">
        <v>26</v>
      </c>
      <c r="G526" t="s">
        <v>2</v>
      </c>
      <c r="H526" t="s">
        <v>18</v>
      </c>
      <c r="I526" t="s">
        <v>23</v>
      </c>
    </row>
    <row r="527" spans="1:9">
      <c r="A527">
        <v>526</v>
      </c>
      <c r="B527">
        <v>299</v>
      </c>
      <c r="C527">
        <v>9</v>
      </c>
      <c r="D527">
        <v>90</v>
      </c>
      <c r="E527" t="s">
        <v>6</v>
      </c>
      <c r="F527">
        <v>21</v>
      </c>
      <c r="G527" t="s">
        <v>2</v>
      </c>
      <c r="H527" t="s">
        <v>18</v>
      </c>
      <c r="I527" t="s">
        <v>24</v>
      </c>
    </row>
    <row r="528" spans="1:9">
      <c r="A528">
        <v>527</v>
      </c>
      <c r="B528">
        <v>173</v>
      </c>
      <c r="C528">
        <v>3</v>
      </c>
      <c r="D528">
        <v>123</v>
      </c>
      <c r="E528" t="s">
        <v>5</v>
      </c>
      <c r="F528">
        <v>19</v>
      </c>
      <c r="G528" t="s">
        <v>1</v>
      </c>
      <c r="H528" t="s">
        <v>18</v>
      </c>
      <c r="I528" t="s">
        <v>10</v>
      </c>
    </row>
    <row r="529" spans="1:9">
      <c r="A529">
        <v>528</v>
      </c>
      <c r="B529">
        <v>1424</v>
      </c>
      <c r="C529">
        <v>8</v>
      </c>
      <c r="D529">
        <v>40</v>
      </c>
      <c r="E529" t="s">
        <v>5</v>
      </c>
      <c r="F529">
        <v>27</v>
      </c>
      <c r="G529" t="s">
        <v>2</v>
      </c>
      <c r="H529" t="s">
        <v>18</v>
      </c>
      <c r="I529" t="s">
        <v>23</v>
      </c>
    </row>
    <row r="530" spans="1:9">
      <c r="A530">
        <v>529</v>
      </c>
      <c r="B530">
        <v>1931</v>
      </c>
      <c r="C530">
        <v>3</v>
      </c>
      <c r="D530">
        <v>198</v>
      </c>
      <c r="E530" t="s">
        <v>5</v>
      </c>
      <c r="F530">
        <v>23</v>
      </c>
      <c r="G530" t="s">
        <v>1</v>
      </c>
      <c r="H530" t="s">
        <v>18</v>
      </c>
      <c r="I530" t="s">
        <v>10</v>
      </c>
    </row>
    <row r="531" spans="1:9">
      <c r="A531">
        <v>530</v>
      </c>
      <c r="B531">
        <v>1179</v>
      </c>
      <c r="C531">
        <v>1</v>
      </c>
      <c r="D531">
        <v>147</v>
      </c>
      <c r="E531" t="s">
        <v>6</v>
      </c>
      <c r="F531">
        <v>28</v>
      </c>
      <c r="G531" t="s">
        <v>1</v>
      </c>
      <c r="H531" t="s">
        <v>18</v>
      </c>
      <c r="I531" t="s">
        <v>8</v>
      </c>
    </row>
    <row r="532" spans="1:9">
      <c r="A532">
        <v>531</v>
      </c>
      <c r="B532">
        <v>2024</v>
      </c>
      <c r="C532">
        <v>4</v>
      </c>
      <c r="D532">
        <v>158</v>
      </c>
      <c r="E532" t="s">
        <v>6</v>
      </c>
      <c r="F532">
        <v>22</v>
      </c>
      <c r="G532" t="s">
        <v>1</v>
      </c>
      <c r="H532" t="s">
        <v>18</v>
      </c>
      <c r="I532" t="s">
        <v>11</v>
      </c>
    </row>
    <row r="533" spans="1:9">
      <c r="A533">
        <v>532</v>
      </c>
      <c r="B533">
        <v>879</v>
      </c>
      <c r="C533">
        <v>7</v>
      </c>
      <c r="D533">
        <v>90</v>
      </c>
      <c r="E533" t="s">
        <v>5</v>
      </c>
      <c r="F533">
        <v>45</v>
      </c>
      <c r="G533" t="s">
        <v>2</v>
      </c>
      <c r="H533" t="s">
        <v>18</v>
      </c>
      <c r="I533" t="s">
        <v>22</v>
      </c>
    </row>
    <row r="534" spans="1:9">
      <c r="A534">
        <v>533</v>
      </c>
      <c r="B534">
        <v>618</v>
      </c>
      <c r="C534">
        <v>3</v>
      </c>
      <c r="D534">
        <v>144</v>
      </c>
      <c r="E534" t="s">
        <v>5</v>
      </c>
      <c r="F534">
        <v>23</v>
      </c>
      <c r="G534" t="s">
        <v>1</v>
      </c>
      <c r="H534" t="s">
        <v>18</v>
      </c>
      <c r="I534" t="s">
        <v>10</v>
      </c>
    </row>
    <row r="535" spans="1:9">
      <c r="A535">
        <v>534</v>
      </c>
      <c r="B535">
        <v>71</v>
      </c>
      <c r="C535">
        <v>3</v>
      </c>
      <c r="D535">
        <v>239</v>
      </c>
      <c r="E535" t="s">
        <v>6</v>
      </c>
      <c r="F535">
        <v>21</v>
      </c>
      <c r="G535" t="s">
        <v>1</v>
      </c>
      <c r="H535" t="s">
        <v>17</v>
      </c>
      <c r="I535" t="s">
        <v>10</v>
      </c>
    </row>
    <row r="536" spans="1:9">
      <c r="A536">
        <v>535</v>
      </c>
      <c r="B536">
        <v>2019</v>
      </c>
      <c r="C536">
        <v>6</v>
      </c>
      <c r="D536">
        <v>40</v>
      </c>
      <c r="E536" t="s">
        <v>6</v>
      </c>
      <c r="F536">
        <v>42</v>
      </c>
      <c r="G536" t="s">
        <v>2</v>
      </c>
      <c r="H536" t="s">
        <v>18</v>
      </c>
      <c r="I536" t="s">
        <v>21</v>
      </c>
    </row>
    <row r="537" spans="1:9">
      <c r="A537">
        <v>536</v>
      </c>
      <c r="B537">
        <v>929</v>
      </c>
      <c r="C537">
        <v>3</v>
      </c>
      <c r="D537">
        <v>124</v>
      </c>
      <c r="E537" t="s">
        <v>5</v>
      </c>
      <c r="F537">
        <v>34</v>
      </c>
      <c r="G537" t="s">
        <v>1</v>
      </c>
      <c r="H537" t="s">
        <v>17</v>
      </c>
      <c r="I537" t="s">
        <v>10</v>
      </c>
    </row>
    <row r="538" spans="1:9">
      <c r="A538">
        <v>537</v>
      </c>
      <c r="B538">
        <v>1114</v>
      </c>
      <c r="C538">
        <v>8</v>
      </c>
      <c r="D538">
        <v>40</v>
      </c>
      <c r="E538" t="s">
        <v>6</v>
      </c>
      <c r="F538">
        <v>30</v>
      </c>
      <c r="G538" t="s">
        <v>2</v>
      </c>
      <c r="H538" t="s">
        <v>18</v>
      </c>
      <c r="I538" t="s">
        <v>23</v>
      </c>
    </row>
    <row r="539" spans="1:9">
      <c r="A539">
        <v>538</v>
      </c>
      <c r="B539">
        <v>1554</v>
      </c>
      <c r="C539">
        <v>3</v>
      </c>
      <c r="D539">
        <v>161</v>
      </c>
      <c r="E539" t="s">
        <v>5</v>
      </c>
      <c r="F539">
        <v>30</v>
      </c>
      <c r="G539" t="s">
        <v>1</v>
      </c>
      <c r="H539" t="s">
        <v>18</v>
      </c>
      <c r="I539" t="s">
        <v>10</v>
      </c>
    </row>
    <row r="540" spans="1:9">
      <c r="A540">
        <v>539</v>
      </c>
      <c r="B540">
        <v>1502</v>
      </c>
      <c r="C540">
        <v>3</v>
      </c>
      <c r="D540">
        <v>175</v>
      </c>
      <c r="E540" t="s">
        <v>6</v>
      </c>
      <c r="F540">
        <v>24</v>
      </c>
      <c r="G540" t="s">
        <v>1</v>
      </c>
      <c r="H540" t="s">
        <v>18</v>
      </c>
      <c r="I540" t="s">
        <v>10</v>
      </c>
    </row>
    <row r="541" spans="1:9">
      <c r="A541">
        <v>540</v>
      </c>
      <c r="B541">
        <v>956</v>
      </c>
      <c r="C541">
        <v>2</v>
      </c>
      <c r="D541">
        <v>90</v>
      </c>
      <c r="E541" t="s">
        <v>6</v>
      </c>
      <c r="F541">
        <v>26</v>
      </c>
      <c r="G541" t="s">
        <v>1</v>
      </c>
      <c r="H541" t="s">
        <v>18</v>
      </c>
      <c r="I541" t="s">
        <v>9</v>
      </c>
    </row>
    <row r="542" spans="1:9">
      <c r="A542">
        <v>541</v>
      </c>
      <c r="B542">
        <v>1200</v>
      </c>
      <c r="C542">
        <v>2</v>
      </c>
      <c r="D542">
        <v>186</v>
      </c>
      <c r="E542" t="s">
        <v>5</v>
      </c>
      <c r="F542">
        <v>23</v>
      </c>
      <c r="G542" t="s">
        <v>1</v>
      </c>
      <c r="H542" t="s">
        <v>18</v>
      </c>
      <c r="I542" t="s">
        <v>9</v>
      </c>
    </row>
    <row r="543" spans="1:9">
      <c r="A543">
        <v>542</v>
      </c>
      <c r="B543">
        <v>153</v>
      </c>
      <c r="C543">
        <v>2</v>
      </c>
      <c r="D543">
        <v>161</v>
      </c>
      <c r="E543" t="s">
        <v>5</v>
      </c>
      <c r="F543">
        <v>34</v>
      </c>
      <c r="G543" t="s">
        <v>1</v>
      </c>
      <c r="H543" t="s">
        <v>18</v>
      </c>
      <c r="I543" t="s">
        <v>9</v>
      </c>
    </row>
    <row r="544" spans="1:9">
      <c r="A544">
        <v>543</v>
      </c>
      <c r="B544">
        <v>156</v>
      </c>
      <c r="C544">
        <v>7</v>
      </c>
      <c r="D544">
        <v>40</v>
      </c>
      <c r="E544" t="s">
        <v>6</v>
      </c>
      <c r="F544">
        <v>30</v>
      </c>
      <c r="G544" t="s">
        <v>2</v>
      </c>
      <c r="H544" t="s">
        <v>18</v>
      </c>
      <c r="I544" t="s">
        <v>22</v>
      </c>
    </row>
    <row r="545" spans="1:9">
      <c r="A545">
        <v>544</v>
      </c>
      <c r="B545">
        <v>554</v>
      </c>
      <c r="C545">
        <v>7</v>
      </c>
      <c r="D545">
        <v>40</v>
      </c>
      <c r="E545" t="s">
        <v>5</v>
      </c>
      <c r="F545">
        <v>32</v>
      </c>
      <c r="G545" t="s">
        <v>2</v>
      </c>
      <c r="H545" t="s">
        <v>18</v>
      </c>
      <c r="I545" t="s">
        <v>22</v>
      </c>
    </row>
    <row r="546" spans="1:9">
      <c r="A546">
        <v>545</v>
      </c>
      <c r="B546">
        <v>175</v>
      </c>
      <c r="C546">
        <v>4</v>
      </c>
      <c r="D546">
        <v>90</v>
      </c>
      <c r="E546" t="s">
        <v>5</v>
      </c>
      <c r="F546">
        <v>26</v>
      </c>
      <c r="G546" t="s">
        <v>1</v>
      </c>
      <c r="H546" t="s">
        <v>18</v>
      </c>
      <c r="I546" t="s">
        <v>11</v>
      </c>
    </row>
    <row r="547" spans="1:9">
      <c r="A547">
        <v>546</v>
      </c>
      <c r="B547">
        <v>757</v>
      </c>
      <c r="C547">
        <v>3</v>
      </c>
      <c r="D547">
        <v>196</v>
      </c>
      <c r="E547" t="s">
        <v>6</v>
      </c>
      <c r="F547">
        <v>24</v>
      </c>
      <c r="G547" t="s">
        <v>1</v>
      </c>
      <c r="H547" t="s">
        <v>18</v>
      </c>
      <c r="I547" t="s">
        <v>10</v>
      </c>
    </row>
    <row r="548" spans="1:9">
      <c r="A548">
        <v>547</v>
      </c>
      <c r="B548">
        <v>1670</v>
      </c>
      <c r="C548">
        <v>3</v>
      </c>
      <c r="D548">
        <v>90</v>
      </c>
      <c r="E548" t="s">
        <v>5</v>
      </c>
      <c r="F548">
        <v>18</v>
      </c>
      <c r="G548" t="s">
        <v>1</v>
      </c>
      <c r="H548" t="s">
        <v>18</v>
      </c>
      <c r="I548" t="s">
        <v>10</v>
      </c>
    </row>
    <row r="549" spans="1:9">
      <c r="A549">
        <v>548</v>
      </c>
      <c r="B549">
        <v>1391</v>
      </c>
      <c r="C549">
        <v>3</v>
      </c>
      <c r="D549">
        <v>164</v>
      </c>
      <c r="E549" t="s">
        <v>5</v>
      </c>
      <c r="F549">
        <v>21</v>
      </c>
      <c r="G549" t="s">
        <v>1</v>
      </c>
      <c r="H549" t="s">
        <v>18</v>
      </c>
      <c r="I549" t="s">
        <v>10</v>
      </c>
    </row>
    <row r="550" spans="1:9">
      <c r="A550">
        <v>549</v>
      </c>
      <c r="B550">
        <v>898</v>
      </c>
      <c r="C550">
        <v>3</v>
      </c>
      <c r="D550">
        <v>167</v>
      </c>
      <c r="E550" t="s">
        <v>6</v>
      </c>
      <c r="F550">
        <v>23</v>
      </c>
      <c r="G550" t="s">
        <v>1</v>
      </c>
      <c r="H550" t="s">
        <v>18</v>
      </c>
      <c r="I550" t="s">
        <v>10</v>
      </c>
    </row>
    <row r="551" spans="1:9">
      <c r="A551">
        <v>550</v>
      </c>
      <c r="B551">
        <v>854</v>
      </c>
      <c r="C551">
        <v>1</v>
      </c>
      <c r="D551">
        <v>159</v>
      </c>
      <c r="E551" t="s">
        <v>6</v>
      </c>
      <c r="F551">
        <v>29</v>
      </c>
      <c r="G551" t="s">
        <v>1</v>
      </c>
      <c r="H551" t="s">
        <v>18</v>
      </c>
      <c r="I551" t="s">
        <v>8</v>
      </c>
    </row>
    <row r="552" spans="1:9">
      <c r="A552">
        <v>551</v>
      </c>
      <c r="B552">
        <v>1388</v>
      </c>
      <c r="C552">
        <v>6</v>
      </c>
      <c r="D552">
        <v>180</v>
      </c>
      <c r="E552" t="s">
        <v>6</v>
      </c>
      <c r="F552">
        <v>19</v>
      </c>
      <c r="G552" t="s">
        <v>2</v>
      </c>
      <c r="H552" t="s">
        <v>18</v>
      </c>
      <c r="I552" t="s">
        <v>21</v>
      </c>
    </row>
    <row r="553" spans="1:9">
      <c r="A553">
        <v>552</v>
      </c>
      <c r="B553">
        <v>2047</v>
      </c>
      <c r="C553">
        <v>5</v>
      </c>
      <c r="D553">
        <v>149</v>
      </c>
      <c r="E553" t="s">
        <v>6</v>
      </c>
      <c r="F553">
        <v>35</v>
      </c>
      <c r="G553" t="s">
        <v>1</v>
      </c>
      <c r="H553" t="s">
        <v>18</v>
      </c>
      <c r="I553" t="s">
        <v>12</v>
      </c>
    </row>
    <row r="554" spans="1:9">
      <c r="A554">
        <v>553</v>
      </c>
      <c r="B554">
        <v>748</v>
      </c>
      <c r="C554">
        <v>2</v>
      </c>
      <c r="D554">
        <v>137</v>
      </c>
      <c r="E554" t="s">
        <v>5</v>
      </c>
      <c r="F554">
        <v>25</v>
      </c>
      <c r="G554" t="s">
        <v>1</v>
      </c>
      <c r="H554" t="s">
        <v>17</v>
      </c>
      <c r="I554" t="s">
        <v>9</v>
      </c>
    </row>
    <row r="555" spans="1:9">
      <c r="A555">
        <v>554</v>
      </c>
      <c r="B555">
        <v>895</v>
      </c>
      <c r="C555">
        <v>8</v>
      </c>
      <c r="D555">
        <v>338</v>
      </c>
      <c r="E555" t="s">
        <v>6</v>
      </c>
      <c r="F555">
        <v>18</v>
      </c>
      <c r="G555" t="s">
        <v>2</v>
      </c>
      <c r="H555" t="s">
        <v>17</v>
      </c>
      <c r="I555" t="s">
        <v>23</v>
      </c>
    </row>
    <row r="556" spans="1:9">
      <c r="A556">
        <v>555</v>
      </c>
      <c r="B556">
        <v>279</v>
      </c>
      <c r="C556">
        <v>1</v>
      </c>
      <c r="D556">
        <v>137</v>
      </c>
      <c r="E556" t="s">
        <v>6</v>
      </c>
      <c r="F556">
        <v>35</v>
      </c>
      <c r="G556" t="s">
        <v>1</v>
      </c>
      <c r="H556" t="s">
        <v>17</v>
      </c>
      <c r="I556" t="s">
        <v>8</v>
      </c>
    </row>
    <row r="557" spans="1:9">
      <c r="A557">
        <v>556</v>
      </c>
      <c r="B557">
        <v>1692</v>
      </c>
      <c r="C557">
        <v>1</v>
      </c>
      <c r="D557">
        <v>155</v>
      </c>
      <c r="E557" t="s">
        <v>5</v>
      </c>
      <c r="F557">
        <v>34</v>
      </c>
      <c r="G557" t="s">
        <v>1</v>
      </c>
      <c r="H557" t="s">
        <v>18</v>
      </c>
      <c r="I557" t="s">
        <v>8</v>
      </c>
    </row>
    <row r="558" spans="1:9">
      <c r="A558">
        <v>557</v>
      </c>
      <c r="B558">
        <v>1950</v>
      </c>
      <c r="C558">
        <v>5</v>
      </c>
      <c r="D558">
        <v>90</v>
      </c>
      <c r="E558" t="s">
        <v>6</v>
      </c>
      <c r="F558">
        <v>29</v>
      </c>
      <c r="G558" t="s">
        <v>1</v>
      </c>
      <c r="H558" t="s">
        <v>18</v>
      </c>
      <c r="I558" t="s">
        <v>12</v>
      </c>
    </row>
    <row r="559" spans="1:9">
      <c r="A559">
        <v>558</v>
      </c>
      <c r="B559">
        <v>655</v>
      </c>
      <c r="C559">
        <v>9</v>
      </c>
      <c r="D559">
        <v>90</v>
      </c>
      <c r="E559" t="s">
        <v>6</v>
      </c>
      <c r="F559">
        <v>30</v>
      </c>
      <c r="G559" t="s">
        <v>2</v>
      </c>
      <c r="H559" t="s">
        <v>18</v>
      </c>
      <c r="I559" t="s">
        <v>24</v>
      </c>
    </row>
    <row r="560" spans="1:9">
      <c r="A560">
        <v>559</v>
      </c>
      <c r="B560">
        <v>73</v>
      </c>
      <c r="C560">
        <v>4</v>
      </c>
      <c r="D560">
        <v>181</v>
      </c>
      <c r="E560" t="s">
        <v>6</v>
      </c>
      <c r="F560">
        <v>19</v>
      </c>
      <c r="G560" t="s">
        <v>1</v>
      </c>
      <c r="H560" t="s">
        <v>18</v>
      </c>
      <c r="I560" t="s">
        <v>11</v>
      </c>
    </row>
    <row r="561" spans="1:9">
      <c r="A561">
        <v>560</v>
      </c>
      <c r="B561">
        <v>24</v>
      </c>
      <c r="C561">
        <v>1</v>
      </c>
      <c r="D561">
        <v>230</v>
      </c>
      <c r="E561" t="s">
        <v>6</v>
      </c>
      <c r="F561">
        <v>32</v>
      </c>
      <c r="G561" t="s">
        <v>1</v>
      </c>
      <c r="H561" t="s">
        <v>17</v>
      </c>
      <c r="I561" t="s">
        <v>8</v>
      </c>
    </row>
    <row r="562" spans="1:9">
      <c r="A562">
        <v>561</v>
      </c>
      <c r="B562">
        <v>555</v>
      </c>
      <c r="C562">
        <v>6</v>
      </c>
      <c r="D562">
        <v>40</v>
      </c>
      <c r="E562" t="s">
        <v>5</v>
      </c>
      <c r="F562">
        <v>22</v>
      </c>
      <c r="G562" t="s">
        <v>2</v>
      </c>
      <c r="H562" t="s">
        <v>18</v>
      </c>
      <c r="I562" t="s">
        <v>21</v>
      </c>
    </row>
    <row r="563" spans="1:9">
      <c r="A563">
        <v>562</v>
      </c>
      <c r="B563">
        <v>1589</v>
      </c>
      <c r="C563">
        <v>6</v>
      </c>
      <c r="D563">
        <v>253</v>
      </c>
      <c r="E563" t="s">
        <v>6</v>
      </c>
      <c r="F563">
        <v>23</v>
      </c>
      <c r="G563" t="s">
        <v>2</v>
      </c>
      <c r="H563" t="s">
        <v>17</v>
      </c>
      <c r="I563" t="s">
        <v>21</v>
      </c>
    </row>
    <row r="564" spans="1:9">
      <c r="A564">
        <v>563</v>
      </c>
      <c r="B564">
        <v>710</v>
      </c>
      <c r="C564">
        <v>7</v>
      </c>
      <c r="D564">
        <v>90</v>
      </c>
      <c r="E564" t="s">
        <v>5</v>
      </c>
      <c r="F564">
        <v>42</v>
      </c>
      <c r="G564" t="s">
        <v>2</v>
      </c>
      <c r="H564" t="s">
        <v>18</v>
      </c>
      <c r="I564" t="s">
        <v>22</v>
      </c>
    </row>
    <row r="565" spans="1:9">
      <c r="A565">
        <v>564</v>
      </c>
      <c r="B565">
        <v>1481</v>
      </c>
      <c r="C565">
        <v>3</v>
      </c>
      <c r="D565">
        <v>88</v>
      </c>
      <c r="E565" t="s">
        <v>6</v>
      </c>
      <c r="F565">
        <v>27</v>
      </c>
      <c r="G565" t="s">
        <v>1</v>
      </c>
      <c r="H565" t="s">
        <v>18</v>
      </c>
      <c r="I565" t="s">
        <v>10</v>
      </c>
    </row>
    <row r="566" spans="1:9">
      <c r="A566">
        <v>565</v>
      </c>
      <c r="B566">
        <v>1220</v>
      </c>
      <c r="C566">
        <v>5</v>
      </c>
      <c r="D566">
        <v>99</v>
      </c>
      <c r="E566" t="s">
        <v>6</v>
      </c>
      <c r="F566">
        <v>18</v>
      </c>
      <c r="G566" t="s">
        <v>1</v>
      </c>
      <c r="H566" t="s">
        <v>18</v>
      </c>
      <c r="I566" t="s">
        <v>12</v>
      </c>
    </row>
    <row r="567" spans="1:9">
      <c r="A567">
        <v>566</v>
      </c>
      <c r="B567">
        <v>256</v>
      </c>
      <c r="C567">
        <v>9</v>
      </c>
      <c r="D567">
        <v>40</v>
      </c>
      <c r="E567" t="s">
        <v>5</v>
      </c>
      <c r="F567">
        <v>28</v>
      </c>
      <c r="G567" t="s">
        <v>2</v>
      </c>
      <c r="H567" t="s">
        <v>18</v>
      </c>
      <c r="I567" t="s">
        <v>24</v>
      </c>
    </row>
    <row r="568" spans="1:9">
      <c r="A568">
        <v>567</v>
      </c>
      <c r="B568">
        <v>1177</v>
      </c>
      <c r="C568">
        <v>3</v>
      </c>
      <c r="D568">
        <v>156</v>
      </c>
      <c r="E568" t="s">
        <v>5</v>
      </c>
      <c r="F568">
        <v>24</v>
      </c>
      <c r="G568" t="s">
        <v>1</v>
      </c>
      <c r="H568" t="s">
        <v>17</v>
      </c>
      <c r="I568" t="s">
        <v>10</v>
      </c>
    </row>
    <row r="569" spans="1:9">
      <c r="A569">
        <v>568</v>
      </c>
      <c r="B569">
        <v>561</v>
      </c>
      <c r="C569">
        <v>4</v>
      </c>
      <c r="D569">
        <v>90</v>
      </c>
      <c r="E569" t="s">
        <v>6</v>
      </c>
      <c r="F569">
        <v>42</v>
      </c>
      <c r="G569" t="s">
        <v>1</v>
      </c>
      <c r="H569" t="s">
        <v>18</v>
      </c>
      <c r="I569" t="s">
        <v>11</v>
      </c>
    </row>
    <row r="570" spans="1:9">
      <c r="A570">
        <v>569</v>
      </c>
      <c r="B570">
        <v>199</v>
      </c>
      <c r="C570">
        <v>2</v>
      </c>
      <c r="D570">
        <v>174</v>
      </c>
      <c r="E570" t="s">
        <v>6</v>
      </c>
      <c r="F570">
        <v>31</v>
      </c>
      <c r="G570" t="s">
        <v>1</v>
      </c>
      <c r="H570" t="s">
        <v>18</v>
      </c>
      <c r="I570" t="s">
        <v>9</v>
      </c>
    </row>
    <row r="571" spans="1:9">
      <c r="A571">
        <v>570</v>
      </c>
      <c r="B571">
        <v>1292</v>
      </c>
      <c r="C571">
        <v>1</v>
      </c>
      <c r="D571">
        <v>90</v>
      </c>
      <c r="E571" t="s">
        <v>5</v>
      </c>
      <c r="F571">
        <v>37</v>
      </c>
      <c r="G571" t="s">
        <v>1</v>
      </c>
      <c r="H571" t="s">
        <v>18</v>
      </c>
      <c r="I571" t="s">
        <v>8</v>
      </c>
    </row>
    <row r="572" spans="1:9">
      <c r="A572">
        <v>571</v>
      </c>
      <c r="B572">
        <v>2</v>
      </c>
      <c r="C572">
        <v>4</v>
      </c>
      <c r="D572">
        <v>124</v>
      </c>
      <c r="E572" t="s">
        <v>6</v>
      </c>
      <c r="F572">
        <v>34</v>
      </c>
      <c r="G572" t="s">
        <v>1</v>
      </c>
      <c r="H572" t="s">
        <v>17</v>
      </c>
      <c r="I572" t="s">
        <v>11</v>
      </c>
    </row>
    <row r="573" spans="1:9">
      <c r="A573">
        <v>572</v>
      </c>
      <c r="B573">
        <v>874</v>
      </c>
      <c r="C573">
        <v>2</v>
      </c>
      <c r="D573">
        <v>94</v>
      </c>
      <c r="E573" t="s">
        <v>5</v>
      </c>
      <c r="F573">
        <v>29</v>
      </c>
      <c r="G573" t="s">
        <v>1</v>
      </c>
      <c r="H573" t="s">
        <v>18</v>
      </c>
      <c r="I573" t="s">
        <v>9</v>
      </c>
    </row>
    <row r="574" spans="1:9">
      <c r="A574">
        <v>573</v>
      </c>
      <c r="B574">
        <v>129</v>
      </c>
      <c r="C574">
        <v>8</v>
      </c>
      <c r="D574">
        <v>154</v>
      </c>
      <c r="E574" t="s">
        <v>6</v>
      </c>
      <c r="F574">
        <v>24</v>
      </c>
      <c r="G574" t="s">
        <v>2</v>
      </c>
      <c r="H574" t="s">
        <v>18</v>
      </c>
      <c r="I574" t="s">
        <v>23</v>
      </c>
    </row>
    <row r="575" spans="1:9">
      <c r="A575">
        <v>574</v>
      </c>
      <c r="B575">
        <v>972</v>
      </c>
      <c r="C575">
        <v>5</v>
      </c>
      <c r="D575">
        <v>172</v>
      </c>
      <c r="E575" t="s">
        <v>5</v>
      </c>
      <c r="F575">
        <v>27</v>
      </c>
      <c r="G575" t="s">
        <v>1</v>
      </c>
      <c r="H575" t="s">
        <v>17</v>
      </c>
      <c r="I575" t="s">
        <v>12</v>
      </c>
    </row>
    <row r="576" spans="1:9">
      <c r="A576">
        <v>575</v>
      </c>
      <c r="B576">
        <v>78</v>
      </c>
      <c r="C576">
        <v>8</v>
      </c>
      <c r="D576">
        <v>210</v>
      </c>
      <c r="E576" t="s">
        <v>5</v>
      </c>
      <c r="F576">
        <v>27</v>
      </c>
      <c r="G576" t="s">
        <v>2</v>
      </c>
      <c r="H576" t="s">
        <v>18</v>
      </c>
      <c r="I576" t="s">
        <v>23</v>
      </c>
    </row>
    <row r="577" spans="1:9">
      <c r="A577">
        <v>576</v>
      </c>
      <c r="B577">
        <v>171</v>
      </c>
      <c r="C577">
        <v>8</v>
      </c>
      <c r="D577">
        <v>40</v>
      </c>
      <c r="E577" t="s">
        <v>6</v>
      </c>
      <c r="F577">
        <v>27</v>
      </c>
      <c r="G577" t="s">
        <v>2</v>
      </c>
      <c r="H577" t="s">
        <v>18</v>
      </c>
      <c r="I577" t="s">
        <v>23</v>
      </c>
    </row>
    <row r="578" spans="1:9">
      <c r="A578">
        <v>577</v>
      </c>
      <c r="B578">
        <v>534</v>
      </c>
      <c r="C578">
        <v>1</v>
      </c>
      <c r="D578">
        <v>81</v>
      </c>
      <c r="E578" t="s">
        <v>6</v>
      </c>
      <c r="F578">
        <v>32</v>
      </c>
      <c r="G578" t="s">
        <v>1</v>
      </c>
      <c r="H578" t="s">
        <v>18</v>
      </c>
      <c r="I578" t="s">
        <v>8</v>
      </c>
    </row>
    <row r="579" spans="1:9">
      <c r="A579">
        <v>578</v>
      </c>
      <c r="B579">
        <v>304</v>
      </c>
      <c r="C579">
        <v>3</v>
      </c>
      <c r="D579">
        <v>113</v>
      </c>
      <c r="E579" t="s">
        <v>6</v>
      </c>
      <c r="F579">
        <v>35</v>
      </c>
      <c r="G579" t="s">
        <v>1</v>
      </c>
      <c r="H579" t="s">
        <v>18</v>
      </c>
      <c r="I579" t="s">
        <v>10</v>
      </c>
    </row>
    <row r="580" spans="1:9">
      <c r="A580">
        <v>579</v>
      </c>
      <c r="B580">
        <v>967</v>
      </c>
      <c r="C580">
        <v>5</v>
      </c>
      <c r="D580">
        <v>176</v>
      </c>
      <c r="E580" t="s">
        <v>5</v>
      </c>
      <c r="F580">
        <v>35</v>
      </c>
      <c r="G580" t="s">
        <v>1</v>
      </c>
      <c r="H580" t="s">
        <v>18</v>
      </c>
      <c r="I580" t="s">
        <v>12</v>
      </c>
    </row>
    <row r="581" spans="1:9">
      <c r="A581">
        <v>580</v>
      </c>
      <c r="B581">
        <v>1893</v>
      </c>
      <c r="C581">
        <v>3</v>
      </c>
      <c r="D581">
        <v>128</v>
      </c>
      <c r="E581" t="s">
        <v>6</v>
      </c>
      <c r="F581">
        <v>33</v>
      </c>
      <c r="G581" t="s">
        <v>1</v>
      </c>
      <c r="H581" t="s">
        <v>17</v>
      </c>
      <c r="I581" t="s">
        <v>10</v>
      </c>
    </row>
    <row r="582" spans="1:9">
      <c r="A582">
        <v>581</v>
      </c>
      <c r="B582">
        <v>783</v>
      </c>
      <c r="C582">
        <v>3</v>
      </c>
      <c r="D582">
        <v>184</v>
      </c>
      <c r="E582" t="s">
        <v>5</v>
      </c>
      <c r="F582">
        <v>21</v>
      </c>
      <c r="G582" t="s">
        <v>1</v>
      </c>
      <c r="H582" t="s">
        <v>18</v>
      </c>
      <c r="I582" t="s">
        <v>10</v>
      </c>
    </row>
    <row r="583" spans="1:9">
      <c r="A583">
        <v>582</v>
      </c>
      <c r="B583">
        <v>737</v>
      </c>
      <c r="C583">
        <v>2</v>
      </c>
      <c r="D583">
        <v>121</v>
      </c>
      <c r="E583" t="s">
        <v>5</v>
      </c>
      <c r="F583">
        <v>37</v>
      </c>
      <c r="G583" t="s">
        <v>1</v>
      </c>
      <c r="H583" t="s">
        <v>18</v>
      </c>
      <c r="I583" t="s">
        <v>9</v>
      </c>
    </row>
    <row r="584" spans="1:9">
      <c r="A584">
        <v>583</v>
      </c>
      <c r="B584">
        <v>99</v>
      </c>
      <c r="C584">
        <v>2</v>
      </c>
      <c r="D584">
        <v>90</v>
      </c>
      <c r="E584" t="s">
        <v>6</v>
      </c>
      <c r="F584">
        <v>28</v>
      </c>
      <c r="G584" t="s">
        <v>1</v>
      </c>
      <c r="H584" t="s">
        <v>18</v>
      </c>
      <c r="I584" t="s">
        <v>9</v>
      </c>
    </row>
    <row r="585" spans="1:9">
      <c r="A585">
        <v>584</v>
      </c>
      <c r="B585">
        <v>20</v>
      </c>
      <c r="C585">
        <v>8</v>
      </c>
      <c r="D585">
        <v>188</v>
      </c>
      <c r="E585" t="s">
        <v>6</v>
      </c>
      <c r="F585">
        <v>30</v>
      </c>
      <c r="G585" t="s">
        <v>2</v>
      </c>
      <c r="H585" t="s">
        <v>17</v>
      </c>
      <c r="I585" t="s">
        <v>23</v>
      </c>
    </row>
    <row r="586" spans="1:9">
      <c r="A586">
        <v>585</v>
      </c>
      <c r="B586">
        <v>254</v>
      </c>
      <c r="C586">
        <v>8</v>
      </c>
      <c r="D586">
        <v>40</v>
      </c>
      <c r="E586" t="s">
        <v>5</v>
      </c>
      <c r="F586">
        <v>34</v>
      </c>
      <c r="G586" t="s">
        <v>2</v>
      </c>
      <c r="H586" t="s">
        <v>18</v>
      </c>
      <c r="I586" t="s">
        <v>23</v>
      </c>
    </row>
    <row r="587" spans="1:9">
      <c r="A587">
        <v>586</v>
      </c>
      <c r="B587">
        <v>1718</v>
      </c>
      <c r="C587">
        <v>9</v>
      </c>
      <c r="D587">
        <v>40</v>
      </c>
      <c r="E587" t="s">
        <v>6</v>
      </c>
      <c r="F587">
        <v>20</v>
      </c>
      <c r="G587" t="s">
        <v>2</v>
      </c>
      <c r="H587" t="s">
        <v>18</v>
      </c>
      <c r="I587" t="s">
        <v>24</v>
      </c>
    </row>
    <row r="588" spans="1:9">
      <c r="A588">
        <v>587</v>
      </c>
      <c r="B588">
        <v>1913</v>
      </c>
      <c r="C588">
        <v>8</v>
      </c>
      <c r="D588">
        <v>40</v>
      </c>
      <c r="E588" t="s">
        <v>6</v>
      </c>
      <c r="F588">
        <v>20</v>
      </c>
      <c r="G588" t="s">
        <v>2</v>
      </c>
      <c r="H588" t="s">
        <v>18</v>
      </c>
      <c r="I588" t="s">
        <v>23</v>
      </c>
    </row>
    <row r="589" spans="1:9">
      <c r="A589">
        <v>588</v>
      </c>
      <c r="B589">
        <v>1197</v>
      </c>
      <c r="C589">
        <v>5</v>
      </c>
      <c r="D589">
        <v>198</v>
      </c>
      <c r="E589" t="s">
        <v>6</v>
      </c>
      <c r="F589">
        <v>28</v>
      </c>
      <c r="G589" t="s">
        <v>1</v>
      </c>
      <c r="H589" t="s">
        <v>18</v>
      </c>
      <c r="I589" t="s">
        <v>12</v>
      </c>
    </row>
    <row r="590" spans="1:9">
      <c r="A590">
        <v>589</v>
      </c>
      <c r="B590">
        <v>556</v>
      </c>
      <c r="C590">
        <v>2</v>
      </c>
      <c r="D590">
        <v>90</v>
      </c>
      <c r="E590" t="s">
        <v>5</v>
      </c>
      <c r="F590">
        <v>32</v>
      </c>
      <c r="G590" t="s">
        <v>1</v>
      </c>
      <c r="H590" t="s">
        <v>18</v>
      </c>
      <c r="I590" t="s">
        <v>9</v>
      </c>
    </row>
    <row r="591" spans="1:9">
      <c r="A591">
        <v>590</v>
      </c>
      <c r="B591">
        <v>333</v>
      </c>
      <c r="C591">
        <v>4</v>
      </c>
      <c r="D591">
        <v>182</v>
      </c>
      <c r="E591" t="s">
        <v>6</v>
      </c>
      <c r="F591">
        <v>35</v>
      </c>
      <c r="G591" t="s">
        <v>1</v>
      </c>
      <c r="H591" t="s">
        <v>18</v>
      </c>
      <c r="I591" t="s">
        <v>11</v>
      </c>
    </row>
    <row r="592" spans="1:9">
      <c r="A592">
        <v>591</v>
      </c>
      <c r="B592">
        <v>1809</v>
      </c>
      <c r="C592">
        <v>9</v>
      </c>
      <c r="D592">
        <v>40</v>
      </c>
      <c r="E592" t="s">
        <v>6</v>
      </c>
      <c r="F592">
        <v>25</v>
      </c>
      <c r="G592" t="s">
        <v>2</v>
      </c>
      <c r="H592" t="s">
        <v>18</v>
      </c>
      <c r="I592" t="s">
        <v>24</v>
      </c>
    </row>
    <row r="593" spans="1:9">
      <c r="A593">
        <v>592</v>
      </c>
      <c r="B593">
        <v>1452</v>
      </c>
      <c r="C593">
        <v>5</v>
      </c>
      <c r="D593">
        <v>245</v>
      </c>
      <c r="E593" t="s">
        <v>5</v>
      </c>
      <c r="F593">
        <v>20</v>
      </c>
      <c r="G593" t="s">
        <v>1</v>
      </c>
      <c r="H593" t="s">
        <v>18</v>
      </c>
      <c r="I593" t="s">
        <v>12</v>
      </c>
    </row>
    <row r="594" spans="1:9">
      <c r="A594">
        <v>593</v>
      </c>
      <c r="B594">
        <v>1522</v>
      </c>
      <c r="C594">
        <v>6</v>
      </c>
      <c r="D594">
        <v>40</v>
      </c>
      <c r="E594" t="s">
        <v>6</v>
      </c>
      <c r="F594">
        <v>26</v>
      </c>
      <c r="G594" t="s">
        <v>2</v>
      </c>
      <c r="H594" t="s">
        <v>18</v>
      </c>
      <c r="I594" t="s">
        <v>21</v>
      </c>
    </row>
    <row r="595" spans="1:9">
      <c r="A595">
        <v>594</v>
      </c>
      <c r="B595">
        <v>2055</v>
      </c>
      <c r="C595">
        <v>8</v>
      </c>
      <c r="D595">
        <v>40</v>
      </c>
      <c r="E595" t="s">
        <v>5</v>
      </c>
      <c r="F595">
        <v>21</v>
      </c>
      <c r="G595" t="s">
        <v>2</v>
      </c>
      <c r="H595" t="s">
        <v>18</v>
      </c>
      <c r="I595" t="s">
        <v>23</v>
      </c>
    </row>
    <row r="596" spans="1:9">
      <c r="A596">
        <v>595</v>
      </c>
      <c r="B596">
        <v>37</v>
      </c>
      <c r="C596">
        <v>6</v>
      </c>
      <c r="D596">
        <v>90</v>
      </c>
      <c r="E596" t="s">
        <v>5</v>
      </c>
      <c r="F596">
        <v>20</v>
      </c>
      <c r="G596" t="s">
        <v>2</v>
      </c>
      <c r="H596" t="s">
        <v>18</v>
      </c>
      <c r="I596" t="s">
        <v>21</v>
      </c>
    </row>
    <row r="597" spans="1:9">
      <c r="A597">
        <v>596</v>
      </c>
      <c r="B597">
        <v>353</v>
      </c>
      <c r="C597">
        <v>4</v>
      </c>
      <c r="D597">
        <v>209</v>
      </c>
      <c r="E597" t="s">
        <v>5</v>
      </c>
      <c r="F597">
        <v>25</v>
      </c>
      <c r="G597" t="s">
        <v>1</v>
      </c>
      <c r="H597" t="s">
        <v>18</v>
      </c>
      <c r="I597" t="s">
        <v>11</v>
      </c>
    </row>
    <row r="598" spans="1:9">
      <c r="A598">
        <v>597</v>
      </c>
      <c r="B598">
        <v>2095</v>
      </c>
      <c r="C598">
        <v>4</v>
      </c>
      <c r="D598">
        <v>158</v>
      </c>
      <c r="E598" t="s">
        <v>6</v>
      </c>
      <c r="F598">
        <v>24</v>
      </c>
      <c r="G598" t="s">
        <v>1</v>
      </c>
      <c r="H598" t="s">
        <v>18</v>
      </c>
      <c r="I598" t="s">
        <v>11</v>
      </c>
    </row>
    <row r="599" spans="1:9">
      <c r="A599">
        <v>598</v>
      </c>
      <c r="B599">
        <v>1281</v>
      </c>
      <c r="C599">
        <v>2</v>
      </c>
      <c r="D599">
        <v>90</v>
      </c>
      <c r="E599" t="s">
        <v>6</v>
      </c>
      <c r="F599">
        <v>25</v>
      </c>
      <c r="G599" t="s">
        <v>1</v>
      </c>
      <c r="H599" t="s">
        <v>18</v>
      </c>
      <c r="I599" t="s">
        <v>9</v>
      </c>
    </row>
    <row r="600" spans="1:9">
      <c r="A600">
        <v>599</v>
      </c>
      <c r="B600">
        <v>1199</v>
      </c>
      <c r="C600">
        <v>5</v>
      </c>
      <c r="D600">
        <v>142</v>
      </c>
      <c r="E600" t="s">
        <v>5</v>
      </c>
      <c r="F600">
        <v>25</v>
      </c>
      <c r="G600" t="s">
        <v>1</v>
      </c>
      <c r="H600" t="s">
        <v>17</v>
      </c>
      <c r="I600" t="s">
        <v>12</v>
      </c>
    </row>
    <row r="601" spans="1:9">
      <c r="A601">
        <v>600</v>
      </c>
      <c r="B601">
        <v>1779</v>
      </c>
      <c r="C601">
        <v>4</v>
      </c>
      <c r="D601">
        <v>165</v>
      </c>
      <c r="E601" t="s">
        <v>6</v>
      </c>
      <c r="F601">
        <v>23</v>
      </c>
      <c r="G601" t="s">
        <v>1</v>
      </c>
      <c r="H601" t="s">
        <v>17</v>
      </c>
      <c r="I601" t="s">
        <v>11</v>
      </c>
    </row>
    <row r="602" spans="1:9">
      <c r="A602">
        <v>601</v>
      </c>
      <c r="B602">
        <v>4</v>
      </c>
      <c r="C602">
        <v>2</v>
      </c>
      <c r="D602">
        <v>123</v>
      </c>
      <c r="E602" t="s">
        <v>6</v>
      </c>
      <c r="F602">
        <v>19</v>
      </c>
      <c r="G602" t="s">
        <v>1</v>
      </c>
      <c r="H602" t="s">
        <v>18</v>
      </c>
      <c r="I602" t="s">
        <v>9</v>
      </c>
    </row>
    <row r="603" spans="1:9">
      <c r="A603">
        <v>602</v>
      </c>
      <c r="B603">
        <v>931</v>
      </c>
      <c r="C603">
        <v>4</v>
      </c>
      <c r="D603">
        <v>146</v>
      </c>
      <c r="E603" t="s">
        <v>5</v>
      </c>
      <c r="F603">
        <v>19</v>
      </c>
      <c r="G603" t="s">
        <v>1</v>
      </c>
      <c r="H603" t="s">
        <v>18</v>
      </c>
      <c r="I603" t="s">
        <v>11</v>
      </c>
    </row>
    <row r="604" spans="1:9">
      <c r="A604">
        <v>603</v>
      </c>
      <c r="B604">
        <v>781</v>
      </c>
      <c r="C604">
        <v>1</v>
      </c>
      <c r="D604">
        <v>135</v>
      </c>
      <c r="E604" t="s">
        <v>6</v>
      </c>
      <c r="F604">
        <v>18</v>
      </c>
      <c r="G604" t="s">
        <v>1</v>
      </c>
      <c r="H604" t="s">
        <v>18</v>
      </c>
      <c r="I604" t="s">
        <v>8</v>
      </c>
    </row>
    <row r="605" spans="1:9">
      <c r="A605">
        <v>604</v>
      </c>
      <c r="B605">
        <v>578</v>
      </c>
      <c r="C605">
        <v>4</v>
      </c>
      <c r="D605">
        <v>161</v>
      </c>
      <c r="E605" t="s">
        <v>6</v>
      </c>
      <c r="F605">
        <v>26</v>
      </c>
      <c r="G605" t="s">
        <v>1</v>
      </c>
      <c r="H605" t="s">
        <v>18</v>
      </c>
      <c r="I605" t="s">
        <v>11</v>
      </c>
    </row>
    <row r="606" spans="1:9">
      <c r="A606">
        <v>605</v>
      </c>
      <c r="B606">
        <v>1432</v>
      </c>
      <c r="C606">
        <v>4</v>
      </c>
      <c r="D606">
        <v>194</v>
      </c>
      <c r="E606" t="s">
        <v>5</v>
      </c>
      <c r="F606">
        <v>22</v>
      </c>
      <c r="G606" t="s">
        <v>1</v>
      </c>
      <c r="H606" t="s">
        <v>18</v>
      </c>
      <c r="I606" t="s">
        <v>11</v>
      </c>
    </row>
    <row r="607" spans="1:9">
      <c r="A607">
        <v>606</v>
      </c>
      <c r="B607">
        <v>1569</v>
      </c>
      <c r="C607">
        <v>7</v>
      </c>
      <c r="D607">
        <v>173</v>
      </c>
      <c r="E607" t="s">
        <v>5</v>
      </c>
      <c r="F607">
        <v>35</v>
      </c>
      <c r="G607" t="s">
        <v>2</v>
      </c>
      <c r="H607" t="s">
        <v>17</v>
      </c>
      <c r="I607" t="s">
        <v>22</v>
      </c>
    </row>
    <row r="608" spans="1:9">
      <c r="A608">
        <v>607</v>
      </c>
      <c r="B608">
        <v>895</v>
      </c>
      <c r="C608">
        <v>5</v>
      </c>
      <c r="D608">
        <v>196</v>
      </c>
      <c r="E608" t="s">
        <v>6</v>
      </c>
      <c r="F608">
        <v>18</v>
      </c>
      <c r="G608" t="s">
        <v>1</v>
      </c>
      <c r="H608" t="s">
        <v>18</v>
      </c>
      <c r="I608" t="s">
        <v>12</v>
      </c>
    </row>
    <row r="609" spans="1:9">
      <c r="A609">
        <v>608</v>
      </c>
      <c r="B609">
        <v>905</v>
      </c>
      <c r="C609">
        <v>6</v>
      </c>
      <c r="D609">
        <v>40</v>
      </c>
      <c r="E609" t="s">
        <v>5</v>
      </c>
      <c r="F609">
        <v>32</v>
      </c>
      <c r="G609" t="s">
        <v>2</v>
      </c>
      <c r="H609" t="s">
        <v>18</v>
      </c>
      <c r="I609" t="s">
        <v>21</v>
      </c>
    </row>
    <row r="610" spans="1:9">
      <c r="A610">
        <v>609</v>
      </c>
      <c r="B610">
        <v>572</v>
      </c>
      <c r="C610">
        <v>3</v>
      </c>
      <c r="D610">
        <v>90</v>
      </c>
      <c r="E610" t="s">
        <v>5</v>
      </c>
      <c r="F610">
        <v>27</v>
      </c>
      <c r="G610" t="s">
        <v>1</v>
      </c>
      <c r="H610" t="s">
        <v>18</v>
      </c>
      <c r="I610" t="s">
        <v>10</v>
      </c>
    </row>
    <row r="611" spans="1:9">
      <c r="A611">
        <v>610</v>
      </c>
      <c r="B611">
        <v>1110</v>
      </c>
      <c r="C611">
        <v>3</v>
      </c>
      <c r="D611">
        <v>194</v>
      </c>
      <c r="E611" t="s">
        <v>5</v>
      </c>
      <c r="F611">
        <v>30</v>
      </c>
      <c r="G611" t="s">
        <v>1</v>
      </c>
      <c r="H611" t="s">
        <v>18</v>
      </c>
      <c r="I611" t="s">
        <v>10</v>
      </c>
    </row>
    <row r="612" spans="1:9">
      <c r="A612">
        <v>611</v>
      </c>
      <c r="B612">
        <v>1911</v>
      </c>
      <c r="C612">
        <v>5</v>
      </c>
      <c r="D612">
        <v>191</v>
      </c>
      <c r="E612" t="s">
        <v>6</v>
      </c>
      <c r="F612">
        <v>27</v>
      </c>
      <c r="G612" t="s">
        <v>1</v>
      </c>
      <c r="H612" t="s">
        <v>18</v>
      </c>
      <c r="I612" t="s">
        <v>12</v>
      </c>
    </row>
    <row r="613" spans="1:9">
      <c r="A613">
        <v>612</v>
      </c>
      <c r="B613">
        <v>1116</v>
      </c>
      <c r="C613">
        <v>3</v>
      </c>
      <c r="D613">
        <v>156</v>
      </c>
      <c r="E613" t="s">
        <v>6</v>
      </c>
      <c r="F613">
        <v>26</v>
      </c>
      <c r="G613" t="s">
        <v>1</v>
      </c>
      <c r="H613" t="s">
        <v>17</v>
      </c>
      <c r="I613" t="s">
        <v>10</v>
      </c>
    </row>
    <row r="614" spans="1:9">
      <c r="A614">
        <v>613</v>
      </c>
      <c r="B614">
        <v>596</v>
      </c>
      <c r="C614">
        <v>5</v>
      </c>
      <c r="D614">
        <v>110</v>
      </c>
      <c r="E614" t="s">
        <v>6</v>
      </c>
      <c r="F614">
        <v>25</v>
      </c>
      <c r="G614" t="s">
        <v>1</v>
      </c>
      <c r="H614" t="s">
        <v>18</v>
      </c>
      <c r="I614" t="s">
        <v>12</v>
      </c>
    </row>
    <row r="615" spans="1:9">
      <c r="A615">
        <v>614</v>
      </c>
      <c r="B615">
        <v>1757</v>
      </c>
      <c r="C615">
        <v>1</v>
      </c>
      <c r="D615">
        <v>90</v>
      </c>
      <c r="E615" t="s">
        <v>6</v>
      </c>
      <c r="F615">
        <v>24</v>
      </c>
      <c r="G615" t="s">
        <v>1</v>
      </c>
      <c r="H615" t="s">
        <v>18</v>
      </c>
      <c r="I615" t="s">
        <v>8</v>
      </c>
    </row>
    <row r="616" spans="1:9">
      <c r="A616">
        <v>615</v>
      </c>
      <c r="B616">
        <v>629</v>
      </c>
      <c r="C616">
        <v>4</v>
      </c>
      <c r="D616">
        <v>177</v>
      </c>
      <c r="E616" t="s">
        <v>6</v>
      </c>
      <c r="F616">
        <v>30</v>
      </c>
      <c r="G616" t="s">
        <v>1</v>
      </c>
      <c r="H616" t="s">
        <v>18</v>
      </c>
      <c r="I616" t="s">
        <v>11</v>
      </c>
    </row>
    <row r="617" spans="1:9">
      <c r="A617">
        <v>616</v>
      </c>
      <c r="B617">
        <v>933</v>
      </c>
      <c r="C617">
        <v>7</v>
      </c>
      <c r="D617">
        <v>40</v>
      </c>
      <c r="E617" t="s">
        <v>6</v>
      </c>
      <c r="F617">
        <v>31</v>
      </c>
      <c r="G617" t="s">
        <v>2</v>
      </c>
      <c r="H617" t="s">
        <v>18</v>
      </c>
      <c r="I617" t="s">
        <v>22</v>
      </c>
    </row>
    <row r="618" spans="1:9">
      <c r="A618">
        <v>617</v>
      </c>
      <c r="B618">
        <v>856</v>
      </c>
      <c r="C618">
        <v>4</v>
      </c>
      <c r="D618">
        <v>149</v>
      </c>
      <c r="E618" t="s">
        <v>6</v>
      </c>
      <c r="F618">
        <v>29</v>
      </c>
      <c r="G618" t="s">
        <v>1</v>
      </c>
      <c r="H618" t="s">
        <v>18</v>
      </c>
      <c r="I618" t="s">
        <v>11</v>
      </c>
    </row>
    <row r="619" spans="1:9">
      <c r="A619">
        <v>618</v>
      </c>
      <c r="B619">
        <v>823</v>
      </c>
      <c r="C619">
        <v>1</v>
      </c>
      <c r="D619">
        <v>130</v>
      </c>
      <c r="E619" t="s">
        <v>6</v>
      </c>
      <c r="F619">
        <v>37</v>
      </c>
      <c r="G619" t="s">
        <v>1</v>
      </c>
      <c r="H619" t="s">
        <v>18</v>
      </c>
      <c r="I619" t="s">
        <v>8</v>
      </c>
    </row>
    <row r="620" spans="1:9">
      <c r="A620">
        <v>619</v>
      </c>
      <c r="B620">
        <v>356</v>
      </c>
      <c r="C620">
        <v>6</v>
      </c>
      <c r="D620">
        <v>90</v>
      </c>
      <c r="E620" t="s">
        <v>6</v>
      </c>
      <c r="F620">
        <v>30</v>
      </c>
      <c r="G620" t="s">
        <v>2</v>
      </c>
      <c r="H620" t="s">
        <v>18</v>
      </c>
      <c r="I620" t="s">
        <v>21</v>
      </c>
    </row>
    <row r="621" spans="1:9">
      <c r="A621">
        <v>620</v>
      </c>
      <c r="B621">
        <v>1233</v>
      </c>
      <c r="C621">
        <v>7</v>
      </c>
      <c r="D621">
        <v>90</v>
      </c>
      <c r="E621" t="s">
        <v>6</v>
      </c>
      <c r="F621">
        <v>33</v>
      </c>
      <c r="G621" t="s">
        <v>2</v>
      </c>
      <c r="H621" t="s">
        <v>18</v>
      </c>
      <c r="I621" t="s">
        <v>22</v>
      </c>
    </row>
    <row r="622" spans="1:9">
      <c r="A622">
        <v>621</v>
      </c>
      <c r="B622">
        <v>324</v>
      </c>
      <c r="C622">
        <v>8</v>
      </c>
      <c r="D622">
        <v>90</v>
      </c>
      <c r="E622" t="s">
        <v>6</v>
      </c>
      <c r="F622">
        <v>42</v>
      </c>
      <c r="G622" t="s">
        <v>2</v>
      </c>
      <c r="H622" t="s">
        <v>18</v>
      </c>
      <c r="I622" t="s">
        <v>23</v>
      </c>
    </row>
    <row r="623" spans="1:9">
      <c r="A623">
        <v>622</v>
      </c>
      <c r="B623">
        <v>1606</v>
      </c>
      <c r="C623">
        <v>6</v>
      </c>
      <c r="D623">
        <v>40</v>
      </c>
      <c r="E623" t="s">
        <v>6</v>
      </c>
      <c r="F623">
        <v>33</v>
      </c>
      <c r="G623" t="s">
        <v>2</v>
      </c>
      <c r="H623" t="s">
        <v>18</v>
      </c>
      <c r="I623" t="s">
        <v>21</v>
      </c>
    </row>
    <row r="624" spans="1:9">
      <c r="A624">
        <v>623</v>
      </c>
      <c r="B624">
        <v>958</v>
      </c>
      <c r="C624">
        <v>3</v>
      </c>
      <c r="D624">
        <v>149</v>
      </c>
      <c r="E624" t="s">
        <v>6</v>
      </c>
      <c r="F624">
        <v>26</v>
      </c>
      <c r="G624" t="s">
        <v>1</v>
      </c>
      <c r="H624" t="s">
        <v>18</v>
      </c>
      <c r="I624" t="s">
        <v>10</v>
      </c>
    </row>
    <row r="625" spans="1:9">
      <c r="A625">
        <v>624</v>
      </c>
      <c r="B625">
        <v>600</v>
      </c>
      <c r="C625">
        <v>2</v>
      </c>
      <c r="D625">
        <v>115</v>
      </c>
      <c r="E625" t="s">
        <v>6</v>
      </c>
      <c r="F625">
        <v>24</v>
      </c>
      <c r="G625" t="s">
        <v>1</v>
      </c>
      <c r="H625" t="s">
        <v>17</v>
      </c>
      <c r="I625" t="s">
        <v>9</v>
      </c>
    </row>
    <row r="626" spans="1:9">
      <c r="A626">
        <v>625</v>
      </c>
      <c r="B626">
        <v>1056</v>
      </c>
      <c r="C626">
        <v>2</v>
      </c>
      <c r="D626">
        <v>90</v>
      </c>
      <c r="E626" t="s">
        <v>6</v>
      </c>
      <c r="F626">
        <v>22</v>
      </c>
      <c r="G626" t="s">
        <v>1</v>
      </c>
      <c r="H626" t="s">
        <v>18</v>
      </c>
      <c r="I626" t="s">
        <v>9</v>
      </c>
    </row>
    <row r="627" spans="1:9">
      <c r="A627">
        <v>626</v>
      </c>
      <c r="B627">
        <v>1827</v>
      </c>
      <c r="C627">
        <v>7</v>
      </c>
      <c r="D627">
        <v>40</v>
      </c>
      <c r="E627" t="s">
        <v>6</v>
      </c>
      <c r="F627">
        <v>33</v>
      </c>
      <c r="G627" t="s">
        <v>2</v>
      </c>
      <c r="H627" t="s">
        <v>18</v>
      </c>
      <c r="I627" t="s">
        <v>22</v>
      </c>
    </row>
    <row r="628" spans="1:9">
      <c r="A628">
        <v>627</v>
      </c>
      <c r="B628">
        <v>146</v>
      </c>
      <c r="C628">
        <v>3</v>
      </c>
      <c r="D628">
        <v>90</v>
      </c>
      <c r="E628" t="s">
        <v>6</v>
      </c>
      <c r="F628">
        <v>40</v>
      </c>
      <c r="G628" t="s">
        <v>1</v>
      </c>
      <c r="H628" t="s">
        <v>18</v>
      </c>
      <c r="I628" t="s">
        <v>10</v>
      </c>
    </row>
    <row r="629" spans="1:9">
      <c r="A629">
        <v>628</v>
      </c>
      <c r="B629">
        <v>708</v>
      </c>
      <c r="C629">
        <v>8</v>
      </c>
      <c r="D629">
        <v>40</v>
      </c>
      <c r="E629" t="s">
        <v>5</v>
      </c>
      <c r="F629">
        <v>21</v>
      </c>
      <c r="G629" t="s">
        <v>2</v>
      </c>
      <c r="H629" t="s">
        <v>18</v>
      </c>
      <c r="I629" t="s">
        <v>23</v>
      </c>
    </row>
    <row r="630" spans="1:9">
      <c r="A630">
        <v>629</v>
      </c>
      <c r="B630">
        <v>698</v>
      </c>
      <c r="C630">
        <v>1</v>
      </c>
      <c r="D630">
        <v>242</v>
      </c>
      <c r="E630" t="s">
        <v>5</v>
      </c>
      <c r="F630">
        <v>24</v>
      </c>
      <c r="G630" t="s">
        <v>1</v>
      </c>
      <c r="H630" t="s">
        <v>17</v>
      </c>
      <c r="I630" t="s">
        <v>8</v>
      </c>
    </row>
    <row r="631" spans="1:9">
      <c r="A631">
        <v>630</v>
      </c>
      <c r="B631">
        <v>85</v>
      </c>
      <c r="C631">
        <v>7</v>
      </c>
      <c r="D631">
        <v>40</v>
      </c>
      <c r="E631" t="s">
        <v>5</v>
      </c>
      <c r="F631">
        <v>30</v>
      </c>
      <c r="G631" t="s">
        <v>2</v>
      </c>
      <c r="H631" t="s">
        <v>18</v>
      </c>
      <c r="I631" t="s">
        <v>22</v>
      </c>
    </row>
    <row r="632" spans="1:9">
      <c r="A632">
        <v>631</v>
      </c>
      <c r="B632">
        <v>1015</v>
      </c>
      <c r="C632">
        <v>2</v>
      </c>
      <c r="D632">
        <v>181</v>
      </c>
      <c r="E632" t="s">
        <v>6</v>
      </c>
      <c r="F632">
        <v>26</v>
      </c>
      <c r="G632" t="s">
        <v>1</v>
      </c>
      <c r="H632" t="s">
        <v>18</v>
      </c>
      <c r="I632" t="s">
        <v>9</v>
      </c>
    </row>
    <row r="633" spans="1:9">
      <c r="A633">
        <v>632</v>
      </c>
      <c r="B633">
        <v>78</v>
      </c>
      <c r="C633">
        <v>9</v>
      </c>
      <c r="D633">
        <v>90</v>
      </c>
      <c r="E633" t="s">
        <v>5</v>
      </c>
      <c r="F633">
        <v>27</v>
      </c>
      <c r="G633" t="s">
        <v>2</v>
      </c>
      <c r="H633" t="s">
        <v>18</v>
      </c>
      <c r="I633" t="s">
        <v>24</v>
      </c>
    </row>
    <row r="634" spans="1:9">
      <c r="A634">
        <v>633</v>
      </c>
      <c r="B634">
        <v>1447</v>
      </c>
      <c r="C634">
        <v>7</v>
      </c>
      <c r="D634">
        <v>40</v>
      </c>
      <c r="E634" t="s">
        <v>5</v>
      </c>
      <c r="F634">
        <v>22</v>
      </c>
      <c r="G634" t="s">
        <v>2</v>
      </c>
      <c r="H634" t="s">
        <v>18</v>
      </c>
      <c r="I634" t="s">
        <v>22</v>
      </c>
    </row>
    <row r="635" spans="1:9">
      <c r="A635">
        <v>634</v>
      </c>
      <c r="B635">
        <v>547</v>
      </c>
      <c r="C635">
        <v>2</v>
      </c>
      <c r="D635">
        <v>90</v>
      </c>
      <c r="E635" t="s">
        <v>5</v>
      </c>
      <c r="F635">
        <v>27</v>
      </c>
      <c r="G635" t="s">
        <v>1</v>
      </c>
      <c r="H635" t="s">
        <v>18</v>
      </c>
      <c r="I635" t="s">
        <v>9</v>
      </c>
    </row>
    <row r="636" spans="1:9">
      <c r="A636">
        <v>635</v>
      </c>
      <c r="B636">
        <v>1622</v>
      </c>
      <c r="C636">
        <v>1</v>
      </c>
      <c r="D636">
        <v>90</v>
      </c>
      <c r="E636" t="s">
        <v>6</v>
      </c>
      <c r="F636">
        <v>30</v>
      </c>
      <c r="G636" t="s">
        <v>1</v>
      </c>
      <c r="H636" t="s">
        <v>18</v>
      </c>
      <c r="I636" t="s">
        <v>8</v>
      </c>
    </row>
    <row r="637" spans="1:9">
      <c r="A637">
        <v>636</v>
      </c>
      <c r="B637">
        <v>481</v>
      </c>
      <c r="C637">
        <v>3</v>
      </c>
      <c r="D637">
        <v>154</v>
      </c>
      <c r="E637" t="s">
        <v>6</v>
      </c>
      <c r="F637">
        <v>26</v>
      </c>
      <c r="G637" t="s">
        <v>1</v>
      </c>
      <c r="H637" t="s">
        <v>18</v>
      </c>
      <c r="I637" t="s">
        <v>10</v>
      </c>
    </row>
    <row r="638" spans="1:9">
      <c r="A638">
        <v>637</v>
      </c>
      <c r="B638">
        <v>1178</v>
      </c>
      <c r="C638">
        <v>5</v>
      </c>
      <c r="D638">
        <v>90</v>
      </c>
      <c r="E638" t="s">
        <v>5</v>
      </c>
      <c r="F638">
        <v>25</v>
      </c>
      <c r="G638" t="s">
        <v>1</v>
      </c>
      <c r="H638" t="s">
        <v>18</v>
      </c>
      <c r="I638" t="s">
        <v>12</v>
      </c>
    </row>
    <row r="639" spans="1:9">
      <c r="A639">
        <v>638</v>
      </c>
      <c r="B639">
        <v>2084</v>
      </c>
      <c r="C639">
        <v>2</v>
      </c>
      <c r="D639">
        <v>90</v>
      </c>
      <c r="E639" t="s">
        <v>5</v>
      </c>
      <c r="F639">
        <v>28</v>
      </c>
      <c r="G639" t="s">
        <v>1</v>
      </c>
      <c r="H639" t="s">
        <v>18</v>
      </c>
      <c r="I639" t="s">
        <v>9</v>
      </c>
    </row>
    <row r="640" spans="1:9">
      <c r="A640">
        <v>639</v>
      </c>
      <c r="B640">
        <v>501</v>
      </c>
      <c r="C640">
        <v>5</v>
      </c>
      <c r="D640">
        <v>90</v>
      </c>
      <c r="E640" t="s">
        <v>5</v>
      </c>
      <c r="F640">
        <v>33</v>
      </c>
      <c r="G640" t="s">
        <v>1</v>
      </c>
      <c r="H640" t="s">
        <v>18</v>
      </c>
      <c r="I640" t="s">
        <v>12</v>
      </c>
    </row>
    <row r="641" spans="1:9">
      <c r="A641">
        <v>640</v>
      </c>
      <c r="B641">
        <v>1751</v>
      </c>
      <c r="C641">
        <v>7</v>
      </c>
      <c r="D641">
        <v>40</v>
      </c>
      <c r="E641" t="s">
        <v>6</v>
      </c>
      <c r="F641">
        <v>34</v>
      </c>
      <c r="G641" t="s">
        <v>2</v>
      </c>
      <c r="H641" t="s">
        <v>18</v>
      </c>
      <c r="I641" t="s">
        <v>22</v>
      </c>
    </row>
    <row r="642" spans="1:9">
      <c r="A642">
        <v>641</v>
      </c>
      <c r="B642">
        <v>1842</v>
      </c>
      <c r="C642">
        <v>7</v>
      </c>
      <c r="D642">
        <v>90</v>
      </c>
      <c r="E642" t="s">
        <v>5</v>
      </c>
      <c r="F642">
        <v>34</v>
      </c>
      <c r="G642" t="s">
        <v>2</v>
      </c>
      <c r="H642" t="s">
        <v>18</v>
      </c>
      <c r="I642" t="s">
        <v>22</v>
      </c>
    </row>
    <row r="643" spans="1:9">
      <c r="A643">
        <v>642</v>
      </c>
      <c r="B643">
        <v>334</v>
      </c>
      <c r="C643">
        <v>3</v>
      </c>
      <c r="D643">
        <v>90</v>
      </c>
      <c r="E643" t="s">
        <v>6</v>
      </c>
      <c r="F643">
        <v>26</v>
      </c>
      <c r="G643" t="s">
        <v>1</v>
      </c>
      <c r="H643" t="s">
        <v>18</v>
      </c>
      <c r="I643" t="s">
        <v>10</v>
      </c>
    </row>
    <row r="644" spans="1:9">
      <c r="A644">
        <v>643</v>
      </c>
      <c r="B644">
        <v>1839</v>
      </c>
      <c r="C644">
        <v>4</v>
      </c>
      <c r="D644">
        <v>142</v>
      </c>
      <c r="E644" t="s">
        <v>6</v>
      </c>
      <c r="F644">
        <v>31</v>
      </c>
      <c r="G644" t="s">
        <v>1</v>
      </c>
      <c r="H644" t="s">
        <v>17</v>
      </c>
      <c r="I644" t="s">
        <v>11</v>
      </c>
    </row>
    <row r="645" spans="1:9">
      <c r="A645">
        <v>644</v>
      </c>
      <c r="B645">
        <v>202</v>
      </c>
      <c r="C645">
        <v>1</v>
      </c>
      <c r="D645">
        <v>90</v>
      </c>
      <c r="E645" t="s">
        <v>5</v>
      </c>
      <c r="F645">
        <v>25</v>
      </c>
      <c r="G645" t="s">
        <v>1</v>
      </c>
      <c r="H645" t="s">
        <v>18</v>
      </c>
      <c r="I645" t="s">
        <v>8</v>
      </c>
    </row>
    <row r="646" spans="1:9">
      <c r="A646">
        <v>645</v>
      </c>
      <c r="B646">
        <v>1522</v>
      </c>
      <c r="C646">
        <v>4</v>
      </c>
      <c r="D646">
        <v>90</v>
      </c>
      <c r="E646" t="s">
        <v>6</v>
      </c>
      <c r="F646">
        <v>26</v>
      </c>
      <c r="G646" t="s">
        <v>1</v>
      </c>
      <c r="H646" t="s">
        <v>18</v>
      </c>
      <c r="I646" t="s">
        <v>11</v>
      </c>
    </row>
    <row r="647" spans="1:9">
      <c r="A647">
        <v>646</v>
      </c>
      <c r="B647">
        <v>585</v>
      </c>
      <c r="C647">
        <v>8</v>
      </c>
      <c r="D647">
        <v>40</v>
      </c>
      <c r="E647" t="s">
        <v>6</v>
      </c>
      <c r="F647">
        <v>25</v>
      </c>
      <c r="G647" t="s">
        <v>2</v>
      </c>
      <c r="H647" t="s">
        <v>18</v>
      </c>
      <c r="I647" t="s">
        <v>23</v>
      </c>
    </row>
    <row r="648" spans="1:9">
      <c r="A648">
        <v>647</v>
      </c>
      <c r="B648">
        <v>749</v>
      </c>
      <c r="C648">
        <v>7</v>
      </c>
      <c r="D648">
        <v>240</v>
      </c>
      <c r="E648" t="s">
        <v>5</v>
      </c>
      <c r="F648">
        <v>38</v>
      </c>
      <c r="G648" t="s">
        <v>2</v>
      </c>
      <c r="H648" t="s">
        <v>17</v>
      </c>
      <c r="I648" t="s">
        <v>22</v>
      </c>
    </row>
    <row r="649" spans="1:9">
      <c r="A649">
        <v>648</v>
      </c>
      <c r="B649">
        <v>1727</v>
      </c>
      <c r="C649">
        <v>1</v>
      </c>
      <c r="D649">
        <v>90</v>
      </c>
      <c r="E649" t="s">
        <v>6</v>
      </c>
      <c r="F649">
        <v>30</v>
      </c>
      <c r="G649" t="s">
        <v>1</v>
      </c>
      <c r="H649" t="s">
        <v>18</v>
      </c>
      <c r="I649" t="s">
        <v>8</v>
      </c>
    </row>
    <row r="650" spans="1:9">
      <c r="A650">
        <v>649</v>
      </c>
      <c r="B650">
        <v>45</v>
      </c>
      <c r="C650">
        <v>5</v>
      </c>
      <c r="D650">
        <v>90</v>
      </c>
      <c r="E650" t="s">
        <v>5</v>
      </c>
      <c r="F650">
        <v>18</v>
      </c>
      <c r="G650" t="s">
        <v>1</v>
      </c>
      <c r="H650" t="s">
        <v>18</v>
      </c>
      <c r="I650" t="s">
        <v>12</v>
      </c>
    </row>
    <row r="651" spans="1:9">
      <c r="A651">
        <v>650</v>
      </c>
      <c r="B651">
        <v>1972</v>
      </c>
      <c r="C651">
        <v>5</v>
      </c>
      <c r="D651">
        <v>115</v>
      </c>
      <c r="E651" t="s">
        <v>5</v>
      </c>
      <c r="F651">
        <v>25</v>
      </c>
      <c r="G651" t="s">
        <v>1</v>
      </c>
      <c r="H651" t="s">
        <v>17</v>
      </c>
      <c r="I651" t="s">
        <v>12</v>
      </c>
    </row>
    <row r="652" spans="1:9">
      <c r="A652">
        <v>651</v>
      </c>
      <c r="B652">
        <v>1939</v>
      </c>
      <c r="C652">
        <v>6</v>
      </c>
      <c r="D652">
        <v>313</v>
      </c>
      <c r="E652" t="s">
        <v>6</v>
      </c>
      <c r="F652">
        <v>29</v>
      </c>
      <c r="G652" t="s">
        <v>2</v>
      </c>
      <c r="H652" t="s">
        <v>18</v>
      </c>
      <c r="I652" t="s">
        <v>21</v>
      </c>
    </row>
    <row r="653" spans="1:9">
      <c r="A653">
        <v>652</v>
      </c>
      <c r="B653">
        <v>150</v>
      </c>
      <c r="C653">
        <v>2</v>
      </c>
      <c r="D653">
        <v>158</v>
      </c>
      <c r="E653" t="s">
        <v>6</v>
      </c>
      <c r="F653">
        <v>43</v>
      </c>
      <c r="G653" t="s">
        <v>1</v>
      </c>
      <c r="H653" t="s">
        <v>18</v>
      </c>
      <c r="I653" t="s">
        <v>9</v>
      </c>
    </row>
    <row r="654" spans="1:9">
      <c r="A654">
        <v>653</v>
      </c>
      <c r="B654">
        <v>2099</v>
      </c>
      <c r="C654">
        <v>3</v>
      </c>
      <c r="D654">
        <v>90</v>
      </c>
      <c r="E654" t="s">
        <v>6</v>
      </c>
      <c r="F654">
        <v>34</v>
      </c>
      <c r="G654" t="s">
        <v>1</v>
      </c>
      <c r="H654" t="s">
        <v>18</v>
      </c>
      <c r="I654" t="s">
        <v>10</v>
      </c>
    </row>
    <row r="655" spans="1:9">
      <c r="A655">
        <v>654</v>
      </c>
      <c r="B655">
        <v>1142</v>
      </c>
      <c r="C655">
        <v>1</v>
      </c>
      <c r="D655">
        <v>90</v>
      </c>
      <c r="E655" t="s">
        <v>6</v>
      </c>
      <c r="F655">
        <v>38</v>
      </c>
      <c r="G655" t="s">
        <v>1</v>
      </c>
      <c r="H655" t="s">
        <v>18</v>
      </c>
      <c r="I655" t="s">
        <v>8</v>
      </c>
    </row>
    <row r="656" spans="1:9">
      <c r="A656">
        <v>655</v>
      </c>
      <c r="B656">
        <v>943</v>
      </c>
      <c r="C656">
        <v>3</v>
      </c>
      <c r="D656">
        <v>172</v>
      </c>
      <c r="E656" t="s">
        <v>5</v>
      </c>
      <c r="F656">
        <v>22</v>
      </c>
      <c r="G656" t="s">
        <v>1</v>
      </c>
      <c r="H656" t="s">
        <v>17</v>
      </c>
      <c r="I656" t="s">
        <v>10</v>
      </c>
    </row>
    <row r="657" spans="1:9">
      <c r="A657">
        <v>656</v>
      </c>
      <c r="B657">
        <v>200</v>
      </c>
      <c r="C657">
        <v>2</v>
      </c>
      <c r="D657">
        <v>120</v>
      </c>
      <c r="E657" t="s">
        <v>5</v>
      </c>
      <c r="F657">
        <v>36</v>
      </c>
      <c r="G657" t="s">
        <v>1</v>
      </c>
      <c r="H657" t="s">
        <v>17</v>
      </c>
      <c r="I657" t="s">
        <v>9</v>
      </c>
    </row>
    <row r="658" spans="1:9">
      <c r="A658">
        <v>657</v>
      </c>
      <c r="B658">
        <v>631</v>
      </c>
      <c r="C658">
        <v>9</v>
      </c>
      <c r="D658">
        <v>40</v>
      </c>
      <c r="E658" t="s">
        <v>6</v>
      </c>
      <c r="F658">
        <v>22</v>
      </c>
      <c r="G658" t="s">
        <v>2</v>
      </c>
      <c r="H658" t="s">
        <v>18</v>
      </c>
      <c r="I658" t="s">
        <v>24</v>
      </c>
    </row>
    <row r="659" spans="1:9">
      <c r="A659">
        <v>658</v>
      </c>
      <c r="B659">
        <v>1681</v>
      </c>
      <c r="C659">
        <v>7</v>
      </c>
      <c r="D659">
        <v>263</v>
      </c>
      <c r="E659" t="s">
        <v>6</v>
      </c>
      <c r="F659">
        <v>31</v>
      </c>
      <c r="G659" t="s">
        <v>2</v>
      </c>
      <c r="H659" t="s">
        <v>18</v>
      </c>
      <c r="I659" t="s">
        <v>22</v>
      </c>
    </row>
    <row r="660" spans="1:9">
      <c r="A660">
        <v>659</v>
      </c>
      <c r="B660">
        <v>1094</v>
      </c>
      <c r="C660">
        <v>9</v>
      </c>
      <c r="D660">
        <v>90</v>
      </c>
      <c r="E660" t="s">
        <v>5</v>
      </c>
      <c r="F660">
        <v>40</v>
      </c>
      <c r="G660" t="s">
        <v>2</v>
      </c>
      <c r="H660" t="s">
        <v>18</v>
      </c>
      <c r="I660" t="s">
        <v>24</v>
      </c>
    </row>
    <row r="661" spans="1:9">
      <c r="A661">
        <v>660</v>
      </c>
      <c r="B661">
        <v>1573</v>
      </c>
      <c r="C661">
        <v>1</v>
      </c>
      <c r="D661">
        <v>130</v>
      </c>
      <c r="E661" t="s">
        <v>6</v>
      </c>
      <c r="F661">
        <v>25</v>
      </c>
      <c r="G661" t="s">
        <v>1</v>
      </c>
      <c r="H661" t="s">
        <v>18</v>
      </c>
      <c r="I661" t="s">
        <v>8</v>
      </c>
    </row>
    <row r="662" spans="1:9">
      <c r="A662">
        <v>661</v>
      </c>
      <c r="B662">
        <v>27</v>
      </c>
      <c r="C662">
        <v>9</v>
      </c>
      <c r="D662">
        <v>259</v>
      </c>
      <c r="E662" t="s">
        <v>5</v>
      </c>
      <c r="F662">
        <v>25</v>
      </c>
      <c r="G662" t="s">
        <v>2</v>
      </c>
      <c r="H662" t="s">
        <v>18</v>
      </c>
      <c r="I662" t="s">
        <v>24</v>
      </c>
    </row>
    <row r="663" spans="1:9">
      <c r="A663">
        <v>662</v>
      </c>
      <c r="B663">
        <v>293</v>
      </c>
      <c r="C663">
        <v>4</v>
      </c>
      <c r="D663">
        <v>157</v>
      </c>
      <c r="E663" t="s">
        <v>6</v>
      </c>
      <c r="F663">
        <v>21</v>
      </c>
      <c r="G663" t="s">
        <v>1</v>
      </c>
      <c r="H663" t="s">
        <v>18</v>
      </c>
      <c r="I663" t="s">
        <v>11</v>
      </c>
    </row>
    <row r="664" spans="1:9">
      <c r="A664">
        <v>663</v>
      </c>
      <c r="B664">
        <v>1544</v>
      </c>
      <c r="C664">
        <v>1</v>
      </c>
      <c r="D664">
        <v>165</v>
      </c>
      <c r="E664" t="s">
        <v>6</v>
      </c>
      <c r="F664">
        <v>34</v>
      </c>
      <c r="G664" t="s">
        <v>1</v>
      </c>
      <c r="H664" t="s">
        <v>17</v>
      </c>
      <c r="I664" t="s">
        <v>8</v>
      </c>
    </row>
    <row r="665" spans="1:9">
      <c r="A665">
        <v>664</v>
      </c>
      <c r="B665">
        <v>1319</v>
      </c>
      <c r="C665">
        <v>8</v>
      </c>
      <c r="D665">
        <v>308</v>
      </c>
      <c r="E665" t="s">
        <v>5</v>
      </c>
      <c r="F665">
        <v>23</v>
      </c>
      <c r="G665" t="s">
        <v>2</v>
      </c>
      <c r="H665" t="s">
        <v>18</v>
      </c>
      <c r="I665" t="s">
        <v>23</v>
      </c>
    </row>
    <row r="666" spans="1:9">
      <c r="A666">
        <v>665</v>
      </c>
      <c r="B666">
        <v>1127</v>
      </c>
      <c r="C666">
        <v>8</v>
      </c>
      <c r="D666">
        <v>40</v>
      </c>
      <c r="E666" t="s">
        <v>5</v>
      </c>
      <c r="F666">
        <v>19</v>
      </c>
      <c r="G666" t="s">
        <v>2</v>
      </c>
      <c r="H666" t="s">
        <v>18</v>
      </c>
      <c r="I666" t="s">
        <v>23</v>
      </c>
    </row>
    <row r="667" spans="1:9">
      <c r="A667">
        <v>666</v>
      </c>
      <c r="B667">
        <v>2042</v>
      </c>
      <c r="C667">
        <v>3</v>
      </c>
      <c r="D667">
        <v>168</v>
      </c>
      <c r="E667" t="s">
        <v>5</v>
      </c>
      <c r="F667">
        <v>39</v>
      </c>
      <c r="G667" t="s">
        <v>1</v>
      </c>
      <c r="H667" t="s">
        <v>17</v>
      </c>
      <c r="I667" t="s">
        <v>10</v>
      </c>
    </row>
    <row r="668" spans="1:9">
      <c r="A668">
        <v>667</v>
      </c>
      <c r="B668">
        <v>902</v>
      </c>
      <c r="C668">
        <v>5</v>
      </c>
      <c r="D668">
        <v>90</v>
      </c>
      <c r="E668" t="s">
        <v>5</v>
      </c>
      <c r="F668">
        <v>35</v>
      </c>
      <c r="G668" t="s">
        <v>1</v>
      </c>
      <c r="H668" t="s">
        <v>18</v>
      </c>
      <c r="I668" t="s">
        <v>12</v>
      </c>
    </row>
    <row r="669" spans="1:9">
      <c r="A669">
        <v>668</v>
      </c>
      <c r="B669">
        <v>997</v>
      </c>
      <c r="C669">
        <v>3</v>
      </c>
      <c r="D669">
        <v>115</v>
      </c>
      <c r="E669" t="s">
        <v>5</v>
      </c>
      <c r="F669">
        <v>29</v>
      </c>
      <c r="G669" t="s">
        <v>1</v>
      </c>
      <c r="H669" t="s">
        <v>17</v>
      </c>
      <c r="I669" t="s">
        <v>10</v>
      </c>
    </row>
    <row r="670" spans="1:9">
      <c r="A670">
        <v>669</v>
      </c>
      <c r="B670">
        <v>1963</v>
      </c>
      <c r="C670">
        <v>3</v>
      </c>
      <c r="D670">
        <v>90</v>
      </c>
      <c r="E670" t="s">
        <v>6</v>
      </c>
      <c r="F670">
        <v>32</v>
      </c>
      <c r="G670" t="s">
        <v>1</v>
      </c>
      <c r="H670" t="s">
        <v>18</v>
      </c>
      <c r="I670" t="s">
        <v>10</v>
      </c>
    </row>
    <row r="671" spans="1:9">
      <c r="A671">
        <v>670</v>
      </c>
      <c r="B671">
        <v>2089</v>
      </c>
      <c r="C671">
        <v>4</v>
      </c>
      <c r="D671">
        <v>213</v>
      </c>
      <c r="E671" t="s">
        <v>5</v>
      </c>
      <c r="F671">
        <v>20</v>
      </c>
      <c r="G671" t="s">
        <v>1</v>
      </c>
      <c r="H671" t="s">
        <v>18</v>
      </c>
      <c r="I671" t="s">
        <v>11</v>
      </c>
    </row>
    <row r="672" spans="1:9">
      <c r="A672">
        <v>671</v>
      </c>
      <c r="B672">
        <v>663</v>
      </c>
      <c r="C672">
        <v>3</v>
      </c>
      <c r="D672">
        <v>134</v>
      </c>
      <c r="E672" t="s">
        <v>6</v>
      </c>
      <c r="F672">
        <v>33</v>
      </c>
      <c r="G672" t="s">
        <v>1</v>
      </c>
      <c r="H672" t="s">
        <v>18</v>
      </c>
      <c r="I672" t="s">
        <v>10</v>
      </c>
    </row>
    <row r="673" spans="1:9">
      <c r="A673">
        <v>672</v>
      </c>
      <c r="B673">
        <v>1552</v>
      </c>
      <c r="C673">
        <v>6</v>
      </c>
      <c r="D673">
        <v>90</v>
      </c>
      <c r="E673" t="s">
        <v>6</v>
      </c>
      <c r="F673">
        <v>22</v>
      </c>
      <c r="G673" t="s">
        <v>2</v>
      </c>
      <c r="H673" t="s">
        <v>18</v>
      </c>
      <c r="I673" t="s">
        <v>21</v>
      </c>
    </row>
    <row r="674" spans="1:9">
      <c r="A674">
        <v>673</v>
      </c>
      <c r="B674">
        <v>835</v>
      </c>
      <c r="C674">
        <v>9</v>
      </c>
      <c r="D674">
        <v>321</v>
      </c>
      <c r="E674" t="s">
        <v>5</v>
      </c>
      <c r="F674">
        <v>22</v>
      </c>
      <c r="G674" t="s">
        <v>2</v>
      </c>
      <c r="H674" t="s">
        <v>17</v>
      </c>
      <c r="I674" t="s">
        <v>24</v>
      </c>
    </row>
    <row r="675" spans="1:9">
      <c r="A675">
        <v>674</v>
      </c>
      <c r="B675">
        <v>2062</v>
      </c>
      <c r="C675">
        <v>4</v>
      </c>
      <c r="D675">
        <v>162</v>
      </c>
      <c r="E675" t="s">
        <v>5</v>
      </c>
      <c r="F675">
        <v>21</v>
      </c>
      <c r="G675" t="s">
        <v>1</v>
      </c>
      <c r="H675" t="s">
        <v>17</v>
      </c>
      <c r="I675" t="s">
        <v>11</v>
      </c>
    </row>
    <row r="676" spans="1:9">
      <c r="A676">
        <v>675</v>
      </c>
      <c r="B676">
        <v>204</v>
      </c>
      <c r="C676">
        <v>2</v>
      </c>
      <c r="D676">
        <v>239</v>
      </c>
      <c r="E676" t="s">
        <v>5</v>
      </c>
      <c r="F676">
        <v>35</v>
      </c>
      <c r="G676" t="s">
        <v>1</v>
      </c>
      <c r="H676" t="s">
        <v>17</v>
      </c>
      <c r="I676" t="s">
        <v>9</v>
      </c>
    </row>
    <row r="677" spans="1:9">
      <c r="A677">
        <v>676</v>
      </c>
      <c r="B677">
        <v>315</v>
      </c>
      <c r="C677">
        <v>4</v>
      </c>
      <c r="D677">
        <v>174</v>
      </c>
      <c r="E677" t="s">
        <v>6</v>
      </c>
      <c r="F677">
        <v>28</v>
      </c>
      <c r="G677" t="s">
        <v>1</v>
      </c>
      <c r="H677" t="s">
        <v>18</v>
      </c>
      <c r="I677" t="s">
        <v>11</v>
      </c>
    </row>
    <row r="678" spans="1:9">
      <c r="A678">
        <v>677</v>
      </c>
      <c r="B678">
        <v>670</v>
      </c>
      <c r="C678">
        <v>3</v>
      </c>
      <c r="D678">
        <v>82</v>
      </c>
      <c r="E678" t="s">
        <v>6</v>
      </c>
      <c r="F678">
        <v>22</v>
      </c>
      <c r="G678" t="s">
        <v>1</v>
      </c>
      <c r="H678" t="s">
        <v>17</v>
      </c>
      <c r="I678" t="s">
        <v>10</v>
      </c>
    </row>
    <row r="679" spans="1:9">
      <c r="A679">
        <v>678</v>
      </c>
      <c r="B679">
        <v>648</v>
      </c>
      <c r="C679">
        <v>1</v>
      </c>
      <c r="D679">
        <v>137</v>
      </c>
      <c r="E679" t="s">
        <v>5</v>
      </c>
      <c r="F679">
        <v>24</v>
      </c>
      <c r="G679" t="s">
        <v>1</v>
      </c>
      <c r="H679" t="s">
        <v>17</v>
      </c>
      <c r="I679" t="s">
        <v>8</v>
      </c>
    </row>
    <row r="680" spans="1:9">
      <c r="A680">
        <v>679</v>
      </c>
      <c r="B680">
        <v>1542</v>
      </c>
      <c r="C680">
        <v>3</v>
      </c>
      <c r="D680">
        <v>198</v>
      </c>
      <c r="E680" t="s">
        <v>5</v>
      </c>
      <c r="F680">
        <v>30</v>
      </c>
      <c r="G680" t="s">
        <v>1</v>
      </c>
      <c r="H680" t="s">
        <v>18</v>
      </c>
      <c r="I680" t="s">
        <v>10</v>
      </c>
    </row>
    <row r="681" spans="1:9">
      <c r="A681">
        <v>680</v>
      </c>
      <c r="B681">
        <v>110</v>
      </c>
      <c r="C681">
        <v>4</v>
      </c>
      <c r="D681">
        <v>148</v>
      </c>
      <c r="E681" t="s">
        <v>5</v>
      </c>
      <c r="F681">
        <v>37</v>
      </c>
      <c r="G681" t="s">
        <v>1</v>
      </c>
      <c r="H681" t="s">
        <v>17</v>
      </c>
      <c r="I681" t="s">
        <v>11</v>
      </c>
    </row>
    <row r="682" spans="1:9">
      <c r="A682">
        <v>681</v>
      </c>
      <c r="B682">
        <v>1815</v>
      </c>
      <c r="C682">
        <v>1</v>
      </c>
      <c r="D682">
        <v>171</v>
      </c>
      <c r="E682" t="s">
        <v>6</v>
      </c>
      <c r="F682">
        <v>25</v>
      </c>
      <c r="G682" t="s">
        <v>1</v>
      </c>
      <c r="H682" t="s">
        <v>17</v>
      </c>
      <c r="I682" t="s">
        <v>8</v>
      </c>
    </row>
    <row r="683" spans="1:9">
      <c r="A683">
        <v>682</v>
      </c>
      <c r="B683">
        <v>986</v>
      </c>
      <c r="C683">
        <v>1</v>
      </c>
      <c r="D683">
        <v>90</v>
      </c>
      <c r="E683" t="s">
        <v>5</v>
      </c>
      <c r="F683">
        <v>28</v>
      </c>
      <c r="G683" t="s">
        <v>1</v>
      </c>
      <c r="H683" t="s">
        <v>18</v>
      </c>
      <c r="I683" t="s">
        <v>8</v>
      </c>
    </row>
    <row r="684" spans="1:9">
      <c r="A684">
        <v>683</v>
      </c>
      <c r="B684">
        <v>456</v>
      </c>
      <c r="C684">
        <v>3</v>
      </c>
      <c r="D684">
        <v>172</v>
      </c>
      <c r="E684" t="s">
        <v>5</v>
      </c>
      <c r="F684">
        <v>32</v>
      </c>
      <c r="G684" t="s">
        <v>1</v>
      </c>
      <c r="H684" t="s">
        <v>17</v>
      </c>
      <c r="I684" t="s">
        <v>10</v>
      </c>
    </row>
    <row r="685" spans="1:9">
      <c r="A685">
        <v>684</v>
      </c>
      <c r="B685">
        <v>1868</v>
      </c>
      <c r="C685">
        <v>6</v>
      </c>
      <c r="D685">
        <v>90</v>
      </c>
      <c r="E685" t="s">
        <v>6</v>
      </c>
      <c r="F685">
        <v>27</v>
      </c>
      <c r="G685" t="s">
        <v>2</v>
      </c>
      <c r="H685" t="s">
        <v>18</v>
      </c>
      <c r="I685" t="s">
        <v>21</v>
      </c>
    </row>
    <row r="686" spans="1:9">
      <c r="A686">
        <v>685</v>
      </c>
      <c r="B686">
        <v>509</v>
      </c>
      <c r="C686">
        <v>6</v>
      </c>
      <c r="D686">
        <v>185</v>
      </c>
      <c r="E686" t="s">
        <v>6</v>
      </c>
      <c r="F686">
        <v>33</v>
      </c>
      <c r="G686" t="s">
        <v>2</v>
      </c>
      <c r="H686" t="s">
        <v>18</v>
      </c>
      <c r="I686" t="s">
        <v>21</v>
      </c>
    </row>
    <row r="687" spans="1:9">
      <c r="A687">
        <v>686</v>
      </c>
      <c r="B687">
        <v>738</v>
      </c>
      <c r="C687">
        <v>3</v>
      </c>
      <c r="D687">
        <v>225</v>
      </c>
      <c r="E687" t="s">
        <v>5</v>
      </c>
      <c r="F687">
        <v>34</v>
      </c>
      <c r="G687" t="s">
        <v>1</v>
      </c>
      <c r="H687" t="s">
        <v>17</v>
      </c>
      <c r="I687" t="s">
        <v>10</v>
      </c>
    </row>
    <row r="688" spans="1:9">
      <c r="A688">
        <v>687</v>
      </c>
      <c r="B688">
        <v>125</v>
      </c>
      <c r="C688">
        <v>5</v>
      </c>
      <c r="D688">
        <v>170</v>
      </c>
      <c r="E688" t="s">
        <v>5</v>
      </c>
      <c r="F688">
        <v>24</v>
      </c>
      <c r="G688" t="s">
        <v>1</v>
      </c>
      <c r="H688" t="s">
        <v>18</v>
      </c>
      <c r="I688" t="s">
        <v>12</v>
      </c>
    </row>
    <row r="689" spans="1:9">
      <c r="A689">
        <v>688</v>
      </c>
      <c r="B689">
        <v>932</v>
      </c>
      <c r="C689">
        <v>1</v>
      </c>
      <c r="D689">
        <v>191</v>
      </c>
      <c r="E689" t="s">
        <v>5</v>
      </c>
      <c r="F689">
        <v>38</v>
      </c>
      <c r="G689" t="s">
        <v>1</v>
      </c>
      <c r="H689" t="s">
        <v>18</v>
      </c>
      <c r="I689" t="s">
        <v>8</v>
      </c>
    </row>
    <row r="690" spans="1:9">
      <c r="A690">
        <v>689</v>
      </c>
      <c r="B690">
        <v>939</v>
      </c>
      <c r="C690">
        <v>8</v>
      </c>
      <c r="D690">
        <v>40</v>
      </c>
      <c r="E690" t="s">
        <v>5</v>
      </c>
      <c r="F690">
        <v>24</v>
      </c>
      <c r="G690" t="s">
        <v>2</v>
      </c>
      <c r="H690" t="s">
        <v>18</v>
      </c>
      <c r="I690" t="s">
        <v>23</v>
      </c>
    </row>
    <row r="691" spans="1:9">
      <c r="A691">
        <v>690</v>
      </c>
      <c r="B691">
        <v>265</v>
      </c>
      <c r="C691">
        <v>7</v>
      </c>
      <c r="D691">
        <v>40</v>
      </c>
      <c r="E691" t="s">
        <v>5</v>
      </c>
      <c r="F691">
        <v>32</v>
      </c>
      <c r="G691" t="s">
        <v>2</v>
      </c>
      <c r="H691" t="s">
        <v>18</v>
      </c>
      <c r="I691" t="s">
        <v>22</v>
      </c>
    </row>
    <row r="692" spans="1:9">
      <c r="A692">
        <v>691</v>
      </c>
      <c r="B692">
        <v>504</v>
      </c>
      <c r="C692">
        <v>8</v>
      </c>
      <c r="D692">
        <v>40</v>
      </c>
      <c r="E692" t="s">
        <v>5</v>
      </c>
      <c r="F692">
        <v>31</v>
      </c>
      <c r="G692" t="s">
        <v>2</v>
      </c>
      <c r="H692" t="s">
        <v>18</v>
      </c>
      <c r="I692" t="s">
        <v>23</v>
      </c>
    </row>
    <row r="693" spans="1:9">
      <c r="A693">
        <v>692</v>
      </c>
      <c r="B693">
        <v>903</v>
      </c>
      <c r="C693">
        <v>2</v>
      </c>
      <c r="D693">
        <v>184</v>
      </c>
      <c r="E693" t="s">
        <v>6</v>
      </c>
      <c r="F693">
        <v>31</v>
      </c>
      <c r="G693" t="s">
        <v>1</v>
      </c>
      <c r="H693" t="s">
        <v>18</v>
      </c>
      <c r="I693" t="s">
        <v>9</v>
      </c>
    </row>
    <row r="694" spans="1:9">
      <c r="A694">
        <v>693</v>
      </c>
      <c r="B694">
        <v>34</v>
      </c>
      <c r="C694">
        <v>7</v>
      </c>
      <c r="D694">
        <v>40</v>
      </c>
      <c r="E694" t="s">
        <v>5</v>
      </c>
      <c r="F694">
        <v>27</v>
      </c>
      <c r="G694" t="s">
        <v>2</v>
      </c>
      <c r="H694" t="s">
        <v>18</v>
      </c>
      <c r="I694" t="s">
        <v>22</v>
      </c>
    </row>
    <row r="695" spans="1:9">
      <c r="A695">
        <v>694</v>
      </c>
      <c r="B695">
        <v>1498</v>
      </c>
      <c r="C695">
        <v>2</v>
      </c>
      <c r="D695">
        <v>90</v>
      </c>
      <c r="E695" t="s">
        <v>5</v>
      </c>
      <c r="F695">
        <v>18</v>
      </c>
      <c r="G695" t="s">
        <v>1</v>
      </c>
      <c r="H695" t="s">
        <v>18</v>
      </c>
      <c r="I695" t="s">
        <v>9</v>
      </c>
    </row>
    <row r="696" spans="1:9">
      <c r="A696">
        <v>695</v>
      </c>
      <c r="B696">
        <v>1478</v>
      </c>
      <c r="C696">
        <v>4</v>
      </c>
      <c r="D696">
        <v>90</v>
      </c>
      <c r="E696" t="s">
        <v>6</v>
      </c>
      <c r="F696">
        <v>23</v>
      </c>
      <c r="G696" t="s">
        <v>1</v>
      </c>
      <c r="H696" t="s">
        <v>18</v>
      </c>
      <c r="I696" t="s">
        <v>11</v>
      </c>
    </row>
    <row r="697" spans="1:9">
      <c r="A697">
        <v>696</v>
      </c>
      <c r="B697">
        <v>1636</v>
      </c>
      <c r="C697">
        <v>7</v>
      </c>
      <c r="D697">
        <v>40</v>
      </c>
      <c r="E697" t="s">
        <v>5</v>
      </c>
      <c r="F697">
        <v>45</v>
      </c>
      <c r="G697" t="s">
        <v>2</v>
      </c>
      <c r="H697" t="s">
        <v>18</v>
      </c>
      <c r="I697" t="s">
        <v>22</v>
      </c>
    </row>
    <row r="698" spans="1:9">
      <c r="A698">
        <v>697</v>
      </c>
      <c r="B698">
        <v>1659</v>
      </c>
      <c r="C698">
        <v>2</v>
      </c>
      <c r="D698">
        <v>177</v>
      </c>
      <c r="E698" t="s">
        <v>5</v>
      </c>
      <c r="F698">
        <v>33</v>
      </c>
      <c r="G698" t="s">
        <v>1</v>
      </c>
      <c r="H698" t="s">
        <v>18</v>
      </c>
      <c r="I698" t="s">
        <v>9</v>
      </c>
    </row>
    <row r="699" spans="1:9">
      <c r="A699">
        <v>698</v>
      </c>
      <c r="B699">
        <v>24</v>
      </c>
      <c r="C699">
        <v>4</v>
      </c>
      <c r="D699">
        <v>137</v>
      </c>
      <c r="E699" t="s">
        <v>6</v>
      </c>
      <c r="F699">
        <v>32</v>
      </c>
      <c r="G699" t="s">
        <v>1</v>
      </c>
      <c r="H699" t="s">
        <v>17</v>
      </c>
      <c r="I699" t="s">
        <v>11</v>
      </c>
    </row>
    <row r="700" spans="1:9">
      <c r="A700">
        <v>699</v>
      </c>
      <c r="B700">
        <v>888</v>
      </c>
      <c r="C700">
        <v>6</v>
      </c>
      <c r="D700">
        <v>40</v>
      </c>
      <c r="E700" t="s">
        <v>5</v>
      </c>
      <c r="F700">
        <v>35</v>
      </c>
      <c r="G700" t="s">
        <v>2</v>
      </c>
      <c r="H700" t="s">
        <v>18</v>
      </c>
      <c r="I700" t="s">
        <v>21</v>
      </c>
    </row>
    <row r="701" spans="1:9">
      <c r="A701">
        <v>700</v>
      </c>
      <c r="B701">
        <v>1965</v>
      </c>
      <c r="C701">
        <v>8</v>
      </c>
      <c r="D701">
        <v>40</v>
      </c>
      <c r="E701" t="s">
        <v>6</v>
      </c>
      <c r="F701">
        <v>21</v>
      </c>
      <c r="G701" t="s">
        <v>2</v>
      </c>
      <c r="H701" t="s">
        <v>18</v>
      </c>
      <c r="I701" t="s">
        <v>23</v>
      </c>
    </row>
    <row r="702" spans="1:9">
      <c r="A702">
        <v>701</v>
      </c>
      <c r="B702">
        <v>1216</v>
      </c>
      <c r="C702">
        <v>6</v>
      </c>
      <c r="D702">
        <v>90</v>
      </c>
      <c r="E702" t="s">
        <v>5</v>
      </c>
      <c r="F702">
        <v>35</v>
      </c>
      <c r="G702" t="s">
        <v>2</v>
      </c>
      <c r="H702" t="s">
        <v>18</v>
      </c>
      <c r="I702" t="s">
        <v>21</v>
      </c>
    </row>
    <row r="703" spans="1:9">
      <c r="A703">
        <v>702</v>
      </c>
      <c r="B703">
        <v>904</v>
      </c>
      <c r="C703">
        <v>2</v>
      </c>
      <c r="D703">
        <v>90</v>
      </c>
      <c r="E703" t="s">
        <v>6</v>
      </c>
      <c r="F703">
        <v>20</v>
      </c>
      <c r="G703" t="s">
        <v>1</v>
      </c>
      <c r="H703" t="s">
        <v>18</v>
      </c>
      <c r="I703" t="s">
        <v>9</v>
      </c>
    </row>
    <row r="704" spans="1:9">
      <c r="A704">
        <v>703</v>
      </c>
      <c r="B704">
        <v>506</v>
      </c>
      <c r="C704">
        <v>6</v>
      </c>
      <c r="D704">
        <v>90</v>
      </c>
      <c r="E704" t="s">
        <v>5</v>
      </c>
      <c r="F704">
        <v>30</v>
      </c>
      <c r="G704" t="s">
        <v>2</v>
      </c>
      <c r="H704" t="s">
        <v>18</v>
      </c>
      <c r="I704" t="s">
        <v>21</v>
      </c>
    </row>
    <row r="705" spans="1:9">
      <c r="A705">
        <v>704</v>
      </c>
      <c r="B705">
        <v>1473</v>
      </c>
      <c r="C705">
        <v>4</v>
      </c>
      <c r="D705">
        <v>199</v>
      </c>
      <c r="E705" t="s">
        <v>5</v>
      </c>
      <c r="F705">
        <v>18</v>
      </c>
      <c r="G705" t="s">
        <v>1</v>
      </c>
      <c r="H705" t="s">
        <v>18</v>
      </c>
      <c r="I705" t="s">
        <v>11</v>
      </c>
    </row>
    <row r="706" spans="1:9">
      <c r="A706">
        <v>705</v>
      </c>
      <c r="B706">
        <v>803</v>
      </c>
      <c r="C706">
        <v>7</v>
      </c>
      <c r="D706">
        <v>90</v>
      </c>
      <c r="E706" t="s">
        <v>5</v>
      </c>
      <c r="F706">
        <v>36</v>
      </c>
      <c r="G706" t="s">
        <v>2</v>
      </c>
      <c r="H706" t="s">
        <v>18</v>
      </c>
      <c r="I706" t="s">
        <v>22</v>
      </c>
    </row>
    <row r="707" spans="1:9">
      <c r="A707">
        <v>706</v>
      </c>
      <c r="B707">
        <v>2069</v>
      </c>
      <c r="C707">
        <v>3</v>
      </c>
      <c r="D707">
        <v>154</v>
      </c>
      <c r="E707" t="s">
        <v>6</v>
      </c>
      <c r="F707">
        <v>29</v>
      </c>
      <c r="G707" t="s">
        <v>1</v>
      </c>
      <c r="H707" t="s">
        <v>18</v>
      </c>
      <c r="I707" t="s">
        <v>10</v>
      </c>
    </row>
    <row r="708" spans="1:9">
      <c r="A708">
        <v>707</v>
      </c>
      <c r="B708">
        <v>721</v>
      </c>
      <c r="C708">
        <v>3</v>
      </c>
      <c r="D708">
        <v>237</v>
      </c>
      <c r="E708" t="s">
        <v>6</v>
      </c>
      <c r="F708">
        <v>33</v>
      </c>
      <c r="G708" t="s">
        <v>1</v>
      </c>
      <c r="H708" t="s">
        <v>18</v>
      </c>
      <c r="I708" t="s">
        <v>10</v>
      </c>
    </row>
    <row r="709" spans="1:9">
      <c r="A709">
        <v>708</v>
      </c>
      <c r="B709">
        <v>1097</v>
      </c>
      <c r="C709">
        <v>3</v>
      </c>
      <c r="D709">
        <v>208</v>
      </c>
      <c r="E709" t="s">
        <v>6</v>
      </c>
      <c r="F709">
        <v>29</v>
      </c>
      <c r="G709" t="s">
        <v>1</v>
      </c>
      <c r="H709" t="s">
        <v>17</v>
      </c>
      <c r="I709" t="s">
        <v>10</v>
      </c>
    </row>
    <row r="710" spans="1:9">
      <c r="A710">
        <v>709</v>
      </c>
      <c r="B710">
        <v>903</v>
      </c>
      <c r="C710">
        <v>5</v>
      </c>
      <c r="D710">
        <v>187</v>
      </c>
      <c r="E710" t="s">
        <v>6</v>
      </c>
      <c r="F710">
        <v>31</v>
      </c>
      <c r="G710" t="s">
        <v>1</v>
      </c>
      <c r="H710" t="s">
        <v>18</v>
      </c>
      <c r="I710" t="s">
        <v>12</v>
      </c>
    </row>
    <row r="711" spans="1:9">
      <c r="A711">
        <v>710</v>
      </c>
      <c r="B711">
        <v>1096</v>
      </c>
      <c r="C711">
        <v>5</v>
      </c>
      <c r="D711">
        <v>90</v>
      </c>
      <c r="E711" t="s">
        <v>5</v>
      </c>
      <c r="F711">
        <v>21</v>
      </c>
      <c r="G711" t="s">
        <v>1</v>
      </c>
      <c r="H711" t="s">
        <v>18</v>
      </c>
      <c r="I711" t="s">
        <v>12</v>
      </c>
    </row>
    <row r="712" spans="1:9">
      <c r="A712">
        <v>711</v>
      </c>
      <c r="B712">
        <v>1249</v>
      </c>
      <c r="C712">
        <v>4</v>
      </c>
      <c r="D712">
        <v>90</v>
      </c>
      <c r="E712" t="s">
        <v>6</v>
      </c>
      <c r="F712">
        <v>37</v>
      </c>
      <c r="G712" t="s">
        <v>1</v>
      </c>
      <c r="H712" t="s">
        <v>18</v>
      </c>
      <c r="I712" t="s">
        <v>11</v>
      </c>
    </row>
    <row r="713" spans="1:9">
      <c r="A713">
        <v>712</v>
      </c>
      <c r="B713">
        <v>1133</v>
      </c>
      <c r="C713">
        <v>5</v>
      </c>
      <c r="D713">
        <v>216</v>
      </c>
      <c r="E713" t="s">
        <v>6</v>
      </c>
      <c r="F713">
        <v>24</v>
      </c>
      <c r="G713" t="s">
        <v>1</v>
      </c>
      <c r="H713" t="s">
        <v>17</v>
      </c>
      <c r="I713" t="s">
        <v>12</v>
      </c>
    </row>
    <row r="714" spans="1:9">
      <c r="A714">
        <v>713</v>
      </c>
      <c r="B714">
        <v>2077</v>
      </c>
      <c r="C714">
        <v>8</v>
      </c>
      <c r="D714">
        <v>322</v>
      </c>
      <c r="E714" t="s">
        <v>5</v>
      </c>
      <c r="F714">
        <v>28</v>
      </c>
      <c r="G714" t="s">
        <v>2</v>
      </c>
      <c r="H714" t="s">
        <v>18</v>
      </c>
      <c r="I714" t="s">
        <v>23</v>
      </c>
    </row>
    <row r="715" spans="1:9">
      <c r="A715">
        <v>714</v>
      </c>
      <c r="B715">
        <v>952</v>
      </c>
      <c r="C715">
        <v>9</v>
      </c>
      <c r="D715">
        <v>90</v>
      </c>
      <c r="E715" t="s">
        <v>6</v>
      </c>
      <c r="F715">
        <v>19</v>
      </c>
      <c r="G715" t="s">
        <v>2</v>
      </c>
      <c r="H715" t="s">
        <v>18</v>
      </c>
      <c r="I715" t="s">
        <v>24</v>
      </c>
    </row>
    <row r="716" spans="1:9">
      <c r="A716">
        <v>715</v>
      </c>
      <c r="B716">
        <v>1364</v>
      </c>
      <c r="C716">
        <v>8</v>
      </c>
      <c r="D716">
        <v>40</v>
      </c>
      <c r="E716" t="s">
        <v>5</v>
      </c>
      <c r="F716">
        <v>40</v>
      </c>
      <c r="G716" t="s">
        <v>2</v>
      </c>
      <c r="H716" t="s">
        <v>18</v>
      </c>
      <c r="I716" t="s">
        <v>23</v>
      </c>
    </row>
    <row r="717" spans="1:9">
      <c r="A717">
        <v>716</v>
      </c>
      <c r="B717">
        <v>838</v>
      </c>
      <c r="C717">
        <v>4</v>
      </c>
      <c r="D717">
        <v>152</v>
      </c>
      <c r="E717" t="s">
        <v>6</v>
      </c>
      <c r="F717">
        <v>22</v>
      </c>
      <c r="G717" t="s">
        <v>1</v>
      </c>
      <c r="H717" t="s">
        <v>17</v>
      </c>
      <c r="I717" t="s">
        <v>11</v>
      </c>
    </row>
    <row r="718" spans="1:9">
      <c r="A718">
        <v>717</v>
      </c>
      <c r="B718">
        <v>270</v>
      </c>
      <c r="C718">
        <v>4</v>
      </c>
      <c r="D718">
        <v>90</v>
      </c>
      <c r="E718" t="s">
        <v>5</v>
      </c>
      <c r="F718">
        <v>35</v>
      </c>
      <c r="G718" t="s">
        <v>1</v>
      </c>
      <c r="H718" t="s">
        <v>18</v>
      </c>
      <c r="I718" t="s">
        <v>11</v>
      </c>
    </row>
    <row r="719" spans="1:9">
      <c r="A719">
        <v>718</v>
      </c>
      <c r="B719">
        <v>610</v>
      </c>
      <c r="C719">
        <v>1</v>
      </c>
      <c r="D719">
        <v>90</v>
      </c>
      <c r="E719" t="s">
        <v>6</v>
      </c>
      <c r="F719">
        <v>21</v>
      </c>
      <c r="G719" t="s">
        <v>1</v>
      </c>
      <c r="H719" t="s">
        <v>18</v>
      </c>
      <c r="I719" t="s">
        <v>8</v>
      </c>
    </row>
    <row r="720" spans="1:9">
      <c r="A720">
        <v>719</v>
      </c>
      <c r="B720">
        <v>1496</v>
      </c>
      <c r="C720">
        <v>9</v>
      </c>
      <c r="D720">
        <v>90</v>
      </c>
      <c r="E720" t="s">
        <v>5</v>
      </c>
      <c r="F720">
        <v>23</v>
      </c>
      <c r="G720" t="s">
        <v>2</v>
      </c>
      <c r="H720" t="s">
        <v>18</v>
      </c>
      <c r="I720" t="s">
        <v>24</v>
      </c>
    </row>
    <row r="721" spans="1:9">
      <c r="A721">
        <v>720</v>
      </c>
      <c r="B721">
        <v>497</v>
      </c>
      <c r="C721">
        <v>1</v>
      </c>
      <c r="D721">
        <v>123</v>
      </c>
      <c r="E721" t="s">
        <v>5</v>
      </c>
      <c r="F721">
        <v>26</v>
      </c>
      <c r="G721" t="s">
        <v>1</v>
      </c>
      <c r="H721" t="s">
        <v>18</v>
      </c>
      <c r="I721" t="s">
        <v>8</v>
      </c>
    </row>
    <row r="722" spans="1:9">
      <c r="A722">
        <v>721</v>
      </c>
      <c r="B722">
        <v>1615</v>
      </c>
      <c r="C722">
        <v>2</v>
      </c>
      <c r="D722">
        <v>215</v>
      </c>
      <c r="E722" t="s">
        <v>5</v>
      </c>
      <c r="F722">
        <v>18</v>
      </c>
      <c r="G722" t="s">
        <v>1</v>
      </c>
      <c r="H722" t="s">
        <v>17</v>
      </c>
      <c r="I722" t="s">
        <v>9</v>
      </c>
    </row>
    <row r="723" spans="1:9">
      <c r="A723">
        <v>722</v>
      </c>
      <c r="B723">
        <v>1990</v>
      </c>
      <c r="C723">
        <v>1</v>
      </c>
      <c r="D723">
        <v>187</v>
      </c>
      <c r="E723" t="s">
        <v>6</v>
      </c>
      <c r="F723">
        <v>25</v>
      </c>
      <c r="G723" t="s">
        <v>1</v>
      </c>
      <c r="H723" t="s">
        <v>18</v>
      </c>
      <c r="I723" t="s">
        <v>8</v>
      </c>
    </row>
    <row r="724" spans="1:9">
      <c r="A724">
        <v>723</v>
      </c>
      <c r="B724">
        <v>918</v>
      </c>
      <c r="C724">
        <v>2</v>
      </c>
      <c r="D724">
        <v>183</v>
      </c>
      <c r="E724" t="s">
        <v>5</v>
      </c>
      <c r="F724">
        <v>20</v>
      </c>
      <c r="G724" t="s">
        <v>1</v>
      </c>
      <c r="H724" t="s">
        <v>18</v>
      </c>
      <c r="I724" t="s">
        <v>9</v>
      </c>
    </row>
    <row r="725" spans="1:9">
      <c r="A725">
        <v>724</v>
      </c>
      <c r="B725">
        <v>769</v>
      </c>
      <c r="C725">
        <v>5</v>
      </c>
      <c r="D725">
        <v>106</v>
      </c>
      <c r="E725" t="s">
        <v>5</v>
      </c>
      <c r="F725">
        <v>26</v>
      </c>
      <c r="G725" t="s">
        <v>1</v>
      </c>
      <c r="H725" t="s">
        <v>18</v>
      </c>
      <c r="I725" t="s">
        <v>12</v>
      </c>
    </row>
    <row r="726" spans="1:9">
      <c r="A726">
        <v>725</v>
      </c>
      <c r="B726">
        <v>436</v>
      </c>
      <c r="C726">
        <v>5</v>
      </c>
      <c r="D726">
        <v>90</v>
      </c>
      <c r="E726" t="s">
        <v>5</v>
      </c>
      <c r="F726">
        <v>25</v>
      </c>
      <c r="G726" t="s">
        <v>1</v>
      </c>
      <c r="H726" t="s">
        <v>18</v>
      </c>
      <c r="I726" t="s">
        <v>12</v>
      </c>
    </row>
    <row r="727" spans="1:9">
      <c r="A727">
        <v>726</v>
      </c>
      <c r="B727">
        <v>2056</v>
      </c>
      <c r="C727">
        <v>4</v>
      </c>
      <c r="D727">
        <v>81</v>
      </c>
      <c r="E727" t="s">
        <v>5</v>
      </c>
      <c r="F727">
        <v>32</v>
      </c>
      <c r="G727" t="s">
        <v>1</v>
      </c>
      <c r="H727" t="s">
        <v>18</v>
      </c>
      <c r="I727" t="s">
        <v>11</v>
      </c>
    </row>
    <row r="728" spans="1:9">
      <c r="A728">
        <v>727</v>
      </c>
      <c r="B728">
        <v>1581</v>
      </c>
      <c r="C728">
        <v>6</v>
      </c>
      <c r="D728">
        <v>40</v>
      </c>
      <c r="E728" t="s">
        <v>5</v>
      </c>
      <c r="F728">
        <v>34</v>
      </c>
      <c r="G728" t="s">
        <v>2</v>
      </c>
      <c r="H728" t="s">
        <v>18</v>
      </c>
      <c r="I728" t="s">
        <v>21</v>
      </c>
    </row>
    <row r="729" spans="1:9">
      <c r="A729">
        <v>728</v>
      </c>
      <c r="B729">
        <v>1619</v>
      </c>
      <c r="C729">
        <v>3</v>
      </c>
      <c r="D729">
        <v>90</v>
      </c>
      <c r="E729" t="s">
        <v>5</v>
      </c>
      <c r="F729">
        <v>23</v>
      </c>
      <c r="G729" t="s">
        <v>1</v>
      </c>
      <c r="H729" t="s">
        <v>18</v>
      </c>
      <c r="I729" t="s">
        <v>10</v>
      </c>
    </row>
    <row r="730" spans="1:9">
      <c r="A730">
        <v>729</v>
      </c>
      <c r="B730">
        <v>1067</v>
      </c>
      <c r="C730">
        <v>5</v>
      </c>
      <c r="D730">
        <v>90</v>
      </c>
      <c r="E730" t="s">
        <v>5</v>
      </c>
      <c r="F730">
        <v>34</v>
      </c>
      <c r="G730" t="s">
        <v>1</v>
      </c>
      <c r="H730" t="s">
        <v>18</v>
      </c>
      <c r="I730" t="s">
        <v>12</v>
      </c>
    </row>
    <row r="731" spans="1:9">
      <c r="A731">
        <v>730</v>
      </c>
      <c r="B731">
        <v>1982</v>
      </c>
      <c r="C731">
        <v>2</v>
      </c>
      <c r="D731">
        <v>90</v>
      </c>
      <c r="E731" t="s">
        <v>5</v>
      </c>
      <c r="F731">
        <v>31</v>
      </c>
      <c r="G731" t="s">
        <v>1</v>
      </c>
      <c r="H731" t="s">
        <v>18</v>
      </c>
      <c r="I731" t="s">
        <v>9</v>
      </c>
    </row>
    <row r="732" spans="1:9">
      <c r="A732">
        <v>731</v>
      </c>
      <c r="B732">
        <v>1926</v>
      </c>
      <c r="C732">
        <v>1</v>
      </c>
      <c r="D732">
        <v>167</v>
      </c>
      <c r="E732" t="s">
        <v>5</v>
      </c>
      <c r="F732">
        <v>37</v>
      </c>
      <c r="G732" t="s">
        <v>1</v>
      </c>
      <c r="H732" t="s">
        <v>18</v>
      </c>
      <c r="I732" t="s">
        <v>8</v>
      </c>
    </row>
    <row r="733" spans="1:9">
      <c r="A733">
        <v>732</v>
      </c>
      <c r="B733">
        <v>51</v>
      </c>
      <c r="C733">
        <v>7</v>
      </c>
      <c r="D733">
        <v>40</v>
      </c>
      <c r="E733" t="s">
        <v>6</v>
      </c>
      <c r="F733">
        <v>44</v>
      </c>
      <c r="G733" t="s">
        <v>2</v>
      </c>
      <c r="H733" t="s">
        <v>18</v>
      </c>
      <c r="I733" t="s">
        <v>22</v>
      </c>
    </row>
    <row r="734" spans="1:9">
      <c r="A734">
        <v>733</v>
      </c>
      <c r="B734">
        <v>1137</v>
      </c>
      <c r="C734">
        <v>3</v>
      </c>
      <c r="D734">
        <v>169</v>
      </c>
      <c r="E734" t="s">
        <v>5</v>
      </c>
      <c r="F734">
        <v>29</v>
      </c>
      <c r="G734" t="s">
        <v>1</v>
      </c>
      <c r="H734" t="s">
        <v>18</v>
      </c>
      <c r="I734" t="s">
        <v>10</v>
      </c>
    </row>
    <row r="735" spans="1:9">
      <c r="A735">
        <v>734</v>
      </c>
      <c r="B735">
        <v>376</v>
      </c>
      <c r="C735">
        <v>7</v>
      </c>
      <c r="D735">
        <v>90</v>
      </c>
      <c r="E735" t="s">
        <v>5</v>
      </c>
      <c r="F735">
        <v>22</v>
      </c>
      <c r="G735" t="s">
        <v>2</v>
      </c>
      <c r="H735" t="s">
        <v>18</v>
      </c>
      <c r="I735" t="s">
        <v>22</v>
      </c>
    </row>
    <row r="736" spans="1:9">
      <c r="A736">
        <v>735</v>
      </c>
      <c r="B736">
        <v>375</v>
      </c>
      <c r="C736">
        <v>3</v>
      </c>
      <c r="D736">
        <v>156</v>
      </c>
      <c r="E736" t="s">
        <v>5</v>
      </c>
      <c r="F736">
        <v>27</v>
      </c>
      <c r="G736" t="s">
        <v>1</v>
      </c>
      <c r="H736" t="s">
        <v>17</v>
      </c>
      <c r="I736" t="s">
        <v>10</v>
      </c>
    </row>
    <row r="737" spans="1:9">
      <c r="A737">
        <v>736</v>
      </c>
      <c r="B737">
        <v>1436</v>
      </c>
      <c r="C737">
        <v>7</v>
      </c>
      <c r="D737">
        <v>355</v>
      </c>
      <c r="E737" t="s">
        <v>6</v>
      </c>
      <c r="F737">
        <v>22</v>
      </c>
      <c r="G737" t="s">
        <v>2</v>
      </c>
      <c r="H737" t="s">
        <v>18</v>
      </c>
      <c r="I737" t="s">
        <v>22</v>
      </c>
    </row>
    <row r="738" spans="1:9">
      <c r="A738">
        <v>737</v>
      </c>
      <c r="B738">
        <v>1966</v>
      </c>
      <c r="C738">
        <v>4</v>
      </c>
      <c r="D738">
        <v>146</v>
      </c>
      <c r="E738" t="s">
        <v>6</v>
      </c>
      <c r="F738">
        <v>29</v>
      </c>
      <c r="G738" t="s">
        <v>1</v>
      </c>
      <c r="H738" t="s">
        <v>18</v>
      </c>
      <c r="I738" t="s">
        <v>11</v>
      </c>
    </row>
    <row r="739" spans="1:9">
      <c r="A739">
        <v>738</v>
      </c>
      <c r="B739">
        <v>1464</v>
      </c>
      <c r="C739">
        <v>1</v>
      </c>
      <c r="D739">
        <v>160</v>
      </c>
      <c r="E739" t="s">
        <v>5</v>
      </c>
      <c r="F739">
        <v>34</v>
      </c>
      <c r="G739" t="s">
        <v>1</v>
      </c>
      <c r="H739" t="s">
        <v>18</v>
      </c>
      <c r="I739" t="s">
        <v>8</v>
      </c>
    </row>
    <row r="740" spans="1:9">
      <c r="A740">
        <v>739</v>
      </c>
      <c r="B740">
        <v>1016</v>
      </c>
      <c r="C740">
        <v>4</v>
      </c>
      <c r="D740">
        <v>149</v>
      </c>
      <c r="E740" t="s">
        <v>5</v>
      </c>
      <c r="F740">
        <v>34</v>
      </c>
      <c r="G740" t="s">
        <v>1</v>
      </c>
      <c r="H740" t="s">
        <v>18</v>
      </c>
      <c r="I740" t="s">
        <v>11</v>
      </c>
    </row>
    <row r="741" spans="1:9">
      <c r="A741">
        <v>740</v>
      </c>
      <c r="B741">
        <v>1818</v>
      </c>
      <c r="C741">
        <v>5</v>
      </c>
      <c r="D741">
        <v>90</v>
      </c>
      <c r="E741" t="s">
        <v>5</v>
      </c>
      <c r="F741">
        <v>30</v>
      </c>
      <c r="G741" t="s">
        <v>1</v>
      </c>
      <c r="H741" t="s">
        <v>18</v>
      </c>
      <c r="I741" t="s">
        <v>12</v>
      </c>
    </row>
    <row r="742" spans="1:9">
      <c r="A742">
        <v>741</v>
      </c>
      <c r="B742">
        <v>1216</v>
      </c>
      <c r="C742">
        <v>5</v>
      </c>
      <c r="D742">
        <v>157</v>
      </c>
      <c r="E742" t="s">
        <v>5</v>
      </c>
      <c r="F742">
        <v>35</v>
      </c>
      <c r="G742" t="s">
        <v>1</v>
      </c>
      <c r="H742" t="s">
        <v>18</v>
      </c>
      <c r="I742" t="s">
        <v>12</v>
      </c>
    </row>
    <row r="743" spans="1:9">
      <c r="A743">
        <v>742</v>
      </c>
      <c r="B743">
        <v>1880</v>
      </c>
      <c r="C743">
        <v>7</v>
      </c>
      <c r="D743">
        <v>90</v>
      </c>
      <c r="E743" t="s">
        <v>5</v>
      </c>
      <c r="F743">
        <v>20</v>
      </c>
      <c r="G743" t="s">
        <v>2</v>
      </c>
      <c r="H743" t="s">
        <v>18</v>
      </c>
      <c r="I743" t="s">
        <v>22</v>
      </c>
    </row>
    <row r="744" spans="1:9">
      <c r="A744">
        <v>743</v>
      </c>
      <c r="B744">
        <v>838</v>
      </c>
      <c r="C744">
        <v>1</v>
      </c>
      <c r="D744">
        <v>105</v>
      </c>
      <c r="E744" t="s">
        <v>6</v>
      </c>
      <c r="F744">
        <v>22</v>
      </c>
      <c r="G744" t="s">
        <v>1</v>
      </c>
      <c r="H744" t="s">
        <v>18</v>
      </c>
      <c r="I744" t="s">
        <v>8</v>
      </c>
    </row>
    <row r="745" spans="1:9">
      <c r="A745">
        <v>744</v>
      </c>
      <c r="B745">
        <v>1839</v>
      </c>
      <c r="C745">
        <v>8</v>
      </c>
      <c r="D745">
        <v>40</v>
      </c>
      <c r="E745" t="s">
        <v>6</v>
      </c>
      <c r="F745">
        <v>31</v>
      </c>
      <c r="G745" t="s">
        <v>2</v>
      </c>
      <c r="H745" t="s">
        <v>18</v>
      </c>
      <c r="I745" t="s">
        <v>23</v>
      </c>
    </row>
    <row r="746" spans="1:9">
      <c r="A746">
        <v>745</v>
      </c>
      <c r="B746">
        <v>1848</v>
      </c>
      <c r="C746">
        <v>5</v>
      </c>
      <c r="D746">
        <v>167</v>
      </c>
      <c r="E746" t="s">
        <v>6</v>
      </c>
      <c r="F746">
        <v>25</v>
      </c>
      <c r="G746" t="s">
        <v>1</v>
      </c>
      <c r="H746" t="s">
        <v>18</v>
      </c>
      <c r="I746" t="s">
        <v>12</v>
      </c>
    </row>
    <row r="747" spans="1:9">
      <c r="A747">
        <v>746</v>
      </c>
      <c r="B747">
        <v>1126</v>
      </c>
      <c r="C747">
        <v>1</v>
      </c>
      <c r="D747">
        <v>242</v>
      </c>
      <c r="E747" t="s">
        <v>5</v>
      </c>
      <c r="F747">
        <v>29</v>
      </c>
      <c r="G747" t="s">
        <v>1</v>
      </c>
      <c r="H747" t="s">
        <v>17</v>
      </c>
      <c r="I747" t="s">
        <v>8</v>
      </c>
    </row>
    <row r="748" spans="1:9">
      <c r="A748">
        <v>747</v>
      </c>
      <c r="B748">
        <v>2046</v>
      </c>
      <c r="C748">
        <v>6</v>
      </c>
      <c r="D748">
        <v>90</v>
      </c>
      <c r="E748" t="s">
        <v>6</v>
      </c>
      <c r="F748">
        <v>29</v>
      </c>
      <c r="G748" t="s">
        <v>2</v>
      </c>
      <c r="H748" t="s">
        <v>18</v>
      </c>
      <c r="I748" t="s">
        <v>21</v>
      </c>
    </row>
    <row r="749" spans="1:9">
      <c r="A749">
        <v>748</v>
      </c>
      <c r="B749">
        <v>495</v>
      </c>
      <c r="C749">
        <v>7</v>
      </c>
      <c r="D749">
        <v>90</v>
      </c>
      <c r="E749" t="s">
        <v>5</v>
      </c>
      <c r="F749">
        <v>38</v>
      </c>
      <c r="G749" t="s">
        <v>2</v>
      </c>
      <c r="H749" t="s">
        <v>18</v>
      </c>
      <c r="I749" t="s">
        <v>22</v>
      </c>
    </row>
    <row r="750" spans="1:9">
      <c r="A750">
        <v>749</v>
      </c>
      <c r="B750">
        <v>66</v>
      </c>
      <c r="C750">
        <v>2</v>
      </c>
      <c r="D750">
        <v>90</v>
      </c>
      <c r="E750" t="s">
        <v>6</v>
      </c>
      <c r="F750">
        <v>35</v>
      </c>
      <c r="G750" t="s">
        <v>1</v>
      </c>
      <c r="H750" t="s">
        <v>18</v>
      </c>
      <c r="I750" t="s">
        <v>9</v>
      </c>
    </row>
    <row r="751" spans="1:9">
      <c r="A751">
        <v>750</v>
      </c>
      <c r="B751">
        <v>1702</v>
      </c>
      <c r="C751">
        <v>5</v>
      </c>
      <c r="D751">
        <v>171</v>
      </c>
      <c r="E751" t="s">
        <v>6</v>
      </c>
      <c r="F751">
        <v>30</v>
      </c>
      <c r="G751" t="s">
        <v>1</v>
      </c>
      <c r="H751" t="s">
        <v>17</v>
      </c>
      <c r="I751" t="s">
        <v>12</v>
      </c>
    </row>
    <row r="752" spans="1:9">
      <c r="A752">
        <v>751</v>
      </c>
      <c r="B752">
        <v>116</v>
      </c>
      <c r="C752">
        <v>4</v>
      </c>
      <c r="D752">
        <v>140</v>
      </c>
      <c r="E752" t="s">
        <v>5</v>
      </c>
      <c r="F752">
        <v>31</v>
      </c>
      <c r="G752" t="s">
        <v>1</v>
      </c>
      <c r="H752" t="s">
        <v>18</v>
      </c>
      <c r="I752" t="s">
        <v>11</v>
      </c>
    </row>
    <row r="753" spans="1:9">
      <c r="A753">
        <v>752</v>
      </c>
      <c r="B753">
        <v>1966</v>
      </c>
      <c r="C753">
        <v>3</v>
      </c>
      <c r="D753">
        <v>173</v>
      </c>
      <c r="E753" t="s">
        <v>6</v>
      </c>
      <c r="F753">
        <v>29</v>
      </c>
      <c r="G753" t="s">
        <v>1</v>
      </c>
      <c r="H753" t="s">
        <v>17</v>
      </c>
      <c r="I753" t="s">
        <v>10</v>
      </c>
    </row>
    <row r="754" spans="1:9">
      <c r="A754">
        <v>753</v>
      </c>
      <c r="B754">
        <v>481</v>
      </c>
      <c r="C754">
        <v>2</v>
      </c>
      <c r="D754">
        <v>213</v>
      </c>
      <c r="E754" t="s">
        <v>6</v>
      </c>
      <c r="F754">
        <v>26</v>
      </c>
      <c r="G754" t="s">
        <v>1</v>
      </c>
      <c r="H754" t="s">
        <v>18</v>
      </c>
      <c r="I754" t="s">
        <v>9</v>
      </c>
    </row>
    <row r="755" spans="1:9">
      <c r="A755">
        <v>754</v>
      </c>
      <c r="B755">
        <v>726</v>
      </c>
      <c r="C755">
        <v>5</v>
      </c>
      <c r="D755">
        <v>90</v>
      </c>
      <c r="E755" t="s">
        <v>5</v>
      </c>
      <c r="F755">
        <v>22</v>
      </c>
      <c r="G755" t="s">
        <v>1</v>
      </c>
      <c r="H755" t="s">
        <v>18</v>
      </c>
      <c r="I755" t="s">
        <v>12</v>
      </c>
    </row>
    <row r="756" spans="1:9">
      <c r="A756">
        <v>755</v>
      </c>
      <c r="B756">
        <v>1867</v>
      </c>
      <c r="C756">
        <v>8</v>
      </c>
      <c r="D756">
        <v>90</v>
      </c>
      <c r="E756" t="s">
        <v>6</v>
      </c>
      <c r="F756">
        <v>32</v>
      </c>
      <c r="G756" t="s">
        <v>2</v>
      </c>
      <c r="H756" t="s">
        <v>18</v>
      </c>
      <c r="I756" t="s">
        <v>23</v>
      </c>
    </row>
    <row r="757" spans="1:9">
      <c r="A757">
        <v>756</v>
      </c>
      <c r="B757">
        <v>875</v>
      </c>
      <c r="C757">
        <v>4</v>
      </c>
      <c r="D757">
        <v>166</v>
      </c>
      <c r="E757" t="s">
        <v>6</v>
      </c>
      <c r="F757">
        <v>23</v>
      </c>
      <c r="G757" t="s">
        <v>1</v>
      </c>
      <c r="H757" t="s">
        <v>17</v>
      </c>
      <c r="I757" t="s">
        <v>11</v>
      </c>
    </row>
    <row r="758" spans="1:9">
      <c r="A758">
        <v>757</v>
      </c>
      <c r="B758">
        <v>1316</v>
      </c>
      <c r="C758">
        <v>3</v>
      </c>
      <c r="D758">
        <v>145</v>
      </c>
      <c r="E758" t="s">
        <v>6</v>
      </c>
      <c r="F758">
        <v>35</v>
      </c>
      <c r="G758" t="s">
        <v>1</v>
      </c>
      <c r="H758" t="s">
        <v>17</v>
      </c>
      <c r="I758" t="s">
        <v>10</v>
      </c>
    </row>
    <row r="759" spans="1:9">
      <c r="A759">
        <v>758</v>
      </c>
      <c r="B759">
        <v>2084</v>
      </c>
      <c r="C759">
        <v>4</v>
      </c>
      <c r="D759">
        <v>173</v>
      </c>
      <c r="E759" t="s">
        <v>5</v>
      </c>
      <c r="F759">
        <v>28</v>
      </c>
      <c r="G759" t="s">
        <v>1</v>
      </c>
      <c r="H759" t="s">
        <v>17</v>
      </c>
      <c r="I759" t="s">
        <v>11</v>
      </c>
    </row>
    <row r="760" spans="1:9">
      <c r="A760">
        <v>759</v>
      </c>
      <c r="B760">
        <v>1766</v>
      </c>
      <c r="C760">
        <v>4</v>
      </c>
      <c r="D760">
        <v>129</v>
      </c>
      <c r="E760" t="s">
        <v>6</v>
      </c>
      <c r="F760">
        <v>24</v>
      </c>
      <c r="G760" t="s">
        <v>1</v>
      </c>
      <c r="H760" t="s">
        <v>17</v>
      </c>
      <c r="I760" t="s">
        <v>11</v>
      </c>
    </row>
    <row r="761" spans="1:9">
      <c r="A761">
        <v>760</v>
      </c>
      <c r="B761">
        <v>1100</v>
      </c>
      <c r="C761">
        <v>7</v>
      </c>
      <c r="D761">
        <v>263</v>
      </c>
      <c r="E761" t="s">
        <v>6</v>
      </c>
      <c r="F761">
        <v>31</v>
      </c>
      <c r="G761" t="s">
        <v>2</v>
      </c>
      <c r="H761" t="s">
        <v>18</v>
      </c>
      <c r="I761" t="s">
        <v>22</v>
      </c>
    </row>
    <row r="762" spans="1:9">
      <c r="A762">
        <v>761</v>
      </c>
      <c r="B762">
        <v>1424</v>
      </c>
      <c r="C762">
        <v>5</v>
      </c>
      <c r="D762">
        <v>145</v>
      </c>
      <c r="E762" t="s">
        <v>5</v>
      </c>
      <c r="F762">
        <v>27</v>
      </c>
      <c r="G762" t="s">
        <v>1</v>
      </c>
      <c r="H762" t="s">
        <v>17</v>
      </c>
      <c r="I762" t="s">
        <v>12</v>
      </c>
    </row>
    <row r="763" spans="1:9">
      <c r="A763">
        <v>762</v>
      </c>
      <c r="B763">
        <v>514</v>
      </c>
      <c r="C763">
        <v>7</v>
      </c>
      <c r="D763">
        <v>285</v>
      </c>
      <c r="E763" t="s">
        <v>6</v>
      </c>
      <c r="F763">
        <v>25</v>
      </c>
      <c r="G763" t="s">
        <v>2</v>
      </c>
      <c r="H763" t="s">
        <v>18</v>
      </c>
      <c r="I763" t="s">
        <v>22</v>
      </c>
    </row>
    <row r="764" spans="1:9">
      <c r="A764">
        <v>763</v>
      </c>
      <c r="B764">
        <v>1164</v>
      </c>
      <c r="C764">
        <v>4</v>
      </c>
      <c r="D764">
        <v>167</v>
      </c>
      <c r="E764" t="s">
        <v>6</v>
      </c>
      <c r="F764">
        <v>23</v>
      </c>
      <c r="G764" t="s">
        <v>1</v>
      </c>
      <c r="H764" t="s">
        <v>18</v>
      </c>
      <c r="I764" t="s">
        <v>11</v>
      </c>
    </row>
    <row r="765" spans="1:9">
      <c r="A765">
        <v>764</v>
      </c>
      <c r="B765">
        <v>605</v>
      </c>
      <c r="C765">
        <v>7</v>
      </c>
      <c r="D765">
        <v>336</v>
      </c>
      <c r="E765" t="s">
        <v>5</v>
      </c>
      <c r="F765">
        <v>28</v>
      </c>
      <c r="G765" t="s">
        <v>2</v>
      </c>
      <c r="H765" t="s">
        <v>17</v>
      </c>
      <c r="I765" t="s">
        <v>22</v>
      </c>
    </row>
    <row r="766" spans="1:9">
      <c r="A766">
        <v>765</v>
      </c>
      <c r="B766">
        <v>1030</v>
      </c>
      <c r="C766">
        <v>8</v>
      </c>
      <c r="D766">
        <v>40</v>
      </c>
      <c r="E766" t="s">
        <v>6</v>
      </c>
      <c r="F766">
        <v>32</v>
      </c>
      <c r="G766" t="s">
        <v>2</v>
      </c>
      <c r="H766" t="s">
        <v>18</v>
      </c>
      <c r="I766" t="s">
        <v>23</v>
      </c>
    </row>
    <row r="767" spans="1:9">
      <c r="A767">
        <v>766</v>
      </c>
      <c r="B767">
        <v>1576</v>
      </c>
      <c r="C767">
        <v>2</v>
      </c>
      <c r="D767">
        <v>135</v>
      </c>
      <c r="E767" t="s">
        <v>6</v>
      </c>
      <c r="F767">
        <v>26</v>
      </c>
      <c r="G767" t="s">
        <v>1</v>
      </c>
      <c r="H767" t="s">
        <v>18</v>
      </c>
      <c r="I767" t="s">
        <v>9</v>
      </c>
    </row>
    <row r="768" spans="1:9">
      <c r="A768">
        <v>767</v>
      </c>
      <c r="B768">
        <v>249</v>
      </c>
      <c r="C768">
        <v>1</v>
      </c>
      <c r="D768">
        <v>90</v>
      </c>
      <c r="E768" t="s">
        <v>6</v>
      </c>
      <c r="F768">
        <v>22</v>
      </c>
      <c r="G768" t="s">
        <v>1</v>
      </c>
      <c r="H768" t="s">
        <v>18</v>
      </c>
      <c r="I768" t="s">
        <v>8</v>
      </c>
    </row>
    <row r="769" spans="1:9">
      <c r="A769">
        <v>768</v>
      </c>
      <c r="B769">
        <v>99</v>
      </c>
      <c r="C769">
        <v>4</v>
      </c>
      <c r="D769">
        <v>90</v>
      </c>
      <c r="E769" t="s">
        <v>6</v>
      </c>
      <c r="F769">
        <v>28</v>
      </c>
      <c r="G769" t="s">
        <v>1</v>
      </c>
      <c r="H769" t="s">
        <v>18</v>
      </c>
      <c r="I769" t="s">
        <v>11</v>
      </c>
    </row>
    <row r="770" spans="1:9">
      <c r="A770">
        <v>769</v>
      </c>
      <c r="B770">
        <v>380</v>
      </c>
      <c r="C770">
        <v>4</v>
      </c>
      <c r="D770">
        <v>186</v>
      </c>
      <c r="E770" t="s">
        <v>6</v>
      </c>
      <c r="F770">
        <v>27</v>
      </c>
      <c r="G770" t="s">
        <v>1</v>
      </c>
      <c r="H770" t="s">
        <v>18</v>
      </c>
      <c r="I770" t="s">
        <v>11</v>
      </c>
    </row>
    <row r="771" spans="1:9">
      <c r="A771">
        <v>770</v>
      </c>
      <c r="B771">
        <v>1354</v>
      </c>
      <c r="C771">
        <v>7</v>
      </c>
      <c r="D771">
        <v>197</v>
      </c>
      <c r="E771" t="s">
        <v>5</v>
      </c>
      <c r="F771">
        <v>36</v>
      </c>
      <c r="G771" t="s">
        <v>2</v>
      </c>
      <c r="H771" t="s">
        <v>18</v>
      </c>
      <c r="I771" t="s">
        <v>22</v>
      </c>
    </row>
    <row r="772" spans="1:9">
      <c r="A772">
        <v>771</v>
      </c>
      <c r="B772">
        <v>1013</v>
      </c>
      <c r="C772">
        <v>8</v>
      </c>
      <c r="D772">
        <v>40</v>
      </c>
      <c r="E772" t="s">
        <v>5</v>
      </c>
      <c r="F772">
        <v>21</v>
      </c>
      <c r="G772" t="s">
        <v>2</v>
      </c>
      <c r="H772" t="s">
        <v>18</v>
      </c>
      <c r="I772" t="s">
        <v>23</v>
      </c>
    </row>
    <row r="773" spans="1:9">
      <c r="A773">
        <v>772</v>
      </c>
      <c r="B773">
        <v>1710</v>
      </c>
      <c r="C773">
        <v>8</v>
      </c>
      <c r="D773">
        <v>90</v>
      </c>
      <c r="E773" t="s">
        <v>5</v>
      </c>
      <c r="F773">
        <v>32</v>
      </c>
      <c r="G773" t="s">
        <v>2</v>
      </c>
      <c r="H773" t="s">
        <v>18</v>
      </c>
      <c r="I773" t="s">
        <v>23</v>
      </c>
    </row>
    <row r="774" spans="1:9">
      <c r="A774">
        <v>773</v>
      </c>
      <c r="B774">
        <v>303</v>
      </c>
      <c r="C774">
        <v>8</v>
      </c>
      <c r="D774">
        <v>40</v>
      </c>
      <c r="E774" t="s">
        <v>5</v>
      </c>
      <c r="F774">
        <v>26</v>
      </c>
      <c r="G774" t="s">
        <v>2</v>
      </c>
      <c r="H774" t="s">
        <v>18</v>
      </c>
      <c r="I774" t="s">
        <v>23</v>
      </c>
    </row>
    <row r="775" spans="1:9">
      <c r="A775">
        <v>774</v>
      </c>
      <c r="B775">
        <v>1631</v>
      </c>
      <c r="C775">
        <v>2</v>
      </c>
      <c r="D775">
        <v>90</v>
      </c>
      <c r="E775" t="s">
        <v>6</v>
      </c>
      <c r="F775">
        <v>25</v>
      </c>
      <c r="G775" t="s">
        <v>1</v>
      </c>
      <c r="H775" t="s">
        <v>18</v>
      </c>
      <c r="I775" t="s">
        <v>9</v>
      </c>
    </row>
    <row r="776" spans="1:9">
      <c r="A776">
        <v>775</v>
      </c>
      <c r="B776">
        <v>991</v>
      </c>
      <c r="C776">
        <v>2</v>
      </c>
      <c r="D776">
        <v>165</v>
      </c>
      <c r="E776" t="s">
        <v>5</v>
      </c>
      <c r="F776">
        <v>30</v>
      </c>
      <c r="G776" t="s">
        <v>1</v>
      </c>
      <c r="H776" t="s">
        <v>17</v>
      </c>
      <c r="I776" t="s">
        <v>9</v>
      </c>
    </row>
    <row r="777" spans="1:9">
      <c r="A777">
        <v>776</v>
      </c>
      <c r="B777">
        <v>2056</v>
      </c>
      <c r="C777">
        <v>8</v>
      </c>
      <c r="D777">
        <v>40</v>
      </c>
      <c r="E777" t="s">
        <v>5</v>
      </c>
      <c r="F777">
        <v>32</v>
      </c>
      <c r="G777" t="s">
        <v>2</v>
      </c>
      <c r="H777" t="s">
        <v>18</v>
      </c>
      <c r="I777" t="s">
        <v>23</v>
      </c>
    </row>
    <row r="778" spans="1:9">
      <c r="A778">
        <v>777</v>
      </c>
      <c r="B778">
        <v>1293</v>
      </c>
      <c r="C778">
        <v>2</v>
      </c>
      <c r="D778">
        <v>122</v>
      </c>
      <c r="E778" t="s">
        <v>6</v>
      </c>
      <c r="F778">
        <v>33</v>
      </c>
      <c r="G778" t="s">
        <v>1</v>
      </c>
      <c r="H778" t="s">
        <v>17</v>
      </c>
      <c r="I778" t="s">
        <v>9</v>
      </c>
    </row>
    <row r="779" spans="1:9">
      <c r="A779">
        <v>778</v>
      </c>
      <c r="B779">
        <v>1061</v>
      </c>
      <c r="C779">
        <v>4</v>
      </c>
      <c r="D779">
        <v>91</v>
      </c>
      <c r="E779" t="s">
        <v>6</v>
      </c>
      <c r="F779">
        <v>32</v>
      </c>
      <c r="G779" t="s">
        <v>1</v>
      </c>
      <c r="H779" t="s">
        <v>18</v>
      </c>
      <c r="I779" t="s">
        <v>11</v>
      </c>
    </row>
    <row r="780" spans="1:9">
      <c r="A780">
        <v>779</v>
      </c>
      <c r="B780">
        <v>205</v>
      </c>
      <c r="C780">
        <v>1</v>
      </c>
      <c r="D780">
        <v>193</v>
      </c>
      <c r="E780" t="s">
        <v>6</v>
      </c>
      <c r="F780">
        <v>27</v>
      </c>
      <c r="G780" t="s">
        <v>1</v>
      </c>
      <c r="H780" t="s">
        <v>17</v>
      </c>
      <c r="I780" t="s">
        <v>8</v>
      </c>
    </row>
    <row r="781" spans="1:9">
      <c r="A781">
        <v>780</v>
      </c>
      <c r="B781">
        <v>1653</v>
      </c>
      <c r="C781">
        <v>2</v>
      </c>
      <c r="D781">
        <v>194</v>
      </c>
      <c r="E781" t="s">
        <v>6</v>
      </c>
      <c r="F781">
        <v>24</v>
      </c>
      <c r="G781" t="s">
        <v>1</v>
      </c>
      <c r="H781" t="s">
        <v>18</v>
      </c>
      <c r="I781" t="s">
        <v>9</v>
      </c>
    </row>
    <row r="782" spans="1:9">
      <c r="A782">
        <v>781</v>
      </c>
      <c r="B782">
        <v>1578</v>
      </c>
      <c r="C782">
        <v>8</v>
      </c>
      <c r="D782">
        <v>40</v>
      </c>
      <c r="E782" t="s">
        <v>6</v>
      </c>
      <c r="F782">
        <v>33</v>
      </c>
      <c r="G782" t="s">
        <v>2</v>
      </c>
      <c r="H782" t="s">
        <v>18</v>
      </c>
      <c r="I782" t="s">
        <v>23</v>
      </c>
    </row>
    <row r="783" spans="1:9">
      <c r="A783">
        <v>782</v>
      </c>
      <c r="B783">
        <v>994</v>
      </c>
      <c r="C783">
        <v>7</v>
      </c>
      <c r="D783">
        <v>90</v>
      </c>
      <c r="E783" t="s">
        <v>5</v>
      </c>
      <c r="F783">
        <v>31</v>
      </c>
      <c r="G783" t="s">
        <v>2</v>
      </c>
      <c r="H783" t="s">
        <v>18</v>
      </c>
      <c r="I783" t="s">
        <v>22</v>
      </c>
    </row>
    <row r="784" spans="1:9">
      <c r="A784">
        <v>783</v>
      </c>
      <c r="B784">
        <v>1189</v>
      </c>
      <c r="C784">
        <v>3</v>
      </c>
      <c r="D784">
        <v>205</v>
      </c>
      <c r="E784" t="s">
        <v>5</v>
      </c>
      <c r="F784">
        <v>28</v>
      </c>
      <c r="G784" t="s">
        <v>1</v>
      </c>
      <c r="H784" t="s">
        <v>18</v>
      </c>
      <c r="I784" t="s">
        <v>10</v>
      </c>
    </row>
    <row r="785" spans="1:9">
      <c r="A785">
        <v>784</v>
      </c>
      <c r="B785">
        <v>601</v>
      </c>
      <c r="C785">
        <v>3</v>
      </c>
      <c r="D785">
        <v>164</v>
      </c>
      <c r="E785" t="s">
        <v>5</v>
      </c>
      <c r="F785">
        <v>23</v>
      </c>
      <c r="G785" t="s">
        <v>1</v>
      </c>
      <c r="H785" t="s">
        <v>18</v>
      </c>
      <c r="I785" t="s">
        <v>10</v>
      </c>
    </row>
    <row r="786" spans="1:9">
      <c r="A786">
        <v>785</v>
      </c>
      <c r="B786">
        <v>1131</v>
      </c>
      <c r="C786">
        <v>9</v>
      </c>
      <c r="D786">
        <v>40</v>
      </c>
      <c r="E786" t="s">
        <v>5</v>
      </c>
      <c r="F786">
        <v>24</v>
      </c>
      <c r="G786" t="s">
        <v>2</v>
      </c>
      <c r="H786" t="s">
        <v>18</v>
      </c>
      <c r="I786" t="s">
        <v>24</v>
      </c>
    </row>
    <row r="787" spans="1:9">
      <c r="A787">
        <v>786</v>
      </c>
      <c r="B787">
        <v>367</v>
      </c>
      <c r="C787">
        <v>5</v>
      </c>
      <c r="D787">
        <v>133</v>
      </c>
      <c r="E787" t="s">
        <v>5</v>
      </c>
      <c r="F787">
        <v>30</v>
      </c>
      <c r="G787" t="s">
        <v>1</v>
      </c>
      <c r="H787" t="s">
        <v>17</v>
      </c>
      <c r="I787" t="s">
        <v>12</v>
      </c>
    </row>
    <row r="788" spans="1:9">
      <c r="A788">
        <v>787</v>
      </c>
      <c r="B788">
        <v>1092</v>
      </c>
      <c r="C788">
        <v>8</v>
      </c>
      <c r="D788">
        <v>90</v>
      </c>
      <c r="E788" t="s">
        <v>6</v>
      </c>
      <c r="F788">
        <v>28</v>
      </c>
      <c r="G788" t="s">
        <v>2</v>
      </c>
      <c r="H788" t="s">
        <v>18</v>
      </c>
      <c r="I788" t="s">
        <v>23</v>
      </c>
    </row>
    <row r="789" spans="1:9">
      <c r="A789">
        <v>788</v>
      </c>
      <c r="B789">
        <v>332</v>
      </c>
      <c r="C789">
        <v>3</v>
      </c>
      <c r="D789">
        <v>90</v>
      </c>
      <c r="E789" t="s">
        <v>6</v>
      </c>
      <c r="F789">
        <v>38</v>
      </c>
      <c r="G789" t="s">
        <v>1</v>
      </c>
      <c r="H789" t="s">
        <v>18</v>
      </c>
      <c r="I789" t="s">
        <v>10</v>
      </c>
    </row>
    <row r="790" spans="1:9">
      <c r="A790">
        <v>789</v>
      </c>
      <c r="B790">
        <v>920</v>
      </c>
      <c r="C790">
        <v>9</v>
      </c>
      <c r="D790">
        <v>337</v>
      </c>
      <c r="E790" t="s">
        <v>5</v>
      </c>
      <c r="F790">
        <v>32</v>
      </c>
      <c r="G790" t="s">
        <v>2</v>
      </c>
      <c r="H790" t="s">
        <v>17</v>
      </c>
      <c r="I790" t="s">
        <v>24</v>
      </c>
    </row>
    <row r="791" spans="1:9">
      <c r="A791">
        <v>790</v>
      </c>
      <c r="B791">
        <v>1595</v>
      </c>
      <c r="C791">
        <v>2</v>
      </c>
      <c r="D791">
        <v>196</v>
      </c>
      <c r="E791" t="s">
        <v>5</v>
      </c>
      <c r="F791">
        <v>24</v>
      </c>
      <c r="G791" t="s">
        <v>1</v>
      </c>
      <c r="H791" t="s">
        <v>18</v>
      </c>
      <c r="I791" t="s">
        <v>9</v>
      </c>
    </row>
    <row r="792" spans="1:9">
      <c r="A792">
        <v>791</v>
      </c>
      <c r="B792">
        <v>2123</v>
      </c>
      <c r="C792">
        <v>4</v>
      </c>
      <c r="D792">
        <v>192</v>
      </c>
      <c r="E792" t="s">
        <v>5</v>
      </c>
      <c r="F792">
        <v>35</v>
      </c>
      <c r="G792" t="s">
        <v>1</v>
      </c>
      <c r="H792" t="s">
        <v>18</v>
      </c>
      <c r="I792" t="s">
        <v>11</v>
      </c>
    </row>
    <row r="793" spans="1:9">
      <c r="A793">
        <v>792</v>
      </c>
      <c r="B793">
        <v>1125</v>
      </c>
      <c r="C793">
        <v>3</v>
      </c>
      <c r="D793">
        <v>90</v>
      </c>
      <c r="E793" t="s">
        <v>5</v>
      </c>
      <c r="F793">
        <v>18</v>
      </c>
      <c r="G793" t="s">
        <v>1</v>
      </c>
      <c r="H793" t="s">
        <v>18</v>
      </c>
      <c r="I793" t="s">
        <v>10</v>
      </c>
    </row>
    <row r="794" spans="1:9">
      <c r="A794">
        <v>793</v>
      </c>
      <c r="B794">
        <v>581</v>
      </c>
      <c r="C794">
        <v>3</v>
      </c>
      <c r="D794">
        <v>174</v>
      </c>
      <c r="E794" t="s">
        <v>6</v>
      </c>
      <c r="F794">
        <v>24</v>
      </c>
      <c r="G794" t="s">
        <v>1</v>
      </c>
      <c r="H794" t="s">
        <v>18</v>
      </c>
      <c r="I794" t="s">
        <v>10</v>
      </c>
    </row>
    <row r="795" spans="1:9">
      <c r="A795">
        <v>794</v>
      </c>
      <c r="B795">
        <v>808</v>
      </c>
      <c r="C795">
        <v>2</v>
      </c>
      <c r="D795">
        <v>125</v>
      </c>
      <c r="E795" t="s">
        <v>5</v>
      </c>
      <c r="F795">
        <v>18</v>
      </c>
      <c r="G795" t="s">
        <v>1</v>
      </c>
      <c r="H795" t="s">
        <v>18</v>
      </c>
      <c r="I795" t="s">
        <v>9</v>
      </c>
    </row>
    <row r="796" spans="1:9">
      <c r="A796">
        <v>795</v>
      </c>
      <c r="B796">
        <v>1131</v>
      </c>
      <c r="C796">
        <v>1</v>
      </c>
      <c r="D796">
        <v>174</v>
      </c>
      <c r="E796" t="s">
        <v>5</v>
      </c>
      <c r="F796">
        <v>24</v>
      </c>
      <c r="G796" t="s">
        <v>1</v>
      </c>
      <c r="H796" t="s">
        <v>18</v>
      </c>
      <c r="I796" t="s">
        <v>8</v>
      </c>
    </row>
    <row r="797" spans="1:9">
      <c r="A797">
        <v>796</v>
      </c>
      <c r="B797">
        <v>326</v>
      </c>
      <c r="C797">
        <v>5</v>
      </c>
      <c r="D797">
        <v>90</v>
      </c>
      <c r="E797" t="s">
        <v>5</v>
      </c>
      <c r="F797">
        <v>32</v>
      </c>
      <c r="G797" t="s">
        <v>1</v>
      </c>
      <c r="H797" t="s">
        <v>18</v>
      </c>
      <c r="I797" t="s">
        <v>12</v>
      </c>
    </row>
    <row r="798" spans="1:9">
      <c r="A798">
        <v>797</v>
      </c>
      <c r="B798">
        <v>852</v>
      </c>
      <c r="C798">
        <v>6</v>
      </c>
      <c r="D798">
        <v>40</v>
      </c>
      <c r="E798" t="s">
        <v>6</v>
      </c>
      <c r="F798">
        <v>26</v>
      </c>
      <c r="G798" t="s">
        <v>2</v>
      </c>
      <c r="H798" t="s">
        <v>18</v>
      </c>
      <c r="I798" t="s">
        <v>21</v>
      </c>
    </row>
    <row r="799" spans="1:9">
      <c r="A799">
        <v>798</v>
      </c>
      <c r="B799">
        <v>1656</v>
      </c>
      <c r="C799">
        <v>2</v>
      </c>
      <c r="D799">
        <v>122</v>
      </c>
      <c r="E799" t="s">
        <v>5</v>
      </c>
      <c r="F799">
        <v>21</v>
      </c>
      <c r="G799" t="s">
        <v>1</v>
      </c>
      <c r="H799" t="s">
        <v>17</v>
      </c>
      <c r="I799" t="s">
        <v>9</v>
      </c>
    </row>
    <row r="800" spans="1:9">
      <c r="A800">
        <v>799</v>
      </c>
      <c r="B800">
        <v>342</v>
      </c>
      <c r="C800">
        <v>6</v>
      </c>
      <c r="D800">
        <v>40</v>
      </c>
      <c r="E800" t="s">
        <v>6</v>
      </c>
      <c r="F800">
        <v>18</v>
      </c>
      <c r="G800" t="s">
        <v>2</v>
      </c>
      <c r="H800" t="s">
        <v>18</v>
      </c>
      <c r="I800" t="s">
        <v>21</v>
      </c>
    </row>
    <row r="801" spans="1:9">
      <c r="A801">
        <v>800</v>
      </c>
      <c r="B801">
        <v>642</v>
      </c>
      <c r="C801">
        <v>2</v>
      </c>
      <c r="D801">
        <v>205</v>
      </c>
      <c r="E801" t="s">
        <v>5</v>
      </c>
      <c r="F801">
        <v>25</v>
      </c>
      <c r="G801" t="s">
        <v>1</v>
      </c>
      <c r="H801" t="s">
        <v>18</v>
      </c>
      <c r="I801" t="s">
        <v>9</v>
      </c>
    </row>
    <row r="802" spans="1:9">
      <c r="A802">
        <v>801</v>
      </c>
      <c r="B802">
        <v>1763</v>
      </c>
      <c r="C802">
        <v>9</v>
      </c>
      <c r="D802">
        <v>90</v>
      </c>
      <c r="E802" t="s">
        <v>5</v>
      </c>
      <c r="F802">
        <v>26</v>
      </c>
      <c r="G802" t="s">
        <v>2</v>
      </c>
      <c r="H802" t="s">
        <v>18</v>
      </c>
      <c r="I802" t="s">
        <v>24</v>
      </c>
    </row>
    <row r="803" spans="1:9">
      <c r="A803">
        <v>802</v>
      </c>
      <c r="B803">
        <v>1818</v>
      </c>
      <c r="C803">
        <v>8</v>
      </c>
      <c r="D803">
        <v>90</v>
      </c>
      <c r="E803" t="s">
        <v>5</v>
      </c>
      <c r="F803">
        <v>30</v>
      </c>
      <c r="G803" t="s">
        <v>2</v>
      </c>
      <c r="H803" t="s">
        <v>18</v>
      </c>
      <c r="I803" t="s">
        <v>23</v>
      </c>
    </row>
    <row r="804" spans="1:9">
      <c r="A804">
        <v>803</v>
      </c>
      <c r="B804">
        <v>1512</v>
      </c>
      <c r="C804">
        <v>5</v>
      </c>
      <c r="D804">
        <v>177</v>
      </c>
      <c r="E804" t="s">
        <v>6</v>
      </c>
      <c r="F804">
        <v>24</v>
      </c>
      <c r="G804" t="s">
        <v>1</v>
      </c>
      <c r="H804" t="s">
        <v>18</v>
      </c>
      <c r="I804" t="s">
        <v>12</v>
      </c>
    </row>
    <row r="805" spans="1:9">
      <c r="A805">
        <v>804</v>
      </c>
      <c r="B805">
        <v>1865</v>
      </c>
      <c r="C805">
        <v>9</v>
      </c>
      <c r="D805">
        <v>40</v>
      </c>
      <c r="E805" t="s">
        <v>5</v>
      </c>
      <c r="F805">
        <v>22</v>
      </c>
      <c r="G805" t="s">
        <v>2</v>
      </c>
      <c r="H805" t="s">
        <v>18</v>
      </c>
      <c r="I805" t="s">
        <v>24</v>
      </c>
    </row>
    <row r="806" spans="1:9">
      <c r="A806">
        <v>805</v>
      </c>
      <c r="B806">
        <v>516</v>
      </c>
      <c r="C806">
        <v>6</v>
      </c>
      <c r="D806">
        <v>40</v>
      </c>
      <c r="E806" t="s">
        <v>6</v>
      </c>
      <c r="F806">
        <v>39</v>
      </c>
      <c r="G806" t="s">
        <v>2</v>
      </c>
      <c r="H806" t="s">
        <v>18</v>
      </c>
      <c r="I806" t="s">
        <v>21</v>
      </c>
    </row>
    <row r="807" spans="1:9">
      <c r="A807">
        <v>806</v>
      </c>
      <c r="B807">
        <v>784</v>
      </c>
      <c r="C807">
        <v>4</v>
      </c>
      <c r="D807">
        <v>231</v>
      </c>
      <c r="E807" t="s">
        <v>6</v>
      </c>
      <c r="F807">
        <v>34</v>
      </c>
      <c r="G807" t="s">
        <v>1</v>
      </c>
      <c r="H807" t="s">
        <v>17</v>
      </c>
      <c r="I807" t="s">
        <v>11</v>
      </c>
    </row>
    <row r="808" spans="1:9">
      <c r="A808">
        <v>807</v>
      </c>
      <c r="B808">
        <v>795</v>
      </c>
      <c r="C808">
        <v>5</v>
      </c>
      <c r="D808">
        <v>131</v>
      </c>
      <c r="E808" t="s">
        <v>5</v>
      </c>
      <c r="F808">
        <v>19</v>
      </c>
      <c r="G808" t="s">
        <v>1</v>
      </c>
      <c r="H808" t="s">
        <v>18</v>
      </c>
      <c r="I808" t="s">
        <v>12</v>
      </c>
    </row>
    <row r="809" spans="1:9">
      <c r="A809">
        <v>808</v>
      </c>
      <c r="B809">
        <v>1495</v>
      </c>
      <c r="C809">
        <v>7</v>
      </c>
      <c r="D809">
        <v>90</v>
      </c>
      <c r="E809" t="s">
        <v>5</v>
      </c>
      <c r="F809">
        <v>25</v>
      </c>
      <c r="G809" t="s">
        <v>2</v>
      </c>
      <c r="H809" t="s">
        <v>18</v>
      </c>
      <c r="I809" t="s">
        <v>22</v>
      </c>
    </row>
    <row r="810" spans="1:9">
      <c r="A810">
        <v>809</v>
      </c>
      <c r="B810">
        <v>1774</v>
      </c>
      <c r="C810">
        <v>8</v>
      </c>
      <c r="D810">
        <v>244</v>
      </c>
      <c r="E810" t="s">
        <v>5</v>
      </c>
      <c r="F810">
        <v>39</v>
      </c>
      <c r="G810" t="s">
        <v>2</v>
      </c>
      <c r="H810" t="s">
        <v>18</v>
      </c>
      <c r="I810" t="s">
        <v>23</v>
      </c>
    </row>
    <row r="811" spans="1:9">
      <c r="A811">
        <v>810</v>
      </c>
      <c r="B811">
        <v>1372</v>
      </c>
      <c r="C811">
        <v>4</v>
      </c>
      <c r="D811">
        <v>188</v>
      </c>
      <c r="E811" t="s">
        <v>6</v>
      </c>
      <c r="F811">
        <v>27</v>
      </c>
      <c r="G811" t="s">
        <v>1</v>
      </c>
      <c r="H811" t="s">
        <v>17</v>
      </c>
      <c r="I811" t="s">
        <v>11</v>
      </c>
    </row>
    <row r="812" spans="1:9">
      <c r="A812">
        <v>811</v>
      </c>
      <c r="B812">
        <v>535</v>
      </c>
      <c r="C812">
        <v>6</v>
      </c>
      <c r="D812">
        <v>218</v>
      </c>
      <c r="E812" t="s">
        <v>6</v>
      </c>
      <c r="F812">
        <v>22</v>
      </c>
      <c r="G812" t="s">
        <v>2</v>
      </c>
      <c r="H812" t="s">
        <v>18</v>
      </c>
      <c r="I812" t="s">
        <v>21</v>
      </c>
    </row>
    <row r="813" spans="1:9">
      <c r="A813">
        <v>812</v>
      </c>
      <c r="B813">
        <v>1423</v>
      </c>
      <c r="C813">
        <v>1</v>
      </c>
      <c r="D813">
        <v>155</v>
      </c>
      <c r="E813" t="s">
        <v>5</v>
      </c>
      <c r="F813">
        <v>34</v>
      </c>
      <c r="G813" t="s">
        <v>1</v>
      </c>
      <c r="H813" t="s">
        <v>18</v>
      </c>
      <c r="I813" t="s">
        <v>8</v>
      </c>
    </row>
    <row r="814" spans="1:9">
      <c r="A814">
        <v>813</v>
      </c>
      <c r="B814">
        <v>675</v>
      </c>
      <c r="C814">
        <v>7</v>
      </c>
      <c r="D814">
        <v>400</v>
      </c>
      <c r="E814" t="s">
        <v>6</v>
      </c>
      <c r="F814">
        <v>30</v>
      </c>
      <c r="G814" t="s">
        <v>2</v>
      </c>
      <c r="H814" t="s">
        <v>18</v>
      </c>
      <c r="I814" t="s">
        <v>22</v>
      </c>
    </row>
    <row r="815" spans="1:9">
      <c r="A815">
        <v>814</v>
      </c>
      <c r="B815">
        <v>892</v>
      </c>
      <c r="C815">
        <v>3</v>
      </c>
      <c r="D815">
        <v>189</v>
      </c>
      <c r="E815" t="s">
        <v>5</v>
      </c>
      <c r="F815">
        <v>27</v>
      </c>
      <c r="G815" t="s">
        <v>1</v>
      </c>
      <c r="H815" t="s">
        <v>18</v>
      </c>
      <c r="I815" t="s">
        <v>10</v>
      </c>
    </row>
    <row r="816" spans="1:9">
      <c r="A816">
        <v>815</v>
      </c>
      <c r="B816">
        <v>1034</v>
      </c>
      <c r="C816">
        <v>1</v>
      </c>
      <c r="D816">
        <v>142</v>
      </c>
      <c r="E816" t="s">
        <v>6</v>
      </c>
      <c r="F816">
        <v>34</v>
      </c>
      <c r="G816" t="s">
        <v>1</v>
      </c>
      <c r="H816" t="s">
        <v>17</v>
      </c>
      <c r="I816" t="s">
        <v>8</v>
      </c>
    </row>
    <row r="817" spans="1:9">
      <c r="A817">
        <v>816</v>
      </c>
      <c r="B817">
        <v>396</v>
      </c>
      <c r="C817">
        <v>1</v>
      </c>
      <c r="D817">
        <v>216</v>
      </c>
      <c r="E817" t="s">
        <v>6</v>
      </c>
      <c r="F817">
        <v>29</v>
      </c>
      <c r="G817" t="s">
        <v>1</v>
      </c>
      <c r="H817" t="s">
        <v>17</v>
      </c>
      <c r="I817" t="s">
        <v>8</v>
      </c>
    </row>
    <row r="818" spans="1:9">
      <c r="A818">
        <v>817</v>
      </c>
      <c r="B818">
        <v>742</v>
      </c>
      <c r="C818">
        <v>3</v>
      </c>
      <c r="D818">
        <v>177</v>
      </c>
      <c r="E818" t="s">
        <v>6</v>
      </c>
      <c r="F818">
        <v>25</v>
      </c>
      <c r="G818" t="s">
        <v>1</v>
      </c>
      <c r="H818" t="s">
        <v>18</v>
      </c>
      <c r="I818" t="s">
        <v>10</v>
      </c>
    </row>
    <row r="819" spans="1:9">
      <c r="A819">
        <v>818</v>
      </c>
      <c r="B819">
        <v>968</v>
      </c>
      <c r="C819">
        <v>8</v>
      </c>
      <c r="D819">
        <v>90</v>
      </c>
      <c r="E819" t="s">
        <v>6</v>
      </c>
      <c r="F819">
        <v>34</v>
      </c>
      <c r="G819" t="s">
        <v>2</v>
      </c>
      <c r="H819" t="s">
        <v>18</v>
      </c>
      <c r="I819" t="s">
        <v>23</v>
      </c>
    </row>
    <row r="820" spans="1:9">
      <c r="A820">
        <v>819</v>
      </c>
      <c r="B820">
        <v>1047</v>
      </c>
      <c r="C820">
        <v>3</v>
      </c>
      <c r="D820">
        <v>176</v>
      </c>
      <c r="E820" t="s">
        <v>6</v>
      </c>
      <c r="F820">
        <v>24</v>
      </c>
      <c r="G820" t="s">
        <v>1</v>
      </c>
      <c r="H820" t="s">
        <v>18</v>
      </c>
      <c r="I820" t="s">
        <v>10</v>
      </c>
    </row>
    <row r="821" spans="1:9">
      <c r="A821">
        <v>820</v>
      </c>
      <c r="B821">
        <v>1249</v>
      </c>
      <c r="C821">
        <v>2</v>
      </c>
      <c r="D821">
        <v>170</v>
      </c>
      <c r="E821" t="s">
        <v>6</v>
      </c>
      <c r="F821">
        <v>37</v>
      </c>
      <c r="G821" t="s">
        <v>1</v>
      </c>
      <c r="H821" t="s">
        <v>18</v>
      </c>
      <c r="I821" t="s">
        <v>9</v>
      </c>
    </row>
    <row r="822" spans="1:9">
      <c r="A822">
        <v>821</v>
      </c>
      <c r="B822">
        <v>1941</v>
      </c>
      <c r="C822">
        <v>3</v>
      </c>
      <c r="D822">
        <v>197</v>
      </c>
      <c r="E822" t="s">
        <v>6</v>
      </c>
      <c r="F822">
        <v>33</v>
      </c>
      <c r="G822" t="s">
        <v>1</v>
      </c>
      <c r="H822" t="s">
        <v>18</v>
      </c>
      <c r="I822" t="s">
        <v>10</v>
      </c>
    </row>
    <row r="823" spans="1:9">
      <c r="A823">
        <v>822</v>
      </c>
      <c r="B823">
        <v>226</v>
      </c>
      <c r="C823">
        <v>7</v>
      </c>
      <c r="D823">
        <v>40</v>
      </c>
      <c r="E823" t="s">
        <v>5</v>
      </c>
      <c r="F823">
        <v>22</v>
      </c>
      <c r="G823" t="s">
        <v>2</v>
      </c>
      <c r="H823" t="s">
        <v>18</v>
      </c>
      <c r="I823" t="s">
        <v>22</v>
      </c>
    </row>
    <row r="824" spans="1:9">
      <c r="A824">
        <v>823</v>
      </c>
      <c r="B824">
        <v>264</v>
      </c>
      <c r="C824">
        <v>7</v>
      </c>
      <c r="D824">
        <v>282</v>
      </c>
      <c r="E824" t="s">
        <v>6</v>
      </c>
      <c r="F824">
        <v>19</v>
      </c>
      <c r="G824" t="s">
        <v>2</v>
      </c>
      <c r="H824" t="s">
        <v>17</v>
      </c>
      <c r="I824" t="s">
        <v>22</v>
      </c>
    </row>
    <row r="825" spans="1:9">
      <c r="A825">
        <v>824</v>
      </c>
      <c r="B825">
        <v>235</v>
      </c>
      <c r="C825">
        <v>4</v>
      </c>
      <c r="D825">
        <v>90</v>
      </c>
      <c r="E825" t="s">
        <v>5</v>
      </c>
      <c r="F825">
        <v>33</v>
      </c>
      <c r="G825" t="s">
        <v>1</v>
      </c>
      <c r="H825" t="s">
        <v>18</v>
      </c>
      <c r="I825" t="s">
        <v>11</v>
      </c>
    </row>
    <row r="826" spans="1:9">
      <c r="A826">
        <v>825</v>
      </c>
      <c r="B826">
        <v>510</v>
      </c>
      <c r="C826">
        <v>2</v>
      </c>
      <c r="D826">
        <v>90</v>
      </c>
      <c r="E826" t="s">
        <v>6</v>
      </c>
      <c r="F826">
        <v>18</v>
      </c>
      <c r="G826" t="s">
        <v>1</v>
      </c>
      <c r="H826" t="s">
        <v>18</v>
      </c>
      <c r="I826" t="s">
        <v>9</v>
      </c>
    </row>
    <row r="827" spans="1:9">
      <c r="A827">
        <v>826</v>
      </c>
      <c r="B827">
        <v>1060</v>
      </c>
      <c r="C827">
        <v>6</v>
      </c>
      <c r="D827">
        <v>40</v>
      </c>
      <c r="E827" t="s">
        <v>5</v>
      </c>
      <c r="F827">
        <v>34</v>
      </c>
      <c r="G827" t="s">
        <v>2</v>
      </c>
      <c r="H827" t="s">
        <v>18</v>
      </c>
      <c r="I827" t="s">
        <v>21</v>
      </c>
    </row>
    <row r="828" spans="1:9">
      <c r="A828">
        <v>827</v>
      </c>
      <c r="B828">
        <v>30</v>
      </c>
      <c r="C828">
        <v>1</v>
      </c>
      <c r="D828">
        <v>107</v>
      </c>
      <c r="E828" t="s">
        <v>6</v>
      </c>
      <c r="F828">
        <v>20</v>
      </c>
      <c r="G828" t="s">
        <v>1</v>
      </c>
      <c r="H828" t="s">
        <v>17</v>
      </c>
      <c r="I828" t="s">
        <v>8</v>
      </c>
    </row>
    <row r="829" spans="1:9">
      <c r="A829">
        <v>828</v>
      </c>
      <c r="B829">
        <v>1053</v>
      </c>
      <c r="C829">
        <v>3</v>
      </c>
      <c r="D829">
        <v>103</v>
      </c>
      <c r="E829" t="s">
        <v>5</v>
      </c>
      <c r="F829">
        <v>26</v>
      </c>
      <c r="G829" t="s">
        <v>1</v>
      </c>
      <c r="H829" t="s">
        <v>17</v>
      </c>
      <c r="I829" t="s">
        <v>10</v>
      </c>
    </row>
    <row r="830" spans="1:9">
      <c r="A830">
        <v>829</v>
      </c>
      <c r="B830">
        <v>1116</v>
      </c>
      <c r="C830">
        <v>3</v>
      </c>
      <c r="D830">
        <v>85</v>
      </c>
      <c r="E830" t="s">
        <v>6</v>
      </c>
      <c r="F830">
        <v>26</v>
      </c>
      <c r="G830" t="s">
        <v>1</v>
      </c>
      <c r="H830" t="s">
        <v>18</v>
      </c>
      <c r="I830" t="s">
        <v>10</v>
      </c>
    </row>
    <row r="831" spans="1:9">
      <c r="A831">
        <v>830</v>
      </c>
      <c r="B831">
        <v>1109</v>
      </c>
      <c r="C831">
        <v>2</v>
      </c>
      <c r="D831">
        <v>90</v>
      </c>
      <c r="E831" t="s">
        <v>5</v>
      </c>
      <c r="F831">
        <v>33</v>
      </c>
      <c r="G831" t="s">
        <v>1</v>
      </c>
      <c r="H831" t="s">
        <v>18</v>
      </c>
      <c r="I831" t="s">
        <v>9</v>
      </c>
    </row>
    <row r="832" spans="1:9">
      <c r="A832">
        <v>831</v>
      </c>
      <c r="B832">
        <v>1562</v>
      </c>
      <c r="C832">
        <v>5</v>
      </c>
      <c r="D832">
        <v>170</v>
      </c>
      <c r="E832" t="s">
        <v>6</v>
      </c>
      <c r="F832">
        <v>34</v>
      </c>
      <c r="G832" t="s">
        <v>1</v>
      </c>
      <c r="H832" t="s">
        <v>18</v>
      </c>
      <c r="I832" t="s">
        <v>12</v>
      </c>
    </row>
    <row r="833" spans="1:9">
      <c r="A833">
        <v>832</v>
      </c>
      <c r="B833">
        <v>141</v>
      </c>
      <c r="C833">
        <v>4</v>
      </c>
      <c r="D833">
        <v>90</v>
      </c>
      <c r="E833" t="s">
        <v>6</v>
      </c>
      <c r="F833">
        <v>24</v>
      </c>
      <c r="G833" t="s">
        <v>1</v>
      </c>
      <c r="H833" t="s">
        <v>18</v>
      </c>
      <c r="I833" t="s">
        <v>11</v>
      </c>
    </row>
    <row r="834" spans="1:9">
      <c r="A834">
        <v>833</v>
      </c>
      <c r="B834">
        <v>172</v>
      </c>
      <c r="C834">
        <v>3</v>
      </c>
      <c r="D834">
        <v>92</v>
      </c>
      <c r="E834" t="s">
        <v>5</v>
      </c>
      <c r="F834">
        <v>25</v>
      </c>
      <c r="G834" t="s">
        <v>1</v>
      </c>
      <c r="H834" t="s">
        <v>17</v>
      </c>
      <c r="I834" t="s">
        <v>10</v>
      </c>
    </row>
    <row r="835" spans="1:9">
      <c r="A835">
        <v>834</v>
      </c>
      <c r="B835">
        <v>745</v>
      </c>
      <c r="C835">
        <v>3</v>
      </c>
      <c r="D835">
        <v>249</v>
      </c>
      <c r="E835" t="s">
        <v>6</v>
      </c>
      <c r="F835">
        <v>28</v>
      </c>
      <c r="G835" t="s">
        <v>1</v>
      </c>
      <c r="H835" t="s">
        <v>18</v>
      </c>
      <c r="I835" t="s">
        <v>10</v>
      </c>
    </row>
    <row r="836" spans="1:9">
      <c r="A836">
        <v>835</v>
      </c>
      <c r="B836">
        <v>897</v>
      </c>
      <c r="C836">
        <v>8</v>
      </c>
      <c r="D836">
        <v>40</v>
      </c>
      <c r="E836" t="s">
        <v>6</v>
      </c>
      <c r="F836">
        <v>29</v>
      </c>
      <c r="G836" t="s">
        <v>2</v>
      </c>
      <c r="H836" t="s">
        <v>18</v>
      </c>
      <c r="I836" t="s">
        <v>23</v>
      </c>
    </row>
    <row r="837" spans="1:9">
      <c r="A837">
        <v>836</v>
      </c>
      <c r="B837">
        <v>1237</v>
      </c>
      <c r="C837">
        <v>5</v>
      </c>
      <c r="D837">
        <v>90</v>
      </c>
      <c r="E837" t="s">
        <v>6</v>
      </c>
      <c r="F837">
        <v>22</v>
      </c>
      <c r="G837" t="s">
        <v>1</v>
      </c>
      <c r="H837" t="s">
        <v>18</v>
      </c>
      <c r="I837" t="s">
        <v>12</v>
      </c>
    </row>
    <row r="838" spans="1:9">
      <c r="A838">
        <v>837</v>
      </c>
      <c r="B838">
        <v>1461</v>
      </c>
      <c r="C838">
        <v>5</v>
      </c>
      <c r="D838">
        <v>210</v>
      </c>
      <c r="E838" t="s">
        <v>5</v>
      </c>
      <c r="F838">
        <v>38</v>
      </c>
      <c r="G838" t="s">
        <v>1</v>
      </c>
      <c r="H838" t="s">
        <v>18</v>
      </c>
      <c r="I838" t="s">
        <v>12</v>
      </c>
    </row>
    <row r="839" spans="1:9">
      <c r="A839">
        <v>838</v>
      </c>
      <c r="B839">
        <v>754</v>
      </c>
      <c r="C839">
        <v>7</v>
      </c>
      <c r="D839">
        <v>40</v>
      </c>
      <c r="E839" t="s">
        <v>6</v>
      </c>
      <c r="F839">
        <v>32</v>
      </c>
      <c r="G839" t="s">
        <v>2</v>
      </c>
      <c r="H839" t="s">
        <v>18</v>
      </c>
      <c r="I839" t="s">
        <v>22</v>
      </c>
    </row>
    <row r="840" spans="1:9">
      <c r="A840">
        <v>839</v>
      </c>
      <c r="B840">
        <v>1664</v>
      </c>
      <c r="C840">
        <v>8</v>
      </c>
      <c r="D840">
        <v>90</v>
      </c>
      <c r="E840" t="s">
        <v>5</v>
      </c>
      <c r="F840">
        <v>35</v>
      </c>
      <c r="G840" t="s">
        <v>2</v>
      </c>
      <c r="H840" t="s">
        <v>18</v>
      </c>
      <c r="I840" t="s">
        <v>23</v>
      </c>
    </row>
    <row r="841" spans="1:9">
      <c r="A841">
        <v>840</v>
      </c>
      <c r="B841">
        <v>2066</v>
      </c>
      <c r="C841">
        <v>7</v>
      </c>
      <c r="D841">
        <v>152</v>
      </c>
      <c r="E841" t="s">
        <v>6</v>
      </c>
      <c r="F841">
        <v>27</v>
      </c>
      <c r="G841" t="s">
        <v>2</v>
      </c>
      <c r="H841" t="s">
        <v>17</v>
      </c>
      <c r="I841" t="s">
        <v>22</v>
      </c>
    </row>
    <row r="842" spans="1:9">
      <c r="A842">
        <v>841</v>
      </c>
      <c r="B842">
        <v>393</v>
      </c>
      <c r="C842">
        <v>9</v>
      </c>
      <c r="D842">
        <v>302</v>
      </c>
      <c r="E842" t="s">
        <v>5</v>
      </c>
      <c r="F842">
        <v>22</v>
      </c>
      <c r="G842" t="s">
        <v>2</v>
      </c>
      <c r="H842" t="s">
        <v>17</v>
      </c>
      <c r="I842" t="s">
        <v>24</v>
      </c>
    </row>
    <row r="843" spans="1:9">
      <c r="A843">
        <v>842</v>
      </c>
      <c r="B843">
        <v>101</v>
      </c>
      <c r="C843">
        <v>5</v>
      </c>
      <c r="D843">
        <v>191</v>
      </c>
      <c r="E843" t="s">
        <v>6</v>
      </c>
      <c r="F843">
        <v>19</v>
      </c>
      <c r="G843" t="s">
        <v>1</v>
      </c>
      <c r="H843" t="s">
        <v>18</v>
      </c>
      <c r="I843" t="s">
        <v>12</v>
      </c>
    </row>
    <row r="844" spans="1:9">
      <c r="A844">
        <v>843</v>
      </c>
      <c r="B844">
        <v>1229</v>
      </c>
      <c r="C844">
        <v>8</v>
      </c>
      <c r="D844">
        <v>40</v>
      </c>
      <c r="E844" t="s">
        <v>6</v>
      </c>
      <c r="F844">
        <v>38</v>
      </c>
      <c r="G844" t="s">
        <v>2</v>
      </c>
      <c r="H844" t="s">
        <v>18</v>
      </c>
      <c r="I844" t="s">
        <v>23</v>
      </c>
    </row>
    <row r="845" spans="1:9">
      <c r="A845">
        <v>844</v>
      </c>
      <c r="B845">
        <v>455</v>
      </c>
      <c r="C845">
        <v>5</v>
      </c>
      <c r="D845">
        <v>91</v>
      </c>
      <c r="E845" t="s">
        <v>5</v>
      </c>
      <c r="F845">
        <v>32</v>
      </c>
      <c r="G845" t="s">
        <v>1</v>
      </c>
      <c r="H845" t="s">
        <v>18</v>
      </c>
      <c r="I845" t="s">
        <v>12</v>
      </c>
    </row>
    <row r="846" spans="1:9">
      <c r="A846">
        <v>845</v>
      </c>
      <c r="B846">
        <v>1190</v>
      </c>
      <c r="C846">
        <v>7</v>
      </c>
      <c r="D846">
        <v>40</v>
      </c>
      <c r="E846" t="s">
        <v>6</v>
      </c>
      <c r="F846">
        <v>20</v>
      </c>
      <c r="G846" t="s">
        <v>2</v>
      </c>
      <c r="H846" t="s">
        <v>18</v>
      </c>
      <c r="I846" t="s">
        <v>22</v>
      </c>
    </row>
    <row r="847" spans="1:9">
      <c r="A847">
        <v>846</v>
      </c>
      <c r="B847">
        <v>713</v>
      </c>
      <c r="C847">
        <v>2</v>
      </c>
      <c r="D847">
        <v>90</v>
      </c>
      <c r="E847" t="s">
        <v>6</v>
      </c>
      <c r="F847">
        <v>36</v>
      </c>
      <c r="G847" t="s">
        <v>1</v>
      </c>
      <c r="H847" t="s">
        <v>18</v>
      </c>
      <c r="I847" t="s">
        <v>9</v>
      </c>
    </row>
    <row r="848" spans="1:9">
      <c r="A848">
        <v>847</v>
      </c>
      <c r="B848">
        <v>946</v>
      </c>
      <c r="C848">
        <v>4</v>
      </c>
      <c r="D848">
        <v>212</v>
      </c>
      <c r="E848" t="s">
        <v>6</v>
      </c>
      <c r="F848">
        <v>34</v>
      </c>
      <c r="G848" t="s">
        <v>1</v>
      </c>
      <c r="H848" t="s">
        <v>17</v>
      </c>
      <c r="I848" t="s">
        <v>11</v>
      </c>
    </row>
    <row r="849" spans="1:9">
      <c r="A849">
        <v>848</v>
      </c>
      <c r="B849">
        <v>1195</v>
      </c>
      <c r="C849">
        <v>8</v>
      </c>
      <c r="D849">
        <v>294</v>
      </c>
      <c r="E849" t="s">
        <v>5</v>
      </c>
      <c r="F849">
        <v>31</v>
      </c>
      <c r="G849" t="s">
        <v>2</v>
      </c>
      <c r="H849" t="s">
        <v>18</v>
      </c>
      <c r="I849" t="s">
        <v>23</v>
      </c>
    </row>
    <row r="850" spans="1:9">
      <c r="A850">
        <v>849</v>
      </c>
      <c r="B850">
        <v>47</v>
      </c>
      <c r="C850">
        <v>3</v>
      </c>
      <c r="D850">
        <v>145</v>
      </c>
      <c r="E850" t="s">
        <v>5</v>
      </c>
      <c r="F850">
        <v>21</v>
      </c>
      <c r="G850" t="s">
        <v>1</v>
      </c>
      <c r="H850" t="s">
        <v>17</v>
      </c>
      <c r="I850" t="s">
        <v>10</v>
      </c>
    </row>
    <row r="851" spans="1:9">
      <c r="A851">
        <v>850</v>
      </c>
      <c r="B851">
        <v>1882</v>
      </c>
      <c r="C851">
        <v>9</v>
      </c>
      <c r="D851">
        <v>244</v>
      </c>
      <c r="E851" t="s">
        <v>5</v>
      </c>
      <c r="F851">
        <v>34</v>
      </c>
      <c r="G851" t="s">
        <v>2</v>
      </c>
      <c r="H851" t="s">
        <v>18</v>
      </c>
      <c r="I851" t="s">
        <v>24</v>
      </c>
    </row>
    <row r="852" spans="1:9">
      <c r="A852">
        <v>851</v>
      </c>
      <c r="B852">
        <v>542</v>
      </c>
      <c r="C852">
        <v>1</v>
      </c>
      <c r="D852">
        <v>90</v>
      </c>
      <c r="E852" t="s">
        <v>5</v>
      </c>
      <c r="F852">
        <v>35</v>
      </c>
      <c r="G852" t="s">
        <v>1</v>
      </c>
      <c r="H852" t="s">
        <v>18</v>
      </c>
      <c r="I852" t="s">
        <v>8</v>
      </c>
    </row>
    <row r="853" spans="1:9">
      <c r="A853">
        <v>852</v>
      </c>
      <c r="B853">
        <v>350</v>
      </c>
      <c r="C853">
        <v>9</v>
      </c>
      <c r="D853">
        <v>40</v>
      </c>
      <c r="E853" t="s">
        <v>5</v>
      </c>
      <c r="F853">
        <v>38</v>
      </c>
      <c r="G853" t="s">
        <v>2</v>
      </c>
      <c r="H853" t="s">
        <v>18</v>
      </c>
      <c r="I853" t="s">
        <v>24</v>
      </c>
    </row>
    <row r="854" spans="1:9">
      <c r="A854">
        <v>853</v>
      </c>
      <c r="B854">
        <v>629</v>
      </c>
      <c r="C854">
        <v>5</v>
      </c>
      <c r="D854">
        <v>134</v>
      </c>
      <c r="E854" t="s">
        <v>6</v>
      </c>
      <c r="F854">
        <v>30</v>
      </c>
      <c r="G854" t="s">
        <v>1</v>
      </c>
      <c r="H854" t="s">
        <v>18</v>
      </c>
      <c r="I854" t="s">
        <v>12</v>
      </c>
    </row>
    <row r="855" spans="1:9">
      <c r="A855">
        <v>854</v>
      </c>
      <c r="B855">
        <v>963</v>
      </c>
      <c r="C855">
        <v>9</v>
      </c>
      <c r="D855">
        <v>321</v>
      </c>
      <c r="E855" t="s">
        <v>5</v>
      </c>
      <c r="F855">
        <v>20</v>
      </c>
      <c r="G855" t="s">
        <v>2</v>
      </c>
      <c r="H855" t="s">
        <v>17</v>
      </c>
      <c r="I855" t="s">
        <v>24</v>
      </c>
    </row>
    <row r="856" spans="1:9">
      <c r="A856">
        <v>855</v>
      </c>
      <c r="B856">
        <v>439</v>
      </c>
      <c r="C856">
        <v>4</v>
      </c>
      <c r="D856">
        <v>90</v>
      </c>
      <c r="E856" t="s">
        <v>5</v>
      </c>
      <c r="F856">
        <v>29</v>
      </c>
      <c r="G856" t="s">
        <v>1</v>
      </c>
      <c r="H856" t="s">
        <v>18</v>
      </c>
      <c r="I856" t="s">
        <v>11</v>
      </c>
    </row>
    <row r="857" spans="1:9">
      <c r="A857">
        <v>856</v>
      </c>
      <c r="B857">
        <v>1807</v>
      </c>
      <c r="C857">
        <v>5</v>
      </c>
      <c r="D857">
        <v>90</v>
      </c>
      <c r="E857" t="s">
        <v>5</v>
      </c>
      <c r="F857">
        <v>50</v>
      </c>
      <c r="G857" t="s">
        <v>1</v>
      </c>
      <c r="H857" t="s">
        <v>18</v>
      </c>
      <c r="I857" t="s">
        <v>12</v>
      </c>
    </row>
    <row r="858" spans="1:9">
      <c r="A858">
        <v>857</v>
      </c>
      <c r="B858">
        <v>1027</v>
      </c>
      <c r="C858">
        <v>7</v>
      </c>
      <c r="D858">
        <v>90</v>
      </c>
      <c r="E858" t="s">
        <v>5</v>
      </c>
      <c r="F858">
        <v>19</v>
      </c>
      <c r="G858" t="s">
        <v>2</v>
      </c>
      <c r="H858" t="s">
        <v>18</v>
      </c>
      <c r="I858" t="s">
        <v>22</v>
      </c>
    </row>
    <row r="859" spans="1:9">
      <c r="A859">
        <v>858</v>
      </c>
      <c r="B859">
        <v>1262</v>
      </c>
      <c r="C859">
        <v>2</v>
      </c>
      <c r="D859">
        <v>195</v>
      </c>
      <c r="E859" t="s">
        <v>5</v>
      </c>
      <c r="F859">
        <v>36</v>
      </c>
      <c r="G859" t="s">
        <v>1</v>
      </c>
      <c r="H859" t="s">
        <v>18</v>
      </c>
      <c r="I859" t="s">
        <v>9</v>
      </c>
    </row>
    <row r="860" spans="1:9">
      <c r="A860">
        <v>859</v>
      </c>
      <c r="B860">
        <v>1330</v>
      </c>
      <c r="C860">
        <v>8</v>
      </c>
      <c r="D860">
        <v>90</v>
      </c>
      <c r="E860" t="s">
        <v>5</v>
      </c>
      <c r="F860">
        <v>18</v>
      </c>
      <c r="G860" t="s">
        <v>2</v>
      </c>
      <c r="H860" t="s">
        <v>18</v>
      </c>
      <c r="I860" t="s">
        <v>23</v>
      </c>
    </row>
    <row r="861" spans="1:9">
      <c r="A861">
        <v>860</v>
      </c>
      <c r="B861">
        <v>1678</v>
      </c>
      <c r="C861">
        <v>2</v>
      </c>
      <c r="D861">
        <v>137</v>
      </c>
      <c r="E861" t="s">
        <v>5</v>
      </c>
      <c r="F861">
        <v>27</v>
      </c>
      <c r="G861" t="s">
        <v>1</v>
      </c>
      <c r="H861" t="s">
        <v>17</v>
      </c>
      <c r="I861" t="s">
        <v>9</v>
      </c>
    </row>
    <row r="862" spans="1:9">
      <c r="A862">
        <v>861</v>
      </c>
      <c r="B862">
        <v>455</v>
      </c>
      <c r="C862">
        <v>2</v>
      </c>
      <c r="D862">
        <v>107</v>
      </c>
      <c r="E862" t="s">
        <v>5</v>
      </c>
      <c r="F862">
        <v>32</v>
      </c>
      <c r="G862" t="s">
        <v>1</v>
      </c>
      <c r="H862" t="s">
        <v>17</v>
      </c>
      <c r="I862" t="s">
        <v>9</v>
      </c>
    </row>
    <row r="863" spans="1:9">
      <c r="A863">
        <v>862</v>
      </c>
      <c r="B863">
        <v>1562</v>
      </c>
      <c r="C863">
        <v>8</v>
      </c>
      <c r="D863">
        <v>40</v>
      </c>
      <c r="E863" t="s">
        <v>6</v>
      </c>
      <c r="F863">
        <v>34</v>
      </c>
      <c r="G863" t="s">
        <v>2</v>
      </c>
      <c r="H863" t="s">
        <v>18</v>
      </c>
      <c r="I863" t="s">
        <v>23</v>
      </c>
    </row>
    <row r="864" spans="1:9">
      <c r="A864">
        <v>863</v>
      </c>
      <c r="B864">
        <v>619</v>
      </c>
      <c r="C864">
        <v>2</v>
      </c>
      <c r="D864">
        <v>90</v>
      </c>
      <c r="E864" t="s">
        <v>5</v>
      </c>
      <c r="F864">
        <v>27</v>
      </c>
      <c r="G864" t="s">
        <v>1</v>
      </c>
      <c r="H864" t="s">
        <v>18</v>
      </c>
      <c r="I864" t="s">
        <v>9</v>
      </c>
    </row>
    <row r="865" spans="1:9">
      <c r="A865">
        <v>864</v>
      </c>
      <c r="B865">
        <v>1161</v>
      </c>
      <c r="C865">
        <v>7</v>
      </c>
      <c r="D865">
        <v>40</v>
      </c>
      <c r="E865" t="s">
        <v>6</v>
      </c>
      <c r="F865">
        <v>30</v>
      </c>
      <c r="G865" t="s">
        <v>2</v>
      </c>
      <c r="H865" t="s">
        <v>18</v>
      </c>
      <c r="I865" t="s">
        <v>22</v>
      </c>
    </row>
    <row r="866" spans="1:9">
      <c r="A866">
        <v>865</v>
      </c>
      <c r="B866">
        <v>201</v>
      </c>
      <c r="C866">
        <v>5</v>
      </c>
      <c r="D866">
        <v>223</v>
      </c>
      <c r="E866" t="s">
        <v>5</v>
      </c>
      <c r="F866">
        <v>32</v>
      </c>
      <c r="G866" t="s">
        <v>1</v>
      </c>
      <c r="H866" t="s">
        <v>18</v>
      </c>
      <c r="I866" t="s">
        <v>12</v>
      </c>
    </row>
    <row r="867" spans="1:9">
      <c r="A867">
        <v>866</v>
      </c>
      <c r="B867">
        <v>1028</v>
      </c>
      <c r="C867">
        <v>3</v>
      </c>
      <c r="D867">
        <v>161</v>
      </c>
      <c r="E867" t="s">
        <v>6</v>
      </c>
      <c r="F867">
        <v>19</v>
      </c>
      <c r="G867" t="s">
        <v>1</v>
      </c>
      <c r="H867" t="s">
        <v>18</v>
      </c>
      <c r="I867" t="s">
        <v>10</v>
      </c>
    </row>
    <row r="868" spans="1:9">
      <c r="A868">
        <v>867</v>
      </c>
      <c r="B868">
        <v>649</v>
      </c>
      <c r="C868">
        <v>1</v>
      </c>
      <c r="D868">
        <v>90</v>
      </c>
      <c r="E868" t="s">
        <v>6</v>
      </c>
      <c r="F868">
        <v>31</v>
      </c>
      <c r="G868" t="s">
        <v>1</v>
      </c>
      <c r="H868" t="s">
        <v>18</v>
      </c>
      <c r="I868" t="s">
        <v>8</v>
      </c>
    </row>
    <row r="869" spans="1:9">
      <c r="A869">
        <v>868</v>
      </c>
      <c r="B869">
        <v>934</v>
      </c>
      <c r="C869">
        <v>9</v>
      </c>
      <c r="D869">
        <v>153</v>
      </c>
      <c r="E869" t="s">
        <v>6</v>
      </c>
      <c r="F869">
        <v>21</v>
      </c>
      <c r="G869" t="s">
        <v>2</v>
      </c>
      <c r="H869" t="s">
        <v>17</v>
      </c>
      <c r="I869" t="s">
        <v>24</v>
      </c>
    </row>
    <row r="870" spans="1:9">
      <c r="A870">
        <v>869</v>
      </c>
      <c r="B870">
        <v>40</v>
      </c>
      <c r="C870">
        <v>2</v>
      </c>
      <c r="D870">
        <v>189</v>
      </c>
      <c r="E870" t="s">
        <v>6</v>
      </c>
      <c r="F870">
        <v>32</v>
      </c>
      <c r="G870" t="s">
        <v>1</v>
      </c>
      <c r="H870" t="s">
        <v>18</v>
      </c>
      <c r="I870" t="s">
        <v>9</v>
      </c>
    </row>
    <row r="871" spans="1:9">
      <c r="A871">
        <v>870</v>
      </c>
      <c r="B871">
        <v>2042</v>
      </c>
      <c r="C871">
        <v>2</v>
      </c>
      <c r="D871">
        <v>148</v>
      </c>
      <c r="E871" t="s">
        <v>5</v>
      </c>
      <c r="F871">
        <v>39</v>
      </c>
      <c r="G871" t="s">
        <v>1</v>
      </c>
      <c r="H871" t="s">
        <v>17</v>
      </c>
      <c r="I871" t="s">
        <v>9</v>
      </c>
    </row>
    <row r="872" spans="1:9">
      <c r="A872">
        <v>871</v>
      </c>
      <c r="B872">
        <v>1332</v>
      </c>
      <c r="C872">
        <v>5</v>
      </c>
      <c r="D872">
        <v>134</v>
      </c>
      <c r="E872" t="s">
        <v>6</v>
      </c>
      <c r="F872">
        <v>24</v>
      </c>
      <c r="G872" t="s">
        <v>1</v>
      </c>
      <c r="H872" t="s">
        <v>18</v>
      </c>
      <c r="I872" t="s">
        <v>12</v>
      </c>
    </row>
    <row r="873" spans="1:9">
      <c r="A873">
        <v>872</v>
      </c>
      <c r="B873">
        <v>1689</v>
      </c>
      <c r="C873">
        <v>5</v>
      </c>
      <c r="D873">
        <v>232</v>
      </c>
      <c r="E873" t="s">
        <v>6</v>
      </c>
      <c r="F873">
        <v>25</v>
      </c>
      <c r="G873" t="s">
        <v>1</v>
      </c>
      <c r="H873" t="s">
        <v>18</v>
      </c>
      <c r="I873" t="s">
        <v>12</v>
      </c>
    </row>
    <row r="874" spans="1:9">
      <c r="A874">
        <v>873</v>
      </c>
      <c r="B874">
        <v>883</v>
      </c>
      <c r="C874">
        <v>6</v>
      </c>
      <c r="D874">
        <v>224</v>
      </c>
      <c r="E874" t="s">
        <v>5</v>
      </c>
      <c r="F874">
        <v>30</v>
      </c>
      <c r="G874" t="s">
        <v>2</v>
      </c>
      <c r="H874" t="s">
        <v>18</v>
      </c>
      <c r="I874" t="s">
        <v>21</v>
      </c>
    </row>
    <row r="875" spans="1:9">
      <c r="A875">
        <v>874</v>
      </c>
      <c r="B875">
        <v>1571</v>
      </c>
      <c r="C875">
        <v>3</v>
      </c>
      <c r="D875">
        <v>165</v>
      </c>
      <c r="E875" t="s">
        <v>6</v>
      </c>
      <c r="F875">
        <v>33</v>
      </c>
      <c r="G875" t="s">
        <v>1</v>
      </c>
      <c r="H875" t="s">
        <v>17</v>
      </c>
      <c r="I875" t="s">
        <v>10</v>
      </c>
    </row>
    <row r="876" spans="1:9">
      <c r="A876">
        <v>875</v>
      </c>
      <c r="B876">
        <v>1440</v>
      </c>
      <c r="C876">
        <v>1</v>
      </c>
      <c r="D876">
        <v>90</v>
      </c>
      <c r="E876" t="s">
        <v>5</v>
      </c>
      <c r="F876">
        <v>33</v>
      </c>
      <c r="G876" t="s">
        <v>1</v>
      </c>
      <c r="H876" t="s">
        <v>18</v>
      </c>
      <c r="I876" t="s">
        <v>8</v>
      </c>
    </row>
    <row r="877" spans="1:9">
      <c r="A877">
        <v>876</v>
      </c>
      <c r="B877">
        <v>672</v>
      </c>
      <c r="C877">
        <v>6</v>
      </c>
      <c r="D877">
        <v>369</v>
      </c>
      <c r="E877" t="s">
        <v>5</v>
      </c>
      <c r="F877">
        <v>24</v>
      </c>
      <c r="G877" t="s">
        <v>2</v>
      </c>
      <c r="H877" t="s">
        <v>17</v>
      </c>
      <c r="I877" t="s">
        <v>21</v>
      </c>
    </row>
    <row r="878" spans="1:9">
      <c r="A878">
        <v>877</v>
      </c>
      <c r="B878">
        <v>1499</v>
      </c>
      <c r="C878">
        <v>4</v>
      </c>
      <c r="D878">
        <v>102</v>
      </c>
      <c r="E878" t="s">
        <v>6</v>
      </c>
      <c r="F878">
        <v>30</v>
      </c>
      <c r="G878" t="s">
        <v>1</v>
      </c>
      <c r="H878" t="s">
        <v>18</v>
      </c>
      <c r="I878" t="s">
        <v>11</v>
      </c>
    </row>
    <row r="879" spans="1:9">
      <c r="A879">
        <v>878</v>
      </c>
      <c r="B879">
        <v>2082</v>
      </c>
      <c r="C879">
        <v>5</v>
      </c>
      <c r="D879">
        <v>176</v>
      </c>
      <c r="E879" t="s">
        <v>6</v>
      </c>
      <c r="F879">
        <v>23</v>
      </c>
      <c r="G879" t="s">
        <v>1</v>
      </c>
      <c r="H879" t="s">
        <v>18</v>
      </c>
      <c r="I879" t="s">
        <v>12</v>
      </c>
    </row>
    <row r="880" spans="1:9">
      <c r="A880">
        <v>879</v>
      </c>
      <c r="B880">
        <v>1218</v>
      </c>
      <c r="C880">
        <v>4</v>
      </c>
      <c r="D880">
        <v>145</v>
      </c>
      <c r="E880" t="s">
        <v>6</v>
      </c>
      <c r="F880">
        <v>24</v>
      </c>
      <c r="G880" t="s">
        <v>1</v>
      </c>
      <c r="H880" t="s">
        <v>17</v>
      </c>
      <c r="I880" t="s">
        <v>11</v>
      </c>
    </row>
    <row r="881" spans="1:9">
      <c r="A881">
        <v>880</v>
      </c>
      <c r="B881">
        <v>1986</v>
      </c>
      <c r="C881">
        <v>7</v>
      </c>
      <c r="D881">
        <v>40</v>
      </c>
      <c r="E881" t="s">
        <v>5</v>
      </c>
      <c r="F881">
        <v>31</v>
      </c>
      <c r="G881" t="s">
        <v>2</v>
      </c>
      <c r="H881" t="s">
        <v>18</v>
      </c>
      <c r="I881" t="s">
        <v>22</v>
      </c>
    </row>
    <row r="882" spans="1:9">
      <c r="A882">
        <v>881</v>
      </c>
      <c r="B882">
        <v>1175</v>
      </c>
      <c r="C882">
        <v>9</v>
      </c>
      <c r="D882">
        <v>90</v>
      </c>
      <c r="E882" t="s">
        <v>5</v>
      </c>
      <c r="F882">
        <v>21</v>
      </c>
      <c r="G882" t="s">
        <v>2</v>
      </c>
      <c r="H882" t="s">
        <v>18</v>
      </c>
      <c r="I882" t="s">
        <v>24</v>
      </c>
    </row>
    <row r="883" spans="1:9">
      <c r="A883">
        <v>882</v>
      </c>
      <c r="B883">
        <v>88</v>
      </c>
      <c r="C883">
        <v>1</v>
      </c>
      <c r="D883">
        <v>220</v>
      </c>
      <c r="E883" t="s">
        <v>6</v>
      </c>
      <c r="F883">
        <v>28</v>
      </c>
      <c r="G883" t="s">
        <v>1</v>
      </c>
      <c r="H883" t="s">
        <v>18</v>
      </c>
      <c r="I883" t="s">
        <v>8</v>
      </c>
    </row>
    <row r="884" spans="1:9">
      <c r="A884">
        <v>883</v>
      </c>
      <c r="B884">
        <v>1293</v>
      </c>
      <c r="C884">
        <v>1</v>
      </c>
      <c r="D884">
        <v>90</v>
      </c>
      <c r="E884" t="s">
        <v>6</v>
      </c>
      <c r="F884">
        <v>33</v>
      </c>
      <c r="G884" t="s">
        <v>1</v>
      </c>
      <c r="H884" t="s">
        <v>18</v>
      </c>
      <c r="I884" t="s">
        <v>8</v>
      </c>
    </row>
    <row r="885" spans="1:9">
      <c r="A885">
        <v>884</v>
      </c>
      <c r="B885">
        <v>1404</v>
      </c>
      <c r="C885">
        <v>2</v>
      </c>
      <c r="D885">
        <v>90</v>
      </c>
      <c r="E885" t="s">
        <v>6</v>
      </c>
      <c r="F885">
        <v>35</v>
      </c>
      <c r="G885" t="s">
        <v>1</v>
      </c>
      <c r="H885" t="s">
        <v>18</v>
      </c>
      <c r="I885" t="s">
        <v>9</v>
      </c>
    </row>
    <row r="886" spans="1:9">
      <c r="A886">
        <v>885</v>
      </c>
      <c r="B886">
        <v>961</v>
      </c>
      <c r="C886">
        <v>2</v>
      </c>
      <c r="D886">
        <v>106</v>
      </c>
      <c r="E886" t="s">
        <v>5</v>
      </c>
      <c r="F886">
        <v>31</v>
      </c>
      <c r="G886" t="s">
        <v>1</v>
      </c>
      <c r="H886" t="s">
        <v>18</v>
      </c>
      <c r="I886" t="s">
        <v>9</v>
      </c>
    </row>
    <row r="887" spans="1:9">
      <c r="A887">
        <v>886</v>
      </c>
      <c r="B887">
        <v>1948</v>
      </c>
      <c r="C887">
        <v>4</v>
      </c>
      <c r="D887">
        <v>130</v>
      </c>
      <c r="E887" t="s">
        <v>5</v>
      </c>
      <c r="F887">
        <v>20</v>
      </c>
      <c r="G887" t="s">
        <v>1</v>
      </c>
      <c r="H887" t="s">
        <v>18</v>
      </c>
      <c r="I887" t="s">
        <v>11</v>
      </c>
    </row>
    <row r="888" spans="1:9">
      <c r="A888">
        <v>887</v>
      </c>
      <c r="B888">
        <v>1830</v>
      </c>
      <c r="C888">
        <v>1</v>
      </c>
      <c r="D888">
        <v>169</v>
      </c>
      <c r="E888" t="s">
        <v>6</v>
      </c>
      <c r="F888">
        <v>19</v>
      </c>
      <c r="G888" t="s">
        <v>1</v>
      </c>
      <c r="H888" t="s">
        <v>18</v>
      </c>
      <c r="I888" t="s">
        <v>8</v>
      </c>
    </row>
    <row r="889" spans="1:9">
      <c r="A889">
        <v>888</v>
      </c>
      <c r="B889">
        <v>1809</v>
      </c>
      <c r="C889">
        <v>7</v>
      </c>
      <c r="D889">
        <v>40</v>
      </c>
      <c r="E889" t="s">
        <v>6</v>
      </c>
      <c r="F889">
        <v>25</v>
      </c>
      <c r="G889" t="s">
        <v>2</v>
      </c>
      <c r="H889" t="s">
        <v>18</v>
      </c>
      <c r="I889" t="s">
        <v>22</v>
      </c>
    </row>
    <row r="890" spans="1:9">
      <c r="A890">
        <v>889</v>
      </c>
      <c r="B890">
        <v>7</v>
      </c>
      <c r="C890">
        <v>8</v>
      </c>
      <c r="D890">
        <v>40</v>
      </c>
      <c r="E890" t="s">
        <v>5</v>
      </c>
      <c r="F890">
        <v>23</v>
      </c>
      <c r="G890" t="s">
        <v>2</v>
      </c>
      <c r="H890" t="s">
        <v>18</v>
      </c>
      <c r="I890" t="s">
        <v>23</v>
      </c>
    </row>
    <row r="891" spans="1:9">
      <c r="A891">
        <v>890</v>
      </c>
      <c r="B891">
        <v>1406</v>
      </c>
      <c r="C891">
        <v>9</v>
      </c>
      <c r="D891">
        <v>380</v>
      </c>
      <c r="E891" t="s">
        <v>5</v>
      </c>
      <c r="F891">
        <v>20</v>
      </c>
      <c r="G891" t="s">
        <v>2</v>
      </c>
      <c r="H891" t="s">
        <v>18</v>
      </c>
      <c r="I891" t="s">
        <v>24</v>
      </c>
    </row>
    <row r="892" spans="1:9">
      <c r="A892">
        <v>891</v>
      </c>
      <c r="B892">
        <v>1759</v>
      </c>
      <c r="C892">
        <v>4</v>
      </c>
      <c r="D892">
        <v>90</v>
      </c>
      <c r="E892" t="s">
        <v>5</v>
      </c>
      <c r="F892">
        <v>30</v>
      </c>
      <c r="G892" t="s">
        <v>1</v>
      </c>
      <c r="H892" t="s">
        <v>18</v>
      </c>
      <c r="I892" t="s">
        <v>11</v>
      </c>
    </row>
    <row r="893" spans="1:9">
      <c r="A893">
        <v>892</v>
      </c>
      <c r="B893">
        <v>564</v>
      </c>
      <c r="C893">
        <v>5</v>
      </c>
      <c r="D893">
        <v>182</v>
      </c>
      <c r="E893" t="s">
        <v>5</v>
      </c>
      <c r="F893">
        <v>22</v>
      </c>
      <c r="G893" t="s">
        <v>1</v>
      </c>
      <c r="H893" t="s">
        <v>18</v>
      </c>
      <c r="I893" t="s">
        <v>12</v>
      </c>
    </row>
    <row r="894" spans="1:9">
      <c r="A894">
        <v>893</v>
      </c>
      <c r="B894">
        <v>1786</v>
      </c>
      <c r="C894">
        <v>8</v>
      </c>
      <c r="D894">
        <v>391</v>
      </c>
      <c r="E894" t="s">
        <v>6</v>
      </c>
      <c r="F894">
        <v>23</v>
      </c>
      <c r="G894" t="s">
        <v>2</v>
      </c>
      <c r="H894" t="s">
        <v>18</v>
      </c>
      <c r="I894" t="s">
        <v>23</v>
      </c>
    </row>
    <row r="895" spans="1:9">
      <c r="A895">
        <v>894</v>
      </c>
      <c r="B895">
        <v>1951</v>
      </c>
      <c r="C895">
        <v>8</v>
      </c>
      <c r="D895">
        <v>90</v>
      </c>
      <c r="E895" t="s">
        <v>5</v>
      </c>
      <c r="F895">
        <v>44</v>
      </c>
      <c r="G895" t="s">
        <v>2</v>
      </c>
      <c r="H895" t="s">
        <v>18</v>
      </c>
      <c r="I895" t="s">
        <v>23</v>
      </c>
    </row>
    <row r="896" spans="1:9">
      <c r="A896">
        <v>895</v>
      </c>
      <c r="B896">
        <v>1800</v>
      </c>
      <c r="C896">
        <v>1</v>
      </c>
      <c r="D896">
        <v>121</v>
      </c>
      <c r="E896" t="s">
        <v>5</v>
      </c>
      <c r="F896">
        <v>29</v>
      </c>
      <c r="G896" t="s">
        <v>1</v>
      </c>
      <c r="H896" t="s">
        <v>18</v>
      </c>
      <c r="I896" t="s">
        <v>8</v>
      </c>
    </row>
    <row r="897" spans="1:9">
      <c r="A897">
        <v>896</v>
      </c>
      <c r="B897">
        <v>1989</v>
      </c>
      <c r="C897">
        <v>1</v>
      </c>
      <c r="D897">
        <v>132</v>
      </c>
      <c r="E897" t="s">
        <v>6</v>
      </c>
      <c r="F897">
        <v>28</v>
      </c>
      <c r="G897" t="s">
        <v>1</v>
      </c>
      <c r="H897" t="s">
        <v>18</v>
      </c>
      <c r="I897" t="s">
        <v>8</v>
      </c>
    </row>
    <row r="898" spans="1:9">
      <c r="A898">
        <v>897</v>
      </c>
      <c r="B898">
        <v>83</v>
      </c>
      <c r="C898">
        <v>2</v>
      </c>
      <c r="D898">
        <v>200</v>
      </c>
      <c r="E898" t="s">
        <v>6</v>
      </c>
      <c r="F898">
        <v>35</v>
      </c>
      <c r="G898" t="s">
        <v>1</v>
      </c>
      <c r="H898" t="s">
        <v>17</v>
      </c>
      <c r="I898" t="s">
        <v>9</v>
      </c>
    </row>
    <row r="899" spans="1:9">
      <c r="A899">
        <v>898</v>
      </c>
      <c r="B899">
        <v>1998</v>
      </c>
      <c r="C899">
        <v>4</v>
      </c>
      <c r="D899">
        <v>90</v>
      </c>
      <c r="E899" t="s">
        <v>5</v>
      </c>
      <c r="F899">
        <v>33</v>
      </c>
      <c r="G899" t="s">
        <v>1</v>
      </c>
      <c r="H899" t="s">
        <v>18</v>
      </c>
      <c r="I899" t="s">
        <v>11</v>
      </c>
    </row>
    <row r="900" spans="1:9">
      <c r="A900">
        <v>899</v>
      </c>
      <c r="B900">
        <v>1449</v>
      </c>
      <c r="C900">
        <v>7</v>
      </c>
      <c r="D900">
        <v>358</v>
      </c>
      <c r="E900" t="s">
        <v>5</v>
      </c>
      <c r="F900">
        <v>18</v>
      </c>
      <c r="G900" t="s">
        <v>2</v>
      </c>
      <c r="H900" t="s">
        <v>18</v>
      </c>
      <c r="I900" t="s">
        <v>22</v>
      </c>
    </row>
    <row r="901" spans="1:9">
      <c r="A901">
        <v>900</v>
      </c>
      <c r="B901">
        <v>638</v>
      </c>
      <c r="C901">
        <v>4</v>
      </c>
      <c r="D901">
        <v>137</v>
      </c>
      <c r="E901" t="s">
        <v>5</v>
      </c>
      <c r="F901">
        <v>34</v>
      </c>
      <c r="G901" t="s">
        <v>1</v>
      </c>
      <c r="H901" t="s">
        <v>17</v>
      </c>
      <c r="I901" t="s">
        <v>11</v>
      </c>
    </row>
    <row r="902" spans="1:9">
      <c r="A902">
        <v>901</v>
      </c>
      <c r="B902">
        <v>602</v>
      </c>
      <c r="C902">
        <v>6</v>
      </c>
      <c r="D902">
        <v>40</v>
      </c>
      <c r="E902" t="s">
        <v>6</v>
      </c>
      <c r="F902">
        <v>18</v>
      </c>
      <c r="G902" t="s">
        <v>2</v>
      </c>
      <c r="H902" t="s">
        <v>18</v>
      </c>
      <c r="I902" t="s">
        <v>21</v>
      </c>
    </row>
    <row r="903" spans="1:9">
      <c r="A903">
        <v>902</v>
      </c>
      <c r="B903">
        <v>1843</v>
      </c>
      <c r="C903">
        <v>2</v>
      </c>
      <c r="D903">
        <v>167</v>
      </c>
      <c r="E903" t="s">
        <v>6</v>
      </c>
      <c r="F903">
        <v>26</v>
      </c>
      <c r="G903" t="s">
        <v>1</v>
      </c>
      <c r="H903" t="s">
        <v>18</v>
      </c>
      <c r="I903" t="s">
        <v>9</v>
      </c>
    </row>
    <row r="904" spans="1:9">
      <c r="A904">
        <v>903</v>
      </c>
      <c r="B904">
        <v>1693</v>
      </c>
      <c r="C904">
        <v>2</v>
      </c>
      <c r="D904">
        <v>131</v>
      </c>
      <c r="E904" t="s">
        <v>6</v>
      </c>
      <c r="F904">
        <v>32</v>
      </c>
      <c r="G904" t="s">
        <v>1</v>
      </c>
      <c r="H904" t="s">
        <v>18</v>
      </c>
      <c r="I904" t="s">
        <v>9</v>
      </c>
    </row>
    <row r="905" spans="1:9">
      <c r="A905">
        <v>904</v>
      </c>
      <c r="B905">
        <v>1577</v>
      </c>
      <c r="C905">
        <v>4</v>
      </c>
      <c r="D905">
        <v>193</v>
      </c>
      <c r="E905" t="s">
        <v>6</v>
      </c>
      <c r="F905">
        <v>23</v>
      </c>
      <c r="G905" t="s">
        <v>1</v>
      </c>
      <c r="H905" t="s">
        <v>17</v>
      </c>
      <c r="I905" t="s">
        <v>11</v>
      </c>
    </row>
    <row r="906" spans="1:9">
      <c r="A906">
        <v>905</v>
      </c>
      <c r="B906">
        <v>1264</v>
      </c>
      <c r="C906">
        <v>6</v>
      </c>
      <c r="D906">
        <v>40</v>
      </c>
      <c r="E906" t="s">
        <v>5</v>
      </c>
      <c r="F906">
        <v>30</v>
      </c>
      <c r="G906" t="s">
        <v>2</v>
      </c>
      <c r="H906" t="s">
        <v>18</v>
      </c>
      <c r="I906" t="s">
        <v>21</v>
      </c>
    </row>
    <row r="907" spans="1:9">
      <c r="A907">
        <v>906</v>
      </c>
      <c r="B907">
        <v>854</v>
      </c>
      <c r="C907">
        <v>3</v>
      </c>
      <c r="D907">
        <v>190</v>
      </c>
      <c r="E907" t="s">
        <v>6</v>
      </c>
      <c r="F907">
        <v>29</v>
      </c>
      <c r="G907" t="s">
        <v>1</v>
      </c>
      <c r="H907" t="s">
        <v>18</v>
      </c>
      <c r="I907" t="s">
        <v>10</v>
      </c>
    </row>
    <row r="908" spans="1:9">
      <c r="A908">
        <v>907</v>
      </c>
      <c r="B908">
        <v>2077</v>
      </c>
      <c r="C908">
        <v>7</v>
      </c>
      <c r="D908">
        <v>40</v>
      </c>
      <c r="E908" t="s">
        <v>5</v>
      </c>
      <c r="F908">
        <v>28</v>
      </c>
      <c r="G908" t="s">
        <v>2</v>
      </c>
      <c r="H908" t="s">
        <v>18</v>
      </c>
      <c r="I908" t="s">
        <v>22</v>
      </c>
    </row>
    <row r="909" spans="1:9">
      <c r="A909">
        <v>908</v>
      </c>
      <c r="B909">
        <v>588</v>
      </c>
      <c r="C909">
        <v>9</v>
      </c>
      <c r="D909">
        <v>40</v>
      </c>
      <c r="E909" t="s">
        <v>5</v>
      </c>
      <c r="F909">
        <v>34</v>
      </c>
      <c r="G909" t="s">
        <v>2</v>
      </c>
      <c r="H909" t="s">
        <v>18</v>
      </c>
      <c r="I909" t="s">
        <v>24</v>
      </c>
    </row>
    <row r="910" spans="1:9">
      <c r="A910">
        <v>909</v>
      </c>
      <c r="B910">
        <v>367</v>
      </c>
      <c r="C910">
        <v>2</v>
      </c>
      <c r="D910">
        <v>128</v>
      </c>
      <c r="E910" t="s">
        <v>5</v>
      </c>
      <c r="F910">
        <v>30</v>
      </c>
      <c r="G910" t="s">
        <v>1</v>
      </c>
      <c r="H910" t="s">
        <v>17</v>
      </c>
      <c r="I910" t="s">
        <v>9</v>
      </c>
    </row>
    <row r="911" spans="1:9">
      <c r="A911">
        <v>910</v>
      </c>
      <c r="B911">
        <v>467</v>
      </c>
      <c r="C911">
        <v>4</v>
      </c>
      <c r="D911">
        <v>160</v>
      </c>
      <c r="E911" t="s">
        <v>5</v>
      </c>
      <c r="F911">
        <v>27</v>
      </c>
      <c r="G911" t="s">
        <v>1</v>
      </c>
      <c r="H911" t="s">
        <v>18</v>
      </c>
      <c r="I911" t="s">
        <v>11</v>
      </c>
    </row>
    <row r="912" spans="1:9">
      <c r="A912">
        <v>911</v>
      </c>
      <c r="B912">
        <v>145</v>
      </c>
      <c r="C912">
        <v>1</v>
      </c>
      <c r="D912">
        <v>190</v>
      </c>
      <c r="E912" t="s">
        <v>5</v>
      </c>
      <c r="F912">
        <v>32</v>
      </c>
      <c r="G912" t="s">
        <v>1</v>
      </c>
      <c r="H912" t="s">
        <v>18</v>
      </c>
      <c r="I912" t="s">
        <v>8</v>
      </c>
    </row>
    <row r="913" spans="1:9">
      <c r="A913">
        <v>912</v>
      </c>
      <c r="B913">
        <v>80</v>
      </c>
      <c r="C913">
        <v>1</v>
      </c>
      <c r="D913">
        <v>90</v>
      </c>
      <c r="E913" t="s">
        <v>5</v>
      </c>
      <c r="F913">
        <v>26</v>
      </c>
      <c r="G913" t="s">
        <v>1</v>
      </c>
      <c r="H913" t="s">
        <v>18</v>
      </c>
      <c r="I913" t="s">
        <v>8</v>
      </c>
    </row>
    <row r="914" spans="1:9">
      <c r="A914">
        <v>913</v>
      </c>
      <c r="B914">
        <v>1167</v>
      </c>
      <c r="C914">
        <v>1</v>
      </c>
      <c r="D914">
        <v>90</v>
      </c>
      <c r="E914" t="s">
        <v>6</v>
      </c>
      <c r="F914">
        <v>23</v>
      </c>
      <c r="G914" t="s">
        <v>1</v>
      </c>
      <c r="H914" t="s">
        <v>18</v>
      </c>
      <c r="I914" t="s">
        <v>8</v>
      </c>
    </row>
    <row r="915" spans="1:9">
      <c r="A915">
        <v>914</v>
      </c>
      <c r="B915">
        <v>234</v>
      </c>
      <c r="C915">
        <v>2</v>
      </c>
      <c r="D915">
        <v>237</v>
      </c>
      <c r="E915" t="s">
        <v>5</v>
      </c>
      <c r="F915">
        <v>19</v>
      </c>
      <c r="G915" t="s">
        <v>1</v>
      </c>
      <c r="H915" t="s">
        <v>18</v>
      </c>
      <c r="I915" t="s">
        <v>9</v>
      </c>
    </row>
    <row r="916" spans="1:9">
      <c r="A916">
        <v>915</v>
      </c>
      <c r="B916">
        <v>1038</v>
      </c>
      <c r="C916">
        <v>4</v>
      </c>
      <c r="D916">
        <v>157</v>
      </c>
      <c r="E916" t="s">
        <v>6</v>
      </c>
      <c r="F916">
        <v>26</v>
      </c>
      <c r="G916" t="s">
        <v>1</v>
      </c>
      <c r="H916" t="s">
        <v>18</v>
      </c>
      <c r="I916" t="s">
        <v>11</v>
      </c>
    </row>
    <row r="917" spans="1:9">
      <c r="A917">
        <v>916</v>
      </c>
      <c r="B917">
        <v>490</v>
      </c>
      <c r="C917">
        <v>4</v>
      </c>
      <c r="D917">
        <v>144</v>
      </c>
      <c r="E917" t="s">
        <v>6</v>
      </c>
      <c r="F917">
        <v>18</v>
      </c>
      <c r="G917" t="s">
        <v>1</v>
      </c>
      <c r="H917" t="s">
        <v>18</v>
      </c>
      <c r="I917" t="s">
        <v>11</v>
      </c>
    </row>
    <row r="918" spans="1:9">
      <c r="A918">
        <v>917</v>
      </c>
      <c r="B918">
        <v>2077</v>
      </c>
      <c r="C918">
        <v>2</v>
      </c>
      <c r="D918">
        <v>170</v>
      </c>
      <c r="E918" t="s">
        <v>5</v>
      </c>
      <c r="F918">
        <v>28</v>
      </c>
      <c r="G918" t="s">
        <v>1</v>
      </c>
      <c r="H918" t="s">
        <v>18</v>
      </c>
      <c r="I918" t="s">
        <v>9</v>
      </c>
    </row>
    <row r="919" spans="1:9">
      <c r="A919">
        <v>918</v>
      </c>
      <c r="B919">
        <v>1327</v>
      </c>
      <c r="C919">
        <v>9</v>
      </c>
      <c r="D919">
        <v>260</v>
      </c>
      <c r="E919" t="s">
        <v>6</v>
      </c>
      <c r="F919">
        <v>26</v>
      </c>
      <c r="G919" t="s">
        <v>2</v>
      </c>
      <c r="H919" t="s">
        <v>18</v>
      </c>
      <c r="I919" t="s">
        <v>24</v>
      </c>
    </row>
    <row r="920" spans="1:9">
      <c r="A920">
        <v>919</v>
      </c>
      <c r="B920">
        <v>975</v>
      </c>
      <c r="C920">
        <v>3</v>
      </c>
      <c r="D920">
        <v>90</v>
      </c>
      <c r="E920" t="s">
        <v>6</v>
      </c>
      <c r="F920">
        <v>23</v>
      </c>
      <c r="G920" t="s">
        <v>1</v>
      </c>
      <c r="H920" t="s">
        <v>18</v>
      </c>
      <c r="I920" t="s">
        <v>10</v>
      </c>
    </row>
    <row r="921" spans="1:9">
      <c r="A921">
        <v>920</v>
      </c>
      <c r="B921">
        <v>48</v>
      </c>
      <c r="C921">
        <v>2</v>
      </c>
      <c r="D921">
        <v>165</v>
      </c>
      <c r="E921" t="s">
        <v>6</v>
      </c>
      <c r="F921">
        <v>18</v>
      </c>
      <c r="G921" t="s">
        <v>1</v>
      </c>
      <c r="H921" t="s">
        <v>17</v>
      </c>
      <c r="I921" t="s">
        <v>9</v>
      </c>
    </row>
    <row r="922" spans="1:9">
      <c r="A922">
        <v>921</v>
      </c>
      <c r="B922">
        <v>1314</v>
      </c>
      <c r="C922">
        <v>9</v>
      </c>
      <c r="D922">
        <v>90</v>
      </c>
      <c r="E922" t="s">
        <v>6</v>
      </c>
      <c r="F922">
        <v>18</v>
      </c>
      <c r="G922" t="s">
        <v>2</v>
      </c>
      <c r="H922" t="s">
        <v>18</v>
      </c>
      <c r="I922" t="s">
        <v>24</v>
      </c>
    </row>
    <row r="923" spans="1:9">
      <c r="A923">
        <v>922</v>
      </c>
      <c r="B923">
        <v>673</v>
      </c>
      <c r="C923">
        <v>5</v>
      </c>
      <c r="D923">
        <v>228</v>
      </c>
      <c r="E923" t="s">
        <v>6</v>
      </c>
      <c r="F923">
        <v>30</v>
      </c>
      <c r="G923" t="s">
        <v>1</v>
      </c>
      <c r="H923" t="s">
        <v>17</v>
      </c>
      <c r="I923" t="s">
        <v>12</v>
      </c>
    </row>
    <row r="924" spans="1:9">
      <c r="A924">
        <v>923</v>
      </c>
      <c r="B924">
        <v>1894</v>
      </c>
      <c r="C924">
        <v>8</v>
      </c>
      <c r="D924">
        <v>40</v>
      </c>
      <c r="E924" t="s">
        <v>5</v>
      </c>
      <c r="F924">
        <v>41</v>
      </c>
      <c r="G924" t="s">
        <v>2</v>
      </c>
      <c r="H924" t="s">
        <v>18</v>
      </c>
      <c r="I924" t="s">
        <v>23</v>
      </c>
    </row>
    <row r="925" spans="1:9">
      <c r="A925">
        <v>924</v>
      </c>
      <c r="B925">
        <v>755</v>
      </c>
      <c r="C925">
        <v>3</v>
      </c>
      <c r="D925">
        <v>90</v>
      </c>
      <c r="E925" t="s">
        <v>5</v>
      </c>
      <c r="F925">
        <v>24</v>
      </c>
      <c r="G925" t="s">
        <v>1</v>
      </c>
      <c r="H925" t="s">
        <v>18</v>
      </c>
      <c r="I925" t="s">
        <v>10</v>
      </c>
    </row>
    <row r="926" spans="1:9">
      <c r="A926">
        <v>925</v>
      </c>
      <c r="B926">
        <v>1051</v>
      </c>
      <c r="C926">
        <v>6</v>
      </c>
      <c r="D926">
        <v>90</v>
      </c>
      <c r="E926" t="s">
        <v>5</v>
      </c>
      <c r="F926">
        <v>50</v>
      </c>
      <c r="G926" t="s">
        <v>2</v>
      </c>
      <c r="H926" t="s">
        <v>18</v>
      </c>
      <c r="I926" t="s">
        <v>21</v>
      </c>
    </row>
    <row r="927" spans="1:9">
      <c r="A927">
        <v>926</v>
      </c>
      <c r="B927">
        <v>1168</v>
      </c>
      <c r="C927">
        <v>6</v>
      </c>
      <c r="D927">
        <v>40</v>
      </c>
      <c r="E927" t="s">
        <v>5</v>
      </c>
      <c r="F927">
        <v>24</v>
      </c>
      <c r="G927" t="s">
        <v>2</v>
      </c>
      <c r="H927" t="s">
        <v>18</v>
      </c>
      <c r="I927" t="s">
        <v>21</v>
      </c>
    </row>
    <row r="928" spans="1:9">
      <c r="A928">
        <v>927</v>
      </c>
      <c r="B928">
        <v>2002</v>
      </c>
      <c r="C928">
        <v>1</v>
      </c>
      <c r="D928">
        <v>248</v>
      </c>
      <c r="E928" t="s">
        <v>6</v>
      </c>
      <c r="F928">
        <v>27</v>
      </c>
      <c r="G928" t="s">
        <v>1</v>
      </c>
      <c r="H928" t="s">
        <v>18</v>
      </c>
      <c r="I928" t="s">
        <v>8</v>
      </c>
    </row>
    <row r="929" spans="1:9">
      <c r="A929">
        <v>928</v>
      </c>
      <c r="B929">
        <v>1983</v>
      </c>
      <c r="C929">
        <v>5</v>
      </c>
      <c r="D929">
        <v>126</v>
      </c>
      <c r="E929" t="s">
        <v>6</v>
      </c>
      <c r="F929">
        <v>31</v>
      </c>
      <c r="G929" t="s">
        <v>1</v>
      </c>
      <c r="H929" t="s">
        <v>18</v>
      </c>
      <c r="I929" t="s">
        <v>12</v>
      </c>
    </row>
    <row r="930" spans="1:9">
      <c r="A930">
        <v>929</v>
      </c>
      <c r="B930">
        <v>1500</v>
      </c>
      <c r="C930">
        <v>6</v>
      </c>
      <c r="D930">
        <v>40</v>
      </c>
      <c r="E930" t="s">
        <v>6</v>
      </c>
      <c r="F930">
        <v>22</v>
      </c>
      <c r="G930" t="s">
        <v>2</v>
      </c>
      <c r="H930" t="s">
        <v>18</v>
      </c>
      <c r="I930" t="s">
        <v>21</v>
      </c>
    </row>
    <row r="931" spans="1:9">
      <c r="A931">
        <v>930</v>
      </c>
      <c r="B931">
        <v>320</v>
      </c>
      <c r="C931">
        <v>2</v>
      </c>
      <c r="D931">
        <v>182</v>
      </c>
      <c r="E931" t="s">
        <v>6</v>
      </c>
      <c r="F931">
        <v>34</v>
      </c>
      <c r="G931" t="s">
        <v>1</v>
      </c>
      <c r="H931" t="s">
        <v>18</v>
      </c>
      <c r="I931" t="s">
        <v>9</v>
      </c>
    </row>
    <row r="932" spans="1:9">
      <c r="A932">
        <v>931</v>
      </c>
      <c r="B932">
        <v>1631</v>
      </c>
      <c r="C932">
        <v>5</v>
      </c>
      <c r="D932">
        <v>115</v>
      </c>
      <c r="E932" t="s">
        <v>6</v>
      </c>
      <c r="F932">
        <v>25</v>
      </c>
      <c r="G932" t="s">
        <v>1</v>
      </c>
      <c r="H932" t="s">
        <v>17</v>
      </c>
      <c r="I932" t="s">
        <v>12</v>
      </c>
    </row>
    <row r="933" spans="1:9">
      <c r="A933">
        <v>932</v>
      </c>
      <c r="B933">
        <v>1626</v>
      </c>
      <c r="C933">
        <v>7</v>
      </c>
      <c r="D933">
        <v>90</v>
      </c>
      <c r="E933" t="s">
        <v>6</v>
      </c>
      <c r="F933">
        <v>29</v>
      </c>
      <c r="G933" t="s">
        <v>2</v>
      </c>
      <c r="H933" t="s">
        <v>18</v>
      </c>
      <c r="I933" t="s">
        <v>22</v>
      </c>
    </row>
    <row r="934" spans="1:9">
      <c r="A934">
        <v>933</v>
      </c>
      <c r="B934">
        <v>1429</v>
      </c>
      <c r="C934">
        <v>2</v>
      </c>
      <c r="D934">
        <v>248</v>
      </c>
      <c r="E934" t="s">
        <v>5</v>
      </c>
      <c r="F934">
        <v>39</v>
      </c>
      <c r="G934" t="s">
        <v>1</v>
      </c>
      <c r="H934" t="s">
        <v>18</v>
      </c>
      <c r="I934" t="s">
        <v>9</v>
      </c>
    </row>
    <row r="935" spans="1:9">
      <c r="A935">
        <v>934</v>
      </c>
      <c r="B935">
        <v>1394</v>
      </c>
      <c r="C935">
        <v>2</v>
      </c>
      <c r="D935">
        <v>236</v>
      </c>
      <c r="E935" t="s">
        <v>5</v>
      </c>
      <c r="F935">
        <v>37</v>
      </c>
      <c r="G935" t="s">
        <v>1</v>
      </c>
      <c r="H935" t="s">
        <v>17</v>
      </c>
      <c r="I935" t="s">
        <v>9</v>
      </c>
    </row>
    <row r="936" spans="1:9">
      <c r="A936">
        <v>935</v>
      </c>
      <c r="B936">
        <v>1167</v>
      </c>
      <c r="C936">
        <v>3</v>
      </c>
      <c r="D936">
        <v>194</v>
      </c>
      <c r="E936" t="s">
        <v>6</v>
      </c>
      <c r="F936">
        <v>23</v>
      </c>
      <c r="G936" t="s">
        <v>1</v>
      </c>
      <c r="H936" t="s">
        <v>18</v>
      </c>
      <c r="I936" t="s">
        <v>10</v>
      </c>
    </row>
    <row r="937" spans="1:9">
      <c r="A937">
        <v>936</v>
      </c>
      <c r="B937">
        <v>1021</v>
      </c>
      <c r="C937">
        <v>5</v>
      </c>
      <c r="D937">
        <v>155</v>
      </c>
      <c r="E937" t="s">
        <v>6</v>
      </c>
      <c r="F937">
        <v>35</v>
      </c>
      <c r="G937" t="s">
        <v>1</v>
      </c>
      <c r="H937" t="s">
        <v>18</v>
      </c>
      <c r="I937" t="s">
        <v>12</v>
      </c>
    </row>
    <row r="938" spans="1:9">
      <c r="A938">
        <v>937</v>
      </c>
      <c r="B938">
        <v>865</v>
      </c>
      <c r="C938">
        <v>9</v>
      </c>
      <c r="D938">
        <v>90</v>
      </c>
      <c r="E938" t="s">
        <v>6</v>
      </c>
      <c r="F938">
        <v>30</v>
      </c>
      <c r="G938" t="s">
        <v>2</v>
      </c>
      <c r="H938" t="s">
        <v>18</v>
      </c>
      <c r="I938" t="s">
        <v>24</v>
      </c>
    </row>
    <row r="939" spans="1:9">
      <c r="A939">
        <v>938</v>
      </c>
      <c r="B939">
        <v>1018</v>
      </c>
      <c r="C939">
        <v>1</v>
      </c>
      <c r="D939">
        <v>90</v>
      </c>
      <c r="E939" t="s">
        <v>5</v>
      </c>
      <c r="F939">
        <v>33</v>
      </c>
      <c r="G939" t="s">
        <v>1</v>
      </c>
      <c r="H939" t="s">
        <v>18</v>
      </c>
      <c r="I939" t="s">
        <v>8</v>
      </c>
    </row>
    <row r="940" spans="1:9">
      <c r="A940">
        <v>939</v>
      </c>
      <c r="B940">
        <v>18</v>
      </c>
      <c r="C940">
        <v>9</v>
      </c>
      <c r="D940">
        <v>40</v>
      </c>
      <c r="E940" t="s">
        <v>5</v>
      </c>
      <c r="F940">
        <v>30</v>
      </c>
      <c r="G940" t="s">
        <v>2</v>
      </c>
      <c r="H940" t="s">
        <v>18</v>
      </c>
      <c r="I940" t="s">
        <v>24</v>
      </c>
    </row>
    <row r="941" spans="1:9">
      <c r="A941">
        <v>940</v>
      </c>
      <c r="B941">
        <v>1465</v>
      </c>
      <c r="C941">
        <v>3</v>
      </c>
      <c r="D941">
        <v>99</v>
      </c>
      <c r="E941" t="s">
        <v>6</v>
      </c>
      <c r="F941">
        <v>28</v>
      </c>
      <c r="G941" t="s">
        <v>1</v>
      </c>
      <c r="H941" t="s">
        <v>18</v>
      </c>
      <c r="I941" t="s">
        <v>10</v>
      </c>
    </row>
    <row r="942" spans="1:9">
      <c r="A942">
        <v>941</v>
      </c>
      <c r="B942">
        <v>145</v>
      </c>
      <c r="C942">
        <v>7</v>
      </c>
      <c r="D942">
        <v>90</v>
      </c>
      <c r="E942" t="s">
        <v>5</v>
      </c>
      <c r="F942">
        <v>32</v>
      </c>
      <c r="G942" t="s">
        <v>2</v>
      </c>
      <c r="H942" t="s">
        <v>18</v>
      </c>
      <c r="I942" t="s">
        <v>22</v>
      </c>
    </row>
    <row r="943" spans="1:9">
      <c r="A943">
        <v>942</v>
      </c>
      <c r="B943">
        <v>2080</v>
      </c>
      <c r="C943">
        <v>2</v>
      </c>
      <c r="D943">
        <v>183</v>
      </c>
      <c r="E943" t="s">
        <v>5</v>
      </c>
      <c r="F943">
        <v>24</v>
      </c>
      <c r="G943" t="s">
        <v>1</v>
      </c>
      <c r="H943" t="s">
        <v>18</v>
      </c>
      <c r="I943" t="s">
        <v>9</v>
      </c>
    </row>
    <row r="944" spans="1:9">
      <c r="A944">
        <v>943</v>
      </c>
      <c r="B944">
        <v>1190</v>
      </c>
      <c r="C944">
        <v>4</v>
      </c>
      <c r="D944">
        <v>156</v>
      </c>
      <c r="E944" t="s">
        <v>6</v>
      </c>
      <c r="F944">
        <v>20</v>
      </c>
      <c r="G944" t="s">
        <v>1</v>
      </c>
      <c r="H944" t="s">
        <v>17</v>
      </c>
      <c r="I944" t="s">
        <v>11</v>
      </c>
    </row>
    <row r="945" spans="1:9">
      <c r="A945">
        <v>944</v>
      </c>
      <c r="B945">
        <v>454</v>
      </c>
      <c r="C945">
        <v>2</v>
      </c>
      <c r="D945">
        <v>126</v>
      </c>
      <c r="E945" t="s">
        <v>5</v>
      </c>
      <c r="F945">
        <v>23</v>
      </c>
      <c r="G945" t="s">
        <v>1</v>
      </c>
      <c r="H945" t="s">
        <v>18</v>
      </c>
      <c r="I945" t="s">
        <v>9</v>
      </c>
    </row>
    <row r="946" spans="1:9">
      <c r="A946">
        <v>945</v>
      </c>
      <c r="B946">
        <v>27</v>
      </c>
      <c r="C946">
        <v>3</v>
      </c>
      <c r="D946">
        <v>90</v>
      </c>
      <c r="E946" t="s">
        <v>5</v>
      </c>
      <c r="F946">
        <v>25</v>
      </c>
      <c r="G946" t="s">
        <v>1</v>
      </c>
      <c r="H946" t="s">
        <v>18</v>
      </c>
      <c r="I946" t="s">
        <v>10</v>
      </c>
    </row>
    <row r="947" spans="1:9">
      <c r="A947">
        <v>946</v>
      </c>
      <c r="B947">
        <v>512</v>
      </c>
      <c r="C947">
        <v>4</v>
      </c>
      <c r="D947">
        <v>246</v>
      </c>
      <c r="E947" t="s">
        <v>5</v>
      </c>
      <c r="F947">
        <v>27</v>
      </c>
      <c r="G947" t="s">
        <v>1</v>
      </c>
      <c r="H947" t="s">
        <v>17</v>
      </c>
      <c r="I947" t="s">
        <v>11</v>
      </c>
    </row>
    <row r="948" spans="1:9">
      <c r="A948">
        <v>947</v>
      </c>
      <c r="B948">
        <v>1663</v>
      </c>
      <c r="C948">
        <v>2</v>
      </c>
      <c r="D948">
        <v>90</v>
      </c>
      <c r="E948" t="s">
        <v>5</v>
      </c>
      <c r="F948">
        <v>19</v>
      </c>
      <c r="G948" t="s">
        <v>1</v>
      </c>
      <c r="H948" t="s">
        <v>18</v>
      </c>
      <c r="I948" t="s">
        <v>9</v>
      </c>
    </row>
    <row r="949" spans="1:9">
      <c r="A949">
        <v>948</v>
      </c>
      <c r="B949">
        <v>1394</v>
      </c>
      <c r="C949">
        <v>4</v>
      </c>
      <c r="D949">
        <v>131</v>
      </c>
      <c r="E949" t="s">
        <v>5</v>
      </c>
      <c r="F949">
        <v>37</v>
      </c>
      <c r="G949" t="s">
        <v>1</v>
      </c>
      <c r="H949" t="s">
        <v>18</v>
      </c>
      <c r="I949" t="s">
        <v>11</v>
      </c>
    </row>
    <row r="950" spans="1:9">
      <c r="A950">
        <v>949</v>
      </c>
      <c r="B950">
        <v>54</v>
      </c>
      <c r="C950">
        <v>5</v>
      </c>
      <c r="D950">
        <v>121</v>
      </c>
      <c r="E950" t="s">
        <v>6</v>
      </c>
      <c r="F950">
        <v>33</v>
      </c>
      <c r="G950" t="s">
        <v>1</v>
      </c>
      <c r="H950" t="s">
        <v>18</v>
      </c>
      <c r="I950" t="s">
        <v>12</v>
      </c>
    </row>
    <row r="951" spans="1:9">
      <c r="A951">
        <v>950</v>
      </c>
      <c r="B951">
        <v>145</v>
      </c>
      <c r="C951">
        <v>8</v>
      </c>
      <c r="D951">
        <v>40</v>
      </c>
      <c r="E951" t="s">
        <v>5</v>
      </c>
      <c r="F951">
        <v>32</v>
      </c>
      <c r="G951" t="s">
        <v>2</v>
      </c>
      <c r="H951" t="s">
        <v>18</v>
      </c>
      <c r="I951" t="s">
        <v>23</v>
      </c>
    </row>
    <row r="952" spans="1:9">
      <c r="A952">
        <v>951</v>
      </c>
      <c r="B952">
        <v>941</v>
      </c>
      <c r="C952">
        <v>2</v>
      </c>
      <c r="D952">
        <v>121</v>
      </c>
      <c r="E952" t="s">
        <v>5</v>
      </c>
      <c r="F952">
        <v>27</v>
      </c>
      <c r="G952" t="s">
        <v>1</v>
      </c>
      <c r="H952" t="s">
        <v>18</v>
      </c>
      <c r="I952" t="s">
        <v>9</v>
      </c>
    </row>
    <row r="953" spans="1:9">
      <c r="A953">
        <v>952</v>
      </c>
      <c r="B953">
        <v>947</v>
      </c>
      <c r="C953">
        <v>1</v>
      </c>
      <c r="D953">
        <v>90</v>
      </c>
      <c r="E953" t="s">
        <v>5</v>
      </c>
      <c r="F953">
        <v>24</v>
      </c>
      <c r="G953" t="s">
        <v>1</v>
      </c>
      <c r="H953" t="s">
        <v>18</v>
      </c>
      <c r="I953" t="s">
        <v>8</v>
      </c>
    </row>
    <row r="954" spans="1:9">
      <c r="A954">
        <v>953</v>
      </c>
      <c r="B954">
        <v>695</v>
      </c>
      <c r="C954">
        <v>7</v>
      </c>
      <c r="D954">
        <v>40</v>
      </c>
      <c r="E954" t="s">
        <v>6</v>
      </c>
      <c r="F954">
        <v>30</v>
      </c>
      <c r="G954" t="s">
        <v>2</v>
      </c>
      <c r="H954" t="s">
        <v>18</v>
      </c>
      <c r="I954" t="s">
        <v>22</v>
      </c>
    </row>
    <row r="955" spans="1:9">
      <c r="A955">
        <v>954</v>
      </c>
      <c r="B955">
        <v>631</v>
      </c>
      <c r="C955">
        <v>3</v>
      </c>
      <c r="D955">
        <v>90</v>
      </c>
      <c r="E955" t="s">
        <v>6</v>
      </c>
      <c r="F955">
        <v>22</v>
      </c>
      <c r="G955" t="s">
        <v>1</v>
      </c>
      <c r="H955" t="s">
        <v>18</v>
      </c>
      <c r="I955" t="s">
        <v>10</v>
      </c>
    </row>
    <row r="956" spans="1:9">
      <c r="A956">
        <v>955</v>
      </c>
      <c r="B956">
        <v>1727</v>
      </c>
      <c r="C956">
        <v>5</v>
      </c>
      <c r="D956">
        <v>185</v>
      </c>
      <c r="E956" t="s">
        <v>6</v>
      </c>
      <c r="F956">
        <v>30</v>
      </c>
      <c r="G956" t="s">
        <v>1</v>
      </c>
      <c r="H956" t="s">
        <v>18</v>
      </c>
      <c r="I956" t="s">
        <v>12</v>
      </c>
    </row>
    <row r="957" spans="1:9">
      <c r="A957">
        <v>956</v>
      </c>
      <c r="B957">
        <v>1203</v>
      </c>
      <c r="C957">
        <v>5</v>
      </c>
      <c r="D957">
        <v>180</v>
      </c>
      <c r="E957" t="s">
        <v>6</v>
      </c>
      <c r="F957">
        <v>27</v>
      </c>
      <c r="G957" t="s">
        <v>1</v>
      </c>
      <c r="H957" t="s">
        <v>18</v>
      </c>
      <c r="I957" t="s">
        <v>12</v>
      </c>
    </row>
    <row r="958" spans="1:9">
      <c r="A958">
        <v>957</v>
      </c>
      <c r="B958">
        <v>634</v>
      </c>
      <c r="C958">
        <v>3</v>
      </c>
      <c r="D958">
        <v>90</v>
      </c>
      <c r="E958" t="s">
        <v>5</v>
      </c>
      <c r="F958">
        <v>23</v>
      </c>
      <c r="G958" t="s">
        <v>1</v>
      </c>
      <c r="H958" t="s">
        <v>18</v>
      </c>
      <c r="I958" t="s">
        <v>10</v>
      </c>
    </row>
    <row r="959" spans="1:9">
      <c r="A959">
        <v>958</v>
      </c>
      <c r="B959">
        <v>2037</v>
      </c>
      <c r="C959">
        <v>4</v>
      </c>
      <c r="D959">
        <v>163</v>
      </c>
      <c r="E959" t="s">
        <v>5</v>
      </c>
      <c r="F959">
        <v>35</v>
      </c>
      <c r="G959" t="s">
        <v>1</v>
      </c>
      <c r="H959" t="s">
        <v>17</v>
      </c>
      <c r="I959" t="s">
        <v>11</v>
      </c>
    </row>
    <row r="960" spans="1:9">
      <c r="A960">
        <v>959</v>
      </c>
      <c r="B960">
        <v>816</v>
      </c>
      <c r="C960">
        <v>2</v>
      </c>
      <c r="D960">
        <v>226</v>
      </c>
      <c r="E960" t="s">
        <v>6</v>
      </c>
      <c r="F960">
        <v>23</v>
      </c>
      <c r="G960" t="s">
        <v>1</v>
      </c>
      <c r="H960" t="s">
        <v>17</v>
      </c>
      <c r="I960" t="s">
        <v>9</v>
      </c>
    </row>
    <row r="961" spans="1:9">
      <c r="A961">
        <v>960</v>
      </c>
      <c r="B961">
        <v>70</v>
      </c>
      <c r="C961">
        <v>9</v>
      </c>
      <c r="D961">
        <v>40</v>
      </c>
      <c r="E961" t="s">
        <v>6</v>
      </c>
      <c r="F961">
        <v>35</v>
      </c>
      <c r="G961" t="s">
        <v>2</v>
      </c>
      <c r="H961" t="s">
        <v>18</v>
      </c>
      <c r="I961" t="s">
        <v>24</v>
      </c>
    </row>
    <row r="962" spans="1:9">
      <c r="A962">
        <v>961</v>
      </c>
      <c r="B962">
        <v>214</v>
      </c>
      <c r="C962">
        <v>6</v>
      </c>
      <c r="D962">
        <v>40</v>
      </c>
      <c r="E962" t="s">
        <v>5</v>
      </c>
      <c r="F962">
        <v>19</v>
      </c>
      <c r="G962" t="s">
        <v>2</v>
      </c>
      <c r="H962" t="s">
        <v>18</v>
      </c>
      <c r="I962" t="s">
        <v>21</v>
      </c>
    </row>
    <row r="963" spans="1:9">
      <c r="A963">
        <v>962</v>
      </c>
      <c r="B963">
        <v>1027</v>
      </c>
      <c r="C963">
        <v>2</v>
      </c>
      <c r="D963">
        <v>90</v>
      </c>
      <c r="E963" t="s">
        <v>5</v>
      </c>
      <c r="F963">
        <v>19</v>
      </c>
      <c r="G963" t="s">
        <v>1</v>
      </c>
      <c r="H963" t="s">
        <v>18</v>
      </c>
      <c r="I963" t="s">
        <v>9</v>
      </c>
    </row>
    <row r="964" spans="1:9">
      <c r="A964">
        <v>963</v>
      </c>
      <c r="B964">
        <v>1079</v>
      </c>
      <c r="C964">
        <v>3</v>
      </c>
      <c r="D964">
        <v>90</v>
      </c>
      <c r="E964" t="s">
        <v>6</v>
      </c>
      <c r="F964">
        <v>26</v>
      </c>
      <c r="G964" t="s">
        <v>1</v>
      </c>
      <c r="H964" t="s">
        <v>18</v>
      </c>
      <c r="I964" t="s">
        <v>10</v>
      </c>
    </row>
    <row r="965" spans="1:9">
      <c r="A965">
        <v>964</v>
      </c>
      <c r="B965">
        <v>1719</v>
      </c>
      <c r="C965">
        <v>3</v>
      </c>
      <c r="D965">
        <v>90</v>
      </c>
      <c r="E965" t="s">
        <v>6</v>
      </c>
      <c r="F965">
        <v>27</v>
      </c>
      <c r="G965" t="s">
        <v>1</v>
      </c>
      <c r="H965" t="s">
        <v>18</v>
      </c>
      <c r="I965" t="s">
        <v>10</v>
      </c>
    </row>
    <row r="966" spans="1:9">
      <c r="A966">
        <v>965</v>
      </c>
      <c r="B966">
        <v>74</v>
      </c>
      <c r="C966">
        <v>8</v>
      </c>
      <c r="D966">
        <v>90</v>
      </c>
      <c r="E966" t="s">
        <v>6</v>
      </c>
      <c r="F966">
        <v>19</v>
      </c>
      <c r="G966" t="s">
        <v>2</v>
      </c>
      <c r="H966" t="s">
        <v>18</v>
      </c>
      <c r="I966" t="s">
        <v>23</v>
      </c>
    </row>
    <row r="967" spans="1:9">
      <c r="A967">
        <v>966</v>
      </c>
      <c r="B967">
        <v>1129</v>
      </c>
      <c r="C967">
        <v>1</v>
      </c>
      <c r="D967">
        <v>90</v>
      </c>
      <c r="E967" t="s">
        <v>6</v>
      </c>
      <c r="F967">
        <v>32</v>
      </c>
      <c r="G967" t="s">
        <v>1</v>
      </c>
      <c r="H967" t="s">
        <v>18</v>
      </c>
      <c r="I967" t="s">
        <v>8</v>
      </c>
    </row>
    <row r="968" spans="1:9">
      <c r="A968">
        <v>967</v>
      </c>
      <c r="B968">
        <v>1017</v>
      </c>
      <c r="C968">
        <v>3</v>
      </c>
      <c r="D968">
        <v>211</v>
      </c>
      <c r="E968" t="s">
        <v>6</v>
      </c>
      <c r="F968">
        <v>33</v>
      </c>
      <c r="G968" t="s">
        <v>1</v>
      </c>
      <c r="H968" t="s">
        <v>18</v>
      </c>
      <c r="I968" t="s">
        <v>10</v>
      </c>
    </row>
    <row r="969" spans="1:9">
      <c r="A969">
        <v>968</v>
      </c>
      <c r="B969">
        <v>2109</v>
      </c>
      <c r="C969">
        <v>9</v>
      </c>
      <c r="D969">
        <v>40</v>
      </c>
      <c r="E969" t="s">
        <v>6</v>
      </c>
      <c r="F969">
        <v>49</v>
      </c>
      <c r="G969" t="s">
        <v>2</v>
      </c>
      <c r="H969" t="s">
        <v>18</v>
      </c>
      <c r="I969" t="s">
        <v>24</v>
      </c>
    </row>
    <row r="970" spans="1:9">
      <c r="A970">
        <v>969</v>
      </c>
      <c r="B970">
        <v>1637</v>
      </c>
      <c r="C970">
        <v>4</v>
      </c>
      <c r="D970">
        <v>246</v>
      </c>
      <c r="E970" t="s">
        <v>5</v>
      </c>
      <c r="F970">
        <v>21</v>
      </c>
      <c r="G970" t="s">
        <v>1</v>
      </c>
      <c r="H970" t="s">
        <v>17</v>
      </c>
      <c r="I970" t="s">
        <v>11</v>
      </c>
    </row>
    <row r="971" spans="1:9">
      <c r="A971">
        <v>970</v>
      </c>
      <c r="B971">
        <v>1882</v>
      </c>
      <c r="C971">
        <v>5</v>
      </c>
      <c r="D971">
        <v>168</v>
      </c>
      <c r="E971" t="s">
        <v>5</v>
      </c>
      <c r="F971">
        <v>34</v>
      </c>
      <c r="G971" t="s">
        <v>1</v>
      </c>
      <c r="H971" t="s">
        <v>17</v>
      </c>
      <c r="I971" t="s">
        <v>12</v>
      </c>
    </row>
    <row r="972" spans="1:9">
      <c r="A972">
        <v>971</v>
      </c>
      <c r="B972">
        <v>1890</v>
      </c>
      <c r="C972">
        <v>5</v>
      </c>
      <c r="D972">
        <v>148</v>
      </c>
      <c r="E972" t="s">
        <v>5</v>
      </c>
      <c r="F972">
        <v>25</v>
      </c>
      <c r="G972" t="s">
        <v>1</v>
      </c>
      <c r="H972" t="s">
        <v>17</v>
      </c>
      <c r="I972" t="s">
        <v>12</v>
      </c>
    </row>
    <row r="973" spans="1:9">
      <c r="A973">
        <v>972</v>
      </c>
      <c r="B973">
        <v>102</v>
      </c>
      <c r="C973">
        <v>2</v>
      </c>
      <c r="D973">
        <v>91</v>
      </c>
      <c r="E973" t="s">
        <v>5</v>
      </c>
      <c r="F973">
        <v>19</v>
      </c>
      <c r="G973" t="s">
        <v>1</v>
      </c>
      <c r="H973" t="s">
        <v>18</v>
      </c>
      <c r="I973" t="s">
        <v>9</v>
      </c>
    </row>
    <row r="974" spans="1:9">
      <c r="A974">
        <v>973</v>
      </c>
      <c r="B974">
        <v>1104</v>
      </c>
      <c r="C974">
        <v>5</v>
      </c>
      <c r="D974">
        <v>209</v>
      </c>
      <c r="E974" t="s">
        <v>5</v>
      </c>
      <c r="F974">
        <v>25</v>
      </c>
      <c r="G974" t="s">
        <v>1</v>
      </c>
      <c r="H974" t="s">
        <v>18</v>
      </c>
      <c r="I974" t="s">
        <v>12</v>
      </c>
    </row>
    <row r="975" spans="1:9">
      <c r="A975">
        <v>974</v>
      </c>
      <c r="B975">
        <v>1181</v>
      </c>
      <c r="C975">
        <v>9</v>
      </c>
      <c r="D975">
        <v>395</v>
      </c>
      <c r="E975" t="s">
        <v>5</v>
      </c>
      <c r="F975">
        <v>45</v>
      </c>
      <c r="G975" t="s">
        <v>2</v>
      </c>
      <c r="H975" t="s">
        <v>18</v>
      </c>
      <c r="I975" t="s">
        <v>24</v>
      </c>
    </row>
    <row r="976" spans="1:9">
      <c r="A976">
        <v>975</v>
      </c>
      <c r="B976">
        <v>43</v>
      </c>
      <c r="C976">
        <v>5</v>
      </c>
      <c r="D976">
        <v>148</v>
      </c>
      <c r="E976" t="s">
        <v>5</v>
      </c>
      <c r="F976">
        <v>28</v>
      </c>
      <c r="G976" t="s">
        <v>1</v>
      </c>
      <c r="H976" t="s">
        <v>17</v>
      </c>
      <c r="I976" t="s">
        <v>12</v>
      </c>
    </row>
    <row r="977" spans="1:9">
      <c r="A977">
        <v>976</v>
      </c>
      <c r="B977">
        <v>320</v>
      </c>
      <c r="C977">
        <v>3</v>
      </c>
      <c r="D977">
        <v>214</v>
      </c>
      <c r="E977" t="s">
        <v>6</v>
      </c>
      <c r="F977">
        <v>34</v>
      </c>
      <c r="G977" t="s">
        <v>1</v>
      </c>
      <c r="H977" t="s">
        <v>18</v>
      </c>
      <c r="I977" t="s">
        <v>10</v>
      </c>
    </row>
    <row r="978" spans="1:9">
      <c r="A978">
        <v>977</v>
      </c>
      <c r="B978">
        <v>1297</v>
      </c>
      <c r="C978">
        <v>1</v>
      </c>
      <c r="D978">
        <v>90</v>
      </c>
      <c r="E978" t="s">
        <v>6</v>
      </c>
      <c r="F978">
        <v>35</v>
      </c>
      <c r="G978" t="s">
        <v>1</v>
      </c>
      <c r="H978" t="s">
        <v>18</v>
      </c>
      <c r="I978" t="s">
        <v>8</v>
      </c>
    </row>
    <row r="979" spans="1:9">
      <c r="A979">
        <v>978</v>
      </c>
      <c r="B979">
        <v>363</v>
      </c>
      <c r="C979">
        <v>4</v>
      </c>
      <c r="D979">
        <v>107</v>
      </c>
      <c r="E979" t="s">
        <v>6</v>
      </c>
      <c r="F979">
        <v>22</v>
      </c>
      <c r="G979" t="s">
        <v>1</v>
      </c>
      <c r="H979" t="s">
        <v>17</v>
      </c>
      <c r="I979" t="s">
        <v>11</v>
      </c>
    </row>
    <row r="980" spans="1:9">
      <c r="A980">
        <v>979</v>
      </c>
      <c r="B980">
        <v>1664</v>
      </c>
      <c r="C980">
        <v>2</v>
      </c>
      <c r="D980">
        <v>90</v>
      </c>
      <c r="E980" t="s">
        <v>5</v>
      </c>
      <c r="F980">
        <v>35</v>
      </c>
      <c r="G980" t="s">
        <v>1</v>
      </c>
      <c r="H980" t="s">
        <v>18</v>
      </c>
      <c r="I980" t="s">
        <v>9</v>
      </c>
    </row>
    <row r="981" spans="1:9">
      <c r="A981">
        <v>980</v>
      </c>
      <c r="B981">
        <v>289</v>
      </c>
      <c r="C981">
        <v>5</v>
      </c>
      <c r="D981">
        <v>190</v>
      </c>
      <c r="E981" t="s">
        <v>5</v>
      </c>
      <c r="F981">
        <v>24</v>
      </c>
      <c r="G981" t="s">
        <v>1</v>
      </c>
      <c r="H981" t="s">
        <v>18</v>
      </c>
      <c r="I981" t="s">
        <v>12</v>
      </c>
    </row>
    <row r="982" spans="1:9">
      <c r="A982">
        <v>981</v>
      </c>
      <c r="B982">
        <v>363</v>
      </c>
      <c r="C982">
        <v>5</v>
      </c>
      <c r="D982">
        <v>122</v>
      </c>
      <c r="E982" t="s">
        <v>6</v>
      </c>
      <c r="F982">
        <v>22</v>
      </c>
      <c r="G982" t="s">
        <v>1</v>
      </c>
      <c r="H982" t="s">
        <v>17</v>
      </c>
      <c r="I982" t="s">
        <v>12</v>
      </c>
    </row>
    <row r="983" spans="1:9">
      <c r="A983">
        <v>982</v>
      </c>
      <c r="B983">
        <v>591</v>
      </c>
      <c r="C983">
        <v>2</v>
      </c>
      <c r="D983">
        <v>152</v>
      </c>
      <c r="E983" t="s">
        <v>6</v>
      </c>
      <c r="F983">
        <v>22</v>
      </c>
      <c r="G983" t="s">
        <v>1</v>
      </c>
      <c r="H983" t="s">
        <v>17</v>
      </c>
      <c r="I983" t="s">
        <v>9</v>
      </c>
    </row>
    <row r="984" spans="1:9">
      <c r="A984">
        <v>983</v>
      </c>
      <c r="B984">
        <v>1222</v>
      </c>
      <c r="C984">
        <v>4</v>
      </c>
      <c r="D984">
        <v>90</v>
      </c>
      <c r="E984" t="s">
        <v>6</v>
      </c>
      <c r="F984">
        <v>22</v>
      </c>
      <c r="G984" t="s">
        <v>1</v>
      </c>
      <c r="H984" t="s">
        <v>18</v>
      </c>
      <c r="I984" t="s">
        <v>11</v>
      </c>
    </row>
    <row r="985" spans="1:9">
      <c r="A985">
        <v>984</v>
      </c>
      <c r="B985">
        <v>1242</v>
      </c>
      <c r="C985">
        <v>9</v>
      </c>
      <c r="D985">
        <v>40</v>
      </c>
      <c r="E985" t="s">
        <v>6</v>
      </c>
      <c r="F985">
        <v>32</v>
      </c>
      <c r="G985" t="s">
        <v>2</v>
      </c>
      <c r="H985" t="s">
        <v>18</v>
      </c>
      <c r="I985" t="s">
        <v>24</v>
      </c>
    </row>
    <row r="986" spans="1:9">
      <c r="A986">
        <v>985</v>
      </c>
      <c r="B986">
        <v>41</v>
      </c>
      <c r="C986">
        <v>8</v>
      </c>
      <c r="D986">
        <v>40</v>
      </c>
      <c r="E986" t="s">
        <v>5</v>
      </c>
      <c r="F986">
        <v>40</v>
      </c>
      <c r="G986" t="s">
        <v>2</v>
      </c>
      <c r="H986" t="s">
        <v>18</v>
      </c>
      <c r="I986" t="s">
        <v>23</v>
      </c>
    </row>
    <row r="987" spans="1:9">
      <c r="A987">
        <v>986</v>
      </c>
      <c r="B987">
        <v>1356</v>
      </c>
      <c r="C987">
        <v>2</v>
      </c>
      <c r="D987">
        <v>90</v>
      </c>
      <c r="E987" t="s">
        <v>5</v>
      </c>
      <c r="F987">
        <v>22</v>
      </c>
      <c r="G987" t="s">
        <v>1</v>
      </c>
      <c r="H987" t="s">
        <v>18</v>
      </c>
      <c r="I987" t="s">
        <v>9</v>
      </c>
    </row>
    <row r="988" spans="1:9">
      <c r="A988">
        <v>987</v>
      </c>
      <c r="B988">
        <v>1754</v>
      </c>
      <c r="C988">
        <v>4</v>
      </c>
      <c r="D988">
        <v>142</v>
      </c>
      <c r="E988" t="s">
        <v>6</v>
      </c>
      <c r="F988">
        <v>34</v>
      </c>
      <c r="G988" t="s">
        <v>1</v>
      </c>
      <c r="H988" t="s">
        <v>17</v>
      </c>
      <c r="I988" t="s">
        <v>11</v>
      </c>
    </row>
    <row r="989" spans="1:9">
      <c r="A989">
        <v>988</v>
      </c>
      <c r="B989">
        <v>205</v>
      </c>
      <c r="C989">
        <v>6</v>
      </c>
      <c r="D989">
        <v>90</v>
      </c>
      <c r="E989" t="s">
        <v>6</v>
      </c>
      <c r="F989">
        <v>27</v>
      </c>
      <c r="G989" t="s">
        <v>2</v>
      </c>
      <c r="H989" t="s">
        <v>18</v>
      </c>
      <c r="I989" t="s">
        <v>21</v>
      </c>
    </row>
    <row r="990" spans="1:9">
      <c r="A990">
        <v>989</v>
      </c>
      <c r="B990">
        <v>1704</v>
      </c>
      <c r="C990">
        <v>9</v>
      </c>
      <c r="D990">
        <v>168</v>
      </c>
      <c r="E990" t="s">
        <v>6</v>
      </c>
      <c r="F990">
        <v>23</v>
      </c>
      <c r="G990" t="s">
        <v>2</v>
      </c>
      <c r="H990" t="s">
        <v>17</v>
      </c>
      <c r="I990" t="s">
        <v>24</v>
      </c>
    </row>
    <row r="991" spans="1:9">
      <c r="A991">
        <v>990</v>
      </c>
      <c r="B991">
        <v>955</v>
      </c>
      <c r="C991">
        <v>3</v>
      </c>
      <c r="D991">
        <v>141</v>
      </c>
      <c r="E991" t="s">
        <v>6</v>
      </c>
      <c r="F991">
        <v>40</v>
      </c>
      <c r="G991" t="s">
        <v>1</v>
      </c>
      <c r="H991" t="s">
        <v>17</v>
      </c>
      <c r="I991" t="s">
        <v>10</v>
      </c>
    </row>
    <row r="992" spans="1:9">
      <c r="A992">
        <v>991</v>
      </c>
      <c r="B992">
        <v>64</v>
      </c>
      <c r="C992">
        <v>3</v>
      </c>
      <c r="D992">
        <v>198</v>
      </c>
      <c r="E992" t="s">
        <v>6</v>
      </c>
      <c r="F992">
        <v>35</v>
      </c>
      <c r="G992" t="s">
        <v>1</v>
      </c>
      <c r="H992" t="s">
        <v>18</v>
      </c>
      <c r="I992" t="s">
        <v>10</v>
      </c>
    </row>
    <row r="993" spans="1:9">
      <c r="A993">
        <v>992</v>
      </c>
      <c r="B993">
        <v>1971</v>
      </c>
      <c r="C993">
        <v>4</v>
      </c>
      <c r="D993">
        <v>142</v>
      </c>
      <c r="E993" t="s">
        <v>5</v>
      </c>
      <c r="F993">
        <v>26</v>
      </c>
      <c r="G993" t="s">
        <v>1</v>
      </c>
      <c r="H993" t="s">
        <v>17</v>
      </c>
      <c r="I993" t="s">
        <v>11</v>
      </c>
    </row>
    <row r="994" spans="1:9">
      <c r="A994">
        <v>993</v>
      </c>
      <c r="B994">
        <v>1606</v>
      </c>
      <c r="C994">
        <v>1</v>
      </c>
      <c r="D994">
        <v>169</v>
      </c>
      <c r="E994" t="s">
        <v>6</v>
      </c>
      <c r="F994">
        <v>33</v>
      </c>
      <c r="G994" t="s">
        <v>1</v>
      </c>
      <c r="H994" t="s">
        <v>18</v>
      </c>
      <c r="I994" t="s">
        <v>8</v>
      </c>
    </row>
    <row r="995" spans="1:9">
      <c r="A995">
        <v>994</v>
      </c>
      <c r="B995">
        <v>1934</v>
      </c>
      <c r="C995">
        <v>2</v>
      </c>
      <c r="D995">
        <v>116</v>
      </c>
      <c r="E995" t="s">
        <v>5</v>
      </c>
      <c r="F995">
        <v>37</v>
      </c>
      <c r="G995" t="s">
        <v>1</v>
      </c>
      <c r="H995" t="s">
        <v>18</v>
      </c>
      <c r="I995" t="s">
        <v>9</v>
      </c>
    </row>
    <row r="996" spans="1:9">
      <c r="A996">
        <v>995</v>
      </c>
      <c r="B996">
        <v>993</v>
      </c>
      <c r="C996">
        <v>4</v>
      </c>
      <c r="D996">
        <v>106</v>
      </c>
      <c r="E996" t="s">
        <v>5</v>
      </c>
      <c r="F996">
        <v>24</v>
      </c>
      <c r="G996" t="s">
        <v>1</v>
      </c>
      <c r="H996" t="s">
        <v>18</v>
      </c>
      <c r="I996" t="s">
        <v>11</v>
      </c>
    </row>
    <row r="997" spans="1:9">
      <c r="A997">
        <v>996</v>
      </c>
      <c r="B997">
        <v>205</v>
      </c>
      <c r="C997">
        <v>4</v>
      </c>
      <c r="D997">
        <v>205</v>
      </c>
      <c r="E997" t="s">
        <v>6</v>
      </c>
      <c r="F997">
        <v>27</v>
      </c>
      <c r="G997" t="s">
        <v>1</v>
      </c>
      <c r="H997" t="s">
        <v>18</v>
      </c>
      <c r="I997" t="s">
        <v>11</v>
      </c>
    </row>
    <row r="998" spans="1:9">
      <c r="A998">
        <v>997</v>
      </c>
      <c r="B998">
        <v>1854</v>
      </c>
      <c r="C998">
        <v>3</v>
      </c>
      <c r="D998">
        <v>175</v>
      </c>
      <c r="E998" t="s">
        <v>6</v>
      </c>
      <c r="F998">
        <v>31</v>
      </c>
      <c r="G998" t="s">
        <v>1</v>
      </c>
      <c r="H998" t="s">
        <v>18</v>
      </c>
      <c r="I998" t="s">
        <v>10</v>
      </c>
    </row>
    <row r="999" spans="1:9">
      <c r="A999">
        <v>998</v>
      </c>
      <c r="B999">
        <v>332</v>
      </c>
      <c r="C999">
        <v>8</v>
      </c>
      <c r="D999">
        <v>393</v>
      </c>
      <c r="E999" t="s">
        <v>6</v>
      </c>
      <c r="F999">
        <v>38</v>
      </c>
      <c r="G999" t="s">
        <v>2</v>
      </c>
      <c r="H999" t="s">
        <v>18</v>
      </c>
      <c r="I999" t="s">
        <v>23</v>
      </c>
    </row>
    <row r="1000" spans="1:9">
      <c r="A1000">
        <v>999</v>
      </c>
      <c r="B1000">
        <v>546</v>
      </c>
      <c r="C1000">
        <v>8</v>
      </c>
      <c r="D1000">
        <v>40</v>
      </c>
      <c r="E1000" t="s">
        <v>6</v>
      </c>
      <c r="F1000">
        <v>32</v>
      </c>
      <c r="G1000" t="s">
        <v>2</v>
      </c>
      <c r="H1000" t="s">
        <v>18</v>
      </c>
      <c r="I1000" t="s">
        <v>23</v>
      </c>
    </row>
    <row r="1001" spans="1:9">
      <c r="A1001">
        <v>1000</v>
      </c>
      <c r="B1001">
        <v>1061</v>
      </c>
      <c r="C1001">
        <v>1</v>
      </c>
      <c r="D1001">
        <v>188</v>
      </c>
      <c r="E1001" t="s">
        <v>6</v>
      </c>
      <c r="F1001">
        <v>32</v>
      </c>
      <c r="G1001" t="s">
        <v>1</v>
      </c>
      <c r="H1001" t="s">
        <v>17</v>
      </c>
      <c r="I1001" t="s">
        <v>8</v>
      </c>
    </row>
    <row r="1002" spans="1:9">
      <c r="A1002">
        <v>1001</v>
      </c>
      <c r="B1002">
        <v>311</v>
      </c>
      <c r="C1002">
        <v>3</v>
      </c>
      <c r="D1002">
        <v>243</v>
      </c>
      <c r="E1002" t="s">
        <v>6</v>
      </c>
      <c r="F1002">
        <v>23</v>
      </c>
      <c r="G1002" t="s">
        <v>1</v>
      </c>
      <c r="H1002" t="s">
        <v>18</v>
      </c>
      <c r="I1002" t="s">
        <v>10</v>
      </c>
    </row>
    <row r="1003" spans="1:9">
      <c r="A1003">
        <v>1002</v>
      </c>
      <c r="B1003">
        <v>1091</v>
      </c>
      <c r="C1003">
        <v>1</v>
      </c>
      <c r="D1003">
        <v>90</v>
      </c>
      <c r="E1003" t="s">
        <v>6</v>
      </c>
      <c r="F1003">
        <v>27</v>
      </c>
      <c r="G1003" t="s">
        <v>1</v>
      </c>
      <c r="H1003" t="s">
        <v>18</v>
      </c>
      <c r="I1003" t="s">
        <v>8</v>
      </c>
    </row>
    <row r="1004" spans="1:9">
      <c r="A1004">
        <v>1003</v>
      </c>
      <c r="B1004">
        <v>1502</v>
      </c>
      <c r="C1004">
        <v>1</v>
      </c>
      <c r="D1004">
        <v>134</v>
      </c>
      <c r="E1004" t="s">
        <v>6</v>
      </c>
      <c r="F1004">
        <v>24</v>
      </c>
      <c r="G1004" t="s">
        <v>1</v>
      </c>
      <c r="H1004" t="s">
        <v>18</v>
      </c>
      <c r="I1004" t="s">
        <v>8</v>
      </c>
    </row>
    <row r="1005" spans="1:9">
      <c r="A1005">
        <v>1004</v>
      </c>
      <c r="B1005">
        <v>1472</v>
      </c>
      <c r="C1005">
        <v>2</v>
      </c>
      <c r="D1005">
        <v>200</v>
      </c>
      <c r="E1005" t="s">
        <v>6</v>
      </c>
      <c r="F1005">
        <v>23</v>
      </c>
      <c r="G1005" t="s">
        <v>1</v>
      </c>
      <c r="H1005" t="s">
        <v>17</v>
      </c>
      <c r="I1005" t="s">
        <v>9</v>
      </c>
    </row>
    <row r="1006" spans="1:9">
      <c r="A1006">
        <v>1005</v>
      </c>
      <c r="B1006">
        <v>352</v>
      </c>
      <c r="C1006">
        <v>2</v>
      </c>
      <c r="D1006">
        <v>126</v>
      </c>
      <c r="E1006" t="s">
        <v>6</v>
      </c>
      <c r="F1006">
        <v>44</v>
      </c>
      <c r="G1006" t="s">
        <v>1</v>
      </c>
      <c r="H1006" t="s">
        <v>18</v>
      </c>
      <c r="I1006" t="s">
        <v>9</v>
      </c>
    </row>
    <row r="1007" spans="1:9">
      <c r="A1007">
        <v>1006</v>
      </c>
      <c r="B1007">
        <v>1974</v>
      </c>
      <c r="C1007">
        <v>6</v>
      </c>
      <c r="D1007">
        <v>90</v>
      </c>
      <c r="E1007" t="s">
        <v>5</v>
      </c>
      <c r="F1007">
        <v>20</v>
      </c>
      <c r="G1007" t="s">
        <v>2</v>
      </c>
      <c r="H1007" t="s">
        <v>18</v>
      </c>
      <c r="I1007" t="s">
        <v>21</v>
      </c>
    </row>
    <row r="1008" spans="1:9">
      <c r="A1008">
        <v>1007</v>
      </c>
      <c r="B1008">
        <v>855</v>
      </c>
      <c r="C1008">
        <v>3</v>
      </c>
      <c r="D1008">
        <v>187</v>
      </c>
      <c r="E1008" t="s">
        <v>6</v>
      </c>
      <c r="F1008">
        <v>34</v>
      </c>
      <c r="G1008" t="s">
        <v>1</v>
      </c>
      <c r="H1008" t="s">
        <v>18</v>
      </c>
      <c r="I1008" t="s">
        <v>10</v>
      </c>
    </row>
    <row r="1009" spans="1:9">
      <c r="A1009">
        <v>1008</v>
      </c>
      <c r="B1009">
        <v>1734</v>
      </c>
      <c r="C1009">
        <v>1</v>
      </c>
      <c r="D1009">
        <v>246</v>
      </c>
      <c r="E1009" t="s">
        <v>6</v>
      </c>
      <c r="F1009">
        <v>30</v>
      </c>
      <c r="G1009" t="s">
        <v>1</v>
      </c>
      <c r="H1009" t="s">
        <v>17</v>
      </c>
      <c r="I1009" t="s">
        <v>8</v>
      </c>
    </row>
    <row r="1010" spans="1:9">
      <c r="A1010">
        <v>1009</v>
      </c>
      <c r="B1010">
        <v>2098</v>
      </c>
      <c r="C1010">
        <v>6</v>
      </c>
      <c r="D1010">
        <v>40</v>
      </c>
      <c r="E1010" t="s">
        <v>5</v>
      </c>
      <c r="F1010">
        <v>28</v>
      </c>
      <c r="G1010" t="s">
        <v>2</v>
      </c>
      <c r="H1010" t="s">
        <v>18</v>
      </c>
      <c r="I1010" t="s">
        <v>21</v>
      </c>
    </row>
    <row r="1011" spans="1:9">
      <c r="A1011">
        <v>1010</v>
      </c>
      <c r="B1011">
        <v>247</v>
      </c>
      <c r="C1011">
        <v>9</v>
      </c>
      <c r="D1011">
        <v>90</v>
      </c>
      <c r="E1011" t="s">
        <v>5</v>
      </c>
      <c r="F1011">
        <v>26</v>
      </c>
      <c r="G1011" t="s">
        <v>2</v>
      </c>
      <c r="H1011" t="s">
        <v>18</v>
      </c>
      <c r="I1011" t="s">
        <v>24</v>
      </c>
    </row>
    <row r="1012" spans="1:9">
      <c r="A1012">
        <v>1011</v>
      </c>
      <c r="B1012">
        <v>1145</v>
      </c>
      <c r="C1012">
        <v>5</v>
      </c>
      <c r="D1012">
        <v>90</v>
      </c>
      <c r="E1012" t="s">
        <v>6</v>
      </c>
      <c r="F1012">
        <v>26</v>
      </c>
      <c r="G1012" t="s">
        <v>1</v>
      </c>
      <c r="H1012" t="s">
        <v>18</v>
      </c>
      <c r="I1012" t="s">
        <v>12</v>
      </c>
    </row>
    <row r="1013" spans="1:9">
      <c r="A1013">
        <v>1012</v>
      </c>
      <c r="B1013">
        <v>560</v>
      </c>
      <c r="C1013">
        <v>2</v>
      </c>
      <c r="D1013">
        <v>191</v>
      </c>
      <c r="E1013" t="s">
        <v>6</v>
      </c>
      <c r="F1013">
        <v>35</v>
      </c>
      <c r="G1013" t="s">
        <v>1</v>
      </c>
      <c r="H1013" t="s">
        <v>18</v>
      </c>
      <c r="I1013" t="s">
        <v>9</v>
      </c>
    </row>
    <row r="1014" spans="1:9">
      <c r="A1014">
        <v>1013</v>
      </c>
      <c r="B1014">
        <v>1883</v>
      </c>
      <c r="C1014">
        <v>5</v>
      </c>
      <c r="D1014">
        <v>132</v>
      </c>
      <c r="E1014" t="s">
        <v>5</v>
      </c>
      <c r="F1014">
        <v>34</v>
      </c>
      <c r="G1014" t="s">
        <v>1</v>
      </c>
      <c r="H1014" t="s">
        <v>18</v>
      </c>
      <c r="I1014" t="s">
        <v>12</v>
      </c>
    </row>
    <row r="1015" spans="1:9">
      <c r="A1015">
        <v>1014</v>
      </c>
      <c r="B1015">
        <v>1063</v>
      </c>
      <c r="C1015">
        <v>8</v>
      </c>
      <c r="D1015">
        <v>90</v>
      </c>
      <c r="E1015" t="s">
        <v>6</v>
      </c>
      <c r="F1015">
        <v>32</v>
      </c>
      <c r="G1015" t="s">
        <v>2</v>
      </c>
      <c r="H1015" t="s">
        <v>18</v>
      </c>
      <c r="I1015" t="s">
        <v>23</v>
      </c>
    </row>
    <row r="1016" spans="1:9">
      <c r="A1016">
        <v>1015</v>
      </c>
      <c r="B1016">
        <v>663</v>
      </c>
      <c r="C1016">
        <v>4</v>
      </c>
      <c r="D1016">
        <v>90</v>
      </c>
      <c r="E1016" t="s">
        <v>6</v>
      </c>
      <c r="F1016">
        <v>33</v>
      </c>
      <c r="G1016" t="s">
        <v>1</v>
      </c>
      <c r="H1016" t="s">
        <v>18</v>
      </c>
      <c r="I1016" t="s">
        <v>11</v>
      </c>
    </row>
    <row r="1017" spans="1:9">
      <c r="A1017">
        <v>1016</v>
      </c>
      <c r="B1017">
        <v>1504</v>
      </c>
      <c r="C1017">
        <v>2</v>
      </c>
      <c r="D1017">
        <v>221</v>
      </c>
      <c r="E1017" t="s">
        <v>5</v>
      </c>
      <c r="F1017">
        <v>45</v>
      </c>
      <c r="G1017" t="s">
        <v>1</v>
      </c>
      <c r="H1017" t="s">
        <v>18</v>
      </c>
      <c r="I1017" t="s">
        <v>9</v>
      </c>
    </row>
    <row r="1018" spans="1:9">
      <c r="A1018">
        <v>1017</v>
      </c>
      <c r="B1018">
        <v>1545</v>
      </c>
      <c r="C1018">
        <v>5</v>
      </c>
      <c r="D1018">
        <v>134</v>
      </c>
      <c r="E1018" t="s">
        <v>6</v>
      </c>
      <c r="F1018">
        <v>34</v>
      </c>
      <c r="G1018" t="s">
        <v>1</v>
      </c>
      <c r="H1018" t="s">
        <v>18</v>
      </c>
      <c r="I1018" t="s">
        <v>12</v>
      </c>
    </row>
    <row r="1019" spans="1:9">
      <c r="A1019">
        <v>1018</v>
      </c>
      <c r="B1019">
        <v>838</v>
      </c>
      <c r="C1019">
        <v>6</v>
      </c>
      <c r="D1019">
        <v>40</v>
      </c>
      <c r="E1019" t="s">
        <v>6</v>
      </c>
      <c r="F1019">
        <v>22</v>
      </c>
      <c r="G1019" t="s">
        <v>2</v>
      </c>
      <c r="H1019" t="s">
        <v>18</v>
      </c>
      <c r="I1019" t="s">
        <v>21</v>
      </c>
    </row>
    <row r="1020" spans="1:9">
      <c r="A1020">
        <v>1019</v>
      </c>
      <c r="B1020">
        <v>2096</v>
      </c>
      <c r="C1020">
        <v>2</v>
      </c>
      <c r="D1020">
        <v>167</v>
      </c>
      <c r="E1020" t="s">
        <v>6</v>
      </c>
      <c r="F1020">
        <v>38</v>
      </c>
      <c r="G1020" t="s">
        <v>1</v>
      </c>
      <c r="H1020" t="s">
        <v>18</v>
      </c>
      <c r="I1020" t="s">
        <v>9</v>
      </c>
    </row>
    <row r="1021" spans="1:9">
      <c r="A1021">
        <v>1020</v>
      </c>
      <c r="B1021">
        <v>492</v>
      </c>
      <c r="C1021">
        <v>5</v>
      </c>
      <c r="D1021">
        <v>150</v>
      </c>
      <c r="E1021" t="s">
        <v>5</v>
      </c>
      <c r="F1021">
        <v>18</v>
      </c>
      <c r="G1021" t="s">
        <v>1</v>
      </c>
      <c r="H1021" t="s">
        <v>17</v>
      </c>
      <c r="I1021" t="s">
        <v>12</v>
      </c>
    </row>
    <row r="1022" spans="1:9">
      <c r="A1022">
        <v>1021</v>
      </c>
      <c r="B1022">
        <v>1161</v>
      </c>
      <c r="C1022">
        <v>5</v>
      </c>
      <c r="D1022">
        <v>187</v>
      </c>
      <c r="E1022" t="s">
        <v>6</v>
      </c>
      <c r="F1022">
        <v>30</v>
      </c>
      <c r="G1022" t="s">
        <v>1</v>
      </c>
      <c r="H1022" t="s">
        <v>18</v>
      </c>
      <c r="I1022" t="s">
        <v>12</v>
      </c>
    </row>
    <row r="1023" spans="1:9">
      <c r="A1023">
        <v>1022</v>
      </c>
      <c r="B1023">
        <v>332</v>
      </c>
      <c r="C1023">
        <v>6</v>
      </c>
      <c r="D1023">
        <v>40</v>
      </c>
      <c r="E1023" t="s">
        <v>6</v>
      </c>
      <c r="F1023">
        <v>38</v>
      </c>
      <c r="G1023" t="s">
        <v>2</v>
      </c>
      <c r="H1023" t="s">
        <v>18</v>
      </c>
      <c r="I1023" t="s">
        <v>21</v>
      </c>
    </row>
    <row r="1024" spans="1:9">
      <c r="A1024">
        <v>1023</v>
      </c>
      <c r="B1024">
        <v>392</v>
      </c>
      <c r="C1024">
        <v>6</v>
      </c>
      <c r="D1024">
        <v>358</v>
      </c>
      <c r="E1024" t="s">
        <v>6</v>
      </c>
      <c r="F1024">
        <v>31</v>
      </c>
      <c r="G1024" t="s">
        <v>2</v>
      </c>
      <c r="H1024" t="s">
        <v>18</v>
      </c>
      <c r="I1024" t="s">
        <v>21</v>
      </c>
    </row>
    <row r="1025" spans="1:9">
      <c r="A1025">
        <v>1024</v>
      </c>
      <c r="B1025">
        <v>780</v>
      </c>
      <c r="C1025">
        <v>3</v>
      </c>
      <c r="D1025">
        <v>179</v>
      </c>
      <c r="E1025" t="s">
        <v>5</v>
      </c>
      <c r="F1025">
        <v>26</v>
      </c>
      <c r="G1025" t="s">
        <v>1</v>
      </c>
      <c r="H1025" t="s">
        <v>18</v>
      </c>
      <c r="I1025" t="s">
        <v>10</v>
      </c>
    </row>
    <row r="1026" spans="1:9">
      <c r="A1026">
        <v>1025</v>
      </c>
      <c r="B1026">
        <v>1322</v>
      </c>
      <c r="C1026">
        <v>5</v>
      </c>
      <c r="D1026">
        <v>88</v>
      </c>
      <c r="E1026" t="s">
        <v>5</v>
      </c>
      <c r="F1026">
        <v>30</v>
      </c>
      <c r="G1026" t="s">
        <v>1</v>
      </c>
      <c r="H1026" t="s">
        <v>18</v>
      </c>
      <c r="I1026" t="s">
        <v>12</v>
      </c>
    </row>
    <row r="1027" spans="1:9">
      <c r="A1027">
        <v>1026</v>
      </c>
      <c r="B1027">
        <v>2107</v>
      </c>
      <c r="C1027">
        <v>4</v>
      </c>
      <c r="D1027">
        <v>177</v>
      </c>
      <c r="E1027" t="s">
        <v>5</v>
      </c>
      <c r="F1027">
        <v>32</v>
      </c>
      <c r="G1027" t="s">
        <v>1</v>
      </c>
      <c r="H1027" t="s">
        <v>18</v>
      </c>
      <c r="I1027" t="s">
        <v>11</v>
      </c>
    </row>
    <row r="1028" spans="1:9">
      <c r="A1028">
        <v>1027</v>
      </c>
      <c r="B1028">
        <v>1291</v>
      </c>
      <c r="C1028">
        <v>3</v>
      </c>
      <c r="D1028">
        <v>90</v>
      </c>
      <c r="E1028" t="s">
        <v>6</v>
      </c>
      <c r="F1028">
        <v>39</v>
      </c>
      <c r="G1028" t="s">
        <v>1</v>
      </c>
      <c r="H1028" t="s">
        <v>18</v>
      </c>
      <c r="I1028" t="s">
        <v>10</v>
      </c>
    </row>
    <row r="1029" spans="1:9">
      <c r="A1029">
        <v>1028</v>
      </c>
      <c r="B1029">
        <v>365</v>
      </c>
      <c r="C1029">
        <v>7</v>
      </c>
      <c r="D1029">
        <v>40</v>
      </c>
      <c r="E1029" t="s">
        <v>5</v>
      </c>
      <c r="F1029">
        <v>19</v>
      </c>
      <c r="G1029" t="s">
        <v>2</v>
      </c>
      <c r="H1029" t="s">
        <v>18</v>
      </c>
      <c r="I1029" t="s">
        <v>22</v>
      </c>
    </row>
    <row r="1030" spans="1:9">
      <c r="A1030">
        <v>1029</v>
      </c>
      <c r="B1030">
        <v>2041</v>
      </c>
      <c r="C1030">
        <v>3</v>
      </c>
      <c r="D1030">
        <v>90</v>
      </c>
      <c r="E1030" t="s">
        <v>5</v>
      </c>
      <c r="F1030">
        <v>28</v>
      </c>
      <c r="G1030" t="s">
        <v>1</v>
      </c>
      <c r="H1030" t="s">
        <v>18</v>
      </c>
      <c r="I1030" t="s">
        <v>10</v>
      </c>
    </row>
    <row r="1031" spans="1:9">
      <c r="A1031">
        <v>1030</v>
      </c>
      <c r="B1031">
        <v>1779</v>
      </c>
      <c r="C1031">
        <v>5</v>
      </c>
      <c r="D1031">
        <v>108</v>
      </c>
      <c r="E1031" t="s">
        <v>6</v>
      </c>
      <c r="F1031">
        <v>23</v>
      </c>
      <c r="G1031" t="s">
        <v>1</v>
      </c>
      <c r="H1031" t="s">
        <v>18</v>
      </c>
      <c r="I1031" t="s">
        <v>12</v>
      </c>
    </row>
    <row r="1032" spans="1:9">
      <c r="A1032">
        <v>1031</v>
      </c>
      <c r="B1032">
        <v>1019</v>
      </c>
      <c r="C1032">
        <v>4</v>
      </c>
      <c r="D1032">
        <v>159</v>
      </c>
      <c r="E1032" t="s">
        <v>5</v>
      </c>
      <c r="F1032">
        <v>32</v>
      </c>
      <c r="G1032" t="s">
        <v>1</v>
      </c>
      <c r="H1032" t="s">
        <v>18</v>
      </c>
      <c r="I1032" t="s">
        <v>11</v>
      </c>
    </row>
    <row r="1033" spans="1:9">
      <c r="A1033">
        <v>1032</v>
      </c>
      <c r="B1033">
        <v>812</v>
      </c>
      <c r="C1033">
        <v>3</v>
      </c>
      <c r="D1033">
        <v>90</v>
      </c>
      <c r="E1033" t="s">
        <v>6</v>
      </c>
      <c r="F1033">
        <v>32</v>
      </c>
      <c r="G1033" t="s">
        <v>1</v>
      </c>
      <c r="H1033" t="s">
        <v>18</v>
      </c>
      <c r="I1033" t="s">
        <v>10</v>
      </c>
    </row>
    <row r="1034" spans="1:9">
      <c r="A1034">
        <v>1033</v>
      </c>
      <c r="B1034">
        <v>487</v>
      </c>
      <c r="C1034">
        <v>4</v>
      </c>
      <c r="D1034">
        <v>145</v>
      </c>
      <c r="E1034" t="s">
        <v>5</v>
      </c>
      <c r="F1034">
        <v>22</v>
      </c>
      <c r="G1034" t="s">
        <v>1</v>
      </c>
      <c r="H1034" t="s">
        <v>17</v>
      </c>
      <c r="I1034" t="s">
        <v>11</v>
      </c>
    </row>
    <row r="1035" spans="1:9">
      <c r="A1035">
        <v>1034</v>
      </c>
      <c r="B1035">
        <v>1719</v>
      </c>
      <c r="C1035">
        <v>2</v>
      </c>
      <c r="D1035">
        <v>175</v>
      </c>
      <c r="E1035" t="s">
        <v>6</v>
      </c>
      <c r="F1035">
        <v>27</v>
      </c>
      <c r="G1035" t="s">
        <v>1</v>
      </c>
      <c r="H1035" t="s">
        <v>18</v>
      </c>
      <c r="I1035" t="s">
        <v>9</v>
      </c>
    </row>
    <row r="1036" spans="1:9">
      <c r="A1036">
        <v>1035</v>
      </c>
      <c r="B1036">
        <v>2038</v>
      </c>
      <c r="C1036">
        <v>3</v>
      </c>
      <c r="D1036">
        <v>137</v>
      </c>
      <c r="E1036" t="s">
        <v>6</v>
      </c>
      <c r="F1036">
        <v>30</v>
      </c>
      <c r="G1036" t="s">
        <v>1</v>
      </c>
      <c r="H1036" t="s">
        <v>17</v>
      </c>
      <c r="I1036" t="s">
        <v>10</v>
      </c>
    </row>
    <row r="1037" spans="1:9">
      <c r="A1037">
        <v>1036</v>
      </c>
      <c r="B1037">
        <v>874</v>
      </c>
      <c r="C1037">
        <v>1</v>
      </c>
      <c r="D1037">
        <v>96</v>
      </c>
      <c r="E1037" t="s">
        <v>5</v>
      </c>
      <c r="F1037">
        <v>29</v>
      </c>
      <c r="G1037" t="s">
        <v>1</v>
      </c>
      <c r="H1037" t="s">
        <v>18</v>
      </c>
      <c r="I1037" t="s">
        <v>8</v>
      </c>
    </row>
    <row r="1038" spans="1:9">
      <c r="A1038">
        <v>1037</v>
      </c>
      <c r="B1038">
        <v>1834</v>
      </c>
      <c r="C1038">
        <v>6</v>
      </c>
      <c r="D1038">
        <v>40</v>
      </c>
      <c r="E1038" t="s">
        <v>6</v>
      </c>
      <c r="F1038">
        <v>25</v>
      </c>
      <c r="G1038" t="s">
        <v>2</v>
      </c>
      <c r="H1038" t="s">
        <v>18</v>
      </c>
      <c r="I1038" t="s">
        <v>21</v>
      </c>
    </row>
    <row r="1039" spans="1:9">
      <c r="A1039">
        <v>1038</v>
      </c>
      <c r="B1039">
        <v>128</v>
      </c>
      <c r="C1039">
        <v>6</v>
      </c>
      <c r="D1039">
        <v>40</v>
      </c>
      <c r="E1039" t="s">
        <v>6</v>
      </c>
      <c r="F1039">
        <v>29</v>
      </c>
      <c r="G1039" t="s">
        <v>2</v>
      </c>
      <c r="H1039" t="s">
        <v>18</v>
      </c>
      <c r="I1039" t="s">
        <v>21</v>
      </c>
    </row>
    <row r="1040" spans="1:9">
      <c r="A1040">
        <v>1039</v>
      </c>
      <c r="B1040">
        <v>1034</v>
      </c>
      <c r="C1040">
        <v>2</v>
      </c>
      <c r="D1040">
        <v>90</v>
      </c>
      <c r="E1040" t="s">
        <v>6</v>
      </c>
      <c r="F1040">
        <v>34</v>
      </c>
      <c r="G1040" t="s">
        <v>1</v>
      </c>
      <c r="H1040" t="s">
        <v>18</v>
      </c>
      <c r="I1040" t="s">
        <v>9</v>
      </c>
    </row>
    <row r="1041" spans="1:9">
      <c r="A1041">
        <v>1040</v>
      </c>
      <c r="B1041">
        <v>1718</v>
      </c>
      <c r="C1041">
        <v>9</v>
      </c>
      <c r="D1041">
        <v>40</v>
      </c>
      <c r="E1041" t="s">
        <v>6</v>
      </c>
      <c r="F1041">
        <v>20</v>
      </c>
      <c r="G1041" t="s">
        <v>2</v>
      </c>
      <c r="H1041" t="s">
        <v>18</v>
      </c>
      <c r="I1041" t="s">
        <v>24</v>
      </c>
    </row>
    <row r="1042" spans="1:9">
      <c r="A1042">
        <v>1041</v>
      </c>
      <c r="B1042">
        <v>860</v>
      </c>
      <c r="C1042">
        <v>8</v>
      </c>
      <c r="D1042">
        <v>90</v>
      </c>
      <c r="E1042" t="s">
        <v>5</v>
      </c>
      <c r="F1042">
        <v>27</v>
      </c>
      <c r="G1042" t="s">
        <v>2</v>
      </c>
      <c r="H1042" t="s">
        <v>18</v>
      </c>
      <c r="I1042" t="s">
        <v>23</v>
      </c>
    </row>
    <row r="1043" spans="1:9">
      <c r="A1043">
        <v>1042</v>
      </c>
      <c r="B1043">
        <v>1110</v>
      </c>
      <c r="C1043">
        <v>6</v>
      </c>
      <c r="D1043">
        <v>40</v>
      </c>
      <c r="E1043" t="s">
        <v>5</v>
      </c>
      <c r="F1043">
        <v>30</v>
      </c>
      <c r="G1043" t="s">
        <v>2</v>
      </c>
      <c r="H1043" t="s">
        <v>18</v>
      </c>
      <c r="I1043" t="s">
        <v>21</v>
      </c>
    </row>
    <row r="1044" spans="1:9">
      <c r="A1044">
        <v>1043</v>
      </c>
      <c r="B1044">
        <v>183</v>
      </c>
      <c r="C1044">
        <v>2</v>
      </c>
      <c r="D1044">
        <v>90</v>
      </c>
      <c r="E1044" t="s">
        <v>5</v>
      </c>
      <c r="F1044">
        <v>21</v>
      </c>
      <c r="G1044" t="s">
        <v>1</v>
      </c>
      <c r="H1044" t="s">
        <v>18</v>
      </c>
      <c r="I1044" t="s">
        <v>9</v>
      </c>
    </row>
    <row r="1045" spans="1:9">
      <c r="A1045">
        <v>1044</v>
      </c>
      <c r="B1045">
        <v>1875</v>
      </c>
      <c r="C1045">
        <v>9</v>
      </c>
      <c r="D1045">
        <v>40</v>
      </c>
      <c r="E1045" t="s">
        <v>5</v>
      </c>
      <c r="F1045">
        <v>20</v>
      </c>
      <c r="G1045" t="s">
        <v>2</v>
      </c>
      <c r="H1045" t="s">
        <v>18</v>
      </c>
      <c r="I1045" t="s">
        <v>24</v>
      </c>
    </row>
    <row r="1046" spans="1:9">
      <c r="A1046">
        <v>1045</v>
      </c>
      <c r="B1046">
        <v>797</v>
      </c>
      <c r="C1046">
        <v>1</v>
      </c>
      <c r="D1046">
        <v>90</v>
      </c>
      <c r="E1046" t="s">
        <v>5</v>
      </c>
      <c r="F1046">
        <v>34</v>
      </c>
      <c r="G1046" t="s">
        <v>1</v>
      </c>
      <c r="H1046" t="s">
        <v>18</v>
      </c>
      <c r="I1046" t="s">
        <v>8</v>
      </c>
    </row>
    <row r="1047" spans="1:9">
      <c r="A1047">
        <v>1046</v>
      </c>
      <c r="B1047">
        <v>1903</v>
      </c>
      <c r="C1047">
        <v>3</v>
      </c>
      <c r="D1047">
        <v>167</v>
      </c>
      <c r="E1047" t="s">
        <v>6</v>
      </c>
      <c r="F1047">
        <v>29</v>
      </c>
      <c r="G1047" t="s">
        <v>1</v>
      </c>
      <c r="H1047" t="s">
        <v>18</v>
      </c>
      <c r="I1047" t="s">
        <v>10</v>
      </c>
    </row>
    <row r="1048" spans="1:9">
      <c r="A1048">
        <v>1047</v>
      </c>
      <c r="B1048">
        <v>234</v>
      </c>
      <c r="C1048">
        <v>2</v>
      </c>
      <c r="D1048">
        <v>238</v>
      </c>
      <c r="E1048" t="s">
        <v>5</v>
      </c>
      <c r="F1048">
        <v>19</v>
      </c>
      <c r="G1048" t="s">
        <v>1</v>
      </c>
      <c r="H1048" t="s">
        <v>18</v>
      </c>
      <c r="I1048" t="s">
        <v>9</v>
      </c>
    </row>
    <row r="1049" spans="1:9">
      <c r="A1049">
        <v>1048</v>
      </c>
      <c r="B1049">
        <v>1269</v>
      </c>
      <c r="C1049">
        <v>7</v>
      </c>
      <c r="D1049">
        <v>90</v>
      </c>
      <c r="E1049" t="s">
        <v>5</v>
      </c>
      <c r="F1049">
        <v>23</v>
      </c>
      <c r="G1049" t="s">
        <v>2</v>
      </c>
      <c r="H1049" t="s">
        <v>18</v>
      </c>
      <c r="I1049" t="s">
        <v>22</v>
      </c>
    </row>
    <row r="1050" spans="1:9">
      <c r="A1050">
        <v>1049</v>
      </c>
      <c r="B1050">
        <v>1108</v>
      </c>
      <c r="C1050">
        <v>8</v>
      </c>
      <c r="D1050">
        <v>40</v>
      </c>
      <c r="E1050" t="s">
        <v>5</v>
      </c>
      <c r="F1050">
        <v>34</v>
      </c>
      <c r="G1050" t="s">
        <v>2</v>
      </c>
      <c r="H1050" t="s">
        <v>18</v>
      </c>
      <c r="I1050" t="s">
        <v>23</v>
      </c>
    </row>
    <row r="1051" spans="1:9">
      <c r="A1051">
        <v>1050</v>
      </c>
      <c r="B1051">
        <v>458</v>
      </c>
      <c r="C1051">
        <v>1</v>
      </c>
      <c r="D1051">
        <v>235</v>
      </c>
      <c r="E1051" t="s">
        <v>6</v>
      </c>
      <c r="F1051">
        <v>26</v>
      </c>
      <c r="G1051" t="s">
        <v>1</v>
      </c>
      <c r="H1051" t="s">
        <v>17</v>
      </c>
      <c r="I1051" t="s">
        <v>8</v>
      </c>
    </row>
    <row r="1052" spans="1:9">
      <c r="A1052">
        <v>1051</v>
      </c>
      <c r="B1052">
        <v>679</v>
      </c>
      <c r="C1052">
        <v>4</v>
      </c>
      <c r="D1052">
        <v>228</v>
      </c>
      <c r="E1052" t="s">
        <v>5</v>
      </c>
      <c r="F1052">
        <v>30</v>
      </c>
      <c r="G1052" t="s">
        <v>1</v>
      </c>
      <c r="H1052" t="s">
        <v>17</v>
      </c>
      <c r="I1052" t="s">
        <v>11</v>
      </c>
    </row>
    <row r="1053" spans="1:9">
      <c r="A1053">
        <v>1052</v>
      </c>
      <c r="B1053">
        <v>1734</v>
      </c>
      <c r="C1053">
        <v>4</v>
      </c>
      <c r="D1053">
        <v>114</v>
      </c>
      <c r="E1053" t="s">
        <v>6</v>
      </c>
      <c r="F1053">
        <v>30</v>
      </c>
      <c r="G1053" t="s">
        <v>1</v>
      </c>
      <c r="H1053" t="s">
        <v>17</v>
      </c>
      <c r="I1053" t="s">
        <v>11</v>
      </c>
    </row>
    <row r="1054" spans="1:9">
      <c r="A1054">
        <v>1053</v>
      </c>
      <c r="B1054">
        <v>634</v>
      </c>
      <c r="C1054">
        <v>6</v>
      </c>
      <c r="D1054">
        <v>228</v>
      </c>
      <c r="E1054" t="s">
        <v>5</v>
      </c>
      <c r="F1054">
        <v>23</v>
      </c>
      <c r="G1054" t="s">
        <v>2</v>
      </c>
      <c r="H1054" t="s">
        <v>17</v>
      </c>
      <c r="I1054" t="s">
        <v>21</v>
      </c>
    </row>
    <row r="1055" spans="1:9">
      <c r="A1055">
        <v>1054</v>
      </c>
      <c r="B1055">
        <v>1527</v>
      </c>
      <c r="C1055">
        <v>1</v>
      </c>
      <c r="D1055">
        <v>190</v>
      </c>
      <c r="E1055" t="s">
        <v>6</v>
      </c>
      <c r="F1055">
        <v>28</v>
      </c>
      <c r="G1055" t="s">
        <v>1</v>
      </c>
      <c r="H1055" t="s">
        <v>18</v>
      </c>
      <c r="I1055" t="s">
        <v>8</v>
      </c>
    </row>
    <row r="1056" spans="1:9">
      <c r="A1056">
        <v>1055</v>
      </c>
      <c r="B1056">
        <v>579</v>
      </c>
      <c r="C1056">
        <v>4</v>
      </c>
      <c r="D1056">
        <v>155</v>
      </c>
      <c r="E1056" t="s">
        <v>6</v>
      </c>
      <c r="F1056">
        <v>25</v>
      </c>
      <c r="G1056" t="s">
        <v>1</v>
      </c>
      <c r="H1056" t="s">
        <v>18</v>
      </c>
      <c r="I1056" t="s">
        <v>11</v>
      </c>
    </row>
    <row r="1057" spans="1:9">
      <c r="A1057">
        <v>1056</v>
      </c>
      <c r="B1057">
        <v>1315</v>
      </c>
      <c r="C1057">
        <v>6</v>
      </c>
      <c r="D1057">
        <v>40</v>
      </c>
      <c r="E1057" t="s">
        <v>6</v>
      </c>
      <c r="F1057">
        <v>24</v>
      </c>
      <c r="G1057" t="s">
        <v>2</v>
      </c>
      <c r="H1057" t="s">
        <v>18</v>
      </c>
      <c r="I1057" t="s">
        <v>21</v>
      </c>
    </row>
    <row r="1058" spans="1:9">
      <c r="A1058">
        <v>1057</v>
      </c>
      <c r="B1058">
        <v>1519</v>
      </c>
      <c r="C1058">
        <v>4</v>
      </c>
      <c r="D1058">
        <v>204</v>
      </c>
      <c r="E1058" t="s">
        <v>6</v>
      </c>
      <c r="F1058">
        <v>29</v>
      </c>
      <c r="G1058" t="s">
        <v>1</v>
      </c>
      <c r="H1058" t="s">
        <v>17</v>
      </c>
      <c r="I1058" t="s">
        <v>11</v>
      </c>
    </row>
    <row r="1059" spans="1:9">
      <c r="A1059">
        <v>1058</v>
      </c>
      <c r="B1059">
        <v>1350</v>
      </c>
      <c r="C1059">
        <v>8</v>
      </c>
      <c r="D1059">
        <v>40</v>
      </c>
      <c r="E1059" t="s">
        <v>5</v>
      </c>
      <c r="F1059">
        <v>26</v>
      </c>
      <c r="G1059" t="s">
        <v>2</v>
      </c>
      <c r="H1059" t="s">
        <v>18</v>
      </c>
      <c r="I1059" t="s">
        <v>23</v>
      </c>
    </row>
    <row r="1060" spans="1:9">
      <c r="A1060">
        <v>1059</v>
      </c>
      <c r="B1060">
        <v>116</v>
      </c>
      <c r="C1060">
        <v>8</v>
      </c>
      <c r="D1060">
        <v>90</v>
      </c>
      <c r="E1060" t="s">
        <v>5</v>
      </c>
      <c r="F1060">
        <v>31</v>
      </c>
      <c r="G1060" t="s">
        <v>2</v>
      </c>
      <c r="H1060" t="s">
        <v>18</v>
      </c>
      <c r="I1060" t="s">
        <v>23</v>
      </c>
    </row>
    <row r="1061" spans="1:9">
      <c r="A1061">
        <v>1060</v>
      </c>
      <c r="B1061">
        <v>601</v>
      </c>
      <c r="C1061">
        <v>5</v>
      </c>
      <c r="D1061">
        <v>236</v>
      </c>
      <c r="E1061" t="s">
        <v>5</v>
      </c>
      <c r="F1061">
        <v>23</v>
      </c>
      <c r="G1061" t="s">
        <v>1</v>
      </c>
      <c r="H1061" t="s">
        <v>17</v>
      </c>
      <c r="I1061" t="s">
        <v>12</v>
      </c>
    </row>
    <row r="1062" spans="1:9">
      <c r="A1062">
        <v>1061</v>
      </c>
      <c r="B1062">
        <v>1661</v>
      </c>
      <c r="C1062">
        <v>4</v>
      </c>
      <c r="D1062">
        <v>229</v>
      </c>
      <c r="E1062" t="s">
        <v>5</v>
      </c>
      <c r="F1062">
        <v>19</v>
      </c>
      <c r="G1062" t="s">
        <v>1</v>
      </c>
      <c r="H1062" t="s">
        <v>18</v>
      </c>
      <c r="I1062" t="s">
        <v>11</v>
      </c>
    </row>
    <row r="1063" spans="1:9">
      <c r="A1063">
        <v>1062</v>
      </c>
      <c r="B1063">
        <v>2</v>
      </c>
      <c r="C1063">
        <v>7</v>
      </c>
      <c r="D1063">
        <v>40</v>
      </c>
      <c r="E1063" t="s">
        <v>6</v>
      </c>
      <c r="F1063">
        <v>34</v>
      </c>
      <c r="G1063" t="s">
        <v>2</v>
      </c>
      <c r="H1063" t="s">
        <v>18</v>
      </c>
      <c r="I1063" t="s">
        <v>22</v>
      </c>
    </row>
    <row r="1064" spans="1:9">
      <c r="A1064">
        <v>1063</v>
      </c>
      <c r="B1064">
        <v>1212</v>
      </c>
      <c r="C1064">
        <v>5</v>
      </c>
      <c r="D1064">
        <v>189</v>
      </c>
      <c r="E1064" t="s">
        <v>5</v>
      </c>
      <c r="F1064">
        <v>36</v>
      </c>
      <c r="G1064" t="s">
        <v>1</v>
      </c>
      <c r="H1064" t="s">
        <v>18</v>
      </c>
      <c r="I1064" t="s">
        <v>12</v>
      </c>
    </row>
    <row r="1065" spans="1:9">
      <c r="A1065">
        <v>1064</v>
      </c>
      <c r="B1065">
        <v>1974</v>
      </c>
      <c r="C1065">
        <v>1</v>
      </c>
      <c r="D1065">
        <v>90</v>
      </c>
      <c r="E1065" t="s">
        <v>5</v>
      </c>
      <c r="F1065">
        <v>20</v>
      </c>
      <c r="G1065" t="s">
        <v>1</v>
      </c>
      <c r="H1065" t="s">
        <v>18</v>
      </c>
      <c r="I1065" t="s">
        <v>8</v>
      </c>
    </row>
    <row r="1066" spans="1:9">
      <c r="A1066">
        <v>1065</v>
      </c>
      <c r="B1066">
        <v>1746</v>
      </c>
      <c r="C1066">
        <v>1</v>
      </c>
      <c r="D1066">
        <v>149</v>
      </c>
      <c r="E1066" t="s">
        <v>5</v>
      </c>
      <c r="F1066">
        <v>30</v>
      </c>
      <c r="G1066" t="s">
        <v>1</v>
      </c>
      <c r="H1066" t="s">
        <v>18</v>
      </c>
      <c r="I1066" t="s">
        <v>8</v>
      </c>
    </row>
    <row r="1067" spans="1:9">
      <c r="A1067">
        <v>1066</v>
      </c>
      <c r="B1067">
        <v>31</v>
      </c>
      <c r="C1067">
        <v>3</v>
      </c>
      <c r="D1067">
        <v>90</v>
      </c>
      <c r="E1067" t="s">
        <v>6</v>
      </c>
      <c r="F1067">
        <v>35</v>
      </c>
      <c r="G1067" t="s">
        <v>1</v>
      </c>
      <c r="H1067" t="s">
        <v>18</v>
      </c>
      <c r="I1067" t="s">
        <v>10</v>
      </c>
    </row>
    <row r="1068" spans="1:9">
      <c r="A1068">
        <v>1067</v>
      </c>
      <c r="B1068">
        <v>1633</v>
      </c>
      <c r="C1068">
        <v>4</v>
      </c>
      <c r="D1068">
        <v>90</v>
      </c>
      <c r="E1068" t="s">
        <v>6</v>
      </c>
      <c r="F1068">
        <v>30</v>
      </c>
      <c r="G1068" t="s">
        <v>1</v>
      </c>
      <c r="H1068" t="s">
        <v>18</v>
      </c>
      <c r="I1068" t="s">
        <v>11</v>
      </c>
    </row>
    <row r="1069" spans="1:9">
      <c r="A1069">
        <v>1068</v>
      </c>
      <c r="B1069">
        <v>1589</v>
      </c>
      <c r="C1069">
        <v>1</v>
      </c>
      <c r="D1069">
        <v>177</v>
      </c>
      <c r="E1069" t="s">
        <v>6</v>
      </c>
      <c r="F1069">
        <v>23</v>
      </c>
      <c r="G1069" t="s">
        <v>1</v>
      </c>
      <c r="H1069" t="s">
        <v>18</v>
      </c>
      <c r="I1069" t="s">
        <v>8</v>
      </c>
    </row>
    <row r="1070" spans="1:9">
      <c r="A1070">
        <v>1069</v>
      </c>
      <c r="B1070">
        <v>1334</v>
      </c>
      <c r="C1070">
        <v>2</v>
      </c>
      <c r="D1070">
        <v>82</v>
      </c>
      <c r="E1070" t="s">
        <v>6</v>
      </c>
      <c r="F1070">
        <v>24</v>
      </c>
      <c r="G1070" t="s">
        <v>1</v>
      </c>
      <c r="H1070" t="s">
        <v>17</v>
      </c>
      <c r="I1070" t="s">
        <v>9</v>
      </c>
    </row>
    <row r="1071" spans="1:9">
      <c r="A1071">
        <v>1070</v>
      </c>
      <c r="B1071">
        <v>1755</v>
      </c>
      <c r="C1071">
        <v>5</v>
      </c>
      <c r="D1071">
        <v>90</v>
      </c>
      <c r="E1071" t="s">
        <v>6</v>
      </c>
      <c r="F1071">
        <v>41</v>
      </c>
      <c r="G1071" t="s">
        <v>1</v>
      </c>
      <c r="H1071" t="s">
        <v>18</v>
      </c>
      <c r="I1071" t="s">
        <v>12</v>
      </c>
    </row>
    <row r="1072" spans="1:9">
      <c r="A1072">
        <v>1071</v>
      </c>
      <c r="B1072">
        <v>312</v>
      </c>
      <c r="C1072">
        <v>1</v>
      </c>
      <c r="D1072">
        <v>133</v>
      </c>
      <c r="E1072" t="s">
        <v>6</v>
      </c>
      <c r="F1072">
        <v>22</v>
      </c>
      <c r="G1072" t="s">
        <v>1</v>
      </c>
      <c r="H1072" t="s">
        <v>17</v>
      </c>
      <c r="I1072" t="s">
        <v>8</v>
      </c>
    </row>
    <row r="1073" spans="1:9">
      <c r="A1073">
        <v>1072</v>
      </c>
      <c r="B1073">
        <v>645</v>
      </c>
      <c r="C1073">
        <v>1</v>
      </c>
      <c r="D1073">
        <v>152</v>
      </c>
      <c r="E1073" t="s">
        <v>6</v>
      </c>
      <c r="F1073">
        <v>21</v>
      </c>
      <c r="G1073" t="s">
        <v>1</v>
      </c>
      <c r="H1073" t="s">
        <v>17</v>
      </c>
      <c r="I1073" t="s">
        <v>8</v>
      </c>
    </row>
    <row r="1074" spans="1:9">
      <c r="A1074">
        <v>1073</v>
      </c>
      <c r="B1074">
        <v>669</v>
      </c>
      <c r="C1074">
        <v>9</v>
      </c>
      <c r="D1074">
        <v>90</v>
      </c>
      <c r="E1074" t="s">
        <v>6</v>
      </c>
      <c r="F1074">
        <v>19</v>
      </c>
      <c r="G1074" t="s">
        <v>2</v>
      </c>
      <c r="H1074" t="s">
        <v>18</v>
      </c>
      <c r="I1074" t="s">
        <v>24</v>
      </c>
    </row>
    <row r="1075" spans="1:9">
      <c r="A1075">
        <v>1074</v>
      </c>
      <c r="B1075">
        <v>703</v>
      </c>
      <c r="C1075">
        <v>7</v>
      </c>
      <c r="D1075">
        <v>90</v>
      </c>
      <c r="E1075" t="s">
        <v>5</v>
      </c>
      <c r="F1075">
        <v>31</v>
      </c>
      <c r="G1075" t="s">
        <v>2</v>
      </c>
      <c r="H1075" t="s">
        <v>18</v>
      </c>
      <c r="I1075" t="s">
        <v>22</v>
      </c>
    </row>
    <row r="1076" spans="1:9">
      <c r="A1076">
        <v>1075</v>
      </c>
      <c r="B1076">
        <v>1738</v>
      </c>
      <c r="C1076">
        <v>4</v>
      </c>
      <c r="D1076">
        <v>168</v>
      </c>
      <c r="E1076" t="s">
        <v>5</v>
      </c>
      <c r="F1076">
        <v>18</v>
      </c>
      <c r="G1076" t="s">
        <v>1</v>
      </c>
      <c r="H1076" t="s">
        <v>17</v>
      </c>
      <c r="I1076" t="s">
        <v>11</v>
      </c>
    </row>
    <row r="1077" spans="1:9">
      <c r="A1077">
        <v>1076</v>
      </c>
      <c r="B1077">
        <v>1559</v>
      </c>
      <c r="C1077">
        <v>5</v>
      </c>
      <c r="D1077">
        <v>162</v>
      </c>
      <c r="E1077" t="s">
        <v>6</v>
      </c>
      <c r="F1077">
        <v>27</v>
      </c>
      <c r="G1077" t="s">
        <v>1</v>
      </c>
      <c r="H1077" t="s">
        <v>17</v>
      </c>
      <c r="I1077" t="s">
        <v>12</v>
      </c>
    </row>
    <row r="1078" spans="1:9">
      <c r="A1078">
        <v>1077</v>
      </c>
      <c r="B1078">
        <v>1820</v>
      </c>
      <c r="C1078">
        <v>3</v>
      </c>
      <c r="D1078">
        <v>112</v>
      </c>
      <c r="E1078" t="s">
        <v>5</v>
      </c>
      <c r="F1078">
        <v>34</v>
      </c>
      <c r="G1078" t="s">
        <v>1</v>
      </c>
      <c r="H1078" t="s">
        <v>18</v>
      </c>
      <c r="I1078" t="s">
        <v>10</v>
      </c>
    </row>
    <row r="1079" spans="1:9">
      <c r="A1079">
        <v>1078</v>
      </c>
      <c r="B1079">
        <v>1169</v>
      </c>
      <c r="C1079">
        <v>1</v>
      </c>
      <c r="D1079">
        <v>161</v>
      </c>
      <c r="E1079" t="s">
        <v>6</v>
      </c>
      <c r="F1079">
        <v>29</v>
      </c>
      <c r="G1079" t="s">
        <v>1</v>
      </c>
      <c r="H1079" t="s">
        <v>18</v>
      </c>
      <c r="I1079" t="s">
        <v>8</v>
      </c>
    </row>
    <row r="1080" spans="1:9">
      <c r="A1080">
        <v>1079</v>
      </c>
      <c r="B1080">
        <v>633</v>
      </c>
      <c r="C1080">
        <v>6</v>
      </c>
      <c r="D1080">
        <v>40</v>
      </c>
      <c r="E1080" t="s">
        <v>5</v>
      </c>
      <c r="F1080">
        <v>25</v>
      </c>
      <c r="G1080" t="s">
        <v>2</v>
      </c>
      <c r="H1080" t="s">
        <v>18</v>
      </c>
      <c r="I1080" t="s">
        <v>21</v>
      </c>
    </row>
    <row r="1081" spans="1:9">
      <c r="A1081">
        <v>1080</v>
      </c>
      <c r="B1081">
        <v>169</v>
      </c>
      <c r="C1081">
        <v>3</v>
      </c>
      <c r="D1081">
        <v>229</v>
      </c>
      <c r="E1081" t="s">
        <v>5</v>
      </c>
      <c r="F1081">
        <v>27</v>
      </c>
      <c r="G1081" t="s">
        <v>1</v>
      </c>
      <c r="H1081" t="s">
        <v>18</v>
      </c>
      <c r="I1081" t="s">
        <v>10</v>
      </c>
    </row>
    <row r="1082" spans="1:9">
      <c r="A1082">
        <v>1081</v>
      </c>
      <c r="B1082">
        <v>1486</v>
      </c>
      <c r="C1082">
        <v>5</v>
      </c>
      <c r="D1082">
        <v>170</v>
      </c>
      <c r="E1082" t="s">
        <v>6</v>
      </c>
      <c r="F1082">
        <v>29</v>
      </c>
      <c r="G1082" t="s">
        <v>1</v>
      </c>
      <c r="H1082" t="s">
        <v>18</v>
      </c>
      <c r="I1082" t="s">
        <v>12</v>
      </c>
    </row>
    <row r="1083" spans="1:9">
      <c r="A1083">
        <v>1082</v>
      </c>
      <c r="B1083">
        <v>275</v>
      </c>
      <c r="C1083">
        <v>5</v>
      </c>
      <c r="D1083">
        <v>166</v>
      </c>
      <c r="E1083" t="s">
        <v>6</v>
      </c>
      <c r="F1083">
        <v>36</v>
      </c>
      <c r="G1083" t="s">
        <v>1</v>
      </c>
      <c r="H1083" t="s">
        <v>17</v>
      </c>
      <c r="I1083" t="s">
        <v>12</v>
      </c>
    </row>
    <row r="1084" spans="1:9">
      <c r="A1084">
        <v>1083</v>
      </c>
      <c r="B1084">
        <v>1221</v>
      </c>
      <c r="C1084">
        <v>5</v>
      </c>
      <c r="D1084">
        <v>230</v>
      </c>
      <c r="E1084" t="s">
        <v>5</v>
      </c>
      <c r="F1084">
        <v>30</v>
      </c>
      <c r="G1084" t="s">
        <v>1</v>
      </c>
      <c r="H1084" t="s">
        <v>17</v>
      </c>
      <c r="I1084" t="s">
        <v>12</v>
      </c>
    </row>
    <row r="1085" spans="1:9">
      <c r="A1085">
        <v>1084</v>
      </c>
      <c r="B1085">
        <v>629</v>
      </c>
      <c r="C1085">
        <v>3</v>
      </c>
      <c r="D1085">
        <v>90</v>
      </c>
      <c r="E1085" t="s">
        <v>6</v>
      </c>
      <c r="F1085">
        <v>30</v>
      </c>
      <c r="G1085" t="s">
        <v>1</v>
      </c>
      <c r="H1085" t="s">
        <v>18</v>
      </c>
      <c r="I1085" t="s">
        <v>10</v>
      </c>
    </row>
    <row r="1086" spans="1:9">
      <c r="A1086">
        <v>1085</v>
      </c>
      <c r="B1086">
        <v>65</v>
      </c>
      <c r="C1086">
        <v>3</v>
      </c>
      <c r="D1086">
        <v>90</v>
      </c>
      <c r="E1086" t="s">
        <v>6</v>
      </c>
      <c r="F1086">
        <v>30</v>
      </c>
      <c r="G1086" t="s">
        <v>1</v>
      </c>
      <c r="H1086" t="s">
        <v>18</v>
      </c>
      <c r="I1086" t="s">
        <v>10</v>
      </c>
    </row>
    <row r="1087" spans="1:9">
      <c r="A1087">
        <v>1086</v>
      </c>
      <c r="B1087">
        <v>658</v>
      </c>
      <c r="C1087">
        <v>7</v>
      </c>
      <c r="D1087">
        <v>40</v>
      </c>
      <c r="E1087" t="s">
        <v>5</v>
      </c>
      <c r="F1087">
        <v>31</v>
      </c>
      <c r="G1087" t="s">
        <v>2</v>
      </c>
      <c r="H1087" t="s">
        <v>18</v>
      </c>
      <c r="I1087" t="s">
        <v>22</v>
      </c>
    </row>
    <row r="1088" spans="1:9">
      <c r="A1088">
        <v>1087</v>
      </c>
      <c r="B1088">
        <v>31</v>
      </c>
      <c r="C1088">
        <v>6</v>
      </c>
      <c r="D1088">
        <v>40</v>
      </c>
      <c r="E1088" t="s">
        <v>6</v>
      </c>
      <c r="F1088">
        <v>35</v>
      </c>
      <c r="G1088" t="s">
        <v>2</v>
      </c>
      <c r="H1088" t="s">
        <v>18</v>
      </c>
      <c r="I1088" t="s">
        <v>21</v>
      </c>
    </row>
    <row r="1089" spans="1:9">
      <c r="A1089">
        <v>1088</v>
      </c>
      <c r="B1089">
        <v>247</v>
      </c>
      <c r="C1089">
        <v>2</v>
      </c>
      <c r="D1089">
        <v>182</v>
      </c>
      <c r="E1089" t="s">
        <v>5</v>
      </c>
      <c r="F1089">
        <v>26</v>
      </c>
      <c r="G1089" t="s">
        <v>1</v>
      </c>
      <c r="H1089" t="s">
        <v>18</v>
      </c>
      <c r="I1089" t="s">
        <v>9</v>
      </c>
    </row>
    <row r="1090" spans="1:9">
      <c r="A1090">
        <v>1089</v>
      </c>
      <c r="B1090">
        <v>1685</v>
      </c>
      <c r="C1090">
        <v>2</v>
      </c>
      <c r="D1090">
        <v>80</v>
      </c>
      <c r="E1090" t="s">
        <v>5</v>
      </c>
      <c r="F1090">
        <v>32</v>
      </c>
      <c r="G1090" t="s">
        <v>1</v>
      </c>
      <c r="H1090" t="s">
        <v>18</v>
      </c>
      <c r="I1090" t="s">
        <v>9</v>
      </c>
    </row>
    <row r="1091" spans="1:9">
      <c r="A1091">
        <v>1090</v>
      </c>
      <c r="B1091">
        <v>1971</v>
      </c>
      <c r="C1091">
        <v>5</v>
      </c>
      <c r="D1091">
        <v>90</v>
      </c>
      <c r="E1091" t="s">
        <v>5</v>
      </c>
      <c r="F1091">
        <v>26</v>
      </c>
      <c r="G1091" t="s">
        <v>1</v>
      </c>
      <c r="H1091" t="s">
        <v>18</v>
      </c>
      <c r="I1091" t="s">
        <v>12</v>
      </c>
    </row>
    <row r="1092" spans="1:9">
      <c r="A1092">
        <v>1091</v>
      </c>
      <c r="B1092">
        <v>1530</v>
      </c>
      <c r="C1092">
        <v>5</v>
      </c>
      <c r="D1092">
        <v>126</v>
      </c>
      <c r="E1092" t="s">
        <v>5</v>
      </c>
      <c r="F1092">
        <v>30</v>
      </c>
      <c r="G1092" t="s">
        <v>1</v>
      </c>
      <c r="H1092" t="s">
        <v>18</v>
      </c>
      <c r="I1092" t="s">
        <v>12</v>
      </c>
    </row>
    <row r="1093" spans="1:9">
      <c r="A1093">
        <v>1092</v>
      </c>
      <c r="B1093">
        <v>62</v>
      </c>
      <c r="C1093">
        <v>4</v>
      </c>
      <c r="D1093">
        <v>219</v>
      </c>
      <c r="E1093" t="s">
        <v>5</v>
      </c>
      <c r="F1093">
        <v>23</v>
      </c>
      <c r="G1093" t="s">
        <v>1</v>
      </c>
      <c r="H1093" t="s">
        <v>17</v>
      </c>
      <c r="I1093" t="s">
        <v>11</v>
      </c>
    </row>
    <row r="1094" spans="1:9">
      <c r="A1094">
        <v>1093</v>
      </c>
      <c r="B1094">
        <v>473</v>
      </c>
      <c r="C1094">
        <v>1</v>
      </c>
      <c r="D1094">
        <v>90</v>
      </c>
      <c r="E1094" t="s">
        <v>5</v>
      </c>
      <c r="F1094">
        <v>42</v>
      </c>
      <c r="G1094" t="s">
        <v>1</v>
      </c>
      <c r="H1094" t="s">
        <v>18</v>
      </c>
      <c r="I1094" t="s">
        <v>8</v>
      </c>
    </row>
    <row r="1095" spans="1:9">
      <c r="A1095">
        <v>1094</v>
      </c>
      <c r="B1095">
        <v>734</v>
      </c>
      <c r="C1095">
        <v>1</v>
      </c>
      <c r="D1095">
        <v>208</v>
      </c>
      <c r="E1095" t="s">
        <v>5</v>
      </c>
      <c r="F1095">
        <v>23</v>
      </c>
      <c r="G1095" t="s">
        <v>1</v>
      </c>
      <c r="H1095" t="s">
        <v>17</v>
      </c>
      <c r="I1095" t="s">
        <v>8</v>
      </c>
    </row>
    <row r="1096" spans="1:9">
      <c r="A1096">
        <v>1095</v>
      </c>
      <c r="B1096">
        <v>1409</v>
      </c>
      <c r="C1096">
        <v>4</v>
      </c>
      <c r="D1096">
        <v>96</v>
      </c>
      <c r="E1096" t="s">
        <v>5</v>
      </c>
      <c r="F1096">
        <v>30</v>
      </c>
      <c r="G1096" t="s">
        <v>1</v>
      </c>
      <c r="H1096" t="s">
        <v>18</v>
      </c>
      <c r="I1096" t="s">
        <v>11</v>
      </c>
    </row>
    <row r="1097" spans="1:9">
      <c r="A1097">
        <v>1096</v>
      </c>
      <c r="B1097">
        <v>2064</v>
      </c>
      <c r="C1097">
        <v>8</v>
      </c>
      <c r="D1097">
        <v>90</v>
      </c>
      <c r="E1097" t="s">
        <v>5</v>
      </c>
      <c r="F1097">
        <v>32</v>
      </c>
      <c r="G1097" t="s">
        <v>2</v>
      </c>
      <c r="H1097" t="s">
        <v>18</v>
      </c>
      <c r="I1097" t="s">
        <v>23</v>
      </c>
    </row>
    <row r="1098" spans="1:9">
      <c r="A1098">
        <v>1097</v>
      </c>
      <c r="B1098">
        <v>99</v>
      </c>
      <c r="C1098">
        <v>6</v>
      </c>
      <c r="D1098">
        <v>40</v>
      </c>
      <c r="E1098" t="s">
        <v>6</v>
      </c>
      <c r="F1098">
        <v>28</v>
      </c>
      <c r="G1098" t="s">
        <v>2</v>
      </c>
      <c r="H1098" t="s">
        <v>18</v>
      </c>
      <c r="I1098" t="s">
        <v>21</v>
      </c>
    </row>
    <row r="1099" spans="1:9">
      <c r="A1099">
        <v>1098</v>
      </c>
      <c r="B1099">
        <v>1051</v>
      </c>
      <c r="C1099">
        <v>5</v>
      </c>
      <c r="D1099">
        <v>145</v>
      </c>
      <c r="E1099" t="s">
        <v>5</v>
      </c>
      <c r="F1099">
        <v>50</v>
      </c>
      <c r="G1099" t="s">
        <v>1</v>
      </c>
      <c r="H1099" t="s">
        <v>17</v>
      </c>
      <c r="I1099" t="s">
        <v>12</v>
      </c>
    </row>
    <row r="1100" spans="1:9">
      <c r="A1100">
        <v>1099</v>
      </c>
      <c r="B1100">
        <v>1447</v>
      </c>
      <c r="C1100">
        <v>3</v>
      </c>
      <c r="D1100">
        <v>83</v>
      </c>
      <c r="E1100" t="s">
        <v>5</v>
      </c>
      <c r="F1100">
        <v>22</v>
      </c>
      <c r="G1100" t="s">
        <v>1</v>
      </c>
      <c r="H1100" t="s">
        <v>17</v>
      </c>
      <c r="I1100" t="s">
        <v>10</v>
      </c>
    </row>
    <row r="1101" spans="1:9">
      <c r="A1101">
        <v>1100</v>
      </c>
      <c r="B1101">
        <v>1359</v>
      </c>
      <c r="C1101">
        <v>1</v>
      </c>
      <c r="D1101">
        <v>124</v>
      </c>
      <c r="E1101" t="s">
        <v>5</v>
      </c>
      <c r="F1101">
        <v>30</v>
      </c>
      <c r="G1101" t="s">
        <v>1</v>
      </c>
      <c r="H1101" t="s">
        <v>17</v>
      </c>
      <c r="I1101" t="s">
        <v>8</v>
      </c>
    </row>
    <row r="1102" spans="1:9">
      <c r="A1102">
        <v>1101</v>
      </c>
      <c r="B1102">
        <v>1833</v>
      </c>
      <c r="C1102">
        <v>7</v>
      </c>
      <c r="D1102">
        <v>40</v>
      </c>
      <c r="E1102" t="s">
        <v>6</v>
      </c>
      <c r="F1102">
        <v>26</v>
      </c>
      <c r="G1102" t="s">
        <v>2</v>
      </c>
      <c r="H1102" t="s">
        <v>18</v>
      </c>
      <c r="I1102" t="s">
        <v>22</v>
      </c>
    </row>
    <row r="1103" spans="1:9">
      <c r="A1103">
        <v>1102</v>
      </c>
      <c r="B1103">
        <v>802</v>
      </c>
      <c r="C1103">
        <v>4</v>
      </c>
      <c r="D1103">
        <v>207</v>
      </c>
      <c r="E1103" t="s">
        <v>5</v>
      </c>
      <c r="F1103">
        <v>47</v>
      </c>
      <c r="G1103" t="s">
        <v>1</v>
      </c>
      <c r="H1103" t="s">
        <v>17</v>
      </c>
      <c r="I1103" t="s">
        <v>11</v>
      </c>
    </row>
    <row r="1104" spans="1:9">
      <c r="A1104">
        <v>1103</v>
      </c>
      <c r="B1104">
        <v>785</v>
      </c>
      <c r="C1104">
        <v>6</v>
      </c>
      <c r="D1104">
        <v>40</v>
      </c>
      <c r="E1104" t="s">
        <v>6</v>
      </c>
      <c r="F1104">
        <v>30</v>
      </c>
      <c r="G1104" t="s">
        <v>2</v>
      </c>
      <c r="H1104" t="s">
        <v>18</v>
      </c>
      <c r="I1104" t="s">
        <v>21</v>
      </c>
    </row>
    <row r="1105" spans="1:9">
      <c r="A1105">
        <v>1104</v>
      </c>
      <c r="B1105">
        <v>1400</v>
      </c>
      <c r="C1105">
        <v>7</v>
      </c>
      <c r="D1105">
        <v>330</v>
      </c>
      <c r="E1105" t="s">
        <v>6</v>
      </c>
      <c r="F1105">
        <v>20</v>
      </c>
      <c r="G1105" t="s">
        <v>2</v>
      </c>
      <c r="H1105" t="s">
        <v>17</v>
      </c>
      <c r="I1105" t="s">
        <v>22</v>
      </c>
    </row>
    <row r="1106" spans="1:9">
      <c r="A1106">
        <v>1105</v>
      </c>
      <c r="B1106">
        <v>1277</v>
      </c>
      <c r="C1106">
        <v>9</v>
      </c>
      <c r="D1106">
        <v>40</v>
      </c>
      <c r="E1106" t="s">
        <v>6</v>
      </c>
      <c r="F1106">
        <v>33</v>
      </c>
      <c r="G1106" t="s">
        <v>2</v>
      </c>
      <c r="H1106" t="s">
        <v>18</v>
      </c>
      <c r="I1106" t="s">
        <v>24</v>
      </c>
    </row>
    <row r="1107" spans="1:9">
      <c r="A1107">
        <v>1106</v>
      </c>
      <c r="B1107">
        <v>1864</v>
      </c>
      <c r="C1107">
        <v>1</v>
      </c>
      <c r="D1107">
        <v>191</v>
      </c>
      <c r="E1107" t="s">
        <v>6</v>
      </c>
      <c r="F1107">
        <v>38</v>
      </c>
      <c r="G1107" t="s">
        <v>1</v>
      </c>
      <c r="H1107" t="s">
        <v>18</v>
      </c>
      <c r="I1107" t="s">
        <v>8</v>
      </c>
    </row>
    <row r="1108" spans="1:9">
      <c r="A1108">
        <v>1107</v>
      </c>
      <c r="B1108">
        <v>534</v>
      </c>
      <c r="C1108">
        <v>8</v>
      </c>
      <c r="D1108">
        <v>381</v>
      </c>
      <c r="E1108" t="s">
        <v>6</v>
      </c>
      <c r="F1108">
        <v>32</v>
      </c>
      <c r="G1108" t="s">
        <v>2</v>
      </c>
      <c r="H1108" t="s">
        <v>18</v>
      </c>
      <c r="I1108" t="s">
        <v>23</v>
      </c>
    </row>
    <row r="1109" spans="1:9">
      <c r="A1109">
        <v>1108</v>
      </c>
      <c r="B1109">
        <v>1391</v>
      </c>
      <c r="C1109">
        <v>4</v>
      </c>
      <c r="D1109">
        <v>90</v>
      </c>
      <c r="E1109" t="s">
        <v>5</v>
      </c>
      <c r="F1109">
        <v>21</v>
      </c>
      <c r="G1109" t="s">
        <v>1</v>
      </c>
      <c r="H1109" t="s">
        <v>18</v>
      </c>
      <c r="I1109" t="s">
        <v>11</v>
      </c>
    </row>
    <row r="1110" spans="1:9">
      <c r="A1110">
        <v>1109</v>
      </c>
      <c r="B1110">
        <v>594</v>
      </c>
      <c r="C1110">
        <v>7</v>
      </c>
      <c r="D1110">
        <v>40</v>
      </c>
      <c r="E1110" t="s">
        <v>5</v>
      </c>
      <c r="F1110">
        <v>35</v>
      </c>
      <c r="G1110" t="s">
        <v>2</v>
      </c>
      <c r="H1110" t="s">
        <v>18</v>
      </c>
      <c r="I1110" t="s">
        <v>22</v>
      </c>
    </row>
    <row r="1111" spans="1:9">
      <c r="A1111">
        <v>1110</v>
      </c>
      <c r="B1111">
        <v>2105</v>
      </c>
      <c r="C1111">
        <v>2</v>
      </c>
      <c r="D1111">
        <v>128</v>
      </c>
      <c r="E1111" t="s">
        <v>5</v>
      </c>
      <c r="F1111">
        <v>28</v>
      </c>
      <c r="G1111" t="s">
        <v>1</v>
      </c>
      <c r="H1111" t="s">
        <v>17</v>
      </c>
      <c r="I1111" t="s">
        <v>9</v>
      </c>
    </row>
    <row r="1112" spans="1:9">
      <c r="A1112">
        <v>1111</v>
      </c>
      <c r="B1112">
        <v>1476</v>
      </c>
      <c r="C1112">
        <v>5</v>
      </c>
      <c r="D1112">
        <v>231</v>
      </c>
      <c r="E1112" t="s">
        <v>5</v>
      </c>
      <c r="F1112">
        <v>22</v>
      </c>
      <c r="G1112" t="s">
        <v>1</v>
      </c>
      <c r="H1112" t="s">
        <v>17</v>
      </c>
      <c r="I1112" t="s">
        <v>12</v>
      </c>
    </row>
    <row r="1113" spans="1:9">
      <c r="A1113">
        <v>1112</v>
      </c>
      <c r="B1113">
        <v>1457</v>
      </c>
      <c r="C1113">
        <v>1</v>
      </c>
      <c r="D1113">
        <v>203</v>
      </c>
      <c r="E1113" t="s">
        <v>5</v>
      </c>
      <c r="F1113">
        <v>22</v>
      </c>
      <c r="G1113" t="s">
        <v>1</v>
      </c>
      <c r="H1113" t="s">
        <v>17</v>
      </c>
      <c r="I1113" t="s">
        <v>8</v>
      </c>
    </row>
    <row r="1114" spans="1:9">
      <c r="A1114">
        <v>1113</v>
      </c>
      <c r="B1114">
        <v>450</v>
      </c>
      <c r="C1114">
        <v>7</v>
      </c>
      <c r="D1114">
        <v>40</v>
      </c>
      <c r="E1114" t="s">
        <v>5</v>
      </c>
      <c r="F1114">
        <v>39</v>
      </c>
      <c r="G1114" t="s">
        <v>2</v>
      </c>
      <c r="H1114" t="s">
        <v>18</v>
      </c>
      <c r="I1114" t="s">
        <v>22</v>
      </c>
    </row>
    <row r="1115" spans="1:9">
      <c r="A1115">
        <v>1114</v>
      </c>
      <c r="B1115">
        <v>1967</v>
      </c>
      <c r="C1115">
        <v>2</v>
      </c>
      <c r="D1115">
        <v>141</v>
      </c>
      <c r="E1115" t="s">
        <v>5</v>
      </c>
      <c r="F1115">
        <v>25</v>
      </c>
      <c r="G1115" t="s">
        <v>1</v>
      </c>
      <c r="H1115" t="s">
        <v>17</v>
      </c>
      <c r="I1115" t="s">
        <v>9</v>
      </c>
    </row>
    <row r="1116" spans="1:9">
      <c r="A1116">
        <v>1115</v>
      </c>
      <c r="B1116">
        <v>2094</v>
      </c>
      <c r="C1116">
        <v>4</v>
      </c>
      <c r="D1116">
        <v>237</v>
      </c>
      <c r="E1116" t="s">
        <v>6</v>
      </c>
      <c r="F1116">
        <v>25</v>
      </c>
      <c r="G1116" t="s">
        <v>1</v>
      </c>
      <c r="H1116" t="s">
        <v>18</v>
      </c>
      <c r="I1116" t="s">
        <v>11</v>
      </c>
    </row>
    <row r="1117" spans="1:9">
      <c r="A1117">
        <v>1116</v>
      </c>
      <c r="B1117">
        <v>1557</v>
      </c>
      <c r="C1117">
        <v>8</v>
      </c>
      <c r="D1117">
        <v>90</v>
      </c>
      <c r="E1117" t="s">
        <v>6</v>
      </c>
      <c r="F1117">
        <v>31</v>
      </c>
      <c r="G1117" t="s">
        <v>2</v>
      </c>
      <c r="H1117" t="s">
        <v>18</v>
      </c>
      <c r="I1117" t="s">
        <v>23</v>
      </c>
    </row>
    <row r="1118" spans="1:9">
      <c r="A1118">
        <v>1117</v>
      </c>
      <c r="B1118">
        <v>1892</v>
      </c>
      <c r="C1118">
        <v>9</v>
      </c>
      <c r="D1118">
        <v>40</v>
      </c>
      <c r="E1118" t="s">
        <v>6</v>
      </c>
      <c r="F1118">
        <v>26</v>
      </c>
      <c r="G1118" t="s">
        <v>2</v>
      </c>
      <c r="H1118" t="s">
        <v>18</v>
      </c>
      <c r="I1118" t="s">
        <v>24</v>
      </c>
    </row>
    <row r="1119" spans="1:9">
      <c r="A1119">
        <v>1118</v>
      </c>
      <c r="B1119">
        <v>1333</v>
      </c>
      <c r="C1119">
        <v>6</v>
      </c>
      <c r="D1119">
        <v>40</v>
      </c>
      <c r="E1119" t="s">
        <v>6</v>
      </c>
      <c r="F1119">
        <v>30</v>
      </c>
      <c r="G1119" t="s">
        <v>2</v>
      </c>
      <c r="H1119" t="s">
        <v>18</v>
      </c>
      <c r="I1119" t="s">
        <v>21</v>
      </c>
    </row>
    <row r="1120" spans="1:9">
      <c r="A1120">
        <v>1119</v>
      </c>
      <c r="B1120">
        <v>1210</v>
      </c>
      <c r="C1120">
        <v>4</v>
      </c>
      <c r="D1120">
        <v>90</v>
      </c>
      <c r="E1120" t="s">
        <v>5</v>
      </c>
      <c r="F1120">
        <v>34</v>
      </c>
      <c r="G1120" t="s">
        <v>1</v>
      </c>
      <c r="H1120" t="s">
        <v>18</v>
      </c>
      <c r="I1120" t="s">
        <v>11</v>
      </c>
    </row>
    <row r="1121" spans="1:9">
      <c r="A1121">
        <v>1120</v>
      </c>
      <c r="B1121">
        <v>1334</v>
      </c>
      <c r="C1121">
        <v>7</v>
      </c>
      <c r="D1121">
        <v>40</v>
      </c>
      <c r="E1121" t="s">
        <v>6</v>
      </c>
      <c r="F1121">
        <v>24</v>
      </c>
      <c r="G1121" t="s">
        <v>2</v>
      </c>
      <c r="H1121" t="s">
        <v>18</v>
      </c>
      <c r="I1121" t="s">
        <v>22</v>
      </c>
    </row>
    <row r="1122" spans="1:9">
      <c r="A1122">
        <v>1121</v>
      </c>
      <c r="B1122">
        <v>294</v>
      </c>
      <c r="C1122">
        <v>6</v>
      </c>
      <c r="D1122">
        <v>40</v>
      </c>
      <c r="E1122" t="s">
        <v>6</v>
      </c>
      <c r="F1122">
        <v>19</v>
      </c>
      <c r="G1122" t="s">
        <v>2</v>
      </c>
      <c r="H1122" t="s">
        <v>18</v>
      </c>
      <c r="I1122" t="s">
        <v>21</v>
      </c>
    </row>
    <row r="1123" spans="1:9">
      <c r="A1123">
        <v>1122</v>
      </c>
      <c r="B1123">
        <v>579</v>
      </c>
      <c r="C1123">
        <v>6</v>
      </c>
      <c r="D1123">
        <v>263</v>
      </c>
      <c r="E1123" t="s">
        <v>6</v>
      </c>
      <c r="F1123">
        <v>25</v>
      </c>
      <c r="G1123" t="s">
        <v>2</v>
      </c>
      <c r="H1123" t="s">
        <v>18</v>
      </c>
      <c r="I1123" t="s">
        <v>21</v>
      </c>
    </row>
    <row r="1124" spans="1:9">
      <c r="A1124">
        <v>1123</v>
      </c>
      <c r="B1124">
        <v>40</v>
      </c>
      <c r="C1124">
        <v>2</v>
      </c>
      <c r="D1124">
        <v>180</v>
      </c>
      <c r="E1124" t="s">
        <v>6</v>
      </c>
      <c r="F1124">
        <v>32</v>
      </c>
      <c r="G1124" t="s">
        <v>1</v>
      </c>
      <c r="H1124" t="s">
        <v>18</v>
      </c>
      <c r="I1124" t="s">
        <v>9</v>
      </c>
    </row>
    <row r="1125" spans="1:9">
      <c r="A1125">
        <v>1124</v>
      </c>
      <c r="B1125">
        <v>1554</v>
      </c>
      <c r="C1125">
        <v>3</v>
      </c>
      <c r="D1125">
        <v>90</v>
      </c>
      <c r="E1125" t="s">
        <v>5</v>
      </c>
      <c r="F1125">
        <v>30</v>
      </c>
      <c r="G1125" t="s">
        <v>1</v>
      </c>
      <c r="H1125" t="s">
        <v>18</v>
      </c>
      <c r="I1125" t="s">
        <v>10</v>
      </c>
    </row>
    <row r="1126" spans="1:9">
      <c r="A1126">
        <v>1125</v>
      </c>
      <c r="B1126">
        <v>374</v>
      </c>
      <c r="C1126">
        <v>6</v>
      </c>
      <c r="D1126">
        <v>40</v>
      </c>
      <c r="E1126" t="s">
        <v>6</v>
      </c>
      <c r="F1126">
        <v>34</v>
      </c>
      <c r="G1126" t="s">
        <v>2</v>
      </c>
      <c r="H1126" t="s">
        <v>18</v>
      </c>
      <c r="I1126" t="s">
        <v>21</v>
      </c>
    </row>
    <row r="1127" spans="1:9">
      <c r="A1127">
        <v>1126</v>
      </c>
      <c r="B1127">
        <v>325</v>
      </c>
      <c r="C1127">
        <v>2</v>
      </c>
      <c r="D1127">
        <v>100</v>
      </c>
      <c r="E1127" t="s">
        <v>5</v>
      </c>
      <c r="F1127">
        <v>19</v>
      </c>
      <c r="G1127" t="s">
        <v>1</v>
      </c>
      <c r="H1127" t="s">
        <v>18</v>
      </c>
      <c r="I1127" t="s">
        <v>9</v>
      </c>
    </row>
    <row r="1128" spans="1:9">
      <c r="A1128">
        <v>1127</v>
      </c>
      <c r="B1128">
        <v>2078</v>
      </c>
      <c r="C1128">
        <v>4</v>
      </c>
      <c r="D1128">
        <v>101</v>
      </c>
      <c r="E1128" t="s">
        <v>5</v>
      </c>
      <c r="F1128">
        <v>21</v>
      </c>
      <c r="G1128" t="s">
        <v>1</v>
      </c>
      <c r="H1128" t="s">
        <v>18</v>
      </c>
      <c r="I1128" t="s">
        <v>11</v>
      </c>
    </row>
    <row r="1129" spans="1:9">
      <c r="A1129">
        <v>1128</v>
      </c>
      <c r="B1129">
        <v>455</v>
      </c>
      <c r="C1129">
        <v>8</v>
      </c>
      <c r="D1129">
        <v>267</v>
      </c>
      <c r="E1129" t="s">
        <v>5</v>
      </c>
      <c r="F1129">
        <v>32</v>
      </c>
      <c r="G1129" t="s">
        <v>2</v>
      </c>
      <c r="H1129" t="s">
        <v>18</v>
      </c>
      <c r="I1129" t="s">
        <v>23</v>
      </c>
    </row>
    <row r="1130" spans="1:9">
      <c r="A1130">
        <v>1129</v>
      </c>
      <c r="B1130">
        <v>1448</v>
      </c>
      <c r="C1130">
        <v>4</v>
      </c>
      <c r="D1130">
        <v>120</v>
      </c>
      <c r="E1130" t="s">
        <v>6</v>
      </c>
      <c r="F1130">
        <v>24</v>
      </c>
      <c r="G1130" t="s">
        <v>1</v>
      </c>
      <c r="H1130" t="s">
        <v>17</v>
      </c>
      <c r="I1130" t="s">
        <v>11</v>
      </c>
    </row>
    <row r="1131" spans="1:9">
      <c r="A1131">
        <v>1130</v>
      </c>
      <c r="B1131">
        <v>1973</v>
      </c>
      <c r="C1131">
        <v>4</v>
      </c>
      <c r="D1131">
        <v>236</v>
      </c>
      <c r="E1131" t="s">
        <v>5</v>
      </c>
      <c r="F1131">
        <v>32</v>
      </c>
      <c r="G1131" t="s">
        <v>1</v>
      </c>
      <c r="H1131" t="s">
        <v>17</v>
      </c>
      <c r="I1131" t="s">
        <v>11</v>
      </c>
    </row>
    <row r="1132" spans="1:9">
      <c r="A1132">
        <v>1131</v>
      </c>
      <c r="B1132">
        <v>878</v>
      </c>
      <c r="C1132">
        <v>2</v>
      </c>
      <c r="D1132">
        <v>90</v>
      </c>
      <c r="E1132" t="s">
        <v>6</v>
      </c>
      <c r="F1132">
        <v>33</v>
      </c>
      <c r="G1132" t="s">
        <v>1</v>
      </c>
      <c r="H1132" t="s">
        <v>18</v>
      </c>
      <c r="I1132" t="s">
        <v>9</v>
      </c>
    </row>
    <row r="1133" spans="1:9">
      <c r="A1133">
        <v>1132</v>
      </c>
      <c r="B1133">
        <v>1892</v>
      </c>
      <c r="C1133">
        <v>5</v>
      </c>
      <c r="D1133">
        <v>90</v>
      </c>
      <c r="E1133" t="s">
        <v>6</v>
      </c>
      <c r="F1133">
        <v>26</v>
      </c>
      <c r="G1133" t="s">
        <v>1</v>
      </c>
      <c r="H1133" t="s">
        <v>18</v>
      </c>
      <c r="I1133" t="s">
        <v>12</v>
      </c>
    </row>
    <row r="1134" spans="1:9">
      <c r="A1134">
        <v>1133</v>
      </c>
      <c r="B1134">
        <v>1926</v>
      </c>
      <c r="C1134">
        <v>1</v>
      </c>
      <c r="D1134">
        <v>176</v>
      </c>
      <c r="E1134" t="s">
        <v>5</v>
      </c>
      <c r="F1134">
        <v>37</v>
      </c>
      <c r="G1134" t="s">
        <v>1</v>
      </c>
      <c r="H1134" t="s">
        <v>18</v>
      </c>
      <c r="I1134" t="s">
        <v>8</v>
      </c>
    </row>
    <row r="1135" spans="1:9">
      <c r="A1135">
        <v>1134</v>
      </c>
      <c r="B1135">
        <v>1029</v>
      </c>
      <c r="C1135">
        <v>7</v>
      </c>
      <c r="D1135">
        <v>40</v>
      </c>
      <c r="E1135" t="s">
        <v>6</v>
      </c>
      <c r="F1135">
        <v>20</v>
      </c>
      <c r="G1135" t="s">
        <v>2</v>
      </c>
      <c r="H1135" t="s">
        <v>18</v>
      </c>
      <c r="I1135" t="s">
        <v>22</v>
      </c>
    </row>
    <row r="1136" spans="1:9">
      <c r="A1136">
        <v>1135</v>
      </c>
      <c r="B1136">
        <v>1286</v>
      </c>
      <c r="C1136">
        <v>3</v>
      </c>
      <c r="D1136">
        <v>188</v>
      </c>
      <c r="E1136" t="s">
        <v>6</v>
      </c>
      <c r="F1136">
        <v>32</v>
      </c>
      <c r="G1136" t="s">
        <v>1</v>
      </c>
      <c r="H1136" t="s">
        <v>17</v>
      </c>
      <c r="I1136" t="s">
        <v>10</v>
      </c>
    </row>
    <row r="1137" spans="1:9">
      <c r="A1137">
        <v>1136</v>
      </c>
      <c r="B1137">
        <v>1343</v>
      </c>
      <c r="C1137">
        <v>3</v>
      </c>
      <c r="D1137">
        <v>120</v>
      </c>
      <c r="E1137" t="s">
        <v>6</v>
      </c>
      <c r="F1137">
        <v>32</v>
      </c>
      <c r="G1137" t="s">
        <v>1</v>
      </c>
      <c r="H1137" t="s">
        <v>17</v>
      </c>
      <c r="I1137" t="s">
        <v>10</v>
      </c>
    </row>
    <row r="1138" spans="1:9">
      <c r="A1138">
        <v>1137</v>
      </c>
      <c r="B1138">
        <v>598</v>
      </c>
      <c r="C1138">
        <v>5</v>
      </c>
      <c r="D1138">
        <v>120</v>
      </c>
      <c r="E1138" t="s">
        <v>5</v>
      </c>
      <c r="F1138">
        <v>32</v>
      </c>
      <c r="G1138" t="s">
        <v>1</v>
      </c>
      <c r="H1138" t="s">
        <v>17</v>
      </c>
      <c r="I1138" t="s">
        <v>12</v>
      </c>
    </row>
    <row r="1139" spans="1:9">
      <c r="A1139">
        <v>1138</v>
      </c>
      <c r="B1139">
        <v>8</v>
      </c>
      <c r="C1139">
        <v>4</v>
      </c>
      <c r="D1139">
        <v>92</v>
      </c>
      <c r="E1139" t="s">
        <v>6</v>
      </c>
      <c r="F1139">
        <v>21</v>
      </c>
      <c r="G1139" t="s">
        <v>1</v>
      </c>
      <c r="H1139" t="s">
        <v>17</v>
      </c>
      <c r="I1139" t="s">
        <v>11</v>
      </c>
    </row>
    <row r="1140" spans="1:9">
      <c r="A1140">
        <v>1139</v>
      </c>
      <c r="B1140">
        <v>1962</v>
      </c>
      <c r="C1140">
        <v>2</v>
      </c>
      <c r="D1140">
        <v>156</v>
      </c>
      <c r="E1140" t="s">
        <v>5</v>
      </c>
      <c r="F1140">
        <v>25</v>
      </c>
      <c r="G1140" t="s">
        <v>1</v>
      </c>
      <c r="H1140" t="s">
        <v>17</v>
      </c>
      <c r="I1140" t="s">
        <v>9</v>
      </c>
    </row>
    <row r="1141" spans="1:9">
      <c r="A1141">
        <v>1140</v>
      </c>
      <c r="B1141">
        <v>982</v>
      </c>
      <c r="C1141">
        <v>8</v>
      </c>
      <c r="D1141">
        <v>40</v>
      </c>
      <c r="E1141" t="s">
        <v>5</v>
      </c>
      <c r="F1141">
        <v>21</v>
      </c>
      <c r="G1141" t="s">
        <v>2</v>
      </c>
      <c r="H1141" t="s">
        <v>18</v>
      </c>
      <c r="I1141" t="s">
        <v>23</v>
      </c>
    </row>
    <row r="1142" spans="1:9">
      <c r="A1142">
        <v>1141</v>
      </c>
      <c r="B1142">
        <v>1861</v>
      </c>
      <c r="C1142">
        <v>5</v>
      </c>
      <c r="D1142">
        <v>98</v>
      </c>
      <c r="E1142" t="s">
        <v>5</v>
      </c>
      <c r="F1142">
        <v>27</v>
      </c>
      <c r="G1142" t="s">
        <v>1</v>
      </c>
      <c r="H1142" t="s">
        <v>17</v>
      </c>
      <c r="I1142" t="s">
        <v>12</v>
      </c>
    </row>
    <row r="1143" spans="1:9">
      <c r="A1143">
        <v>1142</v>
      </c>
      <c r="B1143">
        <v>1754</v>
      </c>
      <c r="C1143">
        <v>9</v>
      </c>
      <c r="D1143">
        <v>40</v>
      </c>
      <c r="E1143" t="s">
        <v>6</v>
      </c>
      <c r="F1143">
        <v>34</v>
      </c>
      <c r="G1143" t="s">
        <v>2</v>
      </c>
      <c r="H1143" t="s">
        <v>18</v>
      </c>
      <c r="I1143" t="s">
        <v>24</v>
      </c>
    </row>
    <row r="1144" spans="1:9">
      <c r="A1144">
        <v>1143</v>
      </c>
      <c r="B1144">
        <v>835</v>
      </c>
      <c r="C1144">
        <v>2</v>
      </c>
      <c r="D1144">
        <v>90</v>
      </c>
      <c r="E1144" t="s">
        <v>5</v>
      </c>
      <c r="F1144">
        <v>22</v>
      </c>
      <c r="G1144" t="s">
        <v>1</v>
      </c>
      <c r="H1144" t="s">
        <v>18</v>
      </c>
      <c r="I1144" t="s">
        <v>9</v>
      </c>
    </row>
    <row r="1145" spans="1:9">
      <c r="A1145">
        <v>1144</v>
      </c>
      <c r="B1145">
        <v>500</v>
      </c>
      <c r="C1145">
        <v>3</v>
      </c>
      <c r="D1145">
        <v>168</v>
      </c>
      <c r="E1145" t="s">
        <v>6</v>
      </c>
      <c r="F1145">
        <v>24</v>
      </c>
      <c r="G1145" t="s">
        <v>1</v>
      </c>
      <c r="H1145" t="s">
        <v>17</v>
      </c>
      <c r="I1145" t="s">
        <v>10</v>
      </c>
    </row>
    <row r="1146" spans="1:9">
      <c r="A1146">
        <v>1145</v>
      </c>
      <c r="B1146">
        <v>1295</v>
      </c>
      <c r="C1146">
        <v>5</v>
      </c>
      <c r="D1146">
        <v>90</v>
      </c>
      <c r="E1146" t="s">
        <v>6</v>
      </c>
      <c r="F1146">
        <v>32</v>
      </c>
      <c r="G1146" t="s">
        <v>1</v>
      </c>
      <c r="H1146" t="s">
        <v>18</v>
      </c>
      <c r="I1146" t="s">
        <v>12</v>
      </c>
    </row>
    <row r="1147" spans="1:9">
      <c r="A1147">
        <v>1146</v>
      </c>
      <c r="B1147">
        <v>272</v>
      </c>
      <c r="C1147">
        <v>2</v>
      </c>
      <c r="D1147">
        <v>211</v>
      </c>
      <c r="E1147" t="s">
        <v>6</v>
      </c>
      <c r="F1147">
        <v>37</v>
      </c>
      <c r="G1147" t="s">
        <v>1</v>
      </c>
      <c r="H1147" t="s">
        <v>18</v>
      </c>
      <c r="I1147" t="s">
        <v>9</v>
      </c>
    </row>
    <row r="1148" spans="1:9">
      <c r="A1148">
        <v>1147</v>
      </c>
      <c r="B1148">
        <v>346</v>
      </c>
      <c r="C1148">
        <v>5</v>
      </c>
      <c r="D1148">
        <v>250</v>
      </c>
      <c r="E1148" t="s">
        <v>6</v>
      </c>
      <c r="F1148">
        <v>26</v>
      </c>
      <c r="G1148" t="s">
        <v>1</v>
      </c>
      <c r="H1148" t="s">
        <v>18</v>
      </c>
      <c r="I1148" t="s">
        <v>12</v>
      </c>
    </row>
    <row r="1149" spans="1:9">
      <c r="A1149">
        <v>1148</v>
      </c>
      <c r="B1149">
        <v>758</v>
      </c>
      <c r="C1149">
        <v>4</v>
      </c>
      <c r="D1149">
        <v>90</v>
      </c>
      <c r="E1149" t="s">
        <v>5</v>
      </c>
      <c r="F1149">
        <v>33</v>
      </c>
      <c r="G1149" t="s">
        <v>1</v>
      </c>
      <c r="H1149" t="s">
        <v>18</v>
      </c>
      <c r="I1149" t="s">
        <v>11</v>
      </c>
    </row>
    <row r="1150" spans="1:9">
      <c r="A1150">
        <v>1149</v>
      </c>
      <c r="B1150">
        <v>1384</v>
      </c>
      <c r="C1150">
        <v>5</v>
      </c>
      <c r="D1150">
        <v>176</v>
      </c>
      <c r="E1150" t="s">
        <v>6</v>
      </c>
      <c r="F1150">
        <v>24</v>
      </c>
      <c r="G1150" t="s">
        <v>1</v>
      </c>
      <c r="H1150" t="s">
        <v>18</v>
      </c>
      <c r="I1150" t="s">
        <v>12</v>
      </c>
    </row>
    <row r="1151" spans="1:9">
      <c r="A1151">
        <v>1150</v>
      </c>
      <c r="B1151">
        <v>721</v>
      </c>
      <c r="C1151">
        <v>4</v>
      </c>
      <c r="D1151">
        <v>187</v>
      </c>
      <c r="E1151" t="s">
        <v>6</v>
      </c>
      <c r="F1151">
        <v>33</v>
      </c>
      <c r="G1151" t="s">
        <v>1</v>
      </c>
      <c r="H1151" t="s">
        <v>18</v>
      </c>
      <c r="I1151" t="s">
        <v>11</v>
      </c>
    </row>
    <row r="1152" spans="1:9">
      <c r="A1152">
        <v>1151</v>
      </c>
      <c r="B1152">
        <v>809</v>
      </c>
      <c r="C1152">
        <v>3</v>
      </c>
      <c r="D1152">
        <v>149</v>
      </c>
      <c r="E1152" t="s">
        <v>5</v>
      </c>
      <c r="F1152">
        <v>32</v>
      </c>
      <c r="G1152" t="s">
        <v>1</v>
      </c>
      <c r="H1152" t="s">
        <v>18</v>
      </c>
      <c r="I1152" t="s">
        <v>10</v>
      </c>
    </row>
    <row r="1153" spans="1:9">
      <c r="A1153">
        <v>1152</v>
      </c>
      <c r="B1153">
        <v>1698</v>
      </c>
      <c r="C1153">
        <v>4</v>
      </c>
      <c r="D1153">
        <v>192</v>
      </c>
      <c r="E1153" t="s">
        <v>5</v>
      </c>
      <c r="F1153">
        <v>19</v>
      </c>
      <c r="G1153" t="s">
        <v>1</v>
      </c>
      <c r="H1153" t="s">
        <v>18</v>
      </c>
      <c r="I1153" t="s">
        <v>11</v>
      </c>
    </row>
    <row r="1154" spans="1:9">
      <c r="A1154">
        <v>1153</v>
      </c>
      <c r="B1154">
        <v>693</v>
      </c>
      <c r="C1154">
        <v>7</v>
      </c>
      <c r="D1154">
        <v>90</v>
      </c>
      <c r="E1154" t="s">
        <v>6</v>
      </c>
      <c r="F1154">
        <v>29</v>
      </c>
      <c r="G1154" t="s">
        <v>2</v>
      </c>
      <c r="H1154" t="s">
        <v>18</v>
      </c>
      <c r="I1154" t="s">
        <v>22</v>
      </c>
    </row>
    <row r="1155" spans="1:9">
      <c r="A1155">
        <v>1154</v>
      </c>
      <c r="B1155">
        <v>364</v>
      </c>
      <c r="C1155">
        <v>9</v>
      </c>
      <c r="D1155">
        <v>40</v>
      </c>
      <c r="E1155" t="s">
        <v>5</v>
      </c>
      <c r="F1155">
        <v>34</v>
      </c>
      <c r="G1155" t="s">
        <v>2</v>
      </c>
      <c r="H1155" t="s">
        <v>18</v>
      </c>
      <c r="I1155" t="s">
        <v>24</v>
      </c>
    </row>
    <row r="1156" spans="1:9">
      <c r="A1156">
        <v>1155</v>
      </c>
      <c r="B1156">
        <v>1092</v>
      </c>
      <c r="C1156">
        <v>6</v>
      </c>
      <c r="D1156">
        <v>90</v>
      </c>
      <c r="E1156" t="s">
        <v>6</v>
      </c>
      <c r="F1156">
        <v>28</v>
      </c>
      <c r="G1156" t="s">
        <v>2</v>
      </c>
      <c r="H1156" t="s">
        <v>18</v>
      </c>
      <c r="I1156" t="s">
        <v>21</v>
      </c>
    </row>
    <row r="1157" spans="1:9">
      <c r="A1157">
        <v>1156</v>
      </c>
      <c r="B1157">
        <v>1907</v>
      </c>
      <c r="C1157">
        <v>2</v>
      </c>
      <c r="D1157">
        <v>189</v>
      </c>
      <c r="E1157" t="s">
        <v>5</v>
      </c>
      <c r="F1157">
        <v>35</v>
      </c>
      <c r="G1157" t="s">
        <v>1</v>
      </c>
      <c r="H1157" t="s">
        <v>18</v>
      </c>
      <c r="I1157" t="s">
        <v>9</v>
      </c>
    </row>
    <row r="1158" spans="1:9">
      <c r="A1158">
        <v>1157</v>
      </c>
      <c r="B1158">
        <v>2086</v>
      </c>
      <c r="C1158">
        <v>8</v>
      </c>
      <c r="D1158">
        <v>40</v>
      </c>
      <c r="E1158" t="s">
        <v>6</v>
      </c>
      <c r="F1158">
        <v>30</v>
      </c>
      <c r="G1158" t="s">
        <v>2</v>
      </c>
      <c r="H1158" t="s">
        <v>18</v>
      </c>
      <c r="I1158" t="s">
        <v>23</v>
      </c>
    </row>
    <row r="1159" spans="1:9">
      <c r="A1159">
        <v>1158</v>
      </c>
      <c r="B1159">
        <v>1909</v>
      </c>
      <c r="C1159">
        <v>7</v>
      </c>
      <c r="D1159">
        <v>90</v>
      </c>
      <c r="E1159" t="s">
        <v>6</v>
      </c>
      <c r="F1159">
        <v>24</v>
      </c>
      <c r="G1159" t="s">
        <v>2</v>
      </c>
      <c r="H1159" t="s">
        <v>18</v>
      </c>
      <c r="I1159" t="s">
        <v>22</v>
      </c>
    </row>
    <row r="1160" spans="1:9">
      <c r="A1160">
        <v>1159</v>
      </c>
      <c r="B1160">
        <v>1308</v>
      </c>
      <c r="C1160">
        <v>8</v>
      </c>
      <c r="D1160">
        <v>40</v>
      </c>
      <c r="E1160" t="s">
        <v>5</v>
      </c>
      <c r="F1160">
        <v>28</v>
      </c>
      <c r="G1160" t="s">
        <v>2</v>
      </c>
      <c r="H1160" t="s">
        <v>18</v>
      </c>
      <c r="I1160" t="s">
        <v>23</v>
      </c>
    </row>
    <row r="1161" spans="1:9">
      <c r="A1161">
        <v>1160</v>
      </c>
      <c r="B1161">
        <v>2002</v>
      </c>
      <c r="C1161">
        <v>5</v>
      </c>
      <c r="D1161">
        <v>91</v>
      </c>
      <c r="E1161" t="s">
        <v>6</v>
      </c>
      <c r="F1161">
        <v>27</v>
      </c>
      <c r="G1161" t="s">
        <v>1</v>
      </c>
      <c r="H1161" t="s">
        <v>18</v>
      </c>
      <c r="I1161" t="s">
        <v>12</v>
      </c>
    </row>
    <row r="1162" spans="1:9">
      <c r="A1162">
        <v>1161</v>
      </c>
      <c r="B1162">
        <v>798</v>
      </c>
      <c r="C1162">
        <v>7</v>
      </c>
      <c r="D1162">
        <v>40</v>
      </c>
      <c r="E1162" t="s">
        <v>5</v>
      </c>
      <c r="F1162">
        <v>18</v>
      </c>
      <c r="G1162" t="s">
        <v>2</v>
      </c>
      <c r="H1162" t="s">
        <v>18</v>
      </c>
      <c r="I1162" t="s">
        <v>22</v>
      </c>
    </row>
    <row r="1163" spans="1:9">
      <c r="A1163">
        <v>1162</v>
      </c>
      <c r="B1163">
        <v>345</v>
      </c>
      <c r="C1163">
        <v>4</v>
      </c>
      <c r="D1163">
        <v>129</v>
      </c>
      <c r="E1163" t="s">
        <v>5</v>
      </c>
      <c r="F1163">
        <v>20</v>
      </c>
      <c r="G1163" t="s">
        <v>1</v>
      </c>
      <c r="H1163" t="s">
        <v>17</v>
      </c>
      <c r="I1163" t="s">
        <v>11</v>
      </c>
    </row>
    <row r="1164" spans="1:9">
      <c r="A1164">
        <v>1163</v>
      </c>
      <c r="B1164">
        <v>47</v>
      </c>
      <c r="C1164">
        <v>2</v>
      </c>
      <c r="D1164">
        <v>183</v>
      </c>
      <c r="E1164" t="s">
        <v>5</v>
      </c>
      <c r="F1164">
        <v>21</v>
      </c>
      <c r="G1164" t="s">
        <v>1</v>
      </c>
      <c r="H1164" t="s">
        <v>18</v>
      </c>
      <c r="I1164" t="s">
        <v>9</v>
      </c>
    </row>
    <row r="1165" spans="1:9">
      <c r="A1165">
        <v>1164</v>
      </c>
      <c r="B1165">
        <v>594</v>
      </c>
      <c r="C1165">
        <v>7</v>
      </c>
      <c r="D1165">
        <v>40</v>
      </c>
      <c r="E1165" t="s">
        <v>5</v>
      </c>
      <c r="F1165">
        <v>35</v>
      </c>
      <c r="G1165" t="s">
        <v>2</v>
      </c>
      <c r="H1165" t="s">
        <v>18</v>
      </c>
      <c r="I1165" t="s">
        <v>22</v>
      </c>
    </row>
    <row r="1166" spans="1:9">
      <c r="A1166">
        <v>1165</v>
      </c>
      <c r="B1166">
        <v>2007</v>
      </c>
      <c r="C1166">
        <v>4</v>
      </c>
      <c r="D1166">
        <v>106</v>
      </c>
      <c r="E1166" t="s">
        <v>5</v>
      </c>
      <c r="F1166">
        <v>27</v>
      </c>
      <c r="G1166" t="s">
        <v>1</v>
      </c>
      <c r="H1166" t="s">
        <v>18</v>
      </c>
      <c r="I1166" t="s">
        <v>11</v>
      </c>
    </row>
    <row r="1167" spans="1:9">
      <c r="A1167">
        <v>1166</v>
      </c>
      <c r="B1167">
        <v>378</v>
      </c>
      <c r="C1167">
        <v>7</v>
      </c>
      <c r="D1167">
        <v>167</v>
      </c>
      <c r="E1167" t="s">
        <v>6</v>
      </c>
      <c r="F1167">
        <v>52</v>
      </c>
      <c r="G1167" t="s">
        <v>2</v>
      </c>
      <c r="H1167" t="s">
        <v>18</v>
      </c>
      <c r="I1167" t="s">
        <v>22</v>
      </c>
    </row>
    <row r="1168" spans="1:9">
      <c r="A1168">
        <v>1167</v>
      </c>
      <c r="B1168">
        <v>117</v>
      </c>
      <c r="C1168">
        <v>5</v>
      </c>
      <c r="D1168">
        <v>90</v>
      </c>
      <c r="E1168" t="s">
        <v>5</v>
      </c>
      <c r="F1168">
        <v>20</v>
      </c>
      <c r="G1168" t="s">
        <v>1</v>
      </c>
      <c r="H1168" t="s">
        <v>18</v>
      </c>
      <c r="I1168" t="s">
        <v>12</v>
      </c>
    </row>
    <row r="1169" spans="1:9">
      <c r="A1169">
        <v>1168</v>
      </c>
      <c r="B1169">
        <v>105</v>
      </c>
      <c r="C1169">
        <v>8</v>
      </c>
      <c r="D1169">
        <v>286</v>
      </c>
      <c r="E1169" t="s">
        <v>5</v>
      </c>
      <c r="F1169">
        <v>38</v>
      </c>
      <c r="G1169" t="s">
        <v>2</v>
      </c>
      <c r="H1169" t="s">
        <v>18</v>
      </c>
      <c r="I1169" t="s">
        <v>23</v>
      </c>
    </row>
    <row r="1170" spans="1:9">
      <c r="A1170">
        <v>1169</v>
      </c>
      <c r="B1170">
        <v>249</v>
      </c>
      <c r="C1170">
        <v>1</v>
      </c>
      <c r="D1170">
        <v>169</v>
      </c>
      <c r="E1170" t="s">
        <v>6</v>
      </c>
      <c r="F1170">
        <v>22</v>
      </c>
      <c r="G1170" t="s">
        <v>1</v>
      </c>
      <c r="H1170" t="s">
        <v>18</v>
      </c>
      <c r="I1170" t="s">
        <v>8</v>
      </c>
    </row>
    <row r="1171" spans="1:9">
      <c r="A1171">
        <v>1170</v>
      </c>
      <c r="B1171">
        <v>1440</v>
      </c>
      <c r="C1171">
        <v>1</v>
      </c>
      <c r="D1171">
        <v>249</v>
      </c>
      <c r="E1171" t="s">
        <v>5</v>
      </c>
      <c r="F1171">
        <v>33</v>
      </c>
      <c r="G1171" t="s">
        <v>1</v>
      </c>
      <c r="H1171" t="s">
        <v>18</v>
      </c>
      <c r="I1171" t="s">
        <v>8</v>
      </c>
    </row>
    <row r="1172" spans="1:9">
      <c r="A1172">
        <v>1171</v>
      </c>
      <c r="B1172">
        <v>153</v>
      </c>
      <c r="C1172">
        <v>4</v>
      </c>
      <c r="D1172">
        <v>104</v>
      </c>
      <c r="E1172" t="s">
        <v>5</v>
      </c>
      <c r="F1172">
        <v>34</v>
      </c>
      <c r="G1172" t="s">
        <v>1</v>
      </c>
      <c r="H1172" t="s">
        <v>18</v>
      </c>
      <c r="I1172" t="s">
        <v>11</v>
      </c>
    </row>
    <row r="1173" spans="1:9">
      <c r="A1173">
        <v>1172</v>
      </c>
      <c r="B1173">
        <v>1276</v>
      </c>
      <c r="C1173">
        <v>6</v>
      </c>
      <c r="D1173">
        <v>90</v>
      </c>
      <c r="E1173" t="s">
        <v>5</v>
      </c>
      <c r="F1173">
        <v>39</v>
      </c>
      <c r="G1173" t="s">
        <v>2</v>
      </c>
      <c r="H1173" t="s">
        <v>18</v>
      </c>
      <c r="I1173" t="s">
        <v>21</v>
      </c>
    </row>
    <row r="1174" spans="1:9">
      <c r="A1174">
        <v>1173</v>
      </c>
      <c r="B1174">
        <v>1481</v>
      </c>
      <c r="C1174">
        <v>5</v>
      </c>
      <c r="D1174">
        <v>123</v>
      </c>
      <c r="E1174" t="s">
        <v>6</v>
      </c>
      <c r="F1174">
        <v>27</v>
      </c>
      <c r="G1174" t="s">
        <v>1</v>
      </c>
      <c r="H1174" t="s">
        <v>18</v>
      </c>
      <c r="I1174" t="s">
        <v>12</v>
      </c>
    </row>
    <row r="1175" spans="1:9">
      <c r="A1175">
        <v>1174</v>
      </c>
      <c r="B1175">
        <v>210</v>
      </c>
      <c r="C1175">
        <v>2</v>
      </c>
      <c r="D1175">
        <v>104</v>
      </c>
      <c r="E1175" t="s">
        <v>5</v>
      </c>
      <c r="F1175">
        <v>31</v>
      </c>
      <c r="G1175" t="s">
        <v>1</v>
      </c>
      <c r="H1175" t="s">
        <v>18</v>
      </c>
      <c r="I1175" t="s">
        <v>9</v>
      </c>
    </row>
    <row r="1176" spans="1:9">
      <c r="A1176">
        <v>1175</v>
      </c>
      <c r="B1176">
        <v>1984</v>
      </c>
      <c r="C1176">
        <v>6</v>
      </c>
      <c r="D1176">
        <v>40</v>
      </c>
      <c r="E1176" t="s">
        <v>5</v>
      </c>
      <c r="F1176">
        <v>25</v>
      </c>
      <c r="G1176" t="s">
        <v>2</v>
      </c>
      <c r="H1176" t="s">
        <v>18</v>
      </c>
      <c r="I1176" t="s">
        <v>21</v>
      </c>
    </row>
    <row r="1177" spans="1:9">
      <c r="A1177">
        <v>1176</v>
      </c>
      <c r="B1177">
        <v>16</v>
      </c>
      <c r="C1177">
        <v>1</v>
      </c>
      <c r="D1177">
        <v>159</v>
      </c>
      <c r="E1177" t="s">
        <v>5</v>
      </c>
      <c r="F1177">
        <v>34</v>
      </c>
      <c r="G1177" t="s">
        <v>1</v>
      </c>
      <c r="H1177" t="s">
        <v>18</v>
      </c>
      <c r="I1177" t="s">
        <v>8</v>
      </c>
    </row>
    <row r="1178" spans="1:9">
      <c r="A1178">
        <v>1177</v>
      </c>
      <c r="B1178">
        <v>1108</v>
      </c>
      <c r="C1178">
        <v>6</v>
      </c>
      <c r="D1178">
        <v>90</v>
      </c>
      <c r="E1178" t="s">
        <v>5</v>
      </c>
      <c r="F1178">
        <v>34</v>
      </c>
      <c r="G1178" t="s">
        <v>2</v>
      </c>
      <c r="H1178" t="s">
        <v>18</v>
      </c>
      <c r="I1178" t="s">
        <v>21</v>
      </c>
    </row>
    <row r="1179" spans="1:9">
      <c r="A1179">
        <v>1178</v>
      </c>
      <c r="B1179">
        <v>884</v>
      </c>
      <c r="C1179">
        <v>2</v>
      </c>
      <c r="D1179">
        <v>90</v>
      </c>
      <c r="E1179" t="s">
        <v>6</v>
      </c>
      <c r="F1179">
        <v>27</v>
      </c>
      <c r="G1179" t="s">
        <v>1</v>
      </c>
      <c r="H1179" t="s">
        <v>18</v>
      </c>
      <c r="I1179" t="s">
        <v>9</v>
      </c>
    </row>
    <row r="1180" spans="1:9">
      <c r="A1180">
        <v>1179</v>
      </c>
      <c r="B1180">
        <v>771</v>
      </c>
      <c r="C1180">
        <v>5</v>
      </c>
      <c r="D1180">
        <v>187</v>
      </c>
      <c r="E1180" t="s">
        <v>5</v>
      </c>
      <c r="F1180">
        <v>33</v>
      </c>
      <c r="G1180" t="s">
        <v>1</v>
      </c>
      <c r="H1180" t="s">
        <v>18</v>
      </c>
      <c r="I1180" t="s">
        <v>12</v>
      </c>
    </row>
    <row r="1181" spans="1:9">
      <c r="A1181">
        <v>1180</v>
      </c>
      <c r="B1181">
        <v>1893</v>
      </c>
      <c r="C1181">
        <v>6</v>
      </c>
      <c r="D1181">
        <v>40</v>
      </c>
      <c r="E1181" t="s">
        <v>6</v>
      </c>
      <c r="F1181">
        <v>33</v>
      </c>
      <c r="G1181" t="s">
        <v>2</v>
      </c>
      <c r="H1181" t="s">
        <v>18</v>
      </c>
      <c r="I1181" t="s">
        <v>21</v>
      </c>
    </row>
    <row r="1182" spans="1:9">
      <c r="A1182">
        <v>1181</v>
      </c>
      <c r="B1182">
        <v>655</v>
      </c>
      <c r="C1182">
        <v>2</v>
      </c>
      <c r="D1182">
        <v>148</v>
      </c>
      <c r="E1182" t="s">
        <v>6</v>
      </c>
      <c r="F1182">
        <v>30</v>
      </c>
      <c r="G1182" t="s">
        <v>1</v>
      </c>
      <c r="H1182" t="s">
        <v>17</v>
      </c>
      <c r="I1182" t="s">
        <v>9</v>
      </c>
    </row>
    <row r="1183" spans="1:9">
      <c r="A1183">
        <v>1182</v>
      </c>
      <c r="B1183">
        <v>1561</v>
      </c>
      <c r="C1183">
        <v>8</v>
      </c>
      <c r="D1183">
        <v>170</v>
      </c>
      <c r="E1183" t="s">
        <v>6</v>
      </c>
      <c r="F1183">
        <v>29</v>
      </c>
      <c r="G1183" t="s">
        <v>2</v>
      </c>
      <c r="H1183" t="s">
        <v>18</v>
      </c>
      <c r="I1183" t="s">
        <v>23</v>
      </c>
    </row>
    <row r="1184" spans="1:9">
      <c r="A1184">
        <v>1183</v>
      </c>
      <c r="B1184">
        <v>12</v>
      </c>
      <c r="C1184">
        <v>5</v>
      </c>
      <c r="D1184">
        <v>90</v>
      </c>
      <c r="E1184" t="s">
        <v>5</v>
      </c>
      <c r="F1184">
        <v>35</v>
      </c>
      <c r="G1184" t="s">
        <v>1</v>
      </c>
      <c r="H1184" t="s">
        <v>18</v>
      </c>
      <c r="I1184" t="s">
        <v>12</v>
      </c>
    </row>
    <row r="1185" spans="1:9">
      <c r="A1185">
        <v>1184</v>
      </c>
      <c r="B1185">
        <v>860</v>
      </c>
      <c r="C1185">
        <v>1</v>
      </c>
      <c r="D1185">
        <v>140</v>
      </c>
      <c r="E1185" t="s">
        <v>5</v>
      </c>
      <c r="F1185">
        <v>27</v>
      </c>
      <c r="G1185" t="s">
        <v>1</v>
      </c>
      <c r="H1185" t="s">
        <v>18</v>
      </c>
      <c r="I1185" t="s">
        <v>8</v>
      </c>
    </row>
    <row r="1186" spans="1:9">
      <c r="A1186">
        <v>1185</v>
      </c>
      <c r="B1186">
        <v>1750</v>
      </c>
      <c r="C1186">
        <v>9</v>
      </c>
      <c r="D1186">
        <v>40</v>
      </c>
      <c r="E1186" t="s">
        <v>6</v>
      </c>
      <c r="F1186">
        <v>30</v>
      </c>
      <c r="G1186" t="s">
        <v>2</v>
      </c>
      <c r="H1186" t="s">
        <v>18</v>
      </c>
      <c r="I1186" t="s">
        <v>24</v>
      </c>
    </row>
    <row r="1187" spans="1:9">
      <c r="A1187">
        <v>1186</v>
      </c>
      <c r="B1187">
        <v>1852</v>
      </c>
      <c r="C1187">
        <v>6</v>
      </c>
      <c r="D1187">
        <v>90</v>
      </c>
      <c r="E1187" t="s">
        <v>5</v>
      </c>
      <c r="F1187">
        <v>19</v>
      </c>
      <c r="G1187" t="s">
        <v>2</v>
      </c>
      <c r="H1187" t="s">
        <v>18</v>
      </c>
      <c r="I1187" t="s">
        <v>21</v>
      </c>
    </row>
    <row r="1188" spans="1:9">
      <c r="A1188">
        <v>1187</v>
      </c>
      <c r="B1188">
        <v>1662</v>
      </c>
      <c r="C1188">
        <v>8</v>
      </c>
      <c r="D1188">
        <v>40</v>
      </c>
      <c r="E1188" t="s">
        <v>6</v>
      </c>
      <c r="F1188">
        <v>25</v>
      </c>
      <c r="G1188" t="s">
        <v>2</v>
      </c>
      <c r="H1188" t="s">
        <v>18</v>
      </c>
      <c r="I1188" t="s">
        <v>23</v>
      </c>
    </row>
    <row r="1189" spans="1:9">
      <c r="A1189">
        <v>1188</v>
      </c>
      <c r="B1189">
        <v>192</v>
      </c>
      <c r="C1189">
        <v>5</v>
      </c>
      <c r="D1189">
        <v>231</v>
      </c>
      <c r="E1189" t="s">
        <v>5</v>
      </c>
      <c r="F1189">
        <v>29</v>
      </c>
      <c r="G1189" t="s">
        <v>1</v>
      </c>
      <c r="H1189" t="s">
        <v>17</v>
      </c>
      <c r="I1189" t="s">
        <v>12</v>
      </c>
    </row>
    <row r="1190" spans="1:9">
      <c r="A1190">
        <v>1189</v>
      </c>
      <c r="B1190">
        <v>677</v>
      </c>
      <c r="C1190">
        <v>5</v>
      </c>
      <c r="D1190">
        <v>90</v>
      </c>
      <c r="E1190" t="s">
        <v>6</v>
      </c>
      <c r="F1190">
        <v>25</v>
      </c>
      <c r="G1190" t="s">
        <v>1</v>
      </c>
      <c r="H1190" t="s">
        <v>18</v>
      </c>
      <c r="I1190" t="s">
        <v>12</v>
      </c>
    </row>
    <row r="1191" spans="1:9">
      <c r="A1191">
        <v>1190</v>
      </c>
      <c r="B1191">
        <v>1892</v>
      </c>
      <c r="C1191">
        <v>8</v>
      </c>
      <c r="D1191">
        <v>40</v>
      </c>
      <c r="E1191" t="s">
        <v>6</v>
      </c>
      <c r="F1191">
        <v>26</v>
      </c>
      <c r="G1191" t="s">
        <v>2</v>
      </c>
      <c r="H1191" t="s">
        <v>18</v>
      </c>
      <c r="I1191" t="s">
        <v>23</v>
      </c>
    </row>
    <row r="1192" spans="1:9">
      <c r="A1192">
        <v>1191</v>
      </c>
      <c r="B1192">
        <v>83</v>
      </c>
      <c r="C1192">
        <v>5</v>
      </c>
      <c r="D1192">
        <v>145</v>
      </c>
      <c r="E1192" t="s">
        <v>6</v>
      </c>
      <c r="F1192">
        <v>35</v>
      </c>
      <c r="G1192" t="s">
        <v>1</v>
      </c>
      <c r="H1192" t="s">
        <v>17</v>
      </c>
      <c r="I1192" t="s">
        <v>12</v>
      </c>
    </row>
    <row r="1193" spans="1:9">
      <c r="A1193">
        <v>1192</v>
      </c>
      <c r="B1193">
        <v>2025</v>
      </c>
      <c r="C1193">
        <v>4</v>
      </c>
      <c r="D1193">
        <v>90</v>
      </c>
      <c r="E1193" t="s">
        <v>6</v>
      </c>
      <c r="F1193">
        <v>24</v>
      </c>
      <c r="G1193" t="s">
        <v>1</v>
      </c>
      <c r="H1193" t="s">
        <v>18</v>
      </c>
      <c r="I1193" t="s">
        <v>11</v>
      </c>
    </row>
    <row r="1194" spans="1:9">
      <c r="A1194">
        <v>1193</v>
      </c>
      <c r="B1194">
        <v>1526</v>
      </c>
      <c r="C1194">
        <v>9</v>
      </c>
      <c r="D1194">
        <v>237</v>
      </c>
      <c r="E1194" t="s">
        <v>5</v>
      </c>
      <c r="F1194">
        <v>35</v>
      </c>
      <c r="G1194" t="s">
        <v>2</v>
      </c>
      <c r="H1194" t="s">
        <v>18</v>
      </c>
      <c r="I1194" t="s">
        <v>24</v>
      </c>
    </row>
    <row r="1195" spans="1:9">
      <c r="A1195">
        <v>1194</v>
      </c>
      <c r="B1195">
        <v>1247</v>
      </c>
      <c r="C1195">
        <v>8</v>
      </c>
      <c r="D1195">
        <v>90</v>
      </c>
      <c r="E1195" t="s">
        <v>6</v>
      </c>
      <c r="F1195">
        <v>32</v>
      </c>
      <c r="G1195" t="s">
        <v>2</v>
      </c>
      <c r="H1195" t="s">
        <v>18</v>
      </c>
      <c r="I1195" t="s">
        <v>23</v>
      </c>
    </row>
    <row r="1196" spans="1:9">
      <c r="A1196">
        <v>1195</v>
      </c>
      <c r="B1196">
        <v>727</v>
      </c>
      <c r="C1196">
        <v>5</v>
      </c>
      <c r="D1196">
        <v>193</v>
      </c>
      <c r="E1196" t="s">
        <v>5</v>
      </c>
      <c r="F1196">
        <v>23</v>
      </c>
      <c r="G1196" t="s">
        <v>1</v>
      </c>
      <c r="H1196" t="s">
        <v>17</v>
      </c>
      <c r="I1196" t="s">
        <v>12</v>
      </c>
    </row>
    <row r="1197" spans="1:9">
      <c r="A1197">
        <v>1196</v>
      </c>
      <c r="B1197">
        <v>559</v>
      </c>
      <c r="C1197">
        <v>6</v>
      </c>
      <c r="D1197">
        <v>90</v>
      </c>
      <c r="E1197" t="s">
        <v>6</v>
      </c>
      <c r="F1197">
        <v>26</v>
      </c>
      <c r="G1197" t="s">
        <v>2</v>
      </c>
      <c r="H1197" t="s">
        <v>18</v>
      </c>
      <c r="I1197" t="s">
        <v>21</v>
      </c>
    </row>
    <row r="1198" spans="1:9">
      <c r="A1198">
        <v>1197</v>
      </c>
      <c r="B1198">
        <v>1249</v>
      </c>
      <c r="C1198">
        <v>5</v>
      </c>
      <c r="D1198">
        <v>134</v>
      </c>
      <c r="E1198" t="s">
        <v>6</v>
      </c>
      <c r="F1198">
        <v>37</v>
      </c>
      <c r="G1198" t="s">
        <v>1</v>
      </c>
      <c r="H1198" t="s">
        <v>18</v>
      </c>
      <c r="I1198" t="s">
        <v>12</v>
      </c>
    </row>
    <row r="1199" spans="1:9">
      <c r="A1199">
        <v>1198</v>
      </c>
      <c r="B1199">
        <v>2114</v>
      </c>
      <c r="C1199">
        <v>3</v>
      </c>
      <c r="D1199">
        <v>127</v>
      </c>
      <c r="E1199" t="s">
        <v>5</v>
      </c>
      <c r="F1199">
        <v>32</v>
      </c>
      <c r="G1199" t="s">
        <v>1</v>
      </c>
      <c r="H1199" t="s">
        <v>18</v>
      </c>
      <c r="I1199" t="s">
        <v>10</v>
      </c>
    </row>
    <row r="1200" spans="1:9">
      <c r="A1200">
        <v>1199</v>
      </c>
      <c r="B1200">
        <v>647</v>
      </c>
      <c r="C1200">
        <v>8</v>
      </c>
      <c r="D1200">
        <v>90</v>
      </c>
      <c r="E1200" t="s">
        <v>5</v>
      </c>
      <c r="F1200">
        <v>35</v>
      </c>
      <c r="G1200" t="s">
        <v>2</v>
      </c>
      <c r="H1200" t="s">
        <v>18</v>
      </c>
      <c r="I1200" t="s">
        <v>23</v>
      </c>
    </row>
    <row r="1201" spans="1:9">
      <c r="A1201">
        <v>1200</v>
      </c>
      <c r="B1201">
        <v>246</v>
      </c>
      <c r="C1201">
        <v>5</v>
      </c>
      <c r="D1201">
        <v>145</v>
      </c>
      <c r="E1201" t="s">
        <v>5</v>
      </c>
      <c r="F1201">
        <v>20</v>
      </c>
      <c r="G1201" t="s">
        <v>1</v>
      </c>
      <c r="H1201" t="s">
        <v>17</v>
      </c>
      <c r="I1201" t="s">
        <v>12</v>
      </c>
    </row>
    <row r="1202" spans="1:9">
      <c r="A1202">
        <v>1201</v>
      </c>
      <c r="B1202">
        <v>1469</v>
      </c>
      <c r="C1202">
        <v>4</v>
      </c>
      <c r="D1202">
        <v>90</v>
      </c>
      <c r="E1202" t="s">
        <v>6</v>
      </c>
      <c r="F1202">
        <v>22</v>
      </c>
      <c r="G1202" t="s">
        <v>1</v>
      </c>
      <c r="H1202" t="s">
        <v>18</v>
      </c>
      <c r="I1202" t="s">
        <v>11</v>
      </c>
    </row>
    <row r="1203" spans="1:9">
      <c r="A1203">
        <v>1202</v>
      </c>
      <c r="B1203">
        <v>919</v>
      </c>
      <c r="C1203">
        <v>5</v>
      </c>
      <c r="D1203">
        <v>95</v>
      </c>
      <c r="E1203" t="s">
        <v>5</v>
      </c>
      <c r="F1203">
        <v>27</v>
      </c>
      <c r="G1203" t="s">
        <v>1</v>
      </c>
      <c r="H1203" t="s">
        <v>17</v>
      </c>
      <c r="I1203" t="s">
        <v>12</v>
      </c>
    </row>
    <row r="1204" spans="1:9">
      <c r="A1204">
        <v>1203</v>
      </c>
      <c r="B1204">
        <v>364</v>
      </c>
      <c r="C1204">
        <v>1</v>
      </c>
      <c r="D1204">
        <v>199</v>
      </c>
      <c r="E1204" t="s">
        <v>5</v>
      </c>
      <c r="F1204">
        <v>34</v>
      </c>
      <c r="G1204" t="s">
        <v>1</v>
      </c>
      <c r="H1204" t="s">
        <v>18</v>
      </c>
      <c r="I1204" t="s">
        <v>8</v>
      </c>
    </row>
    <row r="1205" spans="1:9">
      <c r="A1205">
        <v>1204</v>
      </c>
      <c r="B1205">
        <v>1822</v>
      </c>
      <c r="C1205">
        <v>4</v>
      </c>
      <c r="D1205">
        <v>169</v>
      </c>
      <c r="E1205" t="s">
        <v>5</v>
      </c>
      <c r="F1205">
        <v>18</v>
      </c>
      <c r="G1205" t="s">
        <v>1</v>
      </c>
      <c r="H1205" t="s">
        <v>18</v>
      </c>
      <c r="I1205" t="s">
        <v>11</v>
      </c>
    </row>
    <row r="1206" spans="1:9">
      <c r="A1206">
        <v>1205</v>
      </c>
      <c r="B1206">
        <v>808</v>
      </c>
      <c r="C1206">
        <v>3</v>
      </c>
      <c r="D1206">
        <v>154</v>
      </c>
      <c r="E1206" t="s">
        <v>5</v>
      </c>
      <c r="F1206">
        <v>18</v>
      </c>
      <c r="G1206" t="s">
        <v>1</v>
      </c>
      <c r="H1206" t="s">
        <v>18</v>
      </c>
      <c r="I1206" t="s">
        <v>10</v>
      </c>
    </row>
    <row r="1207" spans="1:9">
      <c r="A1207">
        <v>1206</v>
      </c>
      <c r="B1207">
        <v>2038</v>
      </c>
      <c r="C1207">
        <v>8</v>
      </c>
      <c r="D1207">
        <v>40</v>
      </c>
      <c r="E1207" t="s">
        <v>6</v>
      </c>
      <c r="F1207">
        <v>30</v>
      </c>
      <c r="G1207" t="s">
        <v>2</v>
      </c>
      <c r="H1207" t="s">
        <v>18</v>
      </c>
      <c r="I1207" t="s">
        <v>23</v>
      </c>
    </row>
    <row r="1208" spans="1:9">
      <c r="A1208">
        <v>1207</v>
      </c>
      <c r="B1208">
        <v>714</v>
      </c>
      <c r="C1208">
        <v>1</v>
      </c>
      <c r="D1208">
        <v>148</v>
      </c>
      <c r="E1208" t="s">
        <v>6</v>
      </c>
      <c r="F1208">
        <v>37</v>
      </c>
      <c r="G1208" t="s">
        <v>1</v>
      </c>
      <c r="H1208" t="s">
        <v>17</v>
      </c>
      <c r="I1208" t="s">
        <v>8</v>
      </c>
    </row>
    <row r="1209" spans="1:9">
      <c r="A1209">
        <v>1208</v>
      </c>
      <c r="B1209">
        <v>501</v>
      </c>
      <c r="C1209">
        <v>3</v>
      </c>
      <c r="D1209">
        <v>129</v>
      </c>
      <c r="E1209" t="s">
        <v>5</v>
      </c>
      <c r="F1209">
        <v>33</v>
      </c>
      <c r="G1209" t="s">
        <v>1</v>
      </c>
      <c r="H1209" t="s">
        <v>17</v>
      </c>
      <c r="I1209" t="s">
        <v>10</v>
      </c>
    </row>
    <row r="1210" spans="1:9">
      <c r="A1210">
        <v>1209</v>
      </c>
      <c r="B1210">
        <v>197</v>
      </c>
      <c r="C1210">
        <v>8</v>
      </c>
      <c r="D1210">
        <v>40</v>
      </c>
      <c r="E1210" t="s">
        <v>6</v>
      </c>
      <c r="F1210">
        <v>27</v>
      </c>
      <c r="G1210" t="s">
        <v>2</v>
      </c>
      <c r="H1210" t="s">
        <v>18</v>
      </c>
      <c r="I1210" t="s">
        <v>23</v>
      </c>
    </row>
    <row r="1211" spans="1:9">
      <c r="A1211">
        <v>1210</v>
      </c>
      <c r="B1211">
        <v>1044</v>
      </c>
      <c r="C1211">
        <v>5</v>
      </c>
      <c r="D1211">
        <v>102</v>
      </c>
      <c r="E1211" t="s">
        <v>5</v>
      </c>
      <c r="F1211">
        <v>28</v>
      </c>
      <c r="G1211" t="s">
        <v>1</v>
      </c>
      <c r="H1211" t="s">
        <v>18</v>
      </c>
      <c r="I1211" t="s">
        <v>12</v>
      </c>
    </row>
    <row r="1212" spans="1:9">
      <c r="A1212">
        <v>1211</v>
      </c>
      <c r="B1212">
        <v>842</v>
      </c>
      <c r="C1212">
        <v>9</v>
      </c>
      <c r="D1212">
        <v>151</v>
      </c>
      <c r="E1212" t="s">
        <v>5</v>
      </c>
      <c r="F1212">
        <v>34</v>
      </c>
      <c r="G1212" t="s">
        <v>2</v>
      </c>
      <c r="H1212" t="s">
        <v>18</v>
      </c>
      <c r="I1212" t="s">
        <v>24</v>
      </c>
    </row>
    <row r="1213" spans="1:9">
      <c r="A1213">
        <v>1212</v>
      </c>
      <c r="B1213">
        <v>1061</v>
      </c>
      <c r="C1213">
        <v>6</v>
      </c>
      <c r="D1213">
        <v>293</v>
      </c>
      <c r="E1213" t="s">
        <v>6</v>
      </c>
      <c r="F1213">
        <v>32</v>
      </c>
      <c r="G1213" t="s">
        <v>2</v>
      </c>
      <c r="H1213" t="s">
        <v>17</v>
      </c>
      <c r="I1213" t="s">
        <v>21</v>
      </c>
    </row>
    <row r="1214" spans="1:9">
      <c r="A1214">
        <v>1213</v>
      </c>
      <c r="B1214">
        <v>971</v>
      </c>
      <c r="C1214">
        <v>7</v>
      </c>
      <c r="D1214">
        <v>90</v>
      </c>
      <c r="E1214" t="s">
        <v>5</v>
      </c>
      <c r="F1214">
        <v>18</v>
      </c>
      <c r="G1214" t="s">
        <v>2</v>
      </c>
      <c r="H1214" t="s">
        <v>18</v>
      </c>
      <c r="I1214" t="s">
        <v>22</v>
      </c>
    </row>
    <row r="1215" spans="1:9">
      <c r="A1215">
        <v>1214</v>
      </c>
      <c r="B1215">
        <v>522</v>
      </c>
      <c r="C1215">
        <v>9</v>
      </c>
      <c r="D1215">
        <v>211</v>
      </c>
      <c r="E1215" t="s">
        <v>5</v>
      </c>
      <c r="F1215">
        <v>20</v>
      </c>
      <c r="G1215" t="s">
        <v>2</v>
      </c>
      <c r="H1215" t="s">
        <v>18</v>
      </c>
      <c r="I1215" t="s">
        <v>24</v>
      </c>
    </row>
    <row r="1216" spans="1:9">
      <c r="A1216">
        <v>1215</v>
      </c>
      <c r="B1216">
        <v>181</v>
      </c>
      <c r="C1216">
        <v>4</v>
      </c>
      <c r="D1216">
        <v>90</v>
      </c>
      <c r="E1216" t="s">
        <v>5</v>
      </c>
      <c r="F1216">
        <v>24</v>
      </c>
      <c r="G1216" t="s">
        <v>1</v>
      </c>
      <c r="H1216" t="s">
        <v>18</v>
      </c>
      <c r="I1216" t="s">
        <v>11</v>
      </c>
    </row>
    <row r="1217" spans="1:9">
      <c r="A1217">
        <v>1216</v>
      </c>
      <c r="B1217">
        <v>873</v>
      </c>
      <c r="C1217">
        <v>1</v>
      </c>
      <c r="D1217">
        <v>87</v>
      </c>
      <c r="E1217" t="s">
        <v>5</v>
      </c>
      <c r="F1217">
        <v>35</v>
      </c>
      <c r="G1217" t="s">
        <v>1</v>
      </c>
      <c r="H1217" t="s">
        <v>17</v>
      </c>
      <c r="I1217" t="s">
        <v>8</v>
      </c>
    </row>
    <row r="1218" spans="1:9">
      <c r="A1218">
        <v>1217</v>
      </c>
      <c r="B1218">
        <v>871</v>
      </c>
      <c r="C1218">
        <v>3</v>
      </c>
      <c r="D1218">
        <v>122</v>
      </c>
      <c r="E1218" t="s">
        <v>5</v>
      </c>
      <c r="F1218">
        <v>34</v>
      </c>
      <c r="G1218" t="s">
        <v>1</v>
      </c>
      <c r="H1218" t="s">
        <v>17</v>
      </c>
      <c r="I1218" t="s">
        <v>10</v>
      </c>
    </row>
    <row r="1219" spans="1:9">
      <c r="A1219">
        <v>1218</v>
      </c>
      <c r="B1219">
        <v>309</v>
      </c>
      <c r="C1219">
        <v>8</v>
      </c>
      <c r="D1219">
        <v>40</v>
      </c>
      <c r="E1219" t="s">
        <v>6</v>
      </c>
      <c r="F1219">
        <v>18</v>
      </c>
      <c r="G1219" t="s">
        <v>2</v>
      </c>
      <c r="H1219" t="s">
        <v>18</v>
      </c>
      <c r="I1219" t="s">
        <v>23</v>
      </c>
    </row>
    <row r="1220" spans="1:9">
      <c r="A1220">
        <v>1219</v>
      </c>
      <c r="B1220">
        <v>492</v>
      </c>
      <c r="C1220">
        <v>1</v>
      </c>
      <c r="D1220">
        <v>90</v>
      </c>
      <c r="E1220" t="s">
        <v>5</v>
      </c>
      <c r="F1220">
        <v>18</v>
      </c>
      <c r="G1220" t="s">
        <v>1</v>
      </c>
      <c r="H1220" t="s">
        <v>18</v>
      </c>
      <c r="I1220" t="s">
        <v>8</v>
      </c>
    </row>
    <row r="1221" spans="1:9">
      <c r="A1221">
        <v>1220</v>
      </c>
      <c r="B1221">
        <v>312</v>
      </c>
      <c r="C1221">
        <v>5</v>
      </c>
      <c r="D1221">
        <v>168</v>
      </c>
      <c r="E1221" t="s">
        <v>6</v>
      </c>
      <c r="F1221">
        <v>22</v>
      </c>
      <c r="G1221" t="s">
        <v>1</v>
      </c>
      <c r="H1221" t="s">
        <v>17</v>
      </c>
      <c r="I1221" t="s">
        <v>12</v>
      </c>
    </row>
    <row r="1222" spans="1:9">
      <c r="A1222">
        <v>1221</v>
      </c>
      <c r="B1222">
        <v>1921</v>
      </c>
      <c r="C1222">
        <v>8</v>
      </c>
      <c r="D1222">
        <v>40</v>
      </c>
      <c r="E1222" t="s">
        <v>5</v>
      </c>
      <c r="F1222">
        <v>27</v>
      </c>
      <c r="G1222" t="s">
        <v>2</v>
      </c>
      <c r="H1222" t="s">
        <v>18</v>
      </c>
      <c r="I1222" t="s">
        <v>23</v>
      </c>
    </row>
    <row r="1223" spans="1:9">
      <c r="A1223">
        <v>1222</v>
      </c>
      <c r="B1223">
        <v>1214</v>
      </c>
      <c r="C1223">
        <v>8</v>
      </c>
      <c r="D1223">
        <v>40</v>
      </c>
      <c r="E1223" t="s">
        <v>6</v>
      </c>
      <c r="F1223">
        <v>28</v>
      </c>
      <c r="G1223" t="s">
        <v>2</v>
      </c>
      <c r="H1223" t="s">
        <v>18</v>
      </c>
      <c r="I1223" t="s">
        <v>23</v>
      </c>
    </row>
    <row r="1224" spans="1:9">
      <c r="A1224">
        <v>1223</v>
      </c>
      <c r="B1224">
        <v>1300</v>
      </c>
      <c r="C1224">
        <v>6</v>
      </c>
      <c r="D1224">
        <v>90</v>
      </c>
      <c r="E1224" t="s">
        <v>6</v>
      </c>
      <c r="F1224">
        <v>26</v>
      </c>
      <c r="G1224" t="s">
        <v>2</v>
      </c>
      <c r="H1224" t="s">
        <v>18</v>
      </c>
      <c r="I1224" t="s">
        <v>21</v>
      </c>
    </row>
    <row r="1225" spans="1:9">
      <c r="A1225">
        <v>1224</v>
      </c>
      <c r="B1225">
        <v>1754</v>
      </c>
      <c r="C1225">
        <v>5</v>
      </c>
      <c r="D1225">
        <v>169</v>
      </c>
      <c r="E1225" t="s">
        <v>6</v>
      </c>
      <c r="F1225">
        <v>34</v>
      </c>
      <c r="G1225" t="s">
        <v>1</v>
      </c>
      <c r="H1225" t="s">
        <v>18</v>
      </c>
      <c r="I1225" t="s">
        <v>12</v>
      </c>
    </row>
    <row r="1226" spans="1:9">
      <c r="A1226">
        <v>1225</v>
      </c>
      <c r="B1226">
        <v>809</v>
      </c>
      <c r="C1226">
        <v>8</v>
      </c>
      <c r="D1226">
        <v>387</v>
      </c>
      <c r="E1226" t="s">
        <v>5</v>
      </c>
      <c r="F1226">
        <v>32</v>
      </c>
      <c r="G1226" t="s">
        <v>2</v>
      </c>
      <c r="H1226" t="s">
        <v>17</v>
      </c>
      <c r="I1226" t="s">
        <v>23</v>
      </c>
    </row>
    <row r="1227" spans="1:9">
      <c r="A1227">
        <v>1226</v>
      </c>
      <c r="B1227">
        <v>1862</v>
      </c>
      <c r="C1227">
        <v>5</v>
      </c>
      <c r="D1227">
        <v>162</v>
      </c>
      <c r="E1227" t="s">
        <v>6</v>
      </c>
      <c r="F1227">
        <v>32</v>
      </c>
      <c r="G1227" t="s">
        <v>1</v>
      </c>
      <c r="H1227" t="s">
        <v>17</v>
      </c>
      <c r="I1227" t="s">
        <v>12</v>
      </c>
    </row>
    <row r="1228" spans="1:9">
      <c r="A1228">
        <v>1227</v>
      </c>
      <c r="B1228">
        <v>821</v>
      </c>
      <c r="C1228">
        <v>7</v>
      </c>
      <c r="D1228">
        <v>365</v>
      </c>
      <c r="E1228" t="s">
        <v>6</v>
      </c>
      <c r="F1228">
        <v>33</v>
      </c>
      <c r="G1228" t="s">
        <v>2</v>
      </c>
      <c r="H1228" t="s">
        <v>18</v>
      </c>
      <c r="I1228" t="s">
        <v>22</v>
      </c>
    </row>
    <row r="1229" spans="1:9">
      <c r="A1229">
        <v>1228</v>
      </c>
      <c r="B1229">
        <v>399</v>
      </c>
      <c r="C1229">
        <v>7</v>
      </c>
      <c r="D1229">
        <v>40</v>
      </c>
      <c r="E1229" t="s">
        <v>5</v>
      </c>
      <c r="F1229">
        <v>28</v>
      </c>
      <c r="G1229" t="s">
        <v>2</v>
      </c>
      <c r="H1229" t="s">
        <v>18</v>
      </c>
      <c r="I1229" t="s">
        <v>22</v>
      </c>
    </row>
    <row r="1230" spans="1:9">
      <c r="A1230">
        <v>1229</v>
      </c>
      <c r="B1230">
        <v>2123</v>
      </c>
      <c r="C1230">
        <v>2</v>
      </c>
      <c r="D1230">
        <v>169</v>
      </c>
      <c r="E1230" t="s">
        <v>5</v>
      </c>
      <c r="F1230">
        <v>35</v>
      </c>
      <c r="G1230" t="s">
        <v>1</v>
      </c>
      <c r="H1230" t="s">
        <v>18</v>
      </c>
      <c r="I1230" t="s">
        <v>9</v>
      </c>
    </row>
    <row r="1231" spans="1:9">
      <c r="A1231">
        <v>1230</v>
      </c>
      <c r="B1231">
        <v>1773</v>
      </c>
      <c r="C1231">
        <v>3</v>
      </c>
      <c r="D1231">
        <v>90</v>
      </c>
      <c r="E1231" t="s">
        <v>6</v>
      </c>
      <c r="F1231">
        <v>20</v>
      </c>
      <c r="G1231" t="s">
        <v>1</v>
      </c>
      <c r="H1231" t="s">
        <v>18</v>
      </c>
      <c r="I1231" t="s">
        <v>10</v>
      </c>
    </row>
    <row r="1232" spans="1:9">
      <c r="A1232">
        <v>1231</v>
      </c>
      <c r="B1232">
        <v>448</v>
      </c>
      <c r="C1232">
        <v>4</v>
      </c>
      <c r="D1232">
        <v>105</v>
      </c>
      <c r="E1232" t="s">
        <v>6</v>
      </c>
      <c r="F1232">
        <v>35</v>
      </c>
      <c r="G1232" t="s">
        <v>1</v>
      </c>
      <c r="H1232" t="s">
        <v>18</v>
      </c>
      <c r="I1232" t="s">
        <v>11</v>
      </c>
    </row>
    <row r="1233" spans="1:9">
      <c r="A1233">
        <v>1232</v>
      </c>
      <c r="B1233">
        <v>71</v>
      </c>
      <c r="C1233">
        <v>1</v>
      </c>
      <c r="D1233">
        <v>143</v>
      </c>
      <c r="E1233" t="s">
        <v>6</v>
      </c>
      <c r="F1233">
        <v>21</v>
      </c>
      <c r="G1233" t="s">
        <v>1</v>
      </c>
      <c r="H1233" t="s">
        <v>18</v>
      </c>
      <c r="I1233" t="s">
        <v>8</v>
      </c>
    </row>
    <row r="1234" spans="1:9">
      <c r="A1234">
        <v>1233</v>
      </c>
      <c r="B1234">
        <v>481</v>
      </c>
      <c r="C1234">
        <v>3</v>
      </c>
      <c r="D1234">
        <v>90</v>
      </c>
      <c r="E1234" t="s">
        <v>6</v>
      </c>
      <c r="F1234">
        <v>26</v>
      </c>
      <c r="G1234" t="s">
        <v>1</v>
      </c>
      <c r="H1234" t="s">
        <v>18</v>
      </c>
      <c r="I1234" t="s">
        <v>10</v>
      </c>
    </row>
    <row r="1235" spans="1:9">
      <c r="A1235">
        <v>1234</v>
      </c>
      <c r="B1235">
        <v>163</v>
      </c>
      <c r="C1235">
        <v>1</v>
      </c>
      <c r="D1235">
        <v>169</v>
      </c>
      <c r="E1235" t="s">
        <v>6</v>
      </c>
      <c r="F1235">
        <v>24</v>
      </c>
      <c r="G1235" t="s">
        <v>1</v>
      </c>
      <c r="H1235" t="s">
        <v>18</v>
      </c>
      <c r="I1235" t="s">
        <v>8</v>
      </c>
    </row>
    <row r="1236" spans="1:9">
      <c r="A1236">
        <v>1235</v>
      </c>
      <c r="B1236">
        <v>656</v>
      </c>
      <c r="C1236">
        <v>4</v>
      </c>
      <c r="D1236">
        <v>155</v>
      </c>
      <c r="E1236" t="s">
        <v>6</v>
      </c>
      <c r="F1236">
        <v>29</v>
      </c>
      <c r="G1236" t="s">
        <v>1</v>
      </c>
      <c r="H1236" t="s">
        <v>18</v>
      </c>
      <c r="I1236" t="s">
        <v>11</v>
      </c>
    </row>
    <row r="1237" spans="1:9">
      <c r="A1237">
        <v>1236</v>
      </c>
      <c r="B1237">
        <v>1801</v>
      </c>
      <c r="C1237">
        <v>9</v>
      </c>
      <c r="D1237">
        <v>40</v>
      </c>
      <c r="E1237" t="s">
        <v>6</v>
      </c>
      <c r="F1237">
        <v>27</v>
      </c>
      <c r="G1237" t="s">
        <v>2</v>
      </c>
      <c r="H1237" t="s">
        <v>18</v>
      </c>
      <c r="I1237" t="s">
        <v>24</v>
      </c>
    </row>
    <row r="1238" spans="1:9">
      <c r="A1238">
        <v>1237</v>
      </c>
      <c r="B1238">
        <v>1124</v>
      </c>
      <c r="C1238">
        <v>1</v>
      </c>
      <c r="D1238">
        <v>90</v>
      </c>
      <c r="E1238" t="s">
        <v>5</v>
      </c>
      <c r="F1238">
        <v>25</v>
      </c>
      <c r="G1238" t="s">
        <v>1</v>
      </c>
      <c r="H1238" t="s">
        <v>18</v>
      </c>
      <c r="I1238" t="s">
        <v>8</v>
      </c>
    </row>
    <row r="1239" spans="1:9">
      <c r="A1239">
        <v>1238</v>
      </c>
      <c r="B1239">
        <v>1757</v>
      </c>
      <c r="C1239">
        <v>9</v>
      </c>
      <c r="D1239">
        <v>90</v>
      </c>
      <c r="E1239" t="s">
        <v>6</v>
      </c>
      <c r="F1239">
        <v>24</v>
      </c>
      <c r="G1239" t="s">
        <v>2</v>
      </c>
      <c r="H1239" t="s">
        <v>18</v>
      </c>
      <c r="I1239" t="s">
        <v>24</v>
      </c>
    </row>
    <row r="1240" spans="1:9">
      <c r="A1240">
        <v>1239</v>
      </c>
      <c r="B1240">
        <v>780</v>
      </c>
      <c r="C1240">
        <v>1</v>
      </c>
      <c r="D1240">
        <v>109</v>
      </c>
      <c r="E1240" t="s">
        <v>5</v>
      </c>
      <c r="F1240">
        <v>26</v>
      </c>
      <c r="G1240" t="s">
        <v>1</v>
      </c>
      <c r="H1240" t="s">
        <v>18</v>
      </c>
      <c r="I1240" t="s">
        <v>8</v>
      </c>
    </row>
    <row r="1241" spans="1:9">
      <c r="A1241">
        <v>1240</v>
      </c>
      <c r="B1241">
        <v>1693</v>
      </c>
      <c r="C1241">
        <v>1</v>
      </c>
      <c r="D1241">
        <v>134</v>
      </c>
      <c r="E1241" t="s">
        <v>6</v>
      </c>
      <c r="F1241">
        <v>32</v>
      </c>
      <c r="G1241" t="s">
        <v>1</v>
      </c>
      <c r="H1241" t="s">
        <v>18</v>
      </c>
      <c r="I1241" t="s">
        <v>8</v>
      </c>
    </row>
    <row r="1242" spans="1:9">
      <c r="A1242">
        <v>1241</v>
      </c>
      <c r="B1242">
        <v>952</v>
      </c>
      <c r="C1242">
        <v>2</v>
      </c>
      <c r="D1242">
        <v>90</v>
      </c>
      <c r="E1242" t="s">
        <v>6</v>
      </c>
      <c r="F1242">
        <v>19</v>
      </c>
      <c r="G1242" t="s">
        <v>1</v>
      </c>
      <c r="H1242" t="s">
        <v>18</v>
      </c>
      <c r="I1242" t="s">
        <v>9</v>
      </c>
    </row>
    <row r="1243" spans="1:9">
      <c r="A1243">
        <v>1242</v>
      </c>
      <c r="B1243">
        <v>1145</v>
      </c>
      <c r="C1243">
        <v>2</v>
      </c>
      <c r="D1243">
        <v>207</v>
      </c>
      <c r="E1243" t="s">
        <v>6</v>
      </c>
      <c r="F1243">
        <v>26</v>
      </c>
      <c r="G1243" t="s">
        <v>1</v>
      </c>
      <c r="H1243" t="s">
        <v>17</v>
      </c>
      <c r="I1243" t="s">
        <v>9</v>
      </c>
    </row>
    <row r="1244" spans="1:9">
      <c r="A1244">
        <v>1243</v>
      </c>
      <c r="B1244">
        <v>437</v>
      </c>
      <c r="C1244">
        <v>2</v>
      </c>
      <c r="D1244">
        <v>178</v>
      </c>
      <c r="E1244" t="s">
        <v>6</v>
      </c>
      <c r="F1244">
        <v>24</v>
      </c>
      <c r="G1244" t="s">
        <v>1</v>
      </c>
      <c r="H1244" t="s">
        <v>18</v>
      </c>
      <c r="I1244" t="s">
        <v>9</v>
      </c>
    </row>
    <row r="1245" spans="1:9">
      <c r="A1245">
        <v>1244</v>
      </c>
      <c r="B1245">
        <v>862</v>
      </c>
      <c r="C1245">
        <v>4</v>
      </c>
      <c r="D1245">
        <v>228</v>
      </c>
      <c r="E1245" t="s">
        <v>6</v>
      </c>
      <c r="F1245">
        <v>30</v>
      </c>
      <c r="G1245" t="s">
        <v>1</v>
      </c>
      <c r="H1245" t="s">
        <v>17</v>
      </c>
      <c r="I1245" t="s">
        <v>11</v>
      </c>
    </row>
    <row r="1246" spans="1:9">
      <c r="A1246">
        <v>1245</v>
      </c>
      <c r="B1246">
        <v>1879</v>
      </c>
      <c r="C1246">
        <v>1</v>
      </c>
      <c r="D1246">
        <v>229</v>
      </c>
      <c r="E1246" t="s">
        <v>5</v>
      </c>
      <c r="F1246">
        <v>25</v>
      </c>
      <c r="G1246" t="s">
        <v>1</v>
      </c>
      <c r="H1246" t="s">
        <v>18</v>
      </c>
      <c r="I1246" t="s">
        <v>8</v>
      </c>
    </row>
    <row r="1247" spans="1:9">
      <c r="A1247">
        <v>1246</v>
      </c>
      <c r="B1247">
        <v>1724</v>
      </c>
      <c r="C1247">
        <v>4</v>
      </c>
      <c r="D1247">
        <v>177</v>
      </c>
      <c r="E1247" t="s">
        <v>6</v>
      </c>
      <c r="F1247">
        <v>32</v>
      </c>
      <c r="G1247" t="s">
        <v>1</v>
      </c>
      <c r="H1247" t="s">
        <v>18</v>
      </c>
      <c r="I1247" t="s">
        <v>11</v>
      </c>
    </row>
    <row r="1248" spans="1:9">
      <c r="A1248">
        <v>1247</v>
      </c>
      <c r="B1248">
        <v>725</v>
      </c>
      <c r="C1248">
        <v>2</v>
      </c>
      <c r="D1248">
        <v>131</v>
      </c>
      <c r="E1248" t="s">
        <v>6</v>
      </c>
      <c r="F1248">
        <v>27</v>
      </c>
      <c r="G1248" t="s">
        <v>1</v>
      </c>
      <c r="H1248" t="s">
        <v>18</v>
      </c>
      <c r="I1248" t="s">
        <v>9</v>
      </c>
    </row>
    <row r="1249" spans="1:9">
      <c r="A1249">
        <v>1248</v>
      </c>
      <c r="B1249">
        <v>236</v>
      </c>
      <c r="C1249">
        <v>7</v>
      </c>
      <c r="D1249">
        <v>90</v>
      </c>
      <c r="E1249" t="s">
        <v>6</v>
      </c>
      <c r="F1249">
        <v>20</v>
      </c>
      <c r="G1249" t="s">
        <v>2</v>
      </c>
      <c r="H1249" t="s">
        <v>18</v>
      </c>
      <c r="I1249" t="s">
        <v>22</v>
      </c>
    </row>
    <row r="1250" spans="1:9">
      <c r="A1250">
        <v>1249</v>
      </c>
      <c r="B1250">
        <v>1246</v>
      </c>
      <c r="C1250">
        <v>5</v>
      </c>
      <c r="D1250">
        <v>149</v>
      </c>
      <c r="E1250" t="s">
        <v>5</v>
      </c>
      <c r="F1250">
        <v>32</v>
      </c>
      <c r="G1250" t="s">
        <v>1</v>
      </c>
      <c r="H1250" t="s">
        <v>18</v>
      </c>
      <c r="I1250" t="s">
        <v>12</v>
      </c>
    </row>
    <row r="1251" spans="1:9">
      <c r="A1251">
        <v>1250</v>
      </c>
      <c r="B1251">
        <v>2116</v>
      </c>
      <c r="C1251">
        <v>6</v>
      </c>
      <c r="D1251">
        <v>40</v>
      </c>
      <c r="E1251" t="s">
        <v>5</v>
      </c>
      <c r="F1251">
        <v>25</v>
      </c>
      <c r="G1251" t="s">
        <v>2</v>
      </c>
      <c r="H1251" t="s">
        <v>18</v>
      </c>
      <c r="I1251" t="s">
        <v>21</v>
      </c>
    </row>
    <row r="1252" spans="1:9">
      <c r="A1252">
        <v>1251</v>
      </c>
      <c r="B1252">
        <v>2068</v>
      </c>
      <c r="C1252">
        <v>6</v>
      </c>
      <c r="D1252">
        <v>40</v>
      </c>
      <c r="E1252" t="s">
        <v>5</v>
      </c>
      <c r="F1252">
        <v>19</v>
      </c>
      <c r="G1252" t="s">
        <v>2</v>
      </c>
      <c r="H1252" t="s">
        <v>18</v>
      </c>
      <c r="I1252" t="s">
        <v>21</v>
      </c>
    </row>
    <row r="1253" spans="1:9">
      <c r="A1253">
        <v>1252</v>
      </c>
      <c r="B1253">
        <v>1231</v>
      </c>
      <c r="C1253">
        <v>1</v>
      </c>
      <c r="D1253">
        <v>138</v>
      </c>
      <c r="E1253" t="s">
        <v>6</v>
      </c>
      <c r="F1253">
        <v>33</v>
      </c>
      <c r="G1253" t="s">
        <v>1</v>
      </c>
      <c r="H1253" t="s">
        <v>17</v>
      </c>
      <c r="I1253" t="s">
        <v>8</v>
      </c>
    </row>
    <row r="1254" spans="1:9">
      <c r="A1254">
        <v>1253</v>
      </c>
      <c r="B1254">
        <v>483</v>
      </c>
      <c r="C1254">
        <v>5</v>
      </c>
      <c r="D1254">
        <v>112</v>
      </c>
      <c r="E1254" t="s">
        <v>6</v>
      </c>
      <c r="F1254">
        <v>33</v>
      </c>
      <c r="G1254" t="s">
        <v>1</v>
      </c>
      <c r="H1254" t="s">
        <v>18</v>
      </c>
      <c r="I1254" t="s">
        <v>12</v>
      </c>
    </row>
    <row r="1255" spans="1:9">
      <c r="A1255">
        <v>1254</v>
      </c>
      <c r="B1255">
        <v>1893</v>
      </c>
      <c r="C1255">
        <v>2</v>
      </c>
      <c r="D1255">
        <v>149</v>
      </c>
      <c r="E1255" t="s">
        <v>6</v>
      </c>
      <c r="F1255">
        <v>33</v>
      </c>
      <c r="G1255" t="s">
        <v>1</v>
      </c>
      <c r="H1255" t="s">
        <v>18</v>
      </c>
      <c r="I1255" t="s">
        <v>9</v>
      </c>
    </row>
    <row r="1256" spans="1:9">
      <c r="A1256">
        <v>1255</v>
      </c>
      <c r="B1256">
        <v>256</v>
      </c>
      <c r="C1256">
        <v>3</v>
      </c>
      <c r="D1256">
        <v>90</v>
      </c>
      <c r="E1256" t="s">
        <v>5</v>
      </c>
      <c r="F1256">
        <v>28</v>
      </c>
      <c r="G1256" t="s">
        <v>1</v>
      </c>
      <c r="H1256" t="s">
        <v>18</v>
      </c>
      <c r="I1256" t="s">
        <v>10</v>
      </c>
    </row>
    <row r="1257" spans="1:9">
      <c r="A1257">
        <v>1256</v>
      </c>
      <c r="B1257">
        <v>1522</v>
      </c>
      <c r="C1257">
        <v>3</v>
      </c>
      <c r="D1257">
        <v>90</v>
      </c>
      <c r="E1257" t="s">
        <v>6</v>
      </c>
      <c r="F1257">
        <v>26</v>
      </c>
      <c r="G1257" t="s">
        <v>1</v>
      </c>
      <c r="H1257" t="s">
        <v>18</v>
      </c>
      <c r="I1257" t="s">
        <v>10</v>
      </c>
    </row>
    <row r="1258" spans="1:9">
      <c r="A1258">
        <v>1257</v>
      </c>
      <c r="B1258">
        <v>221</v>
      </c>
      <c r="C1258">
        <v>3</v>
      </c>
      <c r="D1258">
        <v>90</v>
      </c>
      <c r="E1258" t="s">
        <v>6</v>
      </c>
      <c r="F1258">
        <v>37</v>
      </c>
      <c r="G1258" t="s">
        <v>1</v>
      </c>
      <c r="H1258" t="s">
        <v>18</v>
      </c>
      <c r="I1258" t="s">
        <v>10</v>
      </c>
    </row>
    <row r="1259" spans="1:9">
      <c r="A1259">
        <v>1258</v>
      </c>
      <c r="B1259">
        <v>934</v>
      </c>
      <c r="C1259">
        <v>4</v>
      </c>
      <c r="D1259">
        <v>196</v>
      </c>
      <c r="E1259" t="s">
        <v>6</v>
      </c>
      <c r="F1259">
        <v>21</v>
      </c>
      <c r="G1259" t="s">
        <v>1</v>
      </c>
      <c r="H1259" t="s">
        <v>18</v>
      </c>
      <c r="I1259" t="s">
        <v>11</v>
      </c>
    </row>
    <row r="1260" spans="1:9">
      <c r="A1260">
        <v>1259</v>
      </c>
      <c r="B1260">
        <v>1549</v>
      </c>
      <c r="C1260">
        <v>1</v>
      </c>
      <c r="D1260">
        <v>198</v>
      </c>
      <c r="E1260" t="s">
        <v>6</v>
      </c>
      <c r="F1260">
        <v>28</v>
      </c>
      <c r="G1260" t="s">
        <v>1</v>
      </c>
      <c r="H1260" t="s">
        <v>18</v>
      </c>
      <c r="I1260" t="s">
        <v>8</v>
      </c>
    </row>
    <row r="1261" spans="1:9">
      <c r="A1261">
        <v>1260</v>
      </c>
      <c r="B1261">
        <v>1846</v>
      </c>
      <c r="C1261">
        <v>2</v>
      </c>
      <c r="D1261">
        <v>100</v>
      </c>
      <c r="E1261" t="s">
        <v>5</v>
      </c>
      <c r="F1261">
        <v>21</v>
      </c>
      <c r="G1261" t="s">
        <v>1</v>
      </c>
      <c r="H1261" t="s">
        <v>18</v>
      </c>
      <c r="I1261" t="s">
        <v>9</v>
      </c>
    </row>
    <row r="1262" spans="1:9">
      <c r="A1262">
        <v>1261</v>
      </c>
      <c r="B1262">
        <v>35</v>
      </c>
      <c r="C1262">
        <v>4</v>
      </c>
      <c r="D1262">
        <v>165</v>
      </c>
      <c r="E1262" t="s">
        <v>6</v>
      </c>
      <c r="F1262">
        <v>32</v>
      </c>
      <c r="G1262" t="s">
        <v>1</v>
      </c>
      <c r="H1262" t="s">
        <v>17</v>
      </c>
      <c r="I1262" t="s">
        <v>11</v>
      </c>
    </row>
    <row r="1263" spans="1:9">
      <c r="A1263">
        <v>1262</v>
      </c>
      <c r="B1263">
        <v>327</v>
      </c>
      <c r="C1263">
        <v>8</v>
      </c>
      <c r="D1263">
        <v>40</v>
      </c>
      <c r="E1263" t="s">
        <v>5</v>
      </c>
      <c r="F1263">
        <v>27</v>
      </c>
      <c r="G1263" t="s">
        <v>2</v>
      </c>
      <c r="H1263" t="s">
        <v>18</v>
      </c>
      <c r="I1263" t="s">
        <v>23</v>
      </c>
    </row>
    <row r="1264" spans="1:9">
      <c r="A1264">
        <v>1263</v>
      </c>
      <c r="B1264">
        <v>1522</v>
      </c>
      <c r="C1264">
        <v>3</v>
      </c>
      <c r="D1264">
        <v>92</v>
      </c>
      <c r="E1264" t="s">
        <v>6</v>
      </c>
      <c r="F1264">
        <v>26</v>
      </c>
      <c r="G1264" t="s">
        <v>1</v>
      </c>
      <c r="H1264" t="s">
        <v>17</v>
      </c>
      <c r="I1264" t="s">
        <v>10</v>
      </c>
    </row>
    <row r="1265" spans="1:9">
      <c r="A1265">
        <v>1264</v>
      </c>
      <c r="B1265">
        <v>480</v>
      </c>
      <c r="C1265">
        <v>8</v>
      </c>
      <c r="D1265">
        <v>40</v>
      </c>
      <c r="E1265" t="s">
        <v>6</v>
      </c>
      <c r="F1265">
        <v>30</v>
      </c>
      <c r="G1265" t="s">
        <v>2</v>
      </c>
      <c r="H1265" t="s">
        <v>18</v>
      </c>
      <c r="I1265" t="s">
        <v>23</v>
      </c>
    </row>
    <row r="1266" spans="1:9">
      <c r="A1266">
        <v>1265</v>
      </c>
      <c r="B1266">
        <v>219</v>
      </c>
      <c r="C1266">
        <v>1</v>
      </c>
      <c r="D1266">
        <v>134</v>
      </c>
      <c r="E1266" t="s">
        <v>5</v>
      </c>
      <c r="F1266">
        <v>36</v>
      </c>
      <c r="G1266" t="s">
        <v>1</v>
      </c>
      <c r="H1266" t="s">
        <v>18</v>
      </c>
      <c r="I1266" t="s">
        <v>8</v>
      </c>
    </row>
    <row r="1267" spans="1:9">
      <c r="A1267">
        <v>1266</v>
      </c>
      <c r="B1267">
        <v>1523</v>
      </c>
      <c r="C1267">
        <v>3</v>
      </c>
      <c r="D1267">
        <v>90</v>
      </c>
      <c r="E1267" t="s">
        <v>6</v>
      </c>
      <c r="F1267">
        <v>22</v>
      </c>
      <c r="G1267" t="s">
        <v>1</v>
      </c>
      <c r="H1267" t="s">
        <v>18</v>
      </c>
      <c r="I1267" t="s">
        <v>10</v>
      </c>
    </row>
    <row r="1268" spans="1:9">
      <c r="A1268">
        <v>1267</v>
      </c>
      <c r="B1268">
        <v>615</v>
      </c>
      <c r="C1268">
        <v>1</v>
      </c>
      <c r="D1268">
        <v>90</v>
      </c>
      <c r="E1268" t="s">
        <v>5</v>
      </c>
      <c r="F1268">
        <v>31</v>
      </c>
      <c r="G1268" t="s">
        <v>1</v>
      </c>
      <c r="H1268" t="s">
        <v>18</v>
      </c>
      <c r="I1268" t="s">
        <v>8</v>
      </c>
    </row>
    <row r="1269" spans="1:9">
      <c r="A1269">
        <v>1268</v>
      </c>
      <c r="B1269">
        <v>981</v>
      </c>
      <c r="C1269">
        <v>6</v>
      </c>
      <c r="D1269">
        <v>40</v>
      </c>
      <c r="E1269" t="s">
        <v>6</v>
      </c>
      <c r="F1269">
        <v>31</v>
      </c>
      <c r="G1269" t="s">
        <v>2</v>
      </c>
      <c r="H1269" t="s">
        <v>18</v>
      </c>
      <c r="I1269" t="s">
        <v>21</v>
      </c>
    </row>
    <row r="1270" spans="1:9">
      <c r="A1270">
        <v>1269</v>
      </c>
      <c r="B1270">
        <v>1696</v>
      </c>
      <c r="C1270">
        <v>3</v>
      </c>
      <c r="D1270">
        <v>142</v>
      </c>
      <c r="E1270" t="s">
        <v>5</v>
      </c>
      <c r="F1270">
        <v>37</v>
      </c>
      <c r="G1270" t="s">
        <v>1</v>
      </c>
      <c r="H1270" t="s">
        <v>17</v>
      </c>
      <c r="I1270" t="s">
        <v>10</v>
      </c>
    </row>
    <row r="1271" spans="1:9">
      <c r="A1271">
        <v>1270</v>
      </c>
      <c r="B1271">
        <v>1464</v>
      </c>
      <c r="C1271">
        <v>8</v>
      </c>
      <c r="D1271">
        <v>90</v>
      </c>
      <c r="E1271" t="s">
        <v>5</v>
      </c>
      <c r="F1271">
        <v>34</v>
      </c>
      <c r="G1271" t="s">
        <v>2</v>
      </c>
      <c r="H1271" t="s">
        <v>18</v>
      </c>
      <c r="I1271" t="s">
        <v>23</v>
      </c>
    </row>
    <row r="1272" spans="1:9">
      <c r="A1272">
        <v>1271</v>
      </c>
      <c r="B1272">
        <v>1131</v>
      </c>
      <c r="C1272">
        <v>8</v>
      </c>
      <c r="D1272">
        <v>354</v>
      </c>
      <c r="E1272" t="s">
        <v>5</v>
      </c>
      <c r="F1272">
        <v>24</v>
      </c>
      <c r="G1272" t="s">
        <v>2</v>
      </c>
      <c r="H1272" t="s">
        <v>18</v>
      </c>
      <c r="I1272" t="s">
        <v>23</v>
      </c>
    </row>
    <row r="1273" spans="1:9">
      <c r="A1273">
        <v>1272</v>
      </c>
      <c r="B1273">
        <v>432</v>
      </c>
      <c r="C1273">
        <v>1</v>
      </c>
      <c r="D1273">
        <v>178</v>
      </c>
      <c r="E1273" t="s">
        <v>5</v>
      </c>
      <c r="F1273">
        <v>27</v>
      </c>
      <c r="G1273" t="s">
        <v>1</v>
      </c>
      <c r="H1273" t="s">
        <v>18</v>
      </c>
      <c r="I1273" t="s">
        <v>8</v>
      </c>
    </row>
    <row r="1274" spans="1:9">
      <c r="A1274">
        <v>1273</v>
      </c>
      <c r="B1274">
        <v>100</v>
      </c>
      <c r="C1274">
        <v>5</v>
      </c>
      <c r="D1274">
        <v>197</v>
      </c>
      <c r="E1274" t="s">
        <v>5</v>
      </c>
      <c r="F1274">
        <v>36</v>
      </c>
      <c r="G1274" t="s">
        <v>1</v>
      </c>
      <c r="H1274" t="s">
        <v>18</v>
      </c>
      <c r="I1274" t="s">
        <v>12</v>
      </c>
    </row>
    <row r="1275" spans="1:9">
      <c r="A1275">
        <v>1274</v>
      </c>
      <c r="B1275">
        <v>1861</v>
      </c>
      <c r="C1275">
        <v>2</v>
      </c>
      <c r="D1275">
        <v>187</v>
      </c>
      <c r="E1275" t="s">
        <v>5</v>
      </c>
      <c r="F1275">
        <v>27</v>
      </c>
      <c r="G1275" t="s">
        <v>1</v>
      </c>
      <c r="H1275" t="s">
        <v>18</v>
      </c>
      <c r="I1275" t="s">
        <v>9</v>
      </c>
    </row>
    <row r="1276" spans="1:9">
      <c r="A1276">
        <v>1275</v>
      </c>
      <c r="B1276">
        <v>1680</v>
      </c>
      <c r="C1276">
        <v>3</v>
      </c>
      <c r="D1276">
        <v>196</v>
      </c>
      <c r="E1276" t="s">
        <v>5</v>
      </c>
      <c r="F1276">
        <v>33</v>
      </c>
      <c r="G1276" t="s">
        <v>1</v>
      </c>
      <c r="H1276" t="s">
        <v>18</v>
      </c>
      <c r="I1276" t="s">
        <v>10</v>
      </c>
    </row>
    <row r="1277" spans="1:9">
      <c r="A1277">
        <v>1276</v>
      </c>
      <c r="B1277">
        <v>2066</v>
      </c>
      <c r="C1277">
        <v>8</v>
      </c>
      <c r="D1277">
        <v>40</v>
      </c>
      <c r="E1277" t="s">
        <v>6</v>
      </c>
      <c r="F1277">
        <v>27</v>
      </c>
      <c r="G1277" t="s">
        <v>2</v>
      </c>
      <c r="H1277" t="s">
        <v>18</v>
      </c>
      <c r="I1277" t="s">
        <v>23</v>
      </c>
    </row>
    <row r="1278" spans="1:9">
      <c r="A1278">
        <v>1277</v>
      </c>
      <c r="B1278">
        <v>1223</v>
      </c>
      <c r="C1278">
        <v>1</v>
      </c>
      <c r="D1278">
        <v>226</v>
      </c>
      <c r="E1278" t="s">
        <v>6</v>
      </c>
      <c r="F1278">
        <v>27</v>
      </c>
      <c r="G1278" t="s">
        <v>1</v>
      </c>
      <c r="H1278" t="s">
        <v>17</v>
      </c>
      <c r="I1278" t="s">
        <v>8</v>
      </c>
    </row>
    <row r="1279" spans="1:9">
      <c r="A1279">
        <v>1278</v>
      </c>
      <c r="B1279">
        <v>146</v>
      </c>
      <c r="C1279">
        <v>2</v>
      </c>
      <c r="D1279">
        <v>101</v>
      </c>
      <c r="E1279" t="s">
        <v>6</v>
      </c>
      <c r="F1279">
        <v>40</v>
      </c>
      <c r="G1279" t="s">
        <v>1</v>
      </c>
      <c r="H1279" t="s">
        <v>18</v>
      </c>
      <c r="I1279" t="s">
        <v>9</v>
      </c>
    </row>
    <row r="1280" spans="1:9">
      <c r="A1280">
        <v>1279</v>
      </c>
      <c r="B1280">
        <v>1228</v>
      </c>
      <c r="C1280">
        <v>2</v>
      </c>
      <c r="D1280">
        <v>149</v>
      </c>
      <c r="E1280" t="s">
        <v>6</v>
      </c>
      <c r="F1280">
        <v>28</v>
      </c>
      <c r="G1280" t="s">
        <v>1</v>
      </c>
      <c r="H1280" t="s">
        <v>18</v>
      </c>
      <c r="I1280" t="s">
        <v>9</v>
      </c>
    </row>
    <row r="1281" spans="1:9">
      <c r="A1281">
        <v>1280</v>
      </c>
      <c r="B1281">
        <v>1865</v>
      </c>
      <c r="C1281">
        <v>7</v>
      </c>
      <c r="D1281">
        <v>40</v>
      </c>
      <c r="E1281" t="s">
        <v>5</v>
      </c>
      <c r="F1281">
        <v>22</v>
      </c>
      <c r="G1281" t="s">
        <v>2</v>
      </c>
      <c r="H1281" t="s">
        <v>18</v>
      </c>
      <c r="I1281" t="s">
        <v>22</v>
      </c>
    </row>
    <row r="1282" spans="1:9">
      <c r="A1282">
        <v>1281</v>
      </c>
      <c r="B1282">
        <v>688</v>
      </c>
      <c r="C1282">
        <v>2</v>
      </c>
      <c r="D1282">
        <v>90</v>
      </c>
      <c r="E1282" t="s">
        <v>6</v>
      </c>
      <c r="F1282">
        <v>27</v>
      </c>
      <c r="G1282" t="s">
        <v>1</v>
      </c>
      <c r="H1282" t="s">
        <v>18</v>
      </c>
      <c r="I1282" t="s">
        <v>9</v>
      </c>
    </row>
    <row r="1283" spans="1:9">
      <c r="A1283">
        <v>1282</v>
      </c>
      <c r="B1283">
        <v>606</v>
      </c>
      <c r="C1283">
        <v>2</v>
      </c>
      <c r="D1283">
        <v>100</v>
      </c>
      <c r="E1283" t="s">
        <v>6</v>
      </c>
      <c r="F1283">
        <v>21</v>
      </c>
      <c r="G1283" t="s">
        <v>1</v>
      </c>
      <c r="H1283" t="s">
        <v>18</v>
      </c>
      <c r="I1283" t="s">
        <v>9</v>
      </c>
    </row>
    <row r="1284" spans="1:9">
      <c r="A1284">
        <v>1283</v>
      </c>
      <c r="B1284">
        <v>2077</v>
      </c>
      <c r="C1284">
        <v>4</v>
      </c>
      <c r="D1284">
        <v>83</v>
      </c>
      <c r="E1284" t="s">
        <v>5</v>
      </c>
      <c r="F1284">
        <v>28</v>
      </c>
      <c r="G1284" t="s">
        <v>1</v>
      </c>
      <c r="H1284" t="s">
        <v>17</v>
      </c>
      <c r="I1284" t="s">
        <v>11</v>
      </c>
    </row>
    <row r="1285" spans="1:9">
      <c r="A1285">
        <v>1284</v>
      </c>
      <c r="B1285">
        <v>219</v>
      </c>
      <c r="C1285">
        <v>4</v>
      </c>
      <c r="D1285">
        <v>121</v>
      </c>
      <c r="E1285" t="s">
        <v>5</v>
      </c>
      <c r="F1285">
        <v>36</v>
      </c>
      <c r="G1285" t="s">
        <v>1</v>
      </c>
      <c r="H1285" t="s">
        <v>18</v>
      </c>
      <c r="I1285" t="s">
        <v>11</v>
      </c>
    </row>
    <row r="1286" spans="1:9">
      <c r="A1286">
        <v>1285</v>
      </c>
      <c r="B1286">
        <v>1203</v>
      </c>
      <c r="C1286">
        <v>7</v>
      </c>
      <c r="D1286">
        <v>90</v>
      </c>
      <c r="E1286" t="s">
        <v>6</v>
      </c>
      <c r="F1286">
        <v>27</v>
      </c>
      <c r="G1286" t="s">
        <v>2</v>
      </c>
      <c r="H1286" t="s">
        <v>18</v>
      </c>
      <c r="I1286" t="s">
        <v>22</v>
      </c>
    </row>
    <row r="1287" spans="1:9">
      <c r="A1287">
        <v>1286</v>
      </c>
      <c r="B1287">
        <v>1859</v>
      </c>
      <c r="C1287">
        <v>5</v>
      </c>
      <c r="D1287">
        <v>140</v>
      </c>
      <c r="E1287" t="s">
        <v>5</v>
      </c>
      <c r="F1287">
        <v>25</v>
      </c>
      <c r="G1287" t="s">
        <v>1</v>
      </c>
      <c r="H1287" t="s">
        <v>18</v>
      </c>
      <c r="I1287" t="s">
        <v>12</v>
      </c>
    </row>
    <row r="1288" spans="1:9">
      <c r="A1288">
        <v>1287</v>
      </c>
      <c r="B1288">
        <v>402</v>
      </c>
      <c r="C1288">
        <v>9</v>
      </c>
      <c r="D1288">
        <v>90</v>
      </c>
      <c r="E1288" t="s">
        <v>6</v>
      </c>
      <c r="F1288">
        <v>31</v>
      </c>
      <c r="G1288" t="s">
        <v>2</v>
      </c>
      <c r="H1288" t="s">
        <v>18</v>
      </c>
      <c r="I1288" t="s">
        <v>24</v>
      </c>
    </row>
    <row r="1289" spans="1:9">
      <c r="A1289">
        <v>1288</v>
      </c>
      <c r="B1289">
        <v>1879</v>
      </c>
      <c r="C1289">
        <v>3</v>
      </c>
      <c r="D1289">
        <v>82</v>
      </c>
      <c r="E1289" t="s">
        <v>5</v>
      </c>
      <c r="F1289">
        <v>25</v>
      </c>
      <c r="G1289" t="s">
        <v>1</v>
      </c>
      <c r="H1289" t="s">
        <v>17</v>
      </c>
      <c r="I1289" t="s">
        <v>10</v>
      </c>
    </row>
    <row r="1290" spans="1:9">
      <c r="A1290">
        <v>1289</v>
      </c>
      <c r="B1290">
        <v>1103</v>
      </c>
      <c r="C1290">
        <v>2</v>
      </c>
      <c r="D1290">
        <v>90</v>
      </c>
      <c r="E1290" t="s">
        <v>5</v>
      </c>
      <c r="F1290">
        <v>20</v>
      </c>
      <c r="G1290" t="s">
        <v>1</v>
      </c>
      <c r="H1290" t="s">
        <v>18</v>
      </c>
      <c r="I1290" t="s">
        <v>9</v>
      </c>
    </row>
    <row r="1291" spans="1:9">
      <c r="A1291">
        <v>1290</v>
      </c>
      <c r="B1291">
        <v>300</v>
      </c>
      <c r="C1291">
        <v>2</v>
      </c>
      <c r="D1291">
        <v>243</v>
      </c>
      <c r="E1291" t="s">
        <v>6</v>
      </c>
      <c r="F1291">
        <v>35</v>
      </c>
      <c r="G1291" t="s">
        <v>1</v>
      </c>
      <c r="H1291" t="s">
        <v>18</v>
      </c>
      <c r="I1291" t="s">
        <v>9</v>
      </c>
    </row>
    <row r="1292" spans="1:9">
      <c r="A1292">
        <v>1291</v>
      </c>
      <c r="B1292">
        <v>591</v>
      </c>
      <c r="C1292">
        <v>8</v>
      </c>
      <c r="D1292">
        <v>40</v>
      </c>
      <c r="E1292" t="s">
        <v>6</v>
      </c>
      <c r="F1292">
        <v>22</v>
      </c>
      <c r="G1292" t="s">
        <v>2</v>
      </c>
      <c r="H1292" t="s">
        <v>18</v>
      </c>
      <c r="I1292" t="s">
        <v>23</v>
      </c>
    </row>
    <row r="1293" spans="1:9">
      <c r="A1293">
        <v>1292</v>
      </c>
      <c r="B1293">
        <v>806</v>
      </c>
      <c r="C1293">
        <v>2</v>
      </c>
      <c r="D1293">
        <v>90</v>
      </c>
      <c r="E1293" t="s">
        <v>6</v>
      </c>
      <c r="F1293">
        <v>21</v>
      </c>
      <c r="G1293" t="s">
        <v>1</v>
      </c>
      <c r="H1293" t="s">
        <v>18</v>
      </c>
      <c r="I1293" t="s">
        <v>9</v>
      </c>
    </row>
    <row r="1294" spans="1:9">
      <c r="A1294">
        <v>1293</v>
      </c>
      <c r="B1294">
        <v>121</v>
      </c>
      <c r="C1294">
        <v>1</v>
      </c>
      <c r="D1294">
        <v>90</v>
      </c>
      <c r="E1294" t="s">
        <v>5</v>
      </c>
      <c r="F1294">
        <v>31</v>
      </c>
      <c r="G1294" t="s">
        <v>1</v>
      </c>
      <c r="H1294" t="s">
        <v>18</v>
      </c>
      <c r="I1294" t="s">
        <v>8</v>
      </c>
    </row>
    <row r="1295" spans="1:9">
      <c r="A1295">
        <v>1294</v>
      </c>
      <c r="B1295">
        <v>1058</v>
      </c>
      <c r="C1295">
        <v>8</v>
      </c>
      <c r="D1295">
        <v>90</v>
      </c>
      <c r="E1295" t="s">
        <v>5</v>
      </c>
      <c r="F1295">
        <v>18</v>
      </c>
      <c r="G1295" t="s">
        <v>2</v>
      </c>
      <c r="H1295" t="s">
        <v>18</v>
      </c>
      <c r="I1295" t="s">
        <v>23</v>
      </c>
    </row>
    <row r="1296" spans="1:9">
      <c r="A1296">
        <v>1295</v>
      </c>
      <c r="B1296">
        <v>787</v>
      </c>
      <c r="C1296">
        <v>7</v>
      </c>
      <c r="D1296">
        <v>40</v>
      </c>
      <c r="E1296" t="s">
        <v>5</v>
      </c>
      <c r="F1296">
        <v>38</v>
      </c>
      <c r="G1296" t="s">
        <v>2</v>
      </c>
      <c r="H1296" t="s">
        <v>18</v>
      </c>
      <c r="I1296" t="s">
        <v>22</v>
      </c>
    </row>
    <row r="1297" spans="1:9">
      <c r="A1297">
        <v>1296</v>
      </c>
      <c r="B1297">
        <v>919</v>
      </c>
      <c r="C1297">
        <v>3</v>
      </c>
      <c r="D1297">
        <v>195</v>
      </c>
      <c r="E1297" t="s">
        <v>5</v>
      </c>
      <c r="F1297">
        <v>27</v>
      </c>
      <c r="G1297" t="s">
        <v>1</v>
      </c>
      <c r="H1297" t="s">
        <v>18</v>
      </c>
      <c r="I1297" t="s">
        <v>10</v>
      </c>
    </row>
    <row r="1298" spans="1:9">
      <c r="A1298">
        <v>1297</v>
      </c>
      <c r="B1298">
        <v>1131</v>
      </c>
      <c r="C1298">
        <v>6</v>
      </c>
      <c r="D1298">
        <v>90</v>
      </c>
      <c r="E1298" t="s">
        <v>5</v>
      </c>
      <c r="F1298">
        <v>24</v>
      </c>
      <c r="G1298" t="s">
        <v>2</v>
      </c>
      <c r="H1298" t="s">
        <v>18</v>
      </c>
      <c r="I1298" t="s">
        <v>21</v>
      </c>
    </row>
    <row r="1299" spans="1:9">
      <c r="A1299">
        <v>1298</v>
      </c>
      <c r="B1299">
        <v>415</v>
      </c>
      <c r="C1299">
        <v>4</v>
      </c>
      <c r="D1299">
        <v>80</v>
      </c>
      <c r="E1299" t="s">
        <v>5</v>
      </c>
      <c r="F1299">
        <v>40</v>
      </c>
      <c r="G1299" t="s">
        <v>1</v>
      </c>
      <c r="H1299" t="s">
        <v>18</v>
      </c>
      <c r="I1299" t="s">
        <v>11</v>
      </c>
    </row>
    <row r="1300" spans="1:9">
      <c r="A1300">
        <v>1299</v>
      </c>
      <c r="B1300">
        <v>1637</v>
      </c>
      <c r="C1300">
        <v>2</v>
      </c>
      <c r="D1300">
        <v>90</v>
      </c>
      <c r="E1300" t="s">
        <v>5</v>
      </c>
      <c r="F1300">
        <v>21</v>
      </c>
      <c r="G1300" t="s">
        <v>1</v>
      </c>
      <c r="H1300" t="s">
        <v>18</v>
      </c>
      <c r="I1300" t="s">
        <v>9</v>
      </c>
    </row>
    <row r="1301" spans="1:9">
      <c r="A1301">
        <v>1300</v>
      </c>
      <c r="B1301">
        <v>1589</v>
      </c>
      <c r="C1301">
        <v>1</v>
      </c>
      <c r="D1301">
        <v>228</v>
      </c>
      <c r="E1301" t="s">
        <v>6</v>
      </c>
      <c r="F1301">
        <v>23</v>
      </c>
      <c r="G1301" t="s">
        <v>1</v>
      </c>
      <c r="H1301" t="s">
        <v>17</v>
      </c>
      <c r="I1301" t="s">
        <v>8</v>
      </c>
    </row>
    <row r="1302" spans="1:9">
      <c r="A1302">
        <v>1301</v>
      </c>
      <c r="B1302">
        <v>1193</v>
      </c>
      <c r="C1302">
        <v>4</v>
      </c>
      <c r="D1302">
        <v>157</v>
      </c>
      <c r="E1302" t="s">
        <v>6</v>
      </c>
      <c r="F1302">
        <v>27</v>
      </c>
      <c r="G1302" t="s">
        <v>1</v>
      </c>
      <c r="H1302" t="s">
        <v>18</v>
      </c>
      <c r="I1302" t="s">
        <v>11</v>
      </c>
    </row>
    <row r="1303" spans="1:9">
      <c r="A1303">
        <v>1302</v>
      </c>
      <c r="B1303">
        <v>862</v>
      </c>
      <c r="C1303">
        <v>3</v>
      </c>
      <c r="D1303">
        <v>193</v>
      </c>
      <c r="E1303" t="s">
        <v>6</v>
      </c>
      <c r="F1303">
        <v>30</v>
      </c>
      <c r="G1303" t="s">
        <v>1</v>
      </c>
      <c r="H1303" t="s">
        <v>17</v>
      </c>
      <c r="I1303" t="s">
        <v>10</v>
      </c>
    </row>
    <row r="1304" spans="1:9">
      <c r="A1304">
        <v>1303</v>
      </c>
      <c r="B1304">
        <v>4</v>
      </c>
      <c r="C1304">
        <v>3</v>
      </c>
      <c r="D1304">
        <v>236</v>
      </c>
      <c r="E1304" t="s">
        <v>6</v>
      </c>
      <c r="F1304">
        <v>19</v>
      </c>
      <c r="G1304" t="s">
        <v>1</v>
      </c>
      <c r="H1304" t="s">
        <v>17</v>
      </c>
      <c r="I1304" t="s">
        <v>10</v>
      </c>
    </row>
    <row r="1305" spans="1:9">
      <c r="A1305">
        <v>1304</v>
      </c>
      <c r="B1305">
        <v>1477</v>
      </c>
      <c r="C1305">
        <v>9</v>
      </c>
      <c r="D1305">
        <v>90</v>
      </c>
      <c r="E1305" t="s">
        <v>5</v>
      </c>
      <c r="F1305">
        <v>29</v>
      </c>
      <c r="G1305" t="s">
        <v>2</v>
      </c>
      <c r="H1305" t="s">
        <v>18</v>
      </c>
      <c r="I1305" t="s">
        <v>24</v>
      </c>
    </row>
    <row r="1306" spans="1:9">
      <c r="A1306">
        <v>1305</v>
      </c>
      <c r="B1306">
        <v>1826</v>
      </c>
      <c r="C1306">
        <v>2</v>
      </c>
      <c r="D1306">
        <v>136</v>
      </c>
      <c r="E1306" t="s">
        <v>5</v>
      </c>
      <c r="F1306">
        <v>25</v>
      </c>
      <c r="G1306" t="s">
        <v>1</v>
      </c>
      <c r="H1306" t="s">
        <v>18</v>
      </c>
      <c r="I1306" t="s">
        <v>9</v>
      </c>
    </row>
    <row r="1307" spans="1:9">
      <c r="A1307">
        <v>1306</v>
      </c>
      <c r="B1307">
        <v>745</v>
      </c>
      <c r="C1307">
        <v>5</v>
      </c>
      <c r="D1307">
        <v>166</v>
      </c>
      <c r="E1307" t="s">
        <v>6</v>
      </c>
      <c r="F1307">
        <v>28</v>
      </c>
      <c r="G1307" t="s">
        <v>1</v>
      </c>
      <c r="H1307" t="s">
        <v>17</v>
      </c>
      <c r="I1307" t="s">
        <v>12</v>
      </c>
    </row>
    <row r="1308" spans="1:9">
      <c r="A1308">
        <v>1307</v>
      </c>
      <c r="B1308">
        <v>476</v>
      </c>
      <c r="C1308">
        <v>3</v>
      </c>
      <c r="D1308">
        <v>215</v>
      </c>
      <c r="E1308" t="s">
        <v>6</v>
      </c>
      <c r="F1308">
        <v>26</v>
      </c>
      <c r="G1308" t="s">
        <v>1</v>
      </c>
      <c r="H1308" t="s">
        <v>17</v>
      </c>
      <c r="I1308" t="s">
        <v>10</v>
      </c>
    </row>
    <row r="1309" spans="1:9">
      <c r="A1309">
        <v>1308</v>
      </c>
      <c r="B1309">
        <v>1294</v>
      </c>
      <c r="C1309">
        <v>6</v>
      </c>
      <c r="D1309">
        <v>90</v>
      </c>
      <c r="E1309" t="s">
        <v>6</v>
      </c>
      <c r="F1309">
        <v>30</v>
      </c>
      <c r="G1309" t="s">
        <v>2</v>
      </c>
      <c r="H1309" t="s">
        <v>18</v>
      </c>
      <c r="I1309" t="s">
        <v>21</v>
      </c>
    </row>
    <row r="1310" spans="1:9">
      <c r="A1310">
        <v>1309</v>
      </c>
      <c r="B1310">
        <v>2107</v>
      </c>
      <c r="C1310">
        <v>3</v>
      </c>
      <c r="D1310">
        <v>119</v>
      </c>
      <c r="E1310" t="s">
        <v>5</v>
      </c>
      <c r="F1310">
        <v>32</v>
      </c>
      <c r="G1310" t="s">
        <v>1</v>
      </c>
      <c r="H1310" t="s">
        <v>18</v>
      </c>
      <c r="I1310" t="s">
        <v>10</v>
      </c>
    </row>
    <row r="1311" spans="1:9">
      <c r="A1311">
        <v>1310</v>
      </c>
      <c r="B1311">
        <v>1591</v>
      </c>
      <c r="C1311">
        <v>2</v>
      </c>
      <c r="D1311">
        <v>124</v>
      </c>
      <c r="E1311" t="s">
        <v>5</v>
      </c>
      <c r="F1311">
        <v>22</v>
      </c>
      <c r="G1311" t="s">
        <v>1</v>
      </c>
      <c r="H1311" t="s">
        <v>17</v>
      </c>
      <c r="I1311" t="s">
        <v>9</v>
      </c>
    </row>
    <row r="1312" spans="1:9">
      <c r="A1312">
        <v>1311</v>
      </c>
      <c r="B1312">
        <v>404</v>
      </c>
      <c r="C1312">
        <v>7</v>
      </c>
      <c r="D1312">
        <v>90</v>
      </c>
      <c r="E1312" t="s">
        <v>6</v>
      </c>
      <c r="F1312">
        <v>24</v>
      </c>
      <c r="G1312" t="s">
        <v>2</v>
      </c>
      <c r="H1312" t="s">
        <v>18</v>
      </c>
      <c r="I1312" t="s">
        <v>22</v>
      </c>
    </row>
    <row r="1313" spans="1:9">
      <c r="A1313">
        <v>1312</v>
      </c>
      <c r="B1313">
        <v>1585</v>
      </c>
      <c r="C1313">
        <v>7</v>
      </c>
      <c r="D1313">
        <v>90</v>
      </c>
      <c r="E1313" t="s">
        <v>5</v>
      </c>
      <c r="F1313">
        <v>28</v>
      </c>
      <c r="G1313" t="s">
        <v>2</v>
      </c>
      <c r="H1313" t="s">
        <v>18</v>
      </c>
      <c r="I1313" t="s">
        <v>22</v>
      </c>
    </row>
    <row r="1314" spans="1:9">
      <c r="A1314">
        <v>1313</v>
      </c>
      <c r="B1314">
        <v>1064</v>
      </c>
      <c r="C1314">
        <v>2</v>
      </c>
      <c r="D1314">
        <v>90</v>
      </c>
      <c r="E1314" t="s">
        <v>5</v>
      </c>
      <c r="F1314">
        <v>35</v>
      </c>
      <c r="G1314" t="s">
        <v>1</v>
      </c>
      <c r="H1314" t="s">
        <v>18</v>
      </c>
      <c r="I1314" t="s">
        <v>9</v>
      </c>
    </row>
    <row r="1315" spans="1:9">
      <c r="A1315">
        <v>1314</v>
      </c>
      <c r="B1315">
        <v>687</v>
      </c>
      <c r="C1315">
        <v>6</v>
      </c>
      <c r="D1315">
        <v>90</v>
      </c>
      <c r="E1315" t="s">
        <v>5</v>
      </c>
      <c r="F1315">
        <v>31</v>
      </c>
      <c r="G1315" t="s">
        <v>2</v>
      </c>
      <c r="H1315" t="s">
        <v>18</v>
      </c>
      <c r="I1315" t="s">
        <v>21</v>
      </c>
    </row>
    <row r="1316" spans="1:9">
      <c r="A1316">
        <v>1315</v>
      </c>
      <c r="B1316">
        <v>685</v>
      </c>
      <c r="C1316">
        <v>8</v>
      </c>
      <c r="D1316">
        <v>40</v>
      </c>
      <c r="E1316" t="s">
        <v>5</v>
      </c>
      <c r="F1316">
        <v>31</v>
      </c>
      <c r="G1316" t="s">
        <v>2</v>
      </c>
      <c r="H1316" t="s">
        <v>18</v>
      </c>
      <c r="I1316" t="s">
        <v>23</v>
      </c>
    </row>
    <row r="1317" spans="1:9">
      <c r="A1317">
        <v>1316</v>
      </c>
      <c r="B1317">
        <v>1630</v>
      </c>
      <c r="C1317">
        <v>4</v>
      </c>
      <c r="D1317">
        <v>157</v>
      </c>
      <c r="E1317" t="s">
        <v>6</v>
      </c>
      <c r="F1317">
        <v>35</v>
      </c>
      <c r="G1317" t="s">
        <v>1</v>
      </c>
      <c r="H1317" t="s">
        <v>18</v>
      </c>
      <c r="I1317" t="s">
        <v>11</v>
      </c>
    </row>
    <row r="1318" spans="1:9">
      <c r="A1318">
        <v>1317</v>
      </c>
      <c r="B1318">
        <v>59</v>
      </c>
      <c r="C1318">
        <v>2</v>
      </c>
      <c r="D1318">
        <v>90</v>
      </c>
      <c r="E1318" t="s">
        <v>6</v>
      </c>
      <c r="F1318">
        <v>36</v>
      </c>
      <c r="G1318" t="s">
        <v>1</v>
      </c>
      <c r="H1318" t="s">
        <v>18</v>
      </c>
      <c r="I1318" t="s">
        <v>9</v>
      </c>
    </row>
    <row r="1319" spans="1:9">
      <c r="A1319">
        <v>1318</v>
      </c>
      <c r="B1319">
        <v>1541</v>
      </c>
      <c r="C1319">
        <v>8</v>
      </c>
      <c r="D1319">
        <v>90</v>
      </c>
      <c r="E1319" t="s">
        <v>5</v>
      </c>
      <c r="F1319">
        <v>34</v>
      </c>
      <c r="G1319" t="s">
        <v>2</v>
      </c>
      <c r="H1319" t="s">
        <v>18</v>
      </c>
      <c r="I1319" t="s">
        <v>23</v>
      </c>
    </row>
    <row r="1320" spans="1:9">
      <c r="A1320">
        <v>1319</v>
      </c>
      <c r="B1320">
        <v>1924</v>
      </c>
      <c r="C1320">
        <v>3</v>
      </c>
      <c r="D1320">
        <v>90</v>
      </c>
      <c r="E1320" t="s">
        <v>6</v>
      </c>
      <c r="F1320">
        <v>18</v>
      </c>
      <c r="G1320" t="s">
        <v>1</v>
      </c>
      <c r="H1320" t="s">
        <v>18</v>
      </c>
      <c r="I1320" t="s">
        <v>10</v>
      </c>
    </row>
    <row r="1321" spans="1:9">
      <c r="A1321">
        <v>1320</v>
      </c>
      <c r="B1321">
        <v>1150</v>
      </c>
      <c r="C1321">
        <v>3</v>
      </c>
      <c r="D1321">
        <v>106</v>
      </c>
      <c r="E1321" t="s">
        <v>6</v>
      </c>
      <c r="F1321">
        <v>41</v>
      </c>
      <c r="G1321" t="s">
        <v>1</v>
      </c>
      <c r="H1321" t="s">
        <v>18</v>
      </c>
      <c r="I1321" t="s">
        <v>10</v>
      </c>
    </row>
    <row r="1322" spans="1:9">
      <c r="A1322">
        <v>1321</v>
      </c>
      <c r="B1322">
        <v>184</v>
      </c>
      <c r="C1322">
        <v>6</v>
      </c>
      <c r="D1322">
        <v>90</v>
      </c>
      <c r="E1322" t="s">
        <v>6</v>
      </c>
      <c r="F1322">
        <v>25</v>
      </c>
      <c r="G1322" t="s">
        <v>2</v>
      </c>
      <c r="H1322" t="s">
        <v>18</v>
      </c>
      <c r="I1322" t="s">
        <v>21</v>
      </c>
    </row>
    <row r="1323" spans="1:9">
      <c r="A1323">
        <v>1322</v>
      </c>
      <c r="B1323">
        <v>598</v>
      </c>
      <c r="C1323">
        <v>8</v>
      </c>
      <c r="D1323">
        <v>40</v>
      </c>
      <c r="E1323" t="s">
        <v>5</v>
      </c>
      <c r="F1323">
        <v>32</v>
      </c>
      <c r="G1323" t="s">
        <v>2</v>
      </c>
      <c r="H1323" t="s">
        <v>18</v>
      </c>
      <c r="I1323" t="s">
        <v>23</v>
      </c>
    </row>
    <row r="1324" spans="1:9">
      <c r="A1324">
        <v>1323</v>
      </c>
      <c r="B1324">
        <v>1849</v>
      </c>
      <c r="C1324">
        <v>3</v>
      </c>
      <c r="D1324">
        <v>135</v>
      </c>
      <c r="E1324" t="s">
        <v>6</v>
      </c>
      <c r="F1324">
        <v>40</v>
      </c>
      <c r="G1324" t="s">
        <v>1</v>
      </c>
      <c r="H1324" t="s">
        <v>18</v>
      </c>
      <c r="I1324" t="s">
        <v>10</v>
      </c>
    </row>
    <row r="1325" spans="1:9">
      <c r="A1325">
        <v>1324</v>
      </c>
      <c r="B1325">
        <v>1580</v>
      </c>
      <c r="C1325">
        <v>2</v>
      </c>
      <c r="D1325">
        <v>189</v>
      </c>
      <c r="E1325" t="s">
        <v>5</v>
      </c>
      <c r="F1325">
        <v>23</v>
      </c>
      <c r="G1325" t="s">
        <v>1</v>
      </c>
      <c r="H1325" t="s">
        <v>18</v>
      </c>
      <c r="I1325" t="s">
        <v>9</v>
      </c>
    </row>
    <row r="1326" spans="1:9">
      <c r="A1326">
        <v>1325</v>
      </c>
      <c r="B1326">
        <v>1800</v>
      </c>
      <c r="C1326">
        <v>4</v>
      </c>
      <c r="D1326">
        <v>90</v>
      </c>
      <c r="E1326" t="s">
        <v>5</v>
      </c>
      <c r="F1326">
        <v>29</v>
      </c>
      <c r="G1326" t="s">
        <v>1</v>
      </c>
      <c r="H1326" t="s">
        <v>18</v>
      </c>
      <c r="I1326" t="s">
        <v>11</v>
      </c>
    </row>
    <row r="1327" spans="1:9">
      <c r="A1327">
        <v>1326</v>
      </c>
      <c r="B1327">
        <v>487</v>
      </c>
      <c r="C1327">
        <v>7</v>
      </c>
      <c r="D1327">
        <v>240</v>
      </c>
      <c r="E1327" t="s">
        <v>5</v>
      </c>
      <c r="F1327">
        <v>22</v>
      </c>
      <c r="G1327" t="s">
        <v>2</v>
      </c>
      <c r="H1327" t="s">
        <v>17</v>
      </c>
      <c r="I1327" t="s">
        <v>22</v>
      </c>
    </row>
    <row r="1328" spans="1:9">
      <c r="A1328">
        <v>1327</v>
      </c>
      <c r="B1328">
        <v>1547</v>
      </c>
      <c r="C1328">
        <v>6</v>
      </c>
      <c r="D1328">
        <v>40</v>
      </c>
      <c r="E1328" t="s">
        <v>6</v>
      </c>
      <c r="F1328">
        <v>31</v>
      </c>
      <c r="G1328" t="s">
        <v>2</v>
      </c>
      <c r="H1328" t="s">
        <v>18</v>
      </c>
      <c r="I1328" t="s">
        <v>21</v>
      </c>
    </row>
    <row r="1329" spans="1:9">
      <c r="A1329">
        <v>1328</v>
      </c>
      <c r="B1329">
        <v>594</v>
      </c>
      <c r="C1329">
        <v>6</v>
      </c>
      <c r="D1329">
        <v>90</v>
      </c>
      <c r="E1329" t="s">
        <v>5</v>
      </c>
      <c r="F1329">
        <v>35</v>
      </c>
      <c r="G1329" t="s">
        <v>2</v>
      </c>
      <c r="H1329" t="s">
        <v>18</v>
      </c>
      <c r="I1329" t="s">
        <v>21</v>
      </c>
    </row>
    <row r="1330" spans="1:9">
      <c r="A1330">
        <v>1329</v>
      </c>
      <c r="B1330">
        <v>1808</v>
      </c>
      <c r="C1330">
        <v>9</v>
      </c>
      <c r="D1330">
        <v>40</v>
      </c>
      <c r="E1330" t="s">
        <v>6</v>
      </c>
      <c r="F1330">
        <v>34</v>
      </c>
      <c r="G1330" t="s">
        <v>2</v>
      </c>
      <c r="H1330" t="s">
        <v>18</v>
      </c>
      <c r="I1330" t="s">
        <v>24</v>
      </c>
    </row>
    <row r="1331" spans="1:9">
      <c r="A1331">
        <v>1330</v>
      </c>
      <c r="B1331">
        <v>587</v>
      </c>
      <c r="C1331">
        <v>4</v>
      </c>
      <c r="D1331">
        <v>238</v>
      </c>
      <c r="E1331" t="s">
        <v>6</v>
      </c>
      <c r="F1331">
        <v>32</v>
      </c>
      <c r="G1331" t="s">
        <v>1</v>
      </c>
      <c r="H1331" t="s">
        <v>18</v>
      </c>
      <c r="I1331" t="s">
        <v>11</v>
      </c>
    </row>
    <row r="1332" spans="1:9">
      <c r="A1332">
        <v>1331</v>
      </c>
      <c r="B1332">
        <v>1080</v>
      </c>
      <c r="C1332">
        <v>6</v>
      </c>
      <c r="D1332">
        <v>40</v>
      </c>
      <c r="E1332" t="s">
        <v>5</v>
      </c>
      <c r="F1332">
        <v>37</v>
      </c>
      <c r="G1332" t="s">
        <v>2</v>
      </c>
      <c r="H1332" t="s">
        <v>18</v>
      </c>
      <c r="I1332" t="s">
        <v>21</v>
      </c>
    </row>
    <row r="1333" spans="1:9">
      <c r="A1333">
        <v>1332</v>
      </c>
      <c r="B1333">
        <v>1020</v>
      </c>
      <c r="C1333">
        <v>5</v>
      </c>
      <c r="D1333">
        <v>188</v>
      </c>
      <c r="E1333" t="s">
        <v>5</v>
      </c>
      <c r="F1333">
        <v>27</v>
      </c>
      <c r="G1333" t="s">
        <v>1</v>
      </c>
      <c r="H1333" t="s">
        <v>17</v>
      </c>
      <c r="I1333" t="s">
        <v>12</v>
      </c>
    </row>
    <row r="1334" spans="1:9">
      <c r="A1334">
        <v>1333</v>
      </c>
      <c r="B1334">
        <v>52</v>
      </c>
      <c r="C1334">
        <v>3</v>
      </c>
      <c r="D1334">
        <v>118</v>
      </c>
      <c r="E1334" t="s">
        <v>5</v>
      </c>
      <c r="F1334">
        <v>34</v>
      </c>
      <c r="G1334" t="s">
        <v>1</v>
      </c>
      <c r="H1334" t="s">
        <v>18</v>
      </c>
      <c r="I1334" t="s">
        <v>10</v>
      </c>
    </row>
    <row r="1335" spans="1:9">
      <c r="A1335">
        <v>1334</v>
      </c>
      <c r="B1335">
        <v>1075</v>
      </c>
      <c r="C1335">
        <v>7</v>
      </c>
      <c r="D1335">
        <v>40</v>
      </c>
      <c r="E1335" t="s">
        <v>5</v>
      </c>
      <c r="F1335">
        <v>24</v>
      </c>
      <c r="G1335" t="s">
        <v>2</v>
      </c>
      <c r="H1335" t="s">
        <v>18</v>
      </c>
      <c r="I1335" t="s">
        <v>22</v>
      </c>
    </row>
    <row r="1336" spans="1:9">
      <c r="A1336">
        <v>1335</v>
      </c>
      <c r="B1336">
        <v>1298</v>
      </c>
      <c r="C1336">
        <v>7</v>
      </c>
      <c r="D1336">
        <v>314</v>
      </c>
      <c r="E1336" t="s">
        <v>5</v>
      </c>
      <c r="F1336">
        <v>28</v>
      </c>
      <c r="G1336" t="s">
        <v>2</v>
      </c>
      <c r="H1336" t="s">
        <v>17</v>
      </c>
      <c r="I1336" t="s">
        <v>22</v>
      </c>
    </row>
    <row r="1337" spans="1:9">
      <c r="A1337">
        <v>1336</v>
      </c>
      <c r="B1337">
        <v>232</v>
      </c>
      <c r="C1337">
        <v>6</v>
      </c>
      <c r="D1337">
        <v>40</v>
      </c>
      <c r="E1337" t="s">
        <v>6</v>
      </c>
      <c r="F1337">
        <v>33</v>
      </c>
      <c r="G1337" t="s">
        <v>2</v>
      </c>
      <c r="H1337" t="s">
        <v>18</v>
      </c>
      <c r="I1337" t="s">
        <v>21</v>
      </c>
    </row>
    <row r="1338" spans="1:9">
      <c r="A1338">
        <v>1337</v>
      </c>
      <c r="B1338">
        <v>1692</v>
      </c>
      <c r="C1338">
        <v>4</v>
      </c>
      <c r="D1338">
        <v>226</v>
      </c>
      <c r="E1338" t="s">
        <v>5</v>
      </c>
      <c r="F1338">
        <v>34</v>
      </c>
      <c r="G1338" t="s">
        <v>1</v>
      </c>
      <c r="H1338" t="s">
        <v>17</v>
      </c>
      <c r="I1338" t="s">
        <v>11</v>
      </c>
    </row>
    <row r="1339" spans="1:9">
      <c r="A1339">
        <v>1338</v>
      </c>
      <c r="B1339">
        <v>839</v>
      </c>
      <c r="C1339">
        <v>8</v>
      </c>
      <c r="D1339">
        <v>90</v>
      </c>
      <c r="E1339" t="s">
        <v>5</v>
      </c>
      <c r="F1339">
        <v>21</v>
      </c>
      <c r="G1339" t="s">
        <v>2</v>
      </c>
      <c r="H1339" t="s">
        <v>18</v>
      </c>
      <c r="I1339" t="s">
        <v>23</v>
      </c>
    </row>
    <row r="1340" spans="1:9">
      <c r="A1340">
        <v>1339</v>
      </c>
      <c r="B1340">
        <v>1137</v>
      </c>
      <c r="C1340">
        <v>2</v>
      </c>
      <c r="D1340">
        <v>238</v>
      </c>
      <c r="E1340" t="s">
        <v>5</v>
      </c>
      <c r="F1340">
        <v>29</v>
      </c>
      <c r="G1340" t="s">
        <v>1</v>
      </c>
      <c r="H1340" t="s">
        <v>18</v>
      </c>
      <c r="I1340" t="s">
        <v>9</v>
      </c>
    </row>
    <row r="1341" spans="1:9">
      <c r="A1341">
        <v>1340</v>
      </c>
      <c r="B1341">
        <v>630</v>
      </c>
      <c r="C1341">
        <v>7</v>
      </c>
      <c r="D1341">
        <v>40</v>
      </c>
      <c r="E1341" t="s">
        <v>6</v>
      </c>
      <c r="F1341">
        <v>26</v>
      </c>
      <c r="G1341" t="s">
        <v>2</v>
      </c>
      <c r="H1341" t="s">
        <v>18</v>
      </c>
      <c r="I1341" t="s">
        <v>22</v>
      </c>
    </row>
    <row r="1342" spans="1:9">
      <c r="A1342">
        <v>1341</v>
      </c>
      <c r="B1342">
        <v>1925</v>
      </c>
      <c r="C1342">
        <v>5</v>
      </c>
      <c r="D1342">
        <v>90</v>
      </c>
      <c r="E1342" t="s">
        <v>6</v>
      </c>
      <c r="F1342">
        <v>29</v>
      </c>
      <c r="G1342" t="s">
        <v>1</v>
      </c>
      <c r="H1342" t="s">
        <v>18</v>
      </c>
      <c r="I1342" t="s">
        <v>12</v>
      </c>
    </row>
    <row r="1343" spans="1:9">
      <c r="A1343">
        <v>1342</v>
      </c>
      <c r="B1343">
        <v>1291</v>
      </c>
      <c r="C1343">
        <v>1</v>
      </c>
      <c r="D1343">
        <v>147</v>
      </c>
      <c r="E1343" t="s">
        <v>6</v>
      </c>
      <c r="F1343">
        <v>39</v>
      </c>
      <c r="G1343" t="s">
        <v>1</v>
      </c>
      <c r="H1343" t="s">
        <v>18</v>
      </c>
      <c r="I1343" t="s">
        <v>8</v>
      </c>
    </row>
    <row r="1344" spans="1:9">
      <c r="A1344">
        <v>1343</v>
      </c>
      <c r="B1344">
        <v>1731</v>
      </c>
      <c r="C1344">
        <v>4</v>
      </c>
      <c r="D1344">
        <v>200</v>
      </c>
      <c r="E1344" t="s">
        <v>5</v>
      </c>
      <c r="F1344">
        <v>34</v>
      </c>
      <c r="G1344" t="s">
        <v>1</v>
      </c>
      <c r="H1344" t="s">
        <v>17</v>
      </c>
      <c r="I1344" t="s">
        <v>11</v>
      </c>
    </row>
    <row r="1345" spans="1:9">
      <c r="A1345">
        <v>1344</v>
      </c>
      <c r="B1345">
        <v>924</v>
      </c>
      <c r="C1345">
        <v>3</v>
      </c>
      <c r="D1345">
        <v>90</v>
      </c>
      <c r="E1345" t="s">
        <v>5</v>
      </c>
      <c r="F1345">
        <v>27</v>
      </c>
      <c r="G1345" t="s">
        <v>1</v>
      </c>
      <c r="H1345" t="s">
        <v>18</v>
      </c>
      <c r="I1345" t="s">
        <v>10</v>
      </c>
    </row>
    <row r="1346" spans="1:9">
      <c r="A1346">
        <v>1345</v>
      </c>
      <c r="B1346">
        <v>1711</v>
      </c>
      <c r="C1346">
        <v>4</v>
      </c>
      <c r="D1346">
        <v>90</v>
      </c>
      <c r="E1346" t="s">
        <v>5</v>
      </c>
      <c r="F1346">
        <v>30</v>
      </c>
      <c r="G1346" t="s">
        <v>1</v>
      </c>
      <c r="H1346" t="s">
        <v>18</v>
      </c>
      <c r="I1346" t="s">
        <v>11</v>
      </c>
    </row>
    <row r="1347" spans="1:9">
      <c r="A1347">
        <v>1346</v>
      </c>
      <c r="B1347">
        <v>77</v>
      </c>
      <c r="C1347">
        <v>5</v>
      </c>
      <c r="D1347">
        <v>205</v>
      </c>
      <c r="E1347" t="s">
        <v>5</v>
      </c>
      <c r="F1347">
        <v>23</v>
      </c>
      <c r="G1347" t="s">
        <v>1</v>
      </c>
      <c r="H1347" t="s">
        <v>18</v>
      </c>
      <c r="I1347" t="s">
        <v>12</v>
      </c>
    </row>
    <row r="1348" spans="1:9">
      <c r="A1348">
        <v>1347</v>
      </c>
      <c r="B1348">
        <v>661</v>
      </c>
      <c r="C1348">
        <v>2</v>
      </c>
      <c r="D1348">
        <v>176</v>
      </c>
      <c r="E1348" t="s">
        <v>5</v>
      </c>
      <c r="F1348">
        <v>30</v>
      </c>
      <c r="G1348" t="s">
        <v>1</v>
      </c>
      <c r="H1348" t="s">
        <v>18</v>
      </c>
      <c r="I1348" t="s">
        <v>9</v>
      </c>
    </row>
    <row r="1349" spans="1:9">
      <c r="A1349">
        <v>1348</v>
      </c>
      <c r="B1349">
        <v>1930</v>
      </c>
      <c r="C1349">
        <v>2</v>
      </c>
      <c r="D1349">
        <v>209</v>
      </c>
      <c r="E1349" t="s">
        <v>5</v>
      </c>
      <c r="F1349">
        <v>38</v>
      </c>
      <c r="G1349" t="s">
        <v>1</v>
      </c>
      <c r="H1349" t="s">
        <v>18</v>
      </c>
      <c r="I1349" t="s">
        <v>9</v>
      </c>
    </row>
    <row r="1350" spans="1:9">
      <c r="A1350">
        <v>1349</v>
      </c>
      <c r="B1350">
        <v>1745</v>
      </c>
      <c r="C1350">
        <v>1</v>
      </c>
      <c r="D1350">
        <v>90</v>
      </c>
      <c r="E1350" t="s">
        <v>5</v>
      </c>
      <c r="F1350">
        <v>27</v>
      </c>
      <c r="G1350" t="s">
        <v>1</v>
      </c>
      <c r="H1350" t="s">
        <v>18</v>
      </c>
      <c r="I1350" t="s">
        <v>8</v>
      </c>
    </row>
    <row r="1351" spans="1:9">
      <c r="A1351">
        <v>1350</v>
      </c>
      <c r="B1351">
        <v>13</v>
      </c>
      <c r="C1351">
        <v>3</v>
      </c>
      <c r="D1351">
        <v>149</v>
      </c>
      <c r="E1351" t="s">
        <v>6</v>
      </c>
      <c r="F1351">
        <v>27</v>
      </c>
      <c r="G1351" t="s">
        <v>1</v>
      </c>
      <c r="H1351" t="s">
        <v>18</v>
      </c>
      <c r="I1351" t="s">
        <v>10</v>
      </c>
    </row>
    <row r="1352" spans="1:9">
      <c r="A1352">
        <v>1351</v>
      </c>
      <c r="B1352">
        <v>1875</v>
      </c>
      <c r="C1352">
        <v>5</v>
      </c>
      <c r="D1352">
        <v>90</v>
      </c>
      <c r="E1352" t="s">
        <v>5</v>
      </c>
      <c r="F1352">
        <v>20</v>
      </c>
      <c r="G1352" t="s">
        <v>1</v>
      </c>
      <c r="H1352" t="s">
        <v>18</v>
      </c>
      <c r="I1352" t="s">
        <v>12</v>
      </c>
    </row>
    <row r="1353" spans="1:9">
      <c r="A1353">
        <v>1352</v>
      </c>
      <c r="B1353">
        <v>1389</v>
      </c>
      <c r="C1353">
        <v>4</v>
      </c>
      <c r="D1353">
        <v>128</v>
      </c>
      <c r="E1353" t="s">
        <v>6</v>
      </c>
      <c r="F1353">
        <v>29</v>
      </c>
      <c r="G1353" t="s">
        <v>1</v>
      </c>
      <c r="H1353" t="s">
        <v>17</v>
      </c>
      <c r="I1353" t="s">
        <v>11</v>
      </c>
    </row>
    <row r="1354" spans="1:9">
      <c r="A1354">
        <v>1353</v>
      </c>
      <c r="B1354">
        <v>1833</v>
      </c>
      <c r="C1354">
        <v>5</v>
      </c>
      <c r="D1354">
        <v>200</v>
      </c>
      <c r="E1354" t="s">
        <v>6</v>
      </c>
      <c r="F1354">
        <v>26</v>
      </c>
      <c r="G1354" t="s">
        <v>1</v>
      </c>
      <c r="H1354" t="s">
        <v>17</v>
      </c>
      <c r="I1354" t="s">
        <v>12</v>
      </c>
    </row>
    <row r="1355" spans="1:9">
      <c r="A1355">
        <v>1354</v>
      </c>
      <c r="B1355">
        <v>40</v>
      </c>
      <c r="C1355">
        <v>1</v>
      </c>
      <c r="D1355">
        <v>90</v>
      </c>
      <c r="E1355" t="s">
        <v>6</v>
      </c>
      <c r="F1355">
        <v>32</v>
      </c>
      <c r="G1355" t="s">
        <v>1</v>
      </c>
      <c r="H1355" t="s">
        <v>18</v>
      </c>
      <c r="I1355" t="s">
        <v>8</v>
      </c>
    </row>
    <row r="1356" spans="1:9">
      <c r="A1356">
        <v>1355</v>
      </c>
      <c r="B1356">
        <v>1132</v>
      </c>
      <c r="C1356">
        <v>2</v>
      </c>
      <c r="D1356">
        <v>195</v>
      </c>
      <c r="E1356" t="s">
        <v>6</v>
      </c>
      <c r="F1356">
        <v>35</v>
      </c>
      <c r="G1356" t="s">
        <v>1</v>
      </c>
      <c r="H1356" t="s">
        <v>18</v>
      </c>
      <c r="I1356" t="s">
        <v>9</v>
      </c>
    </row>
    <row r="1357" spans="1:9">
      <c r="A1357">
        <v>1356</v>
      </c>
      <c r="B1357">
        <v>775</v>
      </c>
      <c r="C1357">
        <v>4</v>
      </c>
      <c r="D1357">
        <v>86</v>
      </c>
      <c r="E1357" t="s">
        <v>6</v>
      </c>
      <c r="F1357">
        <v>29</v>
      </c>
      <c r="G1357" t="s">
        <v>1</v>
      </c>
      <c r="H1357" t="s">
        <v>18</v>
      </c>
      <c r="I1357" t="s">
        <v>11</v>
      </c>
    </row>
    <row r="1358" spans="1:9">
      <c r="A1358">
        <v>1357</v>
      </c>
      <c r="B1358">
        <v>1789</v>
      </c>
      <c r="C1358">
        <v>2</v>
      </c>
      <c r="D1358">
        <v>128</v>
      </c>
      <c r="E1358" t="s">
        <v>5</v>
      </c>
      <c r="F1358">
        <v>45</v>
      </c>
      <c r="G1358" t="s">
        <v>1</v>
      </c>
      <c r="H1358" t="s">
        <v>17</v>
      </c>
      <c r="I1358" t="s">
        <v>9</v>
      </c>
    </row>
    <row r="1359" spans="1:9">
      <c r="A1359">
        <v>1358</v>
      </c>
      <c r="B1359">
        <v>1844</v>
      </c>
      <c r="C1359">
        <v>6</v>
      </c>
      <c r="D1359">
        <v>292</v>
      </c>
      <c r="E1359" t="s">
        <v>6</v>
      </c>
      <c r="F1359">
        <v>34</v>
      </c>
      <c r="G1359" t="s">
        <v>2</v>
      </c>
      <c r="H1359" t="s">
        <v>17</v>
      </c>
      <c r="I1359" t="s">
        <v>21</v>
      </c>
    </row>
    <row r="1360" spans="1:9">
      <c r="A1360">
        <v>1359</v>
      </c>
      <c r="B1360">
        <v>1424</v>
      </c>
      <c r="C1360">
        <v>3</v>
      </c>
      <c r="D1360">
        <v>90</v>
      </c>
      <c r="E1360" t="s">
        <v>5</v>
      </c>
      <c r="F1360">
        <v>27</v>
      </c>
      <c r="G1360" t="s">
        <v>1</v>
      </c>
      <c r="H1360" t="s">
        <v>18</v>
      </c>
      <c r="I1360" t="s">
        <v>10</v>
      </c>
    </row>
    <row r="1361" spans="1:9">
      <c r="A1361">
        <v>1360</v>
      </c>
      <c r="B1361">
        <v>75</v>
      </c>
      <c r="C1361">
        <v>5</v>
      </c>
      <c r="D1361">
        <v>169</v>
      </c>
      <c r="E1361" t="s">
        <v>5</v>
      </c>
      <c r="F1361">
        <v>36</v>
      </c>
      <c r="G1361" t="s">
        <v>1</v>
      </c>
      <c r="H1361" t="s">
        <v>18</v>
      </c>
      <c r="I1361" t="s">
        <v>12</v>
      </c>
    </row>
    <row r="1362" spans="1:9">
      <c r="A1362">
        <v>1361</v>
      </c>
      <c r="B1362">
        <v>13</v>
      </c>
      <c r="C1362">
        <v>5</v>
      </c>
      <c r="D1362">
        <v>90</v>
      </c>
      <c r="E1362" t="s">
        <v>6</v>
      </c>
      <c r="F1362">
        <v>27</v>
      </c>
      <c r="G1362" t="s">
        <v>1</v>
      </c>
      <c r="H1362" t="s">
        <v>18</v>
      </c>
      <c r="I1362" t="s">
        <v>12</v>
      </c>
    </row>
    <row r="1363" spans="1:9">
      <c r="A1363">
        <v>1362</v>
      </c>
      <c r="B1363">
        <v>2043</v>
      </c>
      <c r="C1363">
        <v>9</v>
      </c>
      <c r="D1363">
        <v>90</v>
      </c>
      <c r="E1363" t="s">
        <v>6</v>
      </c>
      <c r="F1363">
        <v>27</v>
      </c>
      <c r="G1363" t="s">
        <v>2</v>
      </c>
      <c r="H1363" t="s">
        <v>18</v>
      </c>
      <c r="I1363" t="s">
        <v>24</v>
      </c>
    </row>
    <row r="1364" spans="1:9">
      <c r="A1364">
        <v>1363</v>
      </c>
      <c r="B1364">
        <v>1548</v>
      </c>
      <c r="C1364">
        <v>5</v>
      </c>
      <c r="D1364">
        <v>123</v>
      </c>
      <c r="E1364" t="s">
        <v>5</v>
      </c>
      <c r="F1364">
        <v>35</v>
      </c>
      <c r="G1364" t="s">
        <v>1</v>
      </c>
      <c r="H1364" t="s">
        <v>18</v>
      </c>
      <c r="I1364" t="s">
        <v>12</v>
      </c>
    </row>
    <row r="1365" spans="1:9">
      <c r="A1365">
        <v>1364</v>
      </c>
      <c r="B1365">
        <v>856</v>
      </c>
      <c r="C1365">
        <v>1</v>
      </c>
      <c r="D1365">
        <v>250</v>
      </c>
      <c r="E1365" t="s">
        <v>6</v>
      </c>
      <c r="F1365">
        <v>29</v>
      </c>
      <c r="G1365" t="s">
        <v>1</v>
      </c>
      <c r="H1365" t="s">
        <v>18</v>
      </c>
      <c r="I1365" t="s">
        <v>8</v>
      </c>
    </row>
    <row r="1366" spans="1:9">
      <c r="A1366">
        <v>1365</v>
      </c>
      <c r="B1366">
        <v>728</v>
      </c>
      <c r="C1366">
        <v>9</v>
      </c>
      <c r="D1366">
        <v>193</v>
      </c>
      <c r="E1366" t="s">
        <v>5</v>
      </c>
      <c r="F1366">
        <v>18</v>
      </c>
      <c r="G1366" t="s">
        <v>2</v>
      </c>
      <c r="H1366" t="s">
        <v>17</v>
      </c>
      <c r="I1366" t="s">
        <v>24</v>
      </c>
    </row>
    <row r="1367" spans="1:9">
      <c r="A1367">
        <v>1366</v>
      </c>
      <c r="B1367">
        <v>1393</v>
      </c>
      <c r="C1367">
        <v>6</v>
      </c>
      <c r="D1367">
        <v>40</v>
      </c>
      <c r="E1367" t="s">
        <v>6</v>
      </c>
      <c r="F1367">
        <v>21</v>
      </c>
      <c r="G1367" t="s">
        <v>2</v>
      </c>
      <c r="H1367" t="s">
        <v>18</v>
      </c>
      <c r="I1367" t="s">
        <v>21</v>
      </c>
    </row>
    <row r="1368" spans="1:9">
      <c r="A1368">
        <v>1367</v>
      </c>
      <c r="B1368">
        <v>294</v>
      </c>
      <c r="C1368">
        <v>3</v>
      </c>
      <c r="D1368">
        <v>184</v>
      </c>
      <c r="E1368" t="s">
        <v>6</v>
      </c>
      <c r="F1368">
        <v>19</v>
      </c>
      <c r="G1368" t="s">
        <v>1</v>
      </c>
      <c r="H1368" t="s">
        <v>18</v>
      </c>
      <c r="I1368" t="s">
        <v>10</v>
      </c>
    </row>
    <row r="1369" spans="1:9">
      <c r="A1369">
        <v>1368</v>
      </c>
      <c r="B1369">
        <v>257</v>
      </c>
      <c r="C1369">
        <v>4</v>
      </c>
      <c r="D1369">
        <v>172</v>
      </c>
      <c r="E1369" t="s">
        <v>6</v>
      </c>
      <c r="F1369">
        <v>34</v>
      </c>
      <c r="G1369" t="s">
        <v>1</v>
      </c>
      <c r="H1369" t="s">
        <v>17</v>
      </c>
      <c r="I1369" t="s">
        <v>11</v>
      </c>
    </row>
    <row r="1370" spans="1:9">
      <c r="A1370">
        <v>1369</v>
      </c>
      <c r="B1370">
        <v>251</v>
      </c>
      <c r="C1370">
        <v>4</v>
      </c>
      <c r="D1370">
        <v>214</v>
      </c>
      <c r="E1370" t="s">
        <v>5</v>
      </c>
      <c r="F1370">
        <v>40</v>
      </c>
      <c r="G1370" t="s">
        <v>1</v>
      </c>
      <c r="H1370" t="s">
        <v>18</v>
      </c>
      <c r="I1370" t="s">
        <v>11</v>
      </c>
    </row>
    <row r="1371" spans="1:9">
      <c r="A1371">
        <v>1370</v>
      </c>
      <c r="B1371">
        <v>102</v>
      </c>
      <c r="C1371">
        <v>1</v>
      </c>
      <c r="D1371">
        <v>82</v>
      </c>
      <c r="E1371" t="s">
        <v>5</v>
      </c>
      <c r="F1371">
        <v>19</v>
      </c>
      <c r="G1371" t="s">
        <v>1</v>
      </c>
      <c r="H1371" t="s">
        <v>17</v>
      </c>
      <c r="I1371" t="s">
        <v>8</v>
      </c>
    </row>
    <row r="1372" spans="1:9">
      <c r="A1372">
        <v>1371</v>
      </c>
      <c r="B1372">
        <v>1965</v>
      </c>
      <c r="C1372">
        <v>3</v>
      </c>
      <c r="D1372">
        <v>135</v>
      </c>
      <c r="E1372" t="s">
        <v>6</v>
      </c>
      <c r="F1372">
        <v>21</v>
      </c>
      <c r="G1372" t="s">
        <v>1</v>
      </c>
      <c r="H1372" t="s">
        <v>18</v>
      </c>
      <c r="I1372" t="s">
        <v>10</v>
      </c>
    </row>
    <row r="1373" spans="1:9">
      <c r="A1373">
        <v>1372</v>
      </c>
      <c r="B1373">
        <v>1764</v>
      </c>
      <c r="C1373">
        <v>8</v>
      </c>
      <c r="D1373">
        <v>40</v>
      </c>
      <c r="E1373" t="s">
        <v>6</v>
      </c>
      <c r="F1373">
        <v>22</v>
      </c>
      <c r="G1373" t="s">
        <v>2</v>
      </c>
      <c r="H1373" t="s">
        <v>18</v>
      </c>
      <c r="I1373" t="s">
        <v>23</v>
      </c>
    </row>
    <row r="1374" spans="1:9">
      <c r="A1374">
        <v>1373</v>
      </c>
      <c r="B1374">
        <v>1205</v>
      </c>
      <c r="C1374">
        <v>4</v>
      </c>
      <c r="D1374">
        <v>157</v>
      </c>
      <c r="E1374" t="s">
        <v>5</v>
      </c>
      <c r="F1374">
        <v>24</v>
      </c>
      <c r="G1374" t="s">
        <v>1</v>
      </c>
      <c r="H1374" t="s">
        <v>18</v>
      </c>
      <c r="I1374" t="s">
        <v>11</v>
      </c>
    </row>
    <row r="1375" spans="1:9">
      <c r="A1375">
        <v>1374</v>
      </c>
      <c r="B1375">
        <v>1863</v>
      </c>
      <c r="C1375">
        <v>2</v>
      </c>
      <c r="D1375">
        <v>179</v>
      </c>
      <c r="E1375" t="s">
        <v>6</v>
      </c>
      <c r="F1375">
        <v>20</v>
      </c>
      <c r="G1375" t="s">
        <v>1</v>
      </c>
      <c r="H1375" t="s">
        <v>18</v>
      </c>
      <c r="I1375" t="s">
        <v>9</v>
      </c>
    </row>
    <row r="1376" spans="1:9">
      <c r="A1376">
        <v>1375</v>
      </c>
      <c r="B1376">
        <v>372</v>
      </c>
      <c r="C1376">
        <v>9</v>
      </c>
      <c r="D1376">
        <v>160</v>
      </c>
      <c r="E1376" t="s">
        <v>5</v>
      </c>
      <c r="F1376">
        <v>27</v>
      </c>
      <c r="G1376" t="s">
        <v>2</v>
      </c>
      <c r="H1376" t="s">
        <v>18</v>
      </c>
      <c r="I1376" t="s">
        <v>24</v>
      </c>
    </row>
    <row r="1377" spans="1:9">
      <c r="A1377">
        <v>1376</v>
      </c>
      <c r="B1377">
        <v>18</v>
      </c>
      <c r="C1377">
        <v>7</v>
      </c>
      <c r="D1377">
        <v>157</v>
      </c>
      <c r="E1377" t="s">
        <v>5</v>
      </c>
      <c r="F1377">
        <v>30</v>
      </c>
      <c r="G1377" t="s">
        <v>2</v>
      </c>
      <c r="H1377" t="s">
        <v>18</v>
      </c>
      <c r="I1377" t="s">
        <v>22</v>
      </c>
    </row>
    <row r="1378" spans="1:9">
      <c r="A1378">
        <v>1377</v>
      </c>
      <c r="B1378">
        <v>556</v>
      </c>
      <c r="C1378">
        <v>8</v>
      </c>
      <c r="D1378">
        <v>40</v>
      </c>
      <c r="E1378" t="s">
        <v>5</v>
      </c>
      <c r="F1378">
        <v>32</v>
      </c>
      <c r="G1378" t="s">
        <v>2</v>
      </c>
      <c r="H1378" t="s">
        <v>18</v>
      </c>
      <c r="I1378" t="s">
        <v>23</v>
      </c>
    </row>
    <row r="1379" spans="1:9">
      <c r="A1379">
        <v>1378</v>
      </c>
      <c r="B1379">
        <v>1145</v>
      </c>
      <c r="C1379">
        <v>5</v>
      </c>
      <c r="D1379">
        <v>234</v>
      </c>
      <c r="E1379" t="s">
        <v>6</v>
      </c>
      <c r="F1379">
        <v>26</v>
      </c>
      <c r="G1379" t="s">
        <v>1</v>
      </c>
      <c r="H1379" t="s">
        <v>17</v>
      </c>
      <c r="I1379" t="s">
        <v>12</v>
      </c>
    </row>
    <row r="1380" spans="1:9">
      <c r="A1380">
        <v>1379</v>
      </c>
      <c r="B1380">
        <v>125</v>
      </c>
      <c r="C1380">
        <v>1</v>
      </c>
      <c r="D1380">
        <v>219</v>
      </c>
      <c r="E1380" t="s">
        <v>5</v>
      </c>
      <c r="F1380">
        <v>24</v>
      </c>
      <c r="G1380" t="s">
        <v>1</v>
      </c>
      <c r="H1380" t="s">
        <v>17</v>
      </c>
      <c r="I1380" t="s">
        <v>8</v>
      </c>
    </row>
    <row r="1381" spans="1:9">
      <c r="A1381">
        <v>1380</v>
      </c>
      <c r="B1381">
        <v>394</v>
      </c>
      <c r="C1381">
        <v>7</v>
      </c>
      <c r="D1381">
        <v>40</v>
      </c>
      <c r="E1381" t="s">
        <v>5</v>
      </c>
      <c r="F1381">
        <v>30</v>
      </c>
      <c r="G1381" t="s">
        <v>2</v>
      </c>
      <c r="H1381" t="s">
        <v>18</v>
      </c>
      <c r="I1381" t="s">
        <v>22</v>
      </c>
    </row>
    <row r="1382" spans="1:9">
      <c r="A1382">
        <v>1381</v>
      </c>
      <c r="B1382">
        <v>558</v>
      </c>
      <c r="C1382">
        <v>3</v>
      </c>
      <c r="D1382">
        <v>153</v>
      </c>
      <c r="E1382" t="s">
        <v>6</v>
      </c>
      <c r="F1382">
        <v>36</v>
      </c>
      <c r="G1382" t="s">
        <v>1</v>
      </c>
      <c r="H1382" t="s">
        <v>17</v>
      </c>
      <c r="I1382" t="s">
        <v>10</v>
      </c>
    </row>
    <row r="1383" spans="1:9">
      <c r="A1383">
        <v>1382</v>
      </c>
      <c r="B1383">
        <v>2061</v>
      </c>
      <c r="C1383">
        <v>4</v>
      </c>
      <c r="D1383">
        <v>192</v>
      </c>
      <c r="E1383" t="s">
        <v>5</v>
      </c>
      <c r="F1383">
        <v>23</v>
      </c>
      <c r="G1383" t="s">
        <v>1</v>
      </c>
      <c r="H1383" t="s">
        <v>18</v>
      </c>
      <c r="I1383" t="s">
        <v>11</v>
      </c>
    </row>
    <row r="1384" spans="1:9">
      <c r="A1384">
        <v>1383</v>
      </c>
      <c r="B1384">
        <v>1762</v>
      </c>
      <c r="C1384">
        <v>2</v>
      </c>
      <c r="D1384">
        <v>88</v>
      </c>
      <c r="E1384" t="s">
        <v>6</v>
      </c>
      <c r="F1384">
        <v>22</v>
      </c>
      <c r="G1384" t="s">
        <v>1</v>
      </c>
      <c r="H1384" t="s">
        <v>18</v>
      </c>
      <c r="I1384" t="s">
        <v>9</v>
      </c>
    </row>
    <row r="1385" spans="1:9">
      <c r="A1385">
        <v>1384</v>
      </c>
      <c r="B1385">
        <v>1133</v>
      </c>
      <c r="C1385">
        <v>9</v>
      </c>
      <c r="D1385">
        <v>40</v>
      </c>
      <c r="E1385" t="s">
        <v>6</v>
      </c>
      <c r="F1385">
        <v>24</v>
      </c>
      <c r="G1385" t="s">
        <v>2</v>
      </c>
      <c r="H1385" t="s">
        <v>18</v>
      </c>
      <c r="I1385" t="s">
        <v>24</v>
      </c>
    </row>
    <row r="1386" spans="1:9">
      <c r="A1386">
        <v>1385</v>
      </c>
      <c r="B1386">
        <v>487</v>
      </c>
      <c r="C1386">
        <v>4</v>
      </c>
      <c r="D1386">
        <v>82</v>
      </c>
      <c r="E1386" t="s">
        <v>5</v>
      </c>
      <c r="F1386">
        <v>22</v>
      </c>
      <c r="G1386" t="s">
        <v>1</v>
      </c>
      <c r="H1386" t="s">
        <v>17</v>
      </c>
      <c r="I1386" t="s">
        <v>11</v>
      </c>
    </row>
    <row r="1387" spans="1:9">
      <c r="A1387">
        <v>1386</v>
      </c>
      <c r="B1387">
        <v>910</v>
      </c>
      <c r="C1387">
        <v>7</v>
      </c>
      <c r="D1387">
        <v>369</v>
      </c>
      <c r="E1387" t="s">
        <v>5</v>
      </c>
      <c r="F1387">
        <v>35</v>
      </c>
      <c r="G1387" t="s">
        <v>2</v>
      </c>
      <c r="H1387" t="s">
        <v>17</v>
      </c>
      <c r="I1387" t="s">
        <v>22</v>
      </c>
    </row>
    <row r="1388" spans="1:9">
      <c r="A1388">
        <v>1387</v>
      </c>
      <c r="B1388">
        <v>841</v>
      </c>
      <c r="C1388">
        <v>4</v>
      </c>
      <c r="D1388">
        <v>81</v>
      </c>
      <c r="E1388" t="s">
        <v>6</v>
      </c>
      <c r="F1388">
        <v>32</v>
      </c>
      <c r="G1388" t="s">
        <v>1</v>
      </c>
      <c r="H1388" t="s">
        <v>18</v>
      </c>
      <c r="I1388" t="s">
        <v>11</v>
      </c>
    </row>
    <row r="1389" spans="1:9">
      <c r="A1389">
        <v>1388</v>
      </c>
      <c r="B1389">
        <v>2012</v>
      </c>
      <c r="C1389">
        <v>1</v>
      </c>
      <c r="D1389">
        <v>202</v>
      </c>
      <c r="E1389" t="s">
        <v>5</v>
      </c>
      <c r="F1389">
        <v>39</v>
      </c>
      <c r="G1389" t="s">
        <v>1</v>
      </c>
      <c r="H1389" t="s">
        <v>17</v>
      </c>
      <c r="I1389" t="s">
        <v>8</v>
      </c>
    </row>
    <row r="1390" spans="1:9">
      <c r="A1390">
        <v>1389</v>
      </c>
      <c r="B1390">
        <v>480</v>
      </c>
      <c r="C1390">
        <v>6</v>
      </c>
      <c r="D1390">
        <v>40</v>
      </c>
      <c r="E1390" t="s">
        <v>6</v>
      </c>
      <c r="F1390">
        <v>30</v>
      </c>
      <c r="G1390" t="s">
        <v>2</v>
      </c>
      <c r="H1390" t="s">
        <v>18</v>
      </c>
      <c r="I1390" t="s">
        <v>21</v>
      </c>
    </row>
    <row r="1391" spans="1:9">
      <c r="A1391">
        <v>1390</v>
      </c>
      <c r="B1391">
        <v>843</v>
      </c>
      <c r="C1391">
        <v>6</v>
      </c>
      <c r="D1391">
        <v>40</v>
      </c>
      <c r="E1391" t="s">
        <v>5</v>
      </c>
      <c r="F1391">
        <v>27</v>
      </c>
      <c r="G1391" t="s">
        <v>2</v>
      </c>
      <c r="H1391" t="s">
        <v>18</v>
      </c>
      <c r="I1391" t="s">
        <v>21</v>
      </c>
    </row>
    <row r="1392" spans="1:9">
      <c r="A1392">
        <v>1391</v>
      </c>
      <c r="B1392">
        <v>414</v>
      </c>
      <c r="C1392">
        <v>5</v>
      </c>
      <c r="D1392">
        <v>183</v>
      </c>
      <c r="E1392" t="s">
        <v>6</v>
      </c>
      <c r="F1392">
        <v>18</v>
      </c>
      <c r="G1392" t="s">
        <v>1</v>
      </c>
      <c r="H1392" t="s">
        <v>18</v>
      </c>
      <c r="I1392" t="s">
        <v>12</v>
      </c>
    </row>
    <row r="1393" spans="1:9">
      <c r="A1393">
        <v>1392</v>
      </c>
      <c r="B1393">
        <v>643</v>
      </c>
      <c r="C1393">
        <v>1</v>
      </c>
      <c r="D1393">
        <v>231</v>
      </c>
      <c r="E1393" t="s">
        <v>6</v>
      </c>
      <c r="F1393">
        <v>24</v>
      </c>
      <c r="G1393" t="s">
        <v>1</v>
      </c>
      <c r="H1393" t="s">
        <v>17</v>
      </c>
      <c r="I1393" t="s">
        <v>8</v>
      </c>
    </row>
    <row r="1394" spans="1:9">
      <c r="A1394">
        <v>1393</v>
      </c>
      <c r="B1394">
        <v>594</v>
      </c>
      <c r="C1394">
        <v>4</v>
      </c>
      <c r="D1394">
        <v>242</v>
      </c>
      <c r="E1394" t="s">
        <v>5</v>
      </c>
      <c r="F1394">
        <v>35</v>
      </c>
      <c r="G1394" t="s">
        <v>1</v>
      </c>
      <c r="H1394" t="s">
        <v>17</v>
      </c>
      <c r="I1394" t="s">
        <v>11</v>
      </c>
    </row>
    <row r="1395" spans="1:9">
      <c r="A1395">
        <v>1394</v>
      </c>
      <c r="B1395">
        <v>1687</v>
      </c>
      <c r="C1395">
        <v>4</v>
      </c>
      <c r="D1395">
        <v>103</v>
      </c>
      <c r="E1395" t="s">
        <v>5</v>
      </c>
      <c r="F1395">
        <v>34</v>
      </c>
      <c r="G1395" t="s">
        <v>1</v>
      </c>
      <c r="H1395" t="s">
        <v>17</v>
      </c>
      <c r="I1395" t="s">
        <v>11</v>
      </c>
    </row>
    <row r="1396" spans="1:9">
      <c r="A1396">
        <v>1395</v>
      </c>
      <c r="B1396">
        <v>62</v>
      </c>
      <c r="C1396">
        <v>2</v>
      </c>
      <c r="D1396">
        <v>90</v>
      </c>
      <c r="E1396" t="s">
        <v>5</v>
      </c>
      <c r="F1396">
        <v>23</v>
      </c>
      <c r="G1396" t="s">
        <v>1</v>
      </c>
      <c r="H1396" t="s">
        <v>18</v>
      </c>
      <c r="I1396" t="s">
        <v>9</v>
      </c>
    </row>
    <row r="1397" spans="1:9">
      <c r="A1397">
        <v>1396</v>
      </c>
      <c r="B1397">
        <v>1770</v>
      </c>
      <c r="C1397">
        <v>2</v>
      </c>
      <c r="D1397">
        <v>90</v>
      </c>
      <c r="E1397" t="s">
        <v>5</v>
      </c>
      <c r="F1397">
        <v>21</v>
      </c>
      <c r="G1397" t="s">
        <v>1</v>
      </c>
      <c r="H1397" t="s">
        <v>18</v>
      </c>
      <c r="I1397" t="s">
        <v>9</v>
      </c>
    </row>
    <row r="1398" spans="1:9">
      <c r="A1398">
        <v>1397</v>
      </c>
      <c r="B1398">
        <v>1710</v>
      </c>
      <c r="C1398">
        <v>3</v>
      </c>
      <c r="D1398">
        <v>164</v>
      </c>
      <c r="E1398" t="s">
        <v>5</v>
      </c>
      <c r="F1398">
        <v>32</v>
      </c>
      <c r="G1398" t="s">
        <v>1</v>
      </c>
      <c r="H1398" t="s">
        <v>18</v>
      </c>
      <c r="I1398" t="s">
        <v>10</v>
      </c>
    </row>
    <row r="1399" spans="1:9">
      <c r="A1399">
        <v>1398</v>
      </c>
      <c r="B1399">
        <v>677</v>
      </c>
      <c r="C1399">
        <v>2</v>
      </c>
      <c r="D1399">
        <v>90</v>
      </c>
      <c r="E1399" t="s">
        <v>6</v>
      </c>
      <c r="F1399">
        <v>25</v>
      </c>
      <c r="G1399" t="s">
        <v>1</v>
      </c>
      <c r="H1399" t="s">
        <v>18</v>
      </c>
      <c r="I1399" t="s">
        <v>9</v>
      </c>
    </row>
    <row r="1400" spans="1:9">
      <c r="A1400">
        <v>1399</v>
      </c>
      <c r="B1400">
        <v>299</v>
      </c>
      <c r="C1400">
        <v>4</v>
      </c>
      <c r="D1400">
        <v>179</v>
      </c>
      <c r="E1400" t="s">
        <v>6</v>
      </c>
      <c r="F1400">
        <v>21</v>
      </c>
      <c r="G1400" t="s">
        <v>1</v>
      </c>
      <c r="H1400" t="s">
        <v>18</v>
      </c>
      <c r="I1400" t="s">
        <v>11</v>
      </c>
    </row>
    <row r="1401" spans="1:9">
      <c r="A1401">
        <v>1400</v>
      </c>
      <c r="B1401">
        <v>999</v>
      </c>
      <c r="C1401">
        <v>4</v>
      </c>
      <c r="D1401">
        <v>177</v>
      </c>
      <c r="E1401" t="s">
        <v>5</v>
      </c>
      <c r="F1401">
        <v>28</v>
      </c>
      <c r="G1401" t="s">
        <v>1</v>
      </c>
      <c r="H1401" t="s">
        <v>18</v>
      </c>
      <c r="I1401" t="s">
        <v>11</v>
      </c>
    </row>
    <row r="1402" spans="1:9">
      <c r="A1402">
        <v>1401</v>
      </c>
      <c r="B1402">
        <v>1891</v>
      </c>
      <c r="C1402">
        <v>8</v>
      </c>
      <c r="D1402">
        <v>215</v>
      </c>
      <c r="E1402" t="s">
        <v>6</v>
      </c>
      <c r="F1402">
        <v>33</v>
      </c>
      <c r="G1402" t="s">
        <v>2</v>
      </c>
      <c r="H1402" t="s">
        <v>17</v>
      </c>
      <c r="I1402" t="s">
        <v>23</v>
      </c>
    </row>
    <row r="1403" spans="1:9">
      <c r="A1403">
        <v>1402</v>
      </c>
      <c r="B1403">
        <v>827</v>
      </c>
      <c r="C1403">
        <v>2</v>
      </c>
      <c r="D1403">
        <v>223</v>
      </c>
      <c r="E1403" t="s">
        <v>5</v>
      </c>
      <c r="F1403">
        <v>20</v>
      </c>
      <c r="G1403" t="s">
        <v>1</v>
      </c>
      <c r="H1403" t="s">
        <v>18</v>
      </c>
      <c r="I1403" t="s">
        <v>9</v>
      </c>
    </row>
    <row r="1404" spans="1:9">
      <c r="A1404">
        <v>1403</v>
      </c>
      <c r="B1404">
        <v>111</v>
      </c>
      <c r="C1404">
        <v>8</v>
      </c>
      <c r="D1404">
        <v>90</v>
      </c>
      <c r="E1404" t="s">
        <v>5</v>
      </c>
      <c r="F1404">
        <v>22</v>
      </c>
      <c r="G1404" t="s">
        <v>2</v>
      </c>
      <c r="H1404" t="s">
        <v>18</v>
      </c>
      <c r="I1404" t="s">
        <v>23</v>
      </c>
    </row>
    <row r="1405" spans="1:9">
      <c r="A1405">
        <v>1404</v>
      </c>
      <c r="B1405">
        <v>2044</v>
      </c>
      <c r="C1405">
        <v>6</v>
      </c>
      <c r="D1405">
        <v>40</v>
      </c>
      <c r="E1405" t="s">
        <v>5</v>
      </c>
      <c r="F1405">
        <v>33</v>
      </c>
      <c r="G1405" t="s">
        <v>2</v>
      </c>
      <c r="H1405" t="s">
        <v>18</v>
      </c>
      <c r="I1405" t="s">
        <v>21</v>
      </c>
    </row>
    <row r="1406" spans="1:9">
      <c r="A1406">
        <v>1405</v>
      </c>
      <c r="B1406">
        <v>690</v>
      </c>
      <c r="C1406">
        <v>5</v>
      </c>
      <c r="D1406">
        <v>90</v>
      </c>
      <c r="E1406" t="s">
        <v>6</v>
      </c>
      <c r="F1406">
        <v>29</v>
      </c>
      <c r="G1406" t="s">
        <v>1</v>
      </c>
      <c r="H1406" t="s">
        <v>18</v>
      </c>
      <c r="I1406" t="s">
        <v>12</v>
      </c>
    </row>
    <row r="1407" spans="1:9">
      <c r="A1407">
        <v>1406</v>
      </c>
      <c r="B1407">
        <v>482</v>
      </c>
      <c r="C1407">
        <v>7</v>
      </c>
      <c r="D1407">
        <v>90</v>
      </c>
      <c r="E1407" t="s">
        <v>6</v>
      </c>
      <c r="F1407">
        <v>34</v>
      </c>
      <c r="G1407" t="s">
        <v>2</v>
      </c>
      <c r="H1407" t="s">
        <v>18</v>
      </c>
      <c r="I1407" t="s">
        <v>22</v>
      </c>
    </row>
    <row r="1408" spans="1:9">
      <c r="A1408">
        <v>1407</v>
      </c>
      <c r="B1408">
        <v>1020</v>
      </c>
      <c r="C1408">
        <v>1</v>
      </c>
      <c r="D1408">
        <v>148</v>
      </c>
      <c r="E1408" t="s">
        <v>5</v>
      </c>
      <c r="F1408">
        <v>27</v>
      </c>
      <c r="G1408" t="s">
        <v>1</v>
      </c>
      <c r="H1408" t="s">
        <v>17</v>
      </c>
      <c r="I1408" t="s">
        <v>8</v>
      </c>
    </row>
    <row r="1409" spans="1:9">
      <c r="A1409">
        <v>1408</v>
      </c>
      <c r="B1409">
        <v>687</v>
      </c>
      <c r="C1409">
        <v>8</v>
      </c>
      <c r="D1409">
        <v>40</v>
      </c>
      <c r="E1409" t="s">
        <v>5</v>
      </c>
      <c r="F1409">
        <v>31</v>
      </c>
      <c r="G1409" t="s">
        <v>2</v>
      </c>
      <c r="H1409" t="s">
        <v>18</v>
      </c>
      <c r="I1409" t="s">
        <v>23</v>
      </c>
    </row>
    <row r="1410" spans="1:9">
      <c r="A1410">
        <v>1409</v>
      </c>
      <c r="B1410">
        <v>1338</v>
      </c>
      <c r="C1410">
        <v>2</v>
      </c>
      <c r="D1410">
        <v>199</v>
      </c>
      <c r="E1410" t="s">
        <v>5</v>
      </c>
      <c r="F1410">
        <v>25</v>
      </c>
      <c r="G1410" t="s">
        <v>1</v>
      </c>
      <c r="H1410" t="s">
        <v>18</v>
      </c>
      <c r="I1410" t="s">
        <v>9</v>
      </c>
    </row>
    <row r="1411" spans="1:9">
      <c r="A1411">
        <v>1410</v>
      </c>
      <c r="B1411">
        <v>1454</v>
      </c>
      <c r="C1411">
        <v>2</v>
      </c>
      <c r="D1411">
        <v>133</v>
      </c>
      <c r="E1411" t="s">
        <v>6</v>
      </c>
      <c r="F1411">
        <v>30</v>
      </c>
      <c r="G1411" t="s">
        <v>1</v>
      </c>
      <c r="H1411" t="s">
        <v>17</v>
      </c>
      <c r="I1411" t="s">
        <v>9</v>
      </c>
    </row>
    <row r="1412" spans="1:9">
      <c r="A1412">
        <v>1411</v>
      </c>
      <c r="B1412">
        <v>757</v>
      </c>
      <c r="C1412">
        <v>6</v>
      </c>
      <c r="D1412">
        <v>305</v>
      </c>
      <c r="E1412" t="s">
        <v>6</v>
      </c>
      <c r="F1412">
        <v>24</v>
      </c>
      <c r="G1412" t="s">
        <v>2</v>
      </c>
      <c r="H1412" t="s">
        <v>18</v>
      </c>
      <c r="I1412" t="s">
        <v>21</v>
      </c>
    </row>
    <row r="1413" spans="1:9">
      <c r="A1413">
        <v>1412</v>
      </c>
      <c r="B1413">
        <v>726</v>
      </c>
      <c r="C1413">
        <v>4</v>
      </c>
      <c r="D1413">
        <v>203</v>
      </c>
      <c r="E1413" t="s">
        <v>5</v>
      </c>
      <c r="F1413">
        <v>22</v>
      </c>
      <c r="G1413" t="s">
        <v>1</v>
      </c>
      <c r="H1413" t="s">
        <v>17</v>
      </c>
      <c r="I1413" t="s">
        <v>11</v>
      </c>
    </row>
    <row r="1414" spans="1:9">
      <c r="A1414">
        <v>1413</v>
      </c>
      <c r="B1414">
        <v>571</v>
      </c>
      <c r="C1414">
        <v>9</v>
      </c>
      <c r="D1414">
        <v>90</v>
      </c>
      <c r="E1414" t="s">
        <v>6</v>
      </c>
      <c r="F1414">
        <v>19</v>
      </c>
      <c r="G1414" t="s">
        <v>2</v>
      </c>
      <c r="H1414" t="s">
        <v>18</v>
      </c>
      <c r="I1414" t="s">
        <v>24</v>
      </c>
    </row>
    <row r="1415" spans="1:9">
      <c r="A1415">
        <v>1414</v>
      </c>
      <c r="B1415">
        <v>1740</v>
      </c>
      <c r="C1415">
        <v>8</v>
      </c>
      <c r="D1415">
        <v>90</v>
      </c>
      <c r="E1415" t="s">
        <v>6</v>
      </c>
      <c r="F1415">
        <v>18</v>
      </c>
      <c r="G1415" t="s">
        <v>2</v>
      </c>
      <c r="H1415" t="s">
        <v>18</v>
      </c>
      <c r="I1415" t="s">
        <v>23</v>
      </c>
    </row>
    <row r="1416" spans="1:9">
      <c r="A1416">
        <v>1415</v>
      </c>
      <c r="B1416">
        <v>417</v>
      </c>
      <c r="C1416">
        <v>6</v>
      </c>
      <c r="D1416">
        <v>40</v>
      </c>
      <c r="E1416" t="s">
        <v>5</v>
      </c>
      <c r="F1416">
        <v>24</v>
      </c>
      <c r="G1416" t="s">
        <v>2</v>
      </c>
      <c r="H1416" t="s">
        <v>18</v>
      </c>
      <c r="I1416" t="s">
        <v>21</v>
      </c>
    </row>
    <row r="1417" spans="1:9">
      <c r="A1417">
        <v>1416</v>
      </c>
      <c r="B1417">
        <v>18</v>
      </c>
      <c r="C1417">
        <v>4</v>
      </c>
      <c r="D1417">
        <v>250</v>
      </c>
      <c r="E1417" t="s">
        <v>5</v>
      </c>
      <c r="F1417">
        <v>30</v>
      </c>
      <c r="G1417" t="s">
        <v>1</v>
      </c>
      <c r="H1417" t="s">
        <v>18</v>
      </c>
      <c r="I1417" t="s">
        <v>11</v>
      </c>
    </row>
    <row r="1418" spans="1:9">
      <c r="A1418">
        <v>1417</v>
      </c>
      <c r="B1418">
        <v>610</v>
      </c>
      <c r="C1418">
        <v>1</v>
      </c>
      <c r="D1418">
        <v>90</v>
      </c>
      <c r="E1418" t="s">
        <v>6</v>
      </c>
      <c r="F1418">
        <v>21</v>
      </c>
      <c r="G1418" t="s">
        <v>1</v>
      </c>
      <c r="H1418" t="s">
        <v>18</v>
      </c>
      <c r="I1418" t="s">
        <v>8</v>
      </c>
    </row>
    <row r="1419" spans="1:9">
      <c r="A1419">
        <v>1418</v>
      </c>
      <c r="B1419">
        <v>645</v>
      </c>
      <c r="C1419">
        <v>7</v>
      </c>
      <c r="D1419">
        <v>362</v>
      </c>
      <c r="E1419" t="s">
        <v>6</v>
      </c>
      <c r="F1419">
        <v>21</v>
      </c>
      <c r="G1419" t="s">
        <v>2</v>
      </c>
      <c r="H1419" t="s">
        <v>17</v>
      </c>
      <c r="I1419" t="s">
        <v>22</v>
      </c>
    </row>
    <row r="1420" spans="1:9">
      <c r="A1420">
        <v>1419</v>
      </c>
      <c r="B1420">
        <v>1989</v>
      </c>
      <c r="C1420">
        <v>5</v>
      </c>
      <c r="D1420">
        <v>93</v>
      </c>
      <c r="E1420" t="s">
        <v>6</v>
      </c>
      <c r="F1420">
        <v>28</v>
      </c>
      <c r="G1420" t="s">
        <v>1</v>
      </c>
      <c r="H1420" t="s">
        <v>18</v>
      </c>
      <c r="I1420" t="s">
        <v>12</v>
      </c>
    </row>
    <row r="1421" spans="1:9">
      <c r="A1421">
        <v>1420</v>
      </c>
      <c r="B1421">
        <v>330</v>
      </c>
      <c r="C1421">
        <v>8</v>
      </c>
      <c r="D1421">
        <v>90</v>
      </c>
      <c r="E1421" t="s">
        <v>5</v>
      </c>
      <c r="F1421">
        <v>35</v>
      </c>
      <c r="G1421" t="s">
        <v>2</v>
      </c>
      <c r="H1421" t="s">
        <v>18</v>
      </c>
      <c r="I1421" t="s">
        <v>23</v>
      </c>
    </row>
    <row r="1422" spans="1:9">
      <c r="A1422">
        <v>1421</v>
      </c>
      <c r="B1422">
        <v>123</v>
      </c>
      <c r="C1422">
        <v>7</v>
      </c>
      <c r="D1422">
        <v>90</v>
      </c>
      <c r="E1422" t="s">
        <v>5</v>
      </c>
      <c r="F1422">
        <v>37</v>
      </c>
      <c r="G1422" t="s">
        <v>2</v>
      </c>
      <c r="H1422" t="s">
        <v>18</v>
      </c>
      <c r="I1422" t="s">
        <v>22</v>
      </c>
    </row>
    <row r="1423" spans="1:9">
      <c r="A1423">
        <v>1422</v>
      </c>
      <c r="B1423">
        <v>1817</v>
      </c>
      <c r="C1423">
        <v>7</v>
      </c>
      <c r="D1423">
        <v>90</v>
      </c>
      <c r="E1423" t="s">
        <v>5</v>
      </c>
      <c r="F1423">
        <v>19</v>
      </c>
      <c r="G1423" t="s">
        <v>2</v>
      </c>
      <c r="H1423" t="s">
        <v>18</v>
      </c>
      <c r="I1423" t="s">
        <v>22</v>
      </c>
    </row>
    <row r="1424" spans="1:9">
      <c r="A1424">
        <v>1423</v>
      </c>
      <c r="B1424">
        <v>2059</v>
      </c>
      <c r="C1424">
        <v>1</v>
      </c>
      <c r="D1424">
        <v>181</v>
      </c>
      <c r="E1424" t="s">
        <v>6</v>
      </c>
      <c r="F1424">
        <v>35</v>
      </c>
      <c r="G1424" t="s">
        <v>1</v>
      </c>
      <c r="H1424" t="s">
        <v>18</v>
      </c>
      <c r="I1424" t="s">
        <v>8</v>
      </c>
    </row>
    <row r="1425" spans="1:9">
      <c r="A1425">
        <v>1424</v>
      </c>
      <c r="B1425">
        <v>735</v>
      </c>
      <c r="C1425">
        <v>4</v>
      </c>
      <c r="D1425">
        <v>90</v>
      </c>
      <c r="E1425" t="s">
        <v>5</v>
      </c>
      <c r="F1425">
        <v>32</v>
      </c>
      <c r="G1425" t="s">
        <v>1</v>
      </c>
      <c r="H1425" t="s">
        <v>18</v>
      </c>
      <c r="I1425" t="s">
        <v>11</v>
      </c>
    </row>
    <row r="1426" spans="1:9">
      <c r="A1426">
        <v>1425</v>
      </c>
      <c r="B1426">
        <v>844</v>
      </c>
      <c r="C1426">
        <v>3</v>
      </c>
      <c r="D1426">
        <v>159</v>
      </c>
      <c r="E1426" t="s">
        <v>6</v>
      </c>
      <c r="F1426">
        <v>18</v>
      </c>
      <c r="G1426" t="s">
        <v>1</v>
      </c>
      <c r="H1426" t="s">
        <v>18</v>
      </c>
      <c r="I1426" t="s">
        <v>10</v>
      </c>
    </row>
    <row r="1427" spans="1:9">
      <c r="A1427">
        <v>1426</v>
      </c>
      <c r="B1427">
        <v>850</v>
      </c>
      <c r="C1427">
        <v>5</v>
      </c>
      <c r="D1427">
        <v>90</v>
      </c>
      <c r="E1427" t="s">
        <v>6</v>
      </c>
      <c r="F1427">
        <v>26</v>
      </c>
      <c r="G1427" t="s">
        <v>1</v>
      </c>
      <c r="H1427" t="s">
        <v>18</v>
      </c>
      <c r="I1427" t="s">
        <v>12</v>
      </c>
    </row>
    <row r="1428" spans="1:9">
      <c r="A1428">
        <v>1427</v>
      </c>
      <c r="B1428">
        <v>1104</v>
      </c>
      <c r="C1428">
        <v>9</v>
      </c>
      <c r="D1428">
        <v>90</v>
      </c>
      <c r="E1428" t="s">
        <v>5</v>
      </c>
      <c r="F1428">
        <v>25</v>
      </c>
      <c r="G1428" t="s">
        <v>2</v>
      </c>
      <c r="H1428" t="s">
        <v>18</v>
      </c>
      <c r="I1428" t="s">
        <v>24</v>
      </c>
    </row>
    <row r="1429" spans="1:9">
      <c r="A1429">
        <v>1428</v>
      </c>
      <c r="B1429">
        <v>1295</v>
      </c>
      <c r="C1429">
        <v>4</v>
      </c>
      <c r="D1429">
        <v>134</v>
      </c>
      <c r="E1429" t="s">
        <v>6</v>
      </c>
      <c r="F1429">
        <v>32</v>
      </c>
      <c r="G1429" t="s">
        <v>1</v>
      </c>
      <c r="H1429" t="s">
        <v>18</v>
      </c>
      <c r="I1429" t="s">
        <v>11</v>
      </c>
    </row>
    <row r="1430" spans="1:9">
      <c r="A1430">
        <v>1429</v>
      </c>
      <c r="B1430">
        <v>678</v>
      </c>
      <c r="C1430">
        <v>3</v>
      </c>
      <c r="D1430">
        <v>85</v>
      </c>
      <c r="E1430" t="s">
        <v>5</v>
      </c>
      <c r="F1430">
        <v>23</v>
      </c>
      <c r="G1430" t="s">
        <v>1</v>
      </c>
      <c r="H1430" t="s">
        <v>18</v>
      </c>
      <c r="I1430" t="s">
        <v>10</v>
      </c>
    </row>
    <row r="1431" spans="1:9">
      <c r="A1431">
        <v>1430</v>
      </c>
      <c r="B1431">
        <v>870</v>
      </c>
      <c r="C1431">
        <v>1</v>
      </c>
      <c r="D1431">
        <v>90</v>
      </c>
      <c r="E1431" t="s">
        <v>6</v>
      </c>
      <c r="F1431">
        <v>33</v>
      </c>
      <c r="G1431" t="s">
        <v>1</v>
      </c>
      <c r="H1431" t="s">
        <v>18</v>
      </c>
      <c r="I1431" t="s">
        <v>8</v>
      </c>
    </row>
    <row r="1432" spans="1:9">
      <c r="A1432">
        <v>1431</v>
      </c>
      <c r="B1432">
        <v>1156</v>
      </c>
      <c r="C1432">
        <v>2</v>
      </c>
      <c r="D1432">
        <v>149</v>
      </c>
      <c r="E1432" t="s">
        <v>5</v>
      </c>
      <c r="F1432">
        <v>19</v>
      </c>
      <c r="G1432" t="s">
        <v>1</v>
      </c>
      <c r="H1432" t="s">
        <v>18</v>
      </c>
      <c r="I1432" t="s">
        <v>9</v>
      </c>
    </row>
    <row r="1433" spans="1:9">
      <c r="A1433">
        <v>1432</v>
      </c>
      <c r="B1433">
        <v>119</v>
      </c>
      <c r="C1433">
        <v>9</v>
      </c>
      <c r="D1433">
        <v>245</v>
      </c>
      <c r="E1433" t="s">
        <v>5</v>
      </c>
      <c r="F1433">
        <v>33</v>
      </c>
      <c r="G1433" t="s">
        <v>2</v>
      </c>
      <c r="H1433" t="s">
        <v>18</v>
      </c>
      <c r="I1433" t="s">
        <v>24</v>
      </c>
    </row>
    <row r="1434" spans="1:9">
      <c r="A1434">
        <v>1433</v>
      </c>
      <c r="B1434">
        <v>1849</v>
      </c>
      <c r="C1434">
        <v>1</v>
      </c>
      <c r="D1434">
        <v>90</v>
      </c>
      <c r="E1434" t="s">
        <v>6</v>
      </c>
      <c r="F1434">
        <v>40</v>
      </c>
      <c r="G1434" t="s">
        <v>1</v>
      </c>
      <c r="H1434" t="s">
        <v>18</v>
      </c>
      <c r="I1434" t="s">
        <v>8</v>
      </c>
    </row>
    <row r="1435" spans="1:9">
      <c r="A1435">
        <v>1434</v>
      </c>
      <c r="B1435">
        <v>582</v>
      </c>
      <c r="C1435">
        <v>4</v>
      </c>
      <c r="D1435">
        <v>129</v>
      </c>
      <c r="E1435" t="s">
        <v>6</v>
      </c>
      <c r="F1435">
        <v>18</v>
      </c>
      <c r="G1435" t="s">
        <v>1</v>
      </c>
      <c r="H1435" t="s">
        <v>17</v>
      </c>
      <c r="I1435" t="s">
        <v>11</v>
      </c>
    </row>
    <row r="1436" spans="1:9">
      <c r="A1436">
        <v>1435</v>
      </c>
      <c r="B1436">
        <v>1018</v>
      </c>
      <c r="C1436">
        <v>9</v>
      </c>
      <c r="D1436">
        <v>225</v>
      </c>
      <c r="E1436" t="s">
        <v>5</v>
      </c>
      <c r="F1436">
        <v>33</v>
      </c>
      <c r="G1436" t="s">
        <v>2</v>
      </c>
      <c r="H1436" t="s">
        <v>17</v>
      </c>
      <c r="I1436" t="s">
        <v>24</v>
      </c>
    </row>
    <row r="1437" spans="1:9">
      <c r="A1437">
        <v>1436</v>
      </c>
      <c r="B1437">
        <v>509</v>
      </c>
      <c r="C1437">
        <v>1</v>
      </c>
      <c r="D1437">
        <v>177</v>
      </c>
      <c r="E1437" t="s">
        <v>6</v>
      </c>
      <c r="F1437">
        <v>33</v>
      </c>
      <c r="G1437" t="s">
        <v>1</v>
      </c>
      <c r="H1437" t="s">
        <v>18</v>
      </c>
      <c r="I1437" t="s">
        <v>8</v>
      </c>
    </row>
    <row r="1438" spans="1:9">
      <c r="A1438">
        <v>1437</v>
      </c>
      <c r="B1438">
        <v>656</v>
      </c>
      <c r="C1438">
        <v>7</v>
      </c>
      <c r="D1438">
        <v>40</v>
      </c>
      <c r="E1438" t="s">
        <v>6</v>
      </c>
      <c r="F1438">
        <v>29</v>
      </c>
      <c r="G1438" t="s">
        <v>2</v>
      </c>
      <c r="H1438" t="s">
        <v>18</v>
      </c>
      <c r="I1438" t="s">
        <v>22</v>
      </c>
    </row>
    <row r="1439" spans="1:9">
      <c r="A1439">
        <v>1438</v>
      </c>
      <c r="B1439">
        <v>923</v>
      </c>
      <c r="C1439">
        <v>3</v>
      </c>
      <c r="D1439">
        <v>148</v>
      </c>
      <c r="E1439" t="s">
        <v>6</v>
      </c>
      <c r="F1439">
        <v>36</v>
      </c>
      <c r="G1439" t="s">
        <v>1</v>
      </c>
      <c r="H1439" t="s">
        <v>17</v>
      </c>
      <c r="I1439" t="s">
        <v>10</v>
      </c>
    </row>
    <row r="1440" spans="1:9">
      <c r="A1440">
        <v>1439</v>
      </c>
      <c r="B1440">
        <v>1605</v>
      </c>
      <c r="C1440">
        <v>4</v>
      </c>
      <c r="D1440">
        <v>195</v>
      </c>
      <c r="E1440" t="s">
        <v>6</v>
      </c>
      <c r="F1440">
        <v>28</v>
      </c>
      <c r="G1440" t="s">
        <v>1</v>
      </c>
      <c r="H1440" t="s">
        <v>18</v>
      </c>
      <c r="I1440" t="s">
        <v>11</v>
      </c>
    </row>
    <row r="1441" spans="1:9">
      <c r="A1441">
        <v>1440</v>
      </c>
      <c r="B1441">
        <v>279</v>
      </c>
      <c r="C1441">
        <v>5</v>
      </c>
      <c r="D1441">
        <v>96</v>
      </c>
      <c r="E1441" t="s">
        <v>6</v>
      </c>
      <c r="F1441">
        <v>35</v>
      </c>
      <c r="G1441" t="s">
        <v>1</v>
      </c>
      <c r="H1441" t="s">
        <v>18</v>
      </c>
      <c r="I1441" t="s">
        <v>12</v>
      </c>
    </row>
    <row r="1442" spans="1:9">
      <c r="A1442">
        <v>1441</v>
      </c>
      <c r="B1442">
        <v>1521</v>
      </c>
      <c r="C1442">
        <v>6</v>
      </c>
      <c r="D1442">
        <v>90</v>
      </c>
      <c r="E1442" t="s">
        <v>5</v>
      </c>
      <c r="F1442">
        <v>34</v>
      </c>
      <c r="G1442" t="s">
        <v>2</v>
      </c>
      <c r="H1442" t="s">
        <v>18</v>
      </c>
      <c r="I1442" t="s">
        <v>21</v>
      </c>
    </row>
    <row r="1443" spans="1:9">
      <c r="A1443">
        <v>1442</v>
      </c>
      <c r="B1443">
        <v>395</v>
      </c>
      <c r="C1443">
        <v>3</v>
      </c>
      <c r="D1443">
        <v>182</v>
      </c>
      <c r="E1443" t="s">
        <v>6</v>
      </c>
      <c r="F1443">
        <v>20</v>
      </c>
      <c r="G1443" t="s">
        <v>1</v>
      </c>
      <c r="H1443" t="s">
        <v>18</v>
      </c>
      <c r="I1443" t="s">
        <v>10</v>
      </c>
    </row>
    <row r="1444" spans="1:9">
      <c r="A1444">
        <v>1443</v>
      </c>
      <c r="B1444">
        <v>256</v>
      </c>
      <c r="C1444">
        <v>7</v>
      </c>
      <c r="D1444">
        <v>259</v>
      </c>
      <c r="E1444" t="s">
        <v>5</v>
      </c>
      <c r="F1444">
        <v>28</v>
      </c>
      <c r="G1444" t="s">
        <v>2</v>
      </c>
      <c r="H1444" t="s">
        <v>18</v>
      </c>
      <c r="I1444" t="s">
        <v>22</v>
      </c>
    </row>
    <row r="1445" spans="1:9">
      <c r="A1445">
        <v>1444</v>
      </c>
      <c r="B1445">
        <v>1843</v>
      </c>
      <c r="C1445">
        <v>2</v>
      </c>
      <c r="D1445">
        <v>157</v>
      </c>
      <c r="E1445" t="s">
        <v>6</v>
      </c>
      <c r="F1445">
        <v>26</v>
      </c>
      <c r="G1445" t="s">
        <v>1</v>
      </c>
      <c r="H1445" t="s">
        <v>18</v>
      </c>
      <c r="I1445" t="s">
        <v>9</v>
      </c>
    </row>
    <row r="1446" spans="1:9">
      <c r="A1446">
        <v>1445</v>
      </c>
      <c r="B1446">
        <v>19</v>
      </c>
      <c r="C1446">
        <v>6</v>
      </c>
      <c r="D1446">
        <v>90</v>
      </c>
      <c r="E1446" t="s">
        <v>6</v>
      </c>
      <c r="F1446">
        <v>29</v>
      </c>
      <c r="G1446" t="s">
        <v>2</v>
      </c>
      <c r="H1446" t="s">
        <v>18</v>
      </c>
      <c r="I1446" t="s">
        <v>21</v>
      </c>
    </row>
    <row r="1447" spans="1:9">
      <c r="A1447">
        <v>1446</v>
      </c>
      <c r="B1447">
        <v>521</v>
      </c>
      <c r="C1447">
        <v>9</v>
      </c>
      <c r="D1447">
        <v>356</v>
      </c>
      <c r="E1447" t="s">
        <v>6</v>
      </c>
      <c r="F1447">
        <v>19</v>
      </c>
      <c r="G1447" t="s">
        <v>2</v>
      </c>
      <c r="H1447" t="s">
        <v>17</v>
      </c>
      <c r="I1447" t="s">
        <v>24</v>
      </c>
    </row>
    <row r="1448" spans="1:9">
      <c r="A1448">
        <v>1447</v>
      </c>
      <c r="B1448">
        <v>750</v>
      </c>
      <c r="C1448">
        <v>3</v>
      </c>
      <c r="D1448">
        <v>90</v>
      </c>
      <c r="E1448" t="s">
        <v>5</v>
      </c>
      <c r="F1448">
        <v>27</v>
      </c>
      <c r="G1448" t="s">
        <v>1</v>
      </c>
      <c r="H1448" t="s">
        <v>18</v>
      </c>
      <c r="I1448" t="s">
        <v>10</v>
      </c>
    </row>
    <row r="1449" spans="1:9">
      <c r="A1449">
        <v>1448</v>
      </c>
      <c r="B1449">
        <v>68</v>
      </c>
      <c r="C1449">
        <v>7</v>
      </c>
      <c r="D1449">
        <v>266</v>
      </c>
      <c r="E1449" t="s">
        <v>5</v>
      </c>
      <c r="F1449">
        <v>34</v>
      </c>
      <c r="G1449" t="s">
        <v>2</v>
      </c>
      <c r="H1449" t="s">
        <v>18</v>
      </c>
      <c r="I1449" t="s">
        <v>22</v>
      </c>
    </row>
    <row r="1450" spans="1:9">
      <c r="A1450">
        <v>1449</v>
      </c>
      <c r="B1450">
        <v>1856</v>
      </c>
      <c r="C1450">
        <v>7</v>
      </c>
      <c r="D1450">
        <v>90</v>
      </c>
      <c r="E1450" t="s">
        <v>5</v>
      </c>
      <c r="F1450">
        <v>30</v>
      </c>
      <c r="G1450" t="s">
        <v>2</v>
      </c>
      <c r="H1450" t="s">
        <v>18</v>
      </c>
      <c r="I1450" t="s">
        <v>22</v>
      </c>
    </row>
    <row r="1451" spans="1:9">
      <c r="A1451">
        <v>1450</v>
      </c>
      <c r="B1451">
        <v>1970</v>
      </c>
      <c r="C1451">
        <v>7</v>
      </c>
      <c r="D1451">
        <v>90</v>
      </c>
      <c r="E1451" t="s">
        <v>6</v>
      </c>
      <c r="F1451">
        <v>33</v>
      </c>
      <c r="G1451" t="s">
        <v>2</v>
      </c>
      <c r="H1451" t="s">
        <v>18</v>
      </c>
      <c r="I1451" t="s">
        <v>22</v>
      </c>
    </row>
    <row r="1452" spans="1:9">
      <c r="A1452">
        <v>1451</v>
      </c>
      <c r="B1452">
        <v>450</v>
      </c>
      <c r="C1452">
        <v>4</v>
      </c>
      <c r="D1452">
        <v>90</v>
      </c>
      <c r="E1452" t="s">
        <v>5</v>
      </c>
      <c r="F1452">
        <v>39</v>
      </c>
      <c r="G1452" t="s">
        <v>1</v>
      </c>
      <c r="H1452" t="s">
        <v>18</v>
      </c>
      <c r="I1452" t="s">
        <v>11</v>
      </c>
    </row>
    <row r="1453" spans="1:9">
      <c r="A1453">
        <v>1452</v>
      </c>
      <c r="B1453">
        <v>1982</v>
      </c>
      <c r="C1453">
        <v>1</v>
      </c>
      <c r="D1453">
        <v>193</v>
      </c>
      <c r="E1453" t="s">
        <v>5</v>
      </c>
      <c r="F1453">
        <v>31</v>
      </c>
      <c r="G1453" t="s">
        <v>1</v>
      </c>
      <c r="H1453" t="s">
        <v>17</v>
      </c>
      <c r="I1453" t="s">
        <v>8</v>
      </c>
    </row>
    <row r="1454" spans="1:9">
      <c r="A1454">
        <v>1453</v>
      </c>
      <c r="B1454">
        <v>1572</v>
      </c>
      <c r="C1454">
        <v>3</v>
      </c>
      <c r="D1454">
        <v>128</v>
      </c>
      <c r="E1454" t="s">
        <v>5</v>
      </c>
      <c r="F1454">
        <v>31</v>
      </c>
      <c r="G1454" t="s">
        <v>1</v>
      </c>
      <c r="H1454" t="s">
        <v>17</v>
      </c>
      <c r="I1454" t="s">
        <v>10</v>
      </c>
    </row>
    <row r="1455" spans="1:9">
      <c r="A1455">
        <v>1454</v>
      </c>
      <c r="B1455">
        <v>902</v>
      </c>
      <c r="C1455">
        <v>8</v>
      </c>
      <c r="D1455">
        <v>40</v>
      </c>
      <c r="E1455" t="s">
        <v>5</v>
      </c>
      <c r="F1455">
        <v>35</v>
      </c>
      <c r="G1455" t="s">
        <v>2</v>
      </c>
      <c r="H1455" t="s">
        <v>18</v>
      </c>
      <c r="I1455" t="s">
        <v>23</v>
      </c>
    </row>
    <row r="1456" spans="1:9">
      <c r="A1456">
        <v>1455</v>
      </c>
      <c r="B1456">
        <v>399</v>
      </c>
      <c r="C1456">
        <v>4</v>
      </c>
      <c r="D1456">
        <v>82</v>
      </c>
      <c r="E1456" t="s">
        <v>5</v>
      </c>
      <c r="F1456">
        <v>28</v>
      </c>
      <c r="G1456" t="s">
        <v>1</v>
      </c>
      <c r="H1456" t="s">
        <v>17</v>
      </c>
      <c r="I1456" t="s">
        <v>11</v>
      </c>
    </row>
    <row r="1457" spans="1:9">
      <c r="A1457">
        <v>1456</v>
      </c>
      <c r="B1457">
        <v>1333</v>
      </c>
      <c r="C1457">
        <v>3</v>
      </c>
      <c r="D1457">
        <v>95</v>
      </c>
      <c r="E1457" t="s">
        <v>6</v>
      </c>
      <c r="F1457">
        <v>30</v>
      </c>
      <c r="G1457" t="s">
        <v>1</v>
      </c>
      <c r="H1457" t="s">
        <v>17</v>
      </c>
      <c r="I1457" t="s">
        <v>10</v>
      </c>
    </row>
    <row r="1458" spans="1:9">
      <c r="A1458">
        <v>1457</v>
      </c>
      <c r="B1458">
        <v>24</v>
      </c>
      <c r="C1458">
        <v>1</v>
      </c>
      <c r="D1458">
        <v>81</v>
      </c>
      <c r="E1458" t="s">
        <v>6</v>
      </c>
      <c r="F1458">
        <v>32</v>
      </c>
      <c r="G1458" t="s">
        <v>1</v>
      </c>
      <c r="H1458" t="s">
        <v>18</v>
      </c>
      <c r="I1458" t="s">
        <v>8</v>
      </c>
    </row>
    <row r="1459" spans="1:9">
      <c r="A1459">
        <v>1458</v>
      </c>
      <c r="B1459">
        <v>2007</v>
      </c>
      <c r="C1459">
        <v>6</v>
      </c>
      <c r="D1459">
        <v>40</v>
      </c>
      <c r="E1459" t="s">
        <v>5</v>
      </c>
      <c r="F1459">
        <v>27</v>
      </c>
      <c r="G1459" t="s">
        <v>2</v>
      </c>
      <c r="H1459" t="s">
        <v>18</v>
      </c>
      <c r="I1459" t="s">
        <v>21</v>
      </c>
    </row>
    <row r="1460" spans="1:9">
      <c r="A1460">
        <v>1459</v>
      </c>
      <c r="B1460">
        <v>29</v>
      </c>
      <c r="C1460">
        <v>1</v>
      </c>
      <c r="D1460">
        <v>90</v>
      </c>
      <c r="E1460" t="s">
        <v>5</v>
      </c>
      <c r="F1460">
        <v>22</v>
      </c>
      <c r="G1460" t="s">
        <v>1</v>
      </c>
      <c r="H1460" t="s">
        <v>18</v>
      </c>
      <c r="I1460" t="s">
        <v>8</v>
      </c>
    </row>
    <row r="1461" spans="1:9">
      <c r="A1461">
        <v>1460</v>
      </c>
      <c r="B1461">
        <v>963</v>
      </c>
      <c r="C1461">
        <v>5</v>
      </c>
      <c r="D1461">
        <v>90</v>
      </c>
      <c r="E1461" t="s">
        <v>5</v>
      </c>
      <c r="F1461">
        <v>20</v>
      </c>
      <c r="G1461" t="s">
        <v>1</v>
      </c>
      <c r="H1461" t="s">
        <v>18</v>
      </c>
      <c r="I1461" t="s">
        <v>12</v>
      </c>
    </row>
    <row r="1462" spans="1:9">
      <c r="A1462">
        <v>1461</v>
      </c>
      <c r="B1462">
        <v>30</v>
      </c>
      <c r="C1462">
        <v>4</v>
      </c>
      <c r="D1462">
        <v>184</v>
      </c>
      <c r="E1462" t="s">
        <v>6</v>
      </c>
      <c r="F1462">
        <v>20</v>
      </c>
      <c r="G1462" t="s">
        <v>1</v>
      </c>
      <c r="H1462" t="s">
        <v>18</v>
      </c>
      <c r="I1462" t="s">
        <v>11</v>
      </c>
    </row>
    <row r="1463" spans="1:9">
      <c r="A1463">
        <v>1462</v>
      </c>
      <c r="B1463">
        <v>902</v>
      </c>
      <c r="C1463">
        <v>2</v>
      </c>
      <c r="D1463">
        <v>127</v>
      </c>
      <c r="E1463" t="s">
        <v>5</v>
      </c>
      <c r="F1463">
        <v>35</v>
      </c>
      <c r="G1463" t="s">
        <v>1</v>
      </c>
      <c r="H1463" t="s">
        <v>18</v>
      </c>
      <c r="I1463" t="s">
        <v>9</v>
      </c>
    </row>
    <row r="1464" spans="1:9">
      <c r="A1464">
        <v>1463</v>
      </c>
      <c r="B1464">
        <v>310</v>
      </c>
      <c r="C1464">
        <v>4</v>
      </c>
      <c r="D1464">
        <v>90</v>
      </c>
      <c r="E1464" t="s">
        <v>5</v>
      </c>
      <c r="F1464">
        <v>34</v>
      </c>
      <c r="G1464" t="s">
        <v>1</v>
      </c>
      <c r="H1464" t="s">
        <v>18</v>
      </c>
      <c r="I1464" t="s">
        <v>11</v>
      </c>
    </row>
    <row r="1465" spans="1:9">
      <c r="A1465">
        <v>1464</v>
      </c>
      <c r="B1465">
        <v>2097</v>
      </c>
      <c r="C1465">
        <v>2</v>
      </c>
      <c r="D1465">
        <v>90</v>
      </c>
      <c r="E1465" t="s">
        <v>6</v>
      </c>
      <c r="F1465">
        <v>28</v>
      </c>
      <c r="G1465" t="s">
        <v>1</v>
      </c>
      <c r="H1465" t="s">
        <v>18</v>
      </c>
      <c r="I1465" t="s">
        <v>9</v>
      </c>
    </row>
    <row r="1466" spans="1:9">
      <c r="A1466">
        <v>1465</v>
      </c>
      <c r="B1466">
        <v>1575</v>
      </c>
      <c r="C1466">
        <v>3</v>
      </c>
      <c r="D1466">
        <v>91</v>
      </c>
      <c r="E1466" t="s">
        <v>6</v>
      </c>
      <c r="F1466">
        <v>35</v>
      </c>
      <c r="G1466" t="s">
        <v>1</v>
      </c>
      <c r="H1466" t="s">
        <v>18</v>
      </c>
      <c r="I1466" t="s">
        <v>10</v>
      </c>
    </row>
    <row r="1467" spans="1:9">
      <c r="A1467">
        <v>1466</v>
      </c>
      <c r="B1467">
        <v>430</v>
      </c>
      <c r="C1467">
        <v>3</v>
      </c>
      <c r="D1467">
        <v>90</v>
      </c>
      <c r="E1467" t="s">
        <v>6</v>
      </c>
      <c r="F1467">
        <v>24</v>
      </c>
      <c r="G1467" t="s">
        <v>1</v>
      </c>
      <c r="H1467" t="s">
        <v>18</v>
      </c>
      <c r="I1467" t="s">
        <v>10</v>
      </c>
    </row>
    <row r="1468" spans="1:9">
      <c r="A1468">
        <v>1467</v>
      </c>
      <c r="B1468">
        <v>642</v>
      </c>
      <c r="C1468">
        <v>3</v>
      </c>
      <c r="D1468">
        <v>215</v>
      </c>
      <c r="E1468" t="s">
        <v>5</v>
      </c>
      <c r="F1468">
        <v>25</v>
      </c>
      <c r="G1468" t="s">
        <v>1</v>
      </c>
      <c r="H1468" t="s">
        <v>17</v>
      </c>
      <c r="I1468" t="s">
        <v>10</v>
      </c>
    </row>
    <row r="1469" spans="1:9">
      <c r="A1469">
        <v>1468</v>
      </c>
      <c r="B1469">
        <v>1548</v>
      </c>
      <c r="C1469">
        <v>3</v>
      </c>
      <c r="D1469">
        <v>146</v>
      </c>
      <c r="E1469" t="s">
        <v>5</v>
      </c>
      <c r="F1469">
        <v>35</v>
      </c>
      <c r="G1469" t="s">
        <v>1</v>
      </c>
      <c r="H1469" t="s">
        <v>18</v>
      </c>
      <c r="I1469" t="s">
        <v>10</v>
      </c>
    </row>
    <row r="1470" spans="1:9">
      <c r="A1470">
        <v>1469</v>
      </c>
      <c r="B1470">
        <v>903</v>
      </c>
      <c r="C1470">
        <v>4</v>
      </c>
      <c r="D1470">
        <v>248</v>
      </c>
      <c r="E1470" t="s">
        <v>6</v>
      </c>
      <c r="F1470">
        <v>31</v>
      </c>
      <c r="G1470" t="s">
        <v>1</v>
      </c>
      <c r="H1470" t="s">
        <v>18</v>
      </c>
      <c r="I1470" t="s">
        <v>11</v>
      </c>
    </row>
    <row r="1471" spans="1:9">
      <c r="A1471">
        <v>1470</v>
      </c>
      <c r="B1471">
        <v>1136</v>
      </c>
      <c r="C1471">
        <v>2</v>
      </c>
      <c r="D1471">
        <v>181</v>
      </c>
      <c r="E1471" t="s">
        <v>5</v>
      </c>
      <c r="F1471">
        <v>25</v>
      </c>
      <c r="G1471" t="s">
        <v>1</v>
      </c>
      <c r="H1471" t="s">
        <v>18</v>
      </c>
      <c r="I1471" t="s">
        <v>9</v>
      </c>
    </row>
    <row r="1472" spans="1:9">
      <c r="A1472">
        <v>1471</v>
      </c>
      <c r="B1472">
        <v>1845</v>
      </c>
      <c r="C1472">
        <v>5</v>
      </c>
      <c r="D1472">
        <v>144</v>
      </c>
      <c r="E1472" t="s">
        <v>5</v>
      </c>
      <c r="F1472">
        <v>35</v>
      </c>
      <c r="G1472" t="s">
        <v>1</v>
      </c>
      <c r="H1472" t="s">
        <v>18</v>
      </c>
      <c r="I1472" t="s">
        <v>12</v>
      </c>
    </row>
    <row r="1473" spans="1:9">
      <c r="A1473">
        <v>1472</v>
      </c>
      <c r="B1473">
        <v>59</v>
      </c>
      <c r="C1473">
        <v>6</v>
      </c>
      <c r="D1473">
        <v>40</v>
      </c>
      <c r="E1473" t="s">
        <v>6</v>
      </c>
      <c r="F1473">
        <v>36</v>
      </c>
      <c r="G1473" t="s">
        <v>2</v>
      </c>
      <c r="H1473" t="s">
        <v>18</v>
      </c>
      <c r="I1473" t="s">
        <v>21</v>
      </c>
    </row>
    <row r="1474" spans="1:9">
      <c r="A1474">
        <v>1473</v>
      </c>
      <c r="B1474">
        <v>226</v>
      </c>
      <c r="C1474">
        <v>2</v>
      </c>
      <c r="D1474">
        <v>90</v>
      </c>
      <c r="E1474" t="s">
        <v>5</v>
      </c>
      <c r="F1474">
        <v>22</v>
      </c>
      <c r="G1474" t="s">
        <v>1</v>
      </c>
      <c r="H1474" t="s">
        <v>18</v>
      </c>
      <c r="I1474" t="s">
        <v>9</v>
      </c>
    </row>
    <row r="1475" spans="1:9">
      <c r="A1475">
        <v>1474</v>
      </c>
      <c r="B1475">
        <v>470</v>
      </c>
      <c r="C1475">
        <v>3</v>
      </c>
      <c r="D1475">
        <v>90</v>
      </c>
      <c r="E1475" t="s">
        <v>6</v>
      </c>
      <c r="F1475">
        <v>25</v>
      </c>
      <c r="G1475" t="s">
        <v>1</v>
      </c>
      <c r="H1475" t="s">
        <v>18</v>
      </c>
      <c r="I1475" t="s">
        <v>10</v>
      </c>
    </row>
    <row r="1476" spans="1:9">
      <c r="A1476">
        <v>1475</v>
      </c>
      <c r="B1476">
        <v>1773</v>
      </c>
      <c r="C1476">
        <v>7</v>
      </c>
      <c r="D1476">
        <v>40</v>
      </c>
      <c r="E1476" t="s">
        <v>6</v>
      </c>
      <c r="F1476">
        <v>20</v>
      </c>
      <c r="G1476" t="s">
        <v>2</v>
      </c>
      <c r="H1476" t="s">
        <v>18</v>
      </c>
      <c r="I1476" t="s">
        <v>22</v>
      </c>
    </row>
    <row r="1477" spans="1:9">
      <c r="A1477">
        <v>1476</v>
      </c>
      <c r="B1477">
        <v>1405</v>
      </c>
      <c r="C1477">
        <v>5</v>
      </c>
      <c r="D1477">
        <v>90</v>
      </c>
      <c r="E1477" t="s">
        <v>5</v>
      </c>
      <c r="F1477">
        <v>32</v>
      </c>
      <c r="G1477" t="s">
        <v>1</v>
      </c>
      <c r="H1477" t="s">
        <v>18</v>
      </c>
      <c r="I1477" t="s">
        <v>12</v>
      </c>
    </row>
    <row r="1478" spans="1:9">
      <c r="A1478">
        <v>1477</v>
      </c>
      <c r="B1478">
        <v>389</v>
      </c>
      <c r="C1478">
        <v>4</v>
      </c>
      <c r="D1478">
        <v>90</v>
      </c>
      <c r="E1478" t="s">
        <v>5</v>
      </c>
      <c r="F1478">
        <v>24</v>
      </c>
      <c r="G1478" t="s">
        <v>1</v>
      </c>
      <c r="H1478" t="s">
        <v>18</v>
      </c>
      <c r="I1478" t="s">
        <v>11</v>
      </c>
    </row>
    <row r="1479" spans="1:9">
      <c r="A1479">
        <v>1478</v>
      </c>
      <c r="B1479">
        <v>180</v>
      </c>
      <c r="C1479">
        <v>3</v>
      </c>
      <c r="D1479">
        <v>154</v>
      </c>
      <c r="E1479" t="s">
        <v>5</v>
      </c>
      <c r="F1479">
        <v>24</v>
      </c>
      <c r="G1479" t="s">
        <v>1</v>
      </c>
      <c r="H1479" t="s">
        <v>18</v>
      </c>
      <c r="I1479" t="s">
        <v>10</v>
      </c>
    </row>
    <row r="1480" spans="1:9">
      <c r="A1480">
        <v>1479</v>
      </c>
      <c r="B1480">
        <v>451</v>
      </c>
      <c r="C1480">
        <v>5</v>
      </c>
      <c r="D1480">
        <v>90</v>
      </c>
      <c r="E1480" t="s">
        <v>6</v>
      </c>
      <c r="F1480">
        <v>30</v>
      </c>
      <c r="G1480" t="s">
        <v>1</v>
      </c>
      <c r="H1480" t="s">
        <v>18</v>
      </c>
      <c r="I1480" t="s">
        <v>12</v>
      </c>
    </row>
    <row r="1481" spans="1:9">
      <c r="A1481">
        <v>1480</v>
      </c>
      <c r="B1481">
        <v>1076</v>
      </c>
      <c r="C1481">
        <v>9</v>
      </c>
      <c r="D1481">
        <v>90</v>
      </c>
      <c r="E1481" t="s">
        <v>6</v>
      </c>
      <c r="F1481">
        <v>20</v>
      </c>
      <c r="G1481" t="s">
        <v>2</v>
      </c>
      <c r="H1481" t="s">
        <v>18</v>
      </c>
      <c r="I1481" t="s">
        <v>24</v>
      </c>
    </row>
    <row r="1482" spans="1:9">
      <c r="A1482">
        <v>1481</v>
      </c>
      <c r="B1482">
        <v>456</v>
      </c>
      <c r="C1482">
        <v>4</v>
      </c>
      <c r="D1482">
        <v>90</v>
      </c>
      <c r="E1482" t="s">
        <v>5</v>
      </c>
      <c r="F1482">
        <v>32</v>
      </c>
      <c r="G1482" t="s">
        <v>1</v>
      </c>
      <c r="H1482" t="s">
        <v>18</v>
      </c>
      <c r="I1482" t="s">
        <v>11</v>
      </c>
    </row>
    <row r="1483" spans="1:9">
      <c r="A1483">
        <v>1482</v>
      </c>
      <c r="B1483">
        <v>1051</v>
      </c>
      <c r="C1483">
        <v>4</v>
      </c>
      <c r="D1483">
        <v>123</v>
      </c>
      <c r="E1483" t="s">
        <v>5</v>
      </c>
      <c r="F1483">
        <v>50</v>
      </c>
      <c r="G1483" t="s">
        <v>1</v>
      </c>
      <c r="H1483" t="s">
        <v>18</v>
      </c>
      <c r="I1483" t="s">
        <v>11</v>
      </c>
    </row>
    <row r="1484" spans="1:9">
      <c r="A1484">
        <v>1483</v>
      </c>
      <c r="B1484">
        <v>102</v>
      </c>
      <c r="C1484">
        <v>9</v>
      </c>
      <c r="D1484">
        <v>40</v>
      </c>
      <c r="E1484" t="s">
        <v>5</v>
      </c>
      <c r="F1484">
        <v>19</v>
      </c>
      <c r="G1484" t="s">
        <v>2</v>
      </c>
      <c r="H1484" t="s">
        <v>18</v>
      </c>
      <c r="I1484" t="s">
        <v>24</v>
      </c>
    </row>
    <row r="1485" spans="1:9">
      <c r="A1485">
        <v>1484</v>
      </c>
      <c r="B1485">
        <v>682</v>
      </c>
      <c r="C1485">
        <v>2</v>
      </c>
      <c r="D1485">
        <v>94</v>
      </c>
      <c r="E1485" t="s">
        <v>6</v>
      </c>
      <c r="F1485">
        <v>43</v>
      </c>
      <c r="G1485" t="s">
        <v>1</v>
      </c>
      <c r="H1485" t="s">
        <v>18</v>
      </c>
      <c r="I1485" t="s">
        <v>9</v>
      </c>
    </row>
    <row r="1486" spans="1:9">
      <c r="A1486">
        <v>1485</v>
      </c>
      <c r="B1486">
        <v>1927</v>
      </c>
      <c r="C1486">
        <v>5</v>
      </c>
      <c r="D1486">
        <v>174</v>
      </c>
      <c r="E1486" t="s">
        <v>6</v>
      </c>
      <c r="F1486">
        <v>28</v>
      </c>
      <c r="G1486" t="s">
        <v>1</v>
      </c>
      <c r="H1486" t="s">
        <v>18</v>
      </c>
      <c r="I1486" t="s">
        <v>12</v>
      </c>
    </row>
    <row r="1487" spans="1:9">
      <c r="A1487">
        <v>1486</v>
      </c>
      <c r="B1487">
        <v>1522</v>
      </c>
      <c r="C1487">
        <v>2</v>
      </c>
      <c r="D1487">
        <v>184</v>
      </c>
      <c r="E1487" t="s">
        <v>6</v>
      </c>
      <c r="F1487">
        <v>26</v>
      </c>
      <c r="G1487" t="s">
        <v>1</v>
      </c>
      <c r="H1487" t="s">
        <v>18</v>
      </c>
      <c r="I1487" t="s">
        <v>9</v>
      </c>
    </row>
    <row r="1488" spans="1:9">
      <c r="A1488">
        <v>1487</v>
      </c>
      <c r="B1488">
        <v>1045</v>
      </c>
      <c r="C1488">
        <v>8</v>
      </c>
      <c r="D1488">
        <v>40</v>
      </c>
      <c r="E1488" t="s">
        <v>6</v>
      </c>
      <c r="F1488">
        <v>26</v>
      </c>
      <c r="G1488" t="s">
        <v>2</v>
      </c>
      <c r="H1488" t="s">
        <v>18</v>
      </c>
      <c r="I1488" t="s">
        <v>23</v>
      </c>
    </row>
    <row r="1489" spans="1:9">
      <c r="A1489">
        <v>1488</v>
      </c>
      <c r="B1489">
        <v>917</v>
      </c>
      <c r="C1489">
        <v>8</v>
      </c>
      <c r="D1489">
        <v>40</v>
      </c>
      <c r="E1489" t="s">
        <v>6</v>
      </c>
      <c r="F1489">
        <v>24</v>
      </c>
      <c r="G1489" t="s">
        <v>2</v>
      </c>
      <c r="H1489" t="s">
        <v>18</v>
      </c>
      <c r="I1489" t="s">
        <v>23</v>
      </c>
    </row>
    <row r="1490" spans="1:9">
      <c r="A1490">
        <v>1489</v>
      </c>
      <c r="B1490">
        <v>89</v>
      </c>
      <c r="C1490">
        <v>3</v>
      </c>
      <c r="D1490">
        <v>122</v>
      </c>
      <c r="E1490" t="s">
        <v>5</v>
      </c>
      <c r="F1490">
        <v>32</v>
      </c>
      <c r="G1490" t="s">
        <v>1</v>
      </c>
      <c r="H1490" t="s">
        <v>17</v>
      </c>
      <c r="I1490" t="s">
        <v>10</v>
      </c>
    </row>
    <row r="1491" spans="1:9">
      <c r="A1491">
        <v>1490</v>
      </c>
      <c r="B1491">
        <v>1124</v>
      </c>
      <c r="C1491">
        <v>5</v>
      </c>
      <c r="D1491">
        <v>167</v>
      </c>
      <c r="E1491" t="s">
        <v>5</v>
      </c>
      <c r="F1491">
        <v>25</v>
      </c>
      <c r="G1491" t="s">
        <v>1</v>
      </c>
      <c r="H1491" t="s">
        <v>18</v>
      </c>
      <c r="I1491" t="s">
        <v>12</v>
      </c>
    </row>
    <row r="1492" spans="1:9">
      <c r="A1492">
        <v>1491</v>
      </c>
      <c r="B1492">
        <v>1547</v>
      </c>
      <c r="C1492">
        <v>6</v>
      </c>
      <c r="D1492">
        <v>274</v>
      </c>
      <c r="E1492" t="s">
        <v>6</v>
      </c>
      <c r="F1492">
        <v>31</v>
      </c>
      <c r="G1492" t="s">
        <v>2</v>
      </c>
      <c r="H1492" t="s">
        <v>18</v>
      </c>
      <c r="I1492" t="s">
        <v>21</v>
      </c>
    </row>
    <row r="1493" spans="1:9">
      <c r="A1493">
        <v>1492</v>
      </c>
      <c r="B1493">
        <v>600</v>
      </c>
      <c r="C1493">
        <v>7</v>
      </c>
      <c r="D1493">
        <v>223</v>
      </c>
      <c r="E1493" t="s">
        <v>6</v>
      </c>
      <c r="F1493">
        <v>24</v>
      </c>
      <c r="G1493" t="s">
        <v>2</v>
      </c>
      <c r="H1493" t="s">
        <v>18</v>
      </c>
      <c r="I1493" t="s">
        <v>22</v>
      </c>
    </row>
    <row r="1494" spans="1:9">
      <c r="A1494">
        <v>1493</v>
      </c>
      <c r="B1494">
        <v>443</v>
      </c>
      <c r="C1494">
        <v>1</v>
      </c>
      <c r="D1494">
        <v>247</v>
      </c>
      <c r="E1494" t="s">
        <v>6</v>
      </c>
      <c r="F1494">
        <v>33</v>
      </c>
      <c r="G1494" t="s">
        <v>1</v>
      </c>
      <c r="H1494" t="s">
        <v>18</v>
      </c>
      <c r="I1494" t="s">
        <v>8</v>
      </c>
    </row>
    <row r="1495" spans="1:9">
      <c r="A1495">
        <v>1494</v>
      </c>
      <c r="B1495">
        <v>1918</v>
      </c>
      <c r="C1495">
        <v>6</v>
      </c>
      <c r="D1495">
        <v>400</v>
      </c>
      <c r="E1495" t="s">
        <v>6</v>
      </c>
      <c r="F1495">
        <v>29</v>
      </c>
      <c r="G1495" t="s">
        <v>2</v>
      </c>
      <c r="H1495" t="s">
        <v>18</v>
      </c>
      <c r="I1495" t="s">
        <v>21</v>
      </c>
    </row>
    <row r="1496" spans="1:9">
      <c r="A1496">
        <v>1495</v>
      </c>
      <c r="B1496">
        <v>501</v>
      </c>
      <c r="C1496">
        <v>9</v>
      </c>
      <c r="D1496">
        <v>40</v>
      </c>
      <c r="E1496" t="s">
        <v>5</v>
      </c>
      <c r="F1496">
        <v>33</v>
      </c>
      <c r="G1496" t="s">
        <v>2</v>
      </c>
      <c r="H1496" t="s">
        <v>18</v>
      </c>
      <c r="I1496" t="s">
        <v>24</v>
      </c>
    </row>
    <row r="1497" spans="1:9">
      <c r="A1497">
        <v>1496</v>
      </c>
      <c r="B1497">
        <v>1416</v>
      </c>
      <c r="C1497">
        <v>6</v>
      </c>
      <c r="D1497">
        <v>40</v>
      </c>
      <c r="E1497" t="s">
        <v>6</v>
      </c>
      <c r="F1497">
        <v>29</v>
      </c>
      <c r="G1497" t="s">
        <v>2</v>
      </c>
      <c r="H1497" t="s">
        <v>18</v>
      </c>
      <c r="I1497" t="s">
        <v>21</v>
      </c>
    </row>
    <row r="1498" spans="1:9">
      <c r="A1498">
        <v>1497</v>
      </c>
      <c r="B1498">
        <v>385</v>
      </c>
      <c r="C1498">
        <v>2</v>
      </c>
      <c r="D1498">
        <v>90</v>
      </c>
      <c r="E1498" t="s">
        <v>6</v>
      </c>
      <c r="F1498">
        <v>32</v>
      </c>
      <c r="G1498" t="s">
        <v>1</v>
      </c>
      <c r="H1498" t="s">
        <v>18</v>
      </c>
      <c r="I1498" t="s">
        <v>9</v>
      </c>
    </row>
    <row r="1499" spans="1:9">
      <c r="A1499">
        <v>1498</v>
      </c>
      <c r="B1499">
        <v>511</v>
      </c>
      <c r="C1499">
        <v>3</v>
      </c>
      <c r="D1499">
        <v>90</v>
      </c>
      <c r="E1499" t="s">
        <v>6</v>
      </c>
      <c r="F1499">
        <v>35</v>
      </c>
      <c r="G1499" t="s">
        <v>1</v>
      </c>
      <c r="H1499" t="s">
        <v>18</v>
      </c>
      <c r="I1499" t="s">
        <v>10</v>
      </c>
    </row>
    <row r="1500" spans="1:9">
      <c r="A1500">
        <v>1499</v>
      </c>
      <c r="B1500">
        <v>631</v>
      </c>
      <c r="C1500">
        <v>4</v>
      </c>
      <c r="D1500">
        <v>125</v>
      </c>
      <c r="E1500" t="s">
        <v>6</v>
      </c>
      <c r="F1500">
        <v>22</v>
      </c>
      <c r="G1500" t="s">
        <v>1</v>
      </c>
      <c r="H1500" t="s">
        <v>18</v>
      </c>
      <c r="I1500" t="s">
        <v>11</v>
      </c>
    </row>
    <row r="1501" spans="1:9">
      <c r="A1501">
        <v>1500</v>
      </c>
      <c r="B1501">
        <v>714</v>
      </c>
      <c r="C1501">
        <v>1</v>
      </c>
      <c r="D1501">
        <v>132</v>
      </c>
      <c r="E1501" t="s">
        <v>6</v>
      </c>
      <c r="F1501">
        <v>37</v>
      </c>
      <c r="G1501" t="s">
        <v>1</v>
      </c>
      <c r="H1501" t="s">
        <v>18</v>
      </c>
      <c r="I1501" t="s">
        <v>8</v>
      </c>
    </row>
    <row r="1502" spans="1:9">
      <c r="A1502">
        <v>1501</v>
      </c>
      <c r="B1502">
        <v>202</v>
      </c>
      <c r="C1502">
        <v>9</v>
      </c>
      <c r="D1502">
        <v>90</v>
      </c>
      <c r="E1502" t="s">
        <v>5</v>
      </c>
      <c r="F1502">
        <v>25</v>
      </c>
      <c r="G1502" t="s">
        <v>2</v>
      </c>
      <c r="H1502" t="s">
        <v>18</v>
      </c>
      <c r="I1502" t="s">
        <v>24</v>
      </c>
    </row>
    <row r="1503" spans="1:9">
      <c r="A1503">
        <v>1502</v>
      </c>
      <c r="B1503">
        <v>977</v>
      </c>
      <c r="C1503">
        <v>5</v>
      </c>
      <c r="D1503">
        <v>92</v>
      </c>
      <c r="E1503" t="s">
        <v>6</v>
      </c>
      <c r="F1503">
        <v>27</v>
      </c>
      <c r="G1503" t="s">
        <v>1</v>
      </c>
      <c r="H1503" t="s">
        <v>17</v>
      </c>
      <c r="I1503" t="s">
        <v>12</v>
      </c>
    </row>
    <row r="1504" spans="1:9">
      <c r="A1504">
        <v>1503</v>
      </c>
      <c r="B1504">
        <v>1055</v>
      </c>
      <c r="C1504">
        <v>5</v>
      </c>
      <c r="D1504">
        <v>125</v>
      </c>
      <c r="E1504" t="s">
        <v>5</v>
      </c>
      <c r="F1504">
        <v>26</v>
      </c>
      <c r="G1504" t="s">
        <v>1</v>
      </c>
      <c r="H1504" t="s">
        <v>18</v>
      </c>
      <c r="I1504" t="s">
        <v>12</v>
      </c>
    </row>
    <row r="1505" spans="1:9">
      <c r="A1505">
        <v>1504</v>
      </c>
      <c r="B1505">
        <v>6</v>
      </c>
      <c r="C1505">
        <v>5</v>
      </c>
      <c r="D1505">
        <v>155</v>
      </c>
      <c r="E1505" t="s">
        <v>6</v>
      </c>
      <c r="F1505">
        <v>30</v>
      </c>
      <c r="G1505" t="s">
        <v>1</v>
      </c>
      <c r="H1505" t="s">
        <v>18</v>
      </c>
      <c r="I1505" t="s">
        <v>12</v>
      </c>
    </row>
    <row r="1506" spans="1:9">
      <c r="A1506">
        <v>1505</v>
      </c>
      <c r="B1506">
        <v>1168</v>
      </c>
      <c r="C1506">
        <v>1</v>
      </c>
      <c r="D1506">
        <v>196</v>
      </c>
      <c r="E1506" t="s">
        <v>5</v>
      </c>
      <c r="F1506">
        <v>24</v>
      </c>
      <c r="G1506" t="s">
        <v>1</v>
      </c>
      <c r="H1506" t="s">
        <v>18</v>
      </c>
      <c r="I1506" t="s">
        <v>8</v>
      </c>
    </row>
    <row r="1507" spans="1:9">
      <c r="A1507">
        <v>1506</v>
      </c>
      <c r="B1507">
        <v>318</v>
      </c>
      <c r="C1507">
        <v>1</v>
      </c>
      <c r="D1507">
        <v>153</v>
      </c>
      <c r="E1507" t="s">
        <v>6</v>
      </c>
      <c r="F1507">
        <v>25</v>
      </c>
      <c r="G1507" t="s">
        <v>1</v>
      </c>
      <c r="H1507" t="s">
        <v>17</v>
      </c>
      <c r="I1507" t="s">
        <v>8</v>
      </c>
    </row>
    <row r="1508" spans="1:9">
      <c r="A1508">
        <v>1507</v>
      </c>
      <c r="B1508">
        <v>1372</v>
      </c>
      <c r="C1508">
        <v>6</v>
      </c>
      <c r="D1508">
        <v>343</v>
      </c>
      <c r="E1508" t="s">
        <v>6</v>
      </c>
      <c r="F1508">
        <v>27</v>
      </c>
      <c r="G1508" t="s">
        <v>2</v>
      </c>
      <c r="H1508" t="s">
        <v>18</v>
      </c>
      <c r="I1508" t="s">
        <v>21</v>
      </c>
    </row>
    <row r="1509" spans="1:9">
      <c r="A1509">
        <v>1508</v>
      </c>
      <c r="B1509">
        <v>758</v>
      </c>
      <c r="C1509">
        <v>1</v>
      </c>
      <c r="D1509">
        <v>90</v>
      </c>
      <c r="E1509" t="s">
        <v>5</v>
      </c>
      <c r="F1509">
        <v>33</v>
      </c>
      <c r="G1509" t="s">
        <v>1</v>
      </c>
      <c r="H1509" t="s">
        <v>18</v>
      </c>
      <c r="I1509" t="s">
        <v>8</v>
      </c>
    </row>
    <row r="1510" spans="1:9">
      <c r="A1510">
        <v>1509</v>
      </c>
      <c r="B1510">
        <v>2100</v>
      </c>
      <c r="C1510">
        <v>4</v>
      </c>
      <c r="D1510">
        <v>180</v>
      </c>
      <c r="E1510" t="s">
        <v>6</v>
      </c>
      <c r="F1510">
        <v>18</v>
      </c>
      <c r="G1510" t="s">
        <v>1</v>
      </c>
      <c r="H1510" t="s">
        <v>18</v>
      </c>
      <c r="I1510" t="s">
        <v>11</v>
      </c>
    </row>
    <row r="1511" spans="1:9">
      <c r="A1511">
        <v>1510</v>
      </c>
      <c r="B1511">
        <v>2009</v>
      </c>
      <c r="C1511">
        <v>5</v>
      </c>
      <c r="D1511">
        <v>80</v>
      </c>
      <c r="E1511" t="s">
        <v>5</v>
      </c>
      <c r="F1511">
        <v>19</v>
      </c>
      <c r="G1511" t="s">
        <v>1</v>
      </c>
      <c r="H1511" t="s">
        <v>18</v>
      </c>
      <c r="I1511" t="s">
        <v>12</v>
      </c>
    </row>
    <row r="1512" spans="1:9">
      <c r="A1512">
        <v>1511</v>
      </c>
      <c r="B1512">
        <v>592</v>
      </c>
      <c r="C1512">
        <v>9</v>
      </c>
      <c r="D1512">
        <v>90</v>
      </c>
      <c r="E1512" t="s">
        <v>6</v>
      </c>
      <c r="F1512">
        <v>29</v>
      </c>
      <c r="G1512" t="s">
        <v>2</v>
      </c>
      <c r="H1512" t="s">
        <v>18</v>
      </c>
      <c r="I1512" t="s">
        <v>24</v>
      </c>
    </row>
    <row r="1513" spans="1:9">
      <c r="A1513">
        <v>1512</v>
      </c>
      <c r="B1513">
        <v>2046</v>
      </c>
      <c r="C1513">
        <v>8</v>
      </c>
      <c r="D1513">
        <v>90</v>
      </c>
      <c r="E1513" t="s">
        <v>6</v>
      </c>
      <c r="F1513">
        <v>29</v>
      </c>
      <c r="G1513" t="s">
        <v>2</v>
      </c>
      <c r="H1513" t="s">
        <v>18</v>
      </c>
      <c r="I1513" t="s">
        <v>23</v>
      </c>
    </row>
    <row r="1514" spans="1:9">
      <c r="A1514">
        <v>1513</v>
      </c>
      <c r="B1514">
        <v>366</v>
      </c>
      <c r="C1514">
        <v>1</v>
      </c>
      <c r="D1514">
        <v>179</v>
      </c>
      <c r="E1514" t="s">
        <v>6</v>
      </c>
      <c r="F1514">
        <v>31</v>
      </c>
      <c r="G1514" t="s">
        <v>1</v>
      </c>
      <c r="H1514" t="s">
        <v>18</v>
      </c>
      <c r="I1514" t="s">
        <v>8</v>
      </c>
    </row>
    <row r="1515" spans="1:9">
      <c r="A1515">
        <v>1514</v>
      </c>
      <c r="B1515">
        <v>14</v>
      </c>
      <c r="C1515">
        <v>6</v>
      </c>
      <c r="D1515">
        <v>40</v>
      </c>
      <c r="E1515" t="s">
        <v>5</v>
      </c>
      <c r="F1515">
        <v>25</v>
      </c>
      <c r="G1515" t="s">
        <v>2</v>
      </c>
      <c r="H1515" t="s">
        <v>18</v>
      </c>
      <c r="I1515" t="s">
        <v>21</v>
      </c>
    </row>
    <row r="1516" spans="1:9">
      <c r="A1516">
        <v>1515</v>
      </c>
      <c r="B1516">
        <v>738</v>
      </c>
      <c r="C1516">
        <v>5</v>
      </c>
      <c r="D1516">
        <v>166</v>
      </c>
      <c r="E1516" t="s">
        <v>5</v>
      </c>
      <c r="F1516">
        <v>34</v>
      </c>
      <c r="G1516" t="s">
        <v>1</v>
      </c>
      <c r="H1516" t="s">
        <v>17</v>
      </c>
      <c r="I1516" t="s">
        <v>12</v>
      </c>
    </row>
    <row r="1517" spans="1:9">
      <c r="A1517">
        <v>1516</v>
      </c>
      <c r="B1517">
        <v>1156</v>
      </c>
      <c r="C1517">
        <v>8</v>
      </c>
      <c r="D1517">
        <v>40</v>
      </c>
      <c r="E1517" t="s">
        <v>5</v>
      </c>
      <c r="F1517">
        <v>19</v>
      </c>
      <c r="G1517" t="s">
        <v>2</v>
      </c>
      <c r="H1517" t="s">
        <v>18</v>
      </c>
      <c r="I1517" t="s">
        <v>23</v>
      </c>
    </row>
    <row r="1518" spans="1:9">
      <c r="A1518">
        <v>1517</v>
      </c>
      <c r="B1518">
        <v>435</v>
      </c>
      <c r="C1518">
        <v>4</v>
      </c>
      <c r="D1518">
        <v>96</v>
      </c>
      <c r="E1518" t="s">
        <v>5</v>
      </c>
      <c r="F1518">
        <v>21</v>
      </c>
      <c r="G1518" t="s">
        <v>1</v>
      </c>
      <c r="H1518" t="s">
        <v>18</v>
      </c>
      <c r="I1518" t="s">
        <v>11</v>
      </c>
    </row>
    <row r="1519" spans="1:9">
      <c r="A1519">
        <v>1518</v>
      </c>
      <c r="B1519">
        <v>1202</v>
      </c>
      <c r="C1519">
        <v>1</v>
      </c>
      <c r="D1519">
        <v>212</v>
      </c>
      <c r="E1519" t="s">
        <v>5</v>
      </c>
      <c r="F1519">
        <v>25</v>
      </c>
      <c r="G1519" t="s">
        <v>1</v>
      </c>
      <c r="H1519" t="s">
        <v>17</v>
      </c>
      <c r="I1519" t="s">
        <v>8</v>
      </c>
    </row>
    <row r="1520" spans="1:9">
      <c r="A1520">
        <v>1519</v>
      </c>
      <c r="B1520">
        <v>713</v>
      </c>
      <c r="C1520">
        <v>3</v>
      </c>
      <c r="D1520">
        <v>90</v>
      </c>
      <c r="E1520" t="s">
        <v>6</v>
      </c>
      <c r="F1520">
        <v>36</v>
      </c>
      <c r="G1520" t="s">
        <v>1</v>
      </c>
      <c r="H1520" t="s">
        <v>18</v>
      </c>
      <c r="I1520" t="s">
        <v>10</v>
      </c>
    </row>
    <row r="1521" spans="1:9">
      <c r="A1521">
        <v>1520</v>
      </c>
      <c r="B1521">
        <v>1738</v>
      </c>
      <c r="C1521">
        <v>7</v>
      </c>
      <c r="D1521">
        <v>90</v>
      </c>
      <c r="E1521" t="s">
        <v>5</v>
      </c>
      <c r="F1521">
        <v>18</v>
      </c>
      <c r="G1521" t="s">
        <v>2</v>
      </c>
      <c r="H1521" t="s">
        <v>18</v>
      </c>
      <c r="I1521" t="s">
        <v>22</v>
      </c>
    </row>
    <row r="1522" spans="1:9">
      <c r="A1522">
        <v>1521</v>
      </c>
      <c r="B1522">
        <v>1188</v>
      </c>
      <c r="C1522">
        <v>4</v>
      </c>
      <c r="D1522">
        <v>90</v>
      </c>
      <c r="E1522" t="s">
        <v>6</v>
      </c>
      <c r="F1522">
        <v>27</v>
      </c>
      <c r="G1522" t="s">
        <v>1</v>
      </c>
      <c r="H1522" t="s">
        <v>18</v>
      </c>
      <c r="I1522" t="s">
        <v>11</v>
      </c>
    </row>
    <row r="1523" spans="1:9">
      <c r="A1523">
        <v>1522</v>
      </c>
      <c r="B1523">
        <v>2105</v>
      </c>
      <c r="C1523">
        <v>1</v>
      </c>
      <c r="D1523">
        <v>168</v>
      </c>
      <c r="E1523" t="s">
        <v>5</v>
      </c>
      <c r="F1523">
        <v>28</v>
      </c>
      <c r="G1523" t="s">
        <v>1</v>
      </c>
      <c r="H1523" t="s">
        <v>17</v>
      </c>
      <c r="I1523" t="s">
        <v>8</v>
      </c>
    </row>
    <row r="1524" spans="1:9">
      <c r="A1524">
        <v>1523</v>
      </c>
      <c r="B1524">
        <v>654</v>
      </c>
      <c r="C1524">
        <v>3</v>
      </c>
      <c r="D1524">
        <v>90</v>
      </c>
      <c r="E1524" t="s">
        <v>5</v>
      </c>
      <c r="F1524">
        <v>28</v>
      </c>
      <c r="G1524" t="s">
        <v>1</v>
      </c>
      <c r="H1524" t="s">
        <v>18</v>
      </c>
      <c r="I1524" t="s">
        <v>10</v>
      </c>
    </row>
    <row r="1525" spans="1:9">
      <c r="A1525">
        <v>1524</v>
      </c>
      <c r="B1525">
        <v>768</v>
      </c>
      <c r="C1525">
        <v>6</v>
      </c>
      <c r="D1525">
        <v>40</v>
      </c>
      <c r="E1525" t="s">
        <v>6</v>
      </c>
      <c r="F1525">
        <v>34</v>
      </c>
      <c r="G1525" t="s">
        <v>2</v>
      </c>
      <c r="H1525" t="s">
        <v>18</v>
      </c>
      <c r="I1525" t="s">
        <v>21</v>
      </c>
    </row>
    <row r="1526" spans="1:9">
      <c r="A1526">
        <v>1525</v>
      </c>
      <c r="B1526">
        <v>1664</v>
      </c>
      <c r="C1526">
        <v>9</v>
      </c>
      <c r="D1526">
        <v>364</v>
      </c>
      <c r="E1526" t="s">
        <v>5</v>
      </c>
      <c r="F1526">
        <v>35</v>
      </c>
      <c r="G1526" t="s">
        <v>2</v>
      </c>
      <c r="H1526" t="s">
        <v>17</v>
      </c>
      <c r="I1526" t="s">
        <v>24</v>
      </c>
    </row>
    <row r="1527" spans="1:9">
      <c r="A1527">
        <v>1526</v>
      </c>
      <c r="B1527">
        <v>240</v>
      </c>
      <c r="C1527">
        <v>5</v>
      </c>
      <c r="D1527">
        <v>191</v>
      </c>
      <c r="E1527" t="s">
        <v>5</v>
      </c>
      <c r="F1527">
        <v>35</v>
      </c>
      <c r="G1527" t="s">
        <v>1</v>
      </c>
      <c r="H1527" t="s">
        <v>18</v>
      </c>
      <c r="I1527" t="s">
        <v>12</v>
      </c>
    </row>
    <row r="1528" spans="1:9">
      <c r="A1528">
        <v>1527</v>
      </c>
      <c r="B1528">
        <v>367</v>
      </c>
      <c r="C1528">
        <v>8</v>
      </c>
      <c r="D1528">
        <v>90</v>
      </c>
      <c r="E1528" t="s">
        <v>5</v>
      </c>
      <c r="F1528">
        <v>30</v>
      </c>
      <c r="G1528" t="s">
        <v>2</v>
      </c>
      <c r="H1528" t="s">
        <v>18</v>
      </c>
      <c r="I1528" t="s">
        <v>23</v>
      </c>
    </row>
    <row r="1529" spans="1:9">
      <c r="A1529">
        <v>1528</v>
      </c>
      <c r="B1529">
        <v>2071</v>
      </c>
      <c r="C1529">
        <v>1</v>
      </c>
      <c r="D1529">
        <v>125</v>
      </c>
      <c r="E1529" t="s">
        <v>5</v>
      </c>
      <c r="F1529">
        <v>22</v>
      </c>
      <c r="G1529" t="s">
        <v>1</v>
      </c>
      <c r="H1529" t="s">
        <v>18</v>
      </c>
      <c r="I1529" t="s">
        <v>8</v>
      </c>
    </row>
    <row r="1530" spans="1:9">
      <c r="A1530">
        <v>1529</v>
      </c>
      <c r="B1530">
        <v>1612</v>
      </c>
      <c r="C1530">
        <v>7</v>
      </c>
      <c r="D1530">
        <v>164</v>
      </c>
      <c r="E1530" t="s">
        <v>5</v>
      </c>
      <c r="F1530">
        <v>32</v>
      </c>
      <c r="G1530" t="s">
        <v>2</v>
      </c>
      <c r="H1530" t="s">
        <v>18</v>
      </c>
      <c r="I1530" t="s">
        <v>22</v>
      </c>
    </row>
    <row r="1531" spans="1:9">
      <c r="A1531">
        <v>1530</v>
      </c>
      <c r="B1531">
        <v>327</v>
      </c>
      <c r="C1531">
        <v>7</v>
      </c>
      <c r="D1531">
        <v>90</v>
      </c>
      <c r="E1531" t="s">
        <v>5</v>
      </c>
      <c r="F1531">
        <v>27</v>
      </c>
      <c r="G1531" t="s">
        <v>2</v>
      </c>
      <c r="H1531" t="s">
        <v>18</v>
      </c>
      <c r="I1531" t="s">
        <v>22</v>
      </c>
    </row>
    <row r="1532" spans="1:9">
      <c r="A1532">
        <v>1531</v>
      </c>
      <c r="B1532">
        <v>688</v>
      </c>
      <c r="C1532">
        <v>1</v>
      </c>
      <c r="D1532">
        <v>90</v>
      </c>
      <c r="E1532" t="s">
        <v>6</v>
      </c>
      <c r="F1532">
        <v>27</v>
      </c>
      <c r="G1532" t="s">
        <v>1</v>
      </c>
      <c r="H1532" t="s">
        <v>18</v>
      </c>
      <c r="I1532" t="s">
        <v>8</v>
      </c>
    </row>
    <row r="1533" spans="1:9">
      <c r="A1533">
        <v>1532</v>
      </c>
      <c r="B1533">
        <v>239</v>
      </c>
      <c r="C1533">
        <v>3</v>
      </c>
      <c r="D1533">
        <v>148</v>
      </c>
      <c r="E1533" t="s">
        <v>5</v>
      </c>
      <c r="F1533">
        <v>27</v>
      </c>
      <c r="G1533" t="s">
        <v>1</v>
      </c>
      <c r="H1533" t="s">
        <v>17</v>
      </c>
      <c r="I1533" t="s">
        <v>10</v>
      </c>
    </row>
    <row r="1534" spans="1:9">
      <c r="A1534">
        <v>1533</v>
      </c>
      <c r="B1534">
        <v>1667</v>
      </c>
      <c r="C1534">
        <v>3</v>
      </c>
      <c r="D1534">
        <v>91</v>
      </c>
      <c r="E1534" t="s">
        <v>6</v>
      </c>
      <c r="F1534">
        <v>24</v>
      </c>
      <c r="G1534" t="s">
        <v>1</v>
      </c>
      <c r="H1534" t="s">
        <v>18</v>
      </c>
      <c r="I1534" t="s">
        <v>10</v>
      </c>
    </row>
    <row r="1535" spans="1:9">
      <c r="A1535">
        <v>1534</v>
      </c>
      <c r="B1535">
        <v>1653</v>
      </c>
      <c r="C1535">
        <v>6</v>
      </c>
      <c r="D1535">
        <v>40</v>
      </c>
      <c r="E1535" t="s">
        <v>6</v>
      </c>
      <c r="F1535">
        <v>24</v>
      </c>
      <c r="G1535" t="s">
        <v>2</v>
      </c>
      <c r="H1535" t="s">
        <v>18</v>
      </c>
      <c r="I1535" t="s">
        <v>21</v>
      </c>
    </row>
    <row r="1536" spans="1:9">
      <c r="A1536">
        <v>1535</v>
      </c>
      <c r="B1536">
        <v>902</v>
      </c>
      <c r="C1536">
        <v>4</v>
      </c>
      <c r="D1536">
        <v>130</v>
      </c>
      <c r="E1536" t="s">
        <v>5</v>
      </c>
      <c r="F1536">
        <v>35</v>
      </c>
      <c r="G1536" t="s">
        <v>1</v>
      </c>
      <c r="H1536" t="s">
        <v>18</v>
      </c>
      <c r="I1536" t="s">
        <v>11</v>
      </c>
    </row>
    <row r="1537" spans="1:9">
      <c r="A1537">
        <v>1536</v>
      </c>
      <c r="B1537">
        <v>584</v>
      </c>
      <c r="C1537">
        <v>2</v>
      </c>
      <c r="D1537">
        <v>179</v>
      </c>
      <c r="E1537" t="s">
        <v>5</v>
      </c>
      <c r="F1537">
        <v>18</v>
      </c>
      <c r="G1537" t="s">
        <v>1</v>
      </c>
      <c r="H1537" t="s">
        <v>18</v>
      </c>
      <c r="I1537" t="s">
        <v>9</v>
      </c>
    </row>
    <row r="1538" spans="1:9">
      <c r="A1538">
        <v>1537</v>
      </c>
      <c r="B1538">
        <v>1669</v>
      </c>
      <c r="C1538">
        <v>6</v>
      </c>
      <c r="D1538">
        <v>40</v>
      </c>
      <c r="E1538" t="s">
        <v>5</v>
      </c>
      <c r="F1538">
        <v>31</v>
      </c>
      <c r="G1538" t="s">
        <v>2</v>
      </c>
      <c r="H1538" t="s">
        <v>18</v>
      </c>
      <c r="I1538" t="s">
        <v>21</v>
      </c>
    </row>
    <row r="1539" spans="1:9">
      <c r="A1539">
        <v>1538</v>
      </c>
      <c r="B1539">
        <v>827</v>
      </c>
      <c r="C1539">
        <v>3</v>
      </c>
      <c r="D1539">
        <v>156</v>
      </c>
      <c r="E1539" t="s">
        <v>5</v>
      </c>
      <c r="F1539">
        <v>20</v>
      </c>
      <c r="G1539" t="s">
        <v>1</v>
      </c>
      <c r="H1539" t="s">
        <v>17</v>
      </c>
      <c r="I1539" t="s">
        <v>10</v>
      </c>
    </row>
    <row r="1540" spans="1:9">
      <c r="A1540">
        <v>1539</v>
      </c>
      <c r="B1540">
        <v>859</v>
      </c>
      <c r="C1540">
        <v>4</v>
      </c>
      <c r="D1540">
        <v>247</v>
      </c>
      <c r="E1540" t="s">
        <v>6</v>
      </c>
      <c r="F1540">
        <v>25</v>
      </c>
      <c r="G1540" t="s">
        <v>1</v>
      </c>
      <c r="H1540" t="s">
        <v>18</v>
      </c>
      <c r="I1540" t="s">
        <v>11</v>
      </c>
    </row>
    <row r="1541" spans="1:9">
      <c r="A1541">
        <v>1540</v>
      </c>
      <c r="B1541">
        <v>789</v>
      </c>
      <c r="C1541">
        <v>7</v>
      </c>
      <c r="D1541">
        <v>150</v>
      </c>
      <c r="E1541" t="s">
        <v>5</v>
      </c>
      <c r="F1541">
        <v>33</v>
      </c>
      <c r="G1541" t="s">
        <v>2</v>
      </c>
      <c r="H1541" t="s">
        <v>17</v>
      </c>
      <c r="I1541" t="s">
        <v>22</v>
      </c>
    </row>
    <row r="1542" spans="1:9">
      <c r="A1542">
        <v>1541</v>
      </c>
      <c r="B1542">
        <v>1108</v>
      </c>
      <c r="C1542">
        <v>4</v>
      </c>
      <c r="D1542">
        <v>137</v>
      </c>
      <c r="E1542" t="s">
        <v>5</v>
      </c>
      <c r="F1542">
        <v>34</v>
      </c>
      <c r="G1542" t="s">
        <v>1</v>
      </c>
      <c r="H1542" t="s">
        <v>17</v>
      </c>
      <c r="I1542" t="s">
        <v>11</v>
      </c>
    </row>
    <row r="1543" spans="1:9">
      <c r="A1543">
        <v>1542</v>
      </c>
      <c r="B1543">
        <v>48</v>
      </c>
      <c r="C1543">
        <v>6</v>
      </c>
      <c r="D1543">
        <v>268</v>
      </c>
      <c r="E1543" t="s">
        <v>6</v>
      </c>
      <c r="F1543">
        <v>18</v>
      </c>
      <c r="G1543" t="s">
        <v>2</v>
      </c>
      <c r="H1543" t="s">
        <v>17</v>
      </c>
      <c r="I1543" t="s">
        <v>21</v>
      </c>
    </row>
    <row r="1544" spans="1:9">
      <c r="A1544">
        <v>1543</v>
      </c>
      <c r="B1544">
        <v>126</v>
      </c>
      <c r="C1544">
        <v>5</v>
      </c>
      <c r="D1544">
        <v>80</v>
      </c>
      <c r="E1544" t="s">
        <v>5</v>
      </c>
      <c r="F1544">
        <v>27</v>
      </c>
      <c r="G1544" t="s">
        <v>1</v>
      </c>
      <c r="H1544" t="s">
        <v>18</v>
      </c>
      <c r="I1544" t="s">
        <v>12</v>
      </c>
    </row>
    <row r="1545" spans="1:9">
      <c r="A1545">
        <v>1544</v>
      </c>
      <c r="B1545">
        <v>665</v>
      </c>
      <c r="C1545">
        <v>2</v>
      </c>
      <c r="D1545">
        <v>129</v>
      </c>
      <c r="E1545" t="s">
        <v>5</v>
      </c>
      <c r="F1545">
        <v>29</v>
      </c>
      <c r="G1545" t="s">
        <v>1</v>
      </c>
      <c r="H1545" t="s">
        <v>17</v>
      </c>
      <c r="I1545" t="s">
        <v>9</v>
      </c>
    </row>
    <row r="1546" spans="1:9">
      <c r="A1546">
        <v>1545</v>
      </c>
      <c r="B1546">
        <v>1467</v>
      </c>
      <c r="C1546">
        <v>8</v>
      </c>
      <c r="D1546">
        <v>40</v>
      </c>
      <c r="E1546" t="s">
        <v>6</v>
      </c>
      <c r="F1546">
        <v>36</v>
      </c>
      <c r="G1546" t="s">
        <v>2</v>
      </c>
      <c r="H1546" t="s">
        <v>18</v>
      </c>
      <c r="I1546" t="s">
        <v>23</v>
      </c>
    </row>
    <row r="1547" spans="1:9">
      <c r="A1547">
        <v>1546</v>
      </c>
      <c r="B1547">
        <v>1742</v>
      </c>
      <c r="C1547">
        <v>4</v>
      </c>
      <c r="D1547">
        <v>105</v>
      </c>
      <c r="E1547" t="s">
        <v>6</v>
      </c>
      <c r="F1547">
        <v>30</v>
      </c>
      <c r="G1547" t="s">
        <v>1</v>
      </c>
      <c r="H1547" t="s">
        <v>18</v>
      </c>
      <c r="I1547" t="s">
        <v>11</v>
      </c>
    </row>
    <row r="1548" spans="1:9">
      <c r="A1548">
        <v>1547</v>
      </c>
      <c r="B1548">
        <v>1135</v>
      </c>
      <c r="C1548">
        <v>3</v>
      </c>
      <c r="D1548">
        <v>201</v>
      </c>
      <c r="E1548" t="s">
        <v>5</v>
      </c>
      <c r="F1548">
        <v>25</v>
      </c>
      <c r="G1548" t="s">
        <v>1</v>
      </c>
      <c r="H1548" t="s">
        <v>17</v>
      </c>
      <c r="I1548" t="s">
        <v>10</v>
      </c>
    </row>
    <row r="1549" spans="1:9">
      <c r="A1549">
        <v>1548</v>
      </c>
      <c r="B1549">
        <v>511</v>
      </c>
      <c r="C1549">
        <v>5</v>
      </c>
      <c r="D1549">
        <v>186</v>
      </c>
      <c r="E1549" t="s">
        <v>6</v>
      </c>
      <c r="F1549">
        <v>35</v>
      </c>
      <c r="G1549" t="s">
        <v>1</v>
      </c>
      <c r="H1549" t="s">
        <v>18</v>
      </c>
      <c r="I1549" t="s">
        <v>12</v>
      </c>
    </row>
    <row r="1550" spans="1:9">
      <c r="A1550">
        <v>1549</v>
      </c>
      <c r="B1550">
        <v>2118</v>
      </c>
      <c r="C1550">
        <v>1</v>
      </c>
      <c r="D1550">
        <v>187</v>
      </c>
      <c r="E1550" t="s">
        <v>5</v>
      </c>
      <c r="F1550">
        <v>19</v>
      </c>
      <c r="G1550" t="s">
        <v>1</v>
      </c>
      <c r="H1550" t="s">
        <v>18</v>
      </c>
      <c r="I1550" t="s">
        <v>8</v>
      </c>
    </row>
    <row r="1551" spans="1:9">
      <c r="A1551">
        <v>1550</v>
      </c>
      <c r="B1551">
        <v>1261</v>
      </c>
      <c r="C1551">
        <v>8</v>
      </c>
      <c r="D1551">
        <v>40</v>
      </c>
      <c r="E1551" t="s">
        <v>5</v>
      </c>
      <c r="F1551">
        <v>32</v>
      </c>
      <c r="G1551" t="s">
        <v>2</v>
      </c>
      <c r="H1551" t="s">
        <v>18</v>
      </c>
      <c r="I1551" t="s">
        <v>23</v>
      </c>
    </row>
    <row r="1552" spans="1:9">
      <c r="A1552">
        <v>1551</v>
      </c>
      <c r="B1552">
        <v>860</v>
      </c>
      <c r="C1552">
        <v>7</v>
      </c>
      <c r="D1552">
        <v>40</v>
      </c>
      <c r="E1552" t="s">
        <v>5</v>
      </c>
      <c r="F1552">
        <v>27</v>
      </c>
      <c r="G1552" t="s">
        <v>2</v>
      </c>
      <c r="H1552" t="s">
        <v>18</v>
      </c>
      <c r="I1552" t="s">
        <v>22</v>
      </c>
    </row>
    <row r="1553" spans="1:9">
      <c r="A1553">
        <v>1552</v>
      </c>
      <c r="B1553">
        <v>2101</v>
      </c>
      <c r="C1553">
        <v>1</v>
      </c>
      <c r="D1553">
        <v>146</v>
      </c>
      <c r="E1553" t="s">
        <v>5</v>
      </c>
      <c r="F1553">
        <v>37</v>
      </c>
      <c r="G1553" t="s">
        <v>1</v>
      </c>
      <c r="H1553" t="s">
        <v>18</v>
      </c>
      <c r="I1553" t="s">
        <v>8</v>
      </c>
    </row>
    <row r="1554" spans="1:9">
      <c r="A1554">
        <v>1553</v>
      </c>
      <c r="B1554">
        <v>96</v>
      </c>
      <c r="C1554">
        <v>9</v>
      </c>
      <c r="D1554">
        <v>376</v>
      </c>
      <c r="E1554" t="s">
        <v>5</v>
      </c>
      <c r="F1554">
        <v>24</v>
      </c>
      <c r="G1554" t="s">
        <v>2</v>
      </c>
      <c r="H1554" t="s">
        <v>17</v>
      </c>
      <c r="I1554" t="s">
        <v>24</v>
      </c>
    </row>
    <row r="1555" spans="1:9">
      <c r="A1555">
        <v>1554</v>
      </c>
      <c r="B1555">
        <v>1535</v>
      </c>
      <c r="C1555">
        <v>4</v>
      </c>
      <c r="D1555">
        <v>160</v>
      </c>
      <c r="E1555" t="s">
        <v>6</v>
      </c>
      <c r="F1555">
        <v>36</v>
      </c>
      <c r="G1555" t="s">
        <v>1</v>
      </c>
      <c r="H1555" t="s">
        <v>18</v>
      </c>
      <c r="I1555" t="s">
        <v>11</v>
      </c>
    </row>
    <row r="1556" spans="1:9">
      <c r="A1556">
        <v>1555</v>
      </c>
      <c r="B1556">
        <v>339</v>
      </c>
      <c r="C1556">
        <v>3</v>
      </c>
      <c r="D1556">
        <v>81</v>
      </c>
      <c r="E1556" t="s">
        <v>5</v>
      </c>
      <c r="F1556">
        <v>20</v>
      </c>
      <c r="G1556" t="s">
        <v>1</v>
      </c>
      <c r="H1556" t="s">
        <v>18</v>
      </c>
      <c r="I1556" t="s">
        <v>10</v>
      </c>
    </row>
    <row r="1557" spans="1:9">
      <c r="A1557">
        <v>1556</v>
      </c>
      <c r="B1557">
        <v>1614</v>
      </c>
      <c r="C1557">
        <v>2</v>
      </c>
      <c r="D1557">
        <v>90</v>
      </c>
      <c r="E1557" t="s">
        <v>6</v>
      </c>
      <c r="F1557">
        <v>33</v>
      </c>
      <c r="G1557" t="s">
        <v>1</v>
      </c>
      <c r="H1557" t="s">
        <v>18</v>
      </c>
      <c r="I1557" t="s">
        <v>9</v>
      </c>
    </row>
    <row r="1558" spans="1:9">
      <c r="A1558">
        <v>1557</v>
      </c>
      <c r="B1558">
        <v>1591</v>
      </c>
      <c r="C1558">
        <v>2</v>
      </c>
      <c r="D1558">
        <v>169</v>
      </c>
      <c r="E1558" t="s">
        <v>5</v>
      </c>
      <c r="F1558">
        <v>22</v>
      </c>
      <c r="G1558" t="s">
        <v>1</v>
      </c>
      <c r="H1558" t="s">
        <v>18</v>
      </c>
      <c r="I1558" t="s">
        <v>9</v>
      </c>
    </row>
    <row r="1559" spans="1:9">
      <c r="A1559">
        <v>1558</v>
      </c>
      <c r="B1559">
        <v>2051</v>
      </c>
      <c r="C1559">
        <v>8</v>
      </c>
      <c r="D1559">
        <v>90</v>
      </c>
      <c r="E1559" t="s">
        <v>5</v>
      </c>
      <c r="F1559">
        <v>26</v>
      </c>
      <c r="G1559" t="s">
        <v>2</v>
      </c>
      <c r="H1559" t="s">
        <v>18</v>
      </c>
      <c r="I1559" t="s">
        <v>23</v>
      </c>
    </row>
    <row r="1560" spans="1:9">
      <c r="A1560">
        <v>1559</v>
      </c>
      <c r="B1560">
        <v>510</v>
      </c>
      <c r="C1560">
        <v>4</v>
      </c>
      <c r="D1560">
        <v>166</v>
      </c>
      <c r="E1560" t="s">
        <v>6</v>
      </c>
      <c r="F1560">
        <v>18</v>
      </c>
      <c r="G1560" t="s">
        <v>1</v>
      </c>
      <c r="H1560" t="s">
        <v>17</v>
      </c>
      <c r="I1560" t="s">
        <v>11</v>
      </c>
    </row>
    <row r="1561" spans="1:9">
      <c r="A1561">
        <v>1560</v>
      </c>
      <c r="B1561">
        <v>142</v>
      </c>
      <c r="C1561">
        <v>2</v>
      </c>
      <c r="D1561">
        <v>83</v>
      </c>
      <c r="E1561" t="s">
        <v>6</v>
      </c>
      <c r="F1561">
        <v>22</v>
      </c>
      <c r="G1561" t="s">
        <v>1</v>
      </c>
      <c r="H1561" t="s">
        <v>17</v>
      </c>
      <c r="I1561" t="s">
        <v>9</v>
      </c>
    </row>
    <row r="1562" spans="1:9">
      <c r="A1562">
        <v>1561</v>
      </c>
      <c r="B1562">
        <v>2078</v>
      </c>
      <c r="C1562">
        <v>6</v>
      </c>
      <c r="D1562">
        <v>40</v>
      </c>
      <c r="E1562" t="s">
        <v>5</v>
      </c>
      <c r="F1562">
        <v>21</v>
      </c>
      <c r="G1562" t="s">
        <v>2</v>
      </c>
      <c r="H1562" t="s">
        <v>18</v>
      </c>
      <c r="I1562" t="s">
        <v>21</v>
      </c>
    </row>
    <row r="1563" spans="1:9">
      <c r="A1563">
        <v>1562</v>
      </c>
      <c r="B1563">
        <v>1240</v>
      </c>
      <c r="C1563">
        <v>6</v>
      </c>
      <c r="D1563">
        <v>90</v>
      </c>
      <c r="E1563" t="s">
        <v>5</v>
      </c>
      <c r="F1563">
        <v>26</v>
      </c>
      <c r="G1563" t="s">
        <v>2</v>
      </c>
      <c r="H1563" t="s">
        <v>18</v>
      </c>
      <c r="I1563" t="s">
        <v>21</v>
      </c>
    </row>
    <row r="1564" spans="1:9">
      <c r="A1564">
        <v>1563</v>
      </c>
      <c r="B1564">
        <v>1451</v>
      </c>
      <c r="C1564">
        <v>3</v>
      </c>
      <c r="D1564">
        <v>134</v>
      </c>
      <c r="E1564" t="s">
        <v>6</v>
      </c>
      <c r="F1564">
        <v>21</v>
      </c>
      <c r="G1564" t="s">
        <v>1</v>
      </c>
      <c r="H1564" t="s">
        <v>18</v>
      </c>
      <c r="I1564" t="s">
        <v>10</v>
      </c>
    </row>
    <row r="1565" spans="1:9">
      <c r="A1565">
        <v>1564</v>
      </c>
      <c r="B1565">
        <v>1713</v>
      </c>
      <c r="C1565">
        <v>5</v>
      </c>
      <c r="D1565">
        <v>90</v>
      </c>
      <c r="E1565" t="s">
        <v>6</v>
      </c>
      <c r="F1565">
        <v>29</v>
      </c>
      <c r="G1565" t="s">
        <v>1</v>
      </c>
      <c r="H1565" t="s">
        <v>18</v>
      </c>
      <c r="I1565" t="s">
        <v>12</v>
      </c>
    </row>
    <row r="1566" spans="1:9">
      <c r="A1566">
        <v>1565</v>
      </c>
      <c r="B1566">
        <v>1294</v>
      </c>
      <c r="C1566">
        <v>1</v>
      </c>
      <c r="D1566">
        <v>84</v>
      </c>
      <c r="E1566" t="s">
        <v>6</v>
      </c>
      <c r="F1566">
        <v>30</v>
      </c>
      <c r="G1566" t="s">
        <v>1</v>
      </c>
      <c r="H1566" t="s">
        <v>18</v>
      </c>
      <c r="I1566" t="s">
        <v>8</v>
      </c>
    </row>
    <row r="1567" spans="1:9">
      <c r="A1567">
        <v>1566</v>
      </c>
      <c r="B1567">
        <v>1779</v>
      </c>
      <c r="C1567">
        <v>4</v>
      </c>
      <c r="D1567">
        <v>90</v>
      </c>
      <c r="E1567" t="s">
        <v>6</v>
      </c>
      <c r="F1567">
        <v>23</v>
      </c>
      <c r="G1567" t="s">
        <v>1</v>
      </c>
      <c r="H1567" t="s">
        <v>18</v>
      </c>
      <c r="I1567" t="s">
        <v>11</v>
      </c>
    </row>
    <row r="1568" spans="1:9">
      <c r="A1568">
        <v>1567</v>
      </c>
      <c r="B1568">
        <v>833</v>
      </c>
      <c r="C1568">
        <v>3</v>
      </c>
      <c r="D1568">
        <v>178</v>
      </c>
      <c r="E1568" t="s">
        <v>6</v>
      </c>
      <c r="F1568">
        <v>29</v>
      </c>
      <c r="G1568" t="s">
        <v>1</v>
      </c>
      <c r="H1568" t="s">
        <v>18</v>
      </c>
      <c r="I1568" t="s">
        <v>10</v>
      </c>
    </row>
    <row r="1569" spans="1:9">
      <c r="A1569">
        <v>1568</v>
      </c>
      <c r="B1569">
        <v>774</v>
      </c>
      <c r="C1569">
        <v>1</v>
      </c>
      <c r="D1569">
        <v>90</v>
      </c>
      <c r="E1569" t="s">
        <v>5</v>
      </c>
      <c r="F1569">
        <v>30</v>
      </c>
      <c r="G1569" t="s">
        <v>1</v>
      </c>
      <c r="H1569" t="s">
        <v>18</v>
      </c>
      <c r="I1569" t="s">
        <v>8</v>
      </c>
    </row>
    <row r="1570" spans="1:9">
      <c r="A1570">
        <v>1569</v>
      </c>
      <c r="B1570">
        <v>1196</v>
      </c>
      <c r="C1570">
        <v>9</v>
      </c>
      <c r="D1570">
        <v>40</v>
      </c>
      <c r="E1570" t="s">
        <v>5</v>
      </c>
      <c r="F1570">
        <v>41</v>
      </c>
      <c r="G1570" t="s">
        <v>2</v>
      </c>
      <c r="H1570" t="s">
        <v>18</v>
      </c>
      <c r="I1570" t="s">
        <v>24</v>
      </c>
    </row>
    <row r="1571" spans="1:9">
      <c r="A1571">
        <v>1570</v>
      </c>
      <c r="B1571">
        <v>1832</v>
      </c>
      <c r="C1571">
        <v>4</v>
      </c>
      <c r="D1571">
        <v>242</v>
      </c>
      <c r="E1571" t="s">
        <v>6</v>
      </c>
      <c r="F1571">
        <v>29</v>
      </c>
      <c r="G1571" t="s">
        <v>1</v>
      </c>
      <c r="H1571" t="s">
        <v>17</v>
      </c>
      <c r="I1571" t="s">
        <v>11</v>
      </c>
    </row>
    <row r="1572" spans="1:9">
      <c r="A1572">
        <v>1571</v>
      </c>
      <c r="B1572">
        <v>1622</v>
      </c>
      <c r="C1572">
        <v>7</v>
      </c>
      <c r="D1572">
        <v>266</v>
      </c>
      <c r="E1572" t="s">
        <v>6</v>
      </c>
      <c r="F1572">
        <v>30</v>
      </c>
      <c r="G1572" t="s">
        <v>2</v>
      </c>
      <c r="H1572" t="s">
        <v>18</v>
      </c>
      <c r="I1572" t="s">
        <v>22</v>
      </c>
    </row>
    <row r="1573" spans="1:9">
      <c r="A1573">
        <v>1572</v>
      </c>
      <c r="B1573">
        <v>564</v>
      </c>
      <c r="C1573">
        <v>3</v>
      </c>
      <c r="D1573">
        <v>219</v>
      </c>
      <c r="E1573" t="s">
        <v>5</v>
      </c>
      <c r="F1573">
        <v>22</v>
      </c>
      <c r="G1573" t="s">
        <v>1</v>
      </c>
      <c r="H1573" t="s">
        <v>17</v>
      </c>
      <c r="I1573" t="s">
        <v>10</v>
      </c>
    </row>
    <row r="1574" spans="1:9">
      <c r="A1574">
        <v>1573</v>
      </c>
      <c r="B1574">
        <v>1592</v>
      </c>
      <c r="C1574">
        <v>6</v>
      </c>
      <c r="D1574">
        <v>40</v>
      </c>
      <c r="E1574" t="s">
        <v>5</v>
      </c>
      <c r="F1574">
        <v>37</v>
      </c>
      <c r="G1574" t="s">
        <v>2</v>
      </c>
      <c r="H1574" t="s">
        <v>18</v>
      </c>
      <c r="I1574" t="s">
        <v>21</v>
      </c>
    </row>
    <row r="1575" spans="1:9">
      <c r="A1575">
        <v>1574</v>
      </c>
      <c r="B1575">
        <v>1604</v>
      </c>
      <c r="C1575">
        <v>9</v>
      </c>
      <c r="D1575">
        <v>40</v>
      </c>
      <c r="E1575" t="s">
        <v>6</v>
      </c>
      <c r="F1575">
        <v>21</v>
      </c>
      <c r="G1575" t="s">
        <v>2</v>
      </c>
      <c r="H1575" t="s">
        <v>18</v>
      </c>
      <c r="I1575" t="s">
        <v>24</v>
      </c>
    </row>
    <row r="1576" spans="1:9">
      <c r="A1576">
        <v>1575</v>
      </c>
      <c r="B1576">
        <v>2119</v>
      </c>
      <c r="C1576">
        <v>1</v>
      </c>
      <c r="D1576">
        <v>90</v>
      </c>
      <c r="E1576" t="s">
        <v>6</v>
      </c>
      <c r="F1576">
        <v>31</v>
      </c>
      <c r="G1576" t="s">
        <v>1</v>
      </c>
      <c r="H1576" t="s">
        <v>18</v>
      </c>
      <c r="I1576" t="s">
        <v>8</v>
      </c>
    </row>
    <row r="1577" spans="1:9">
      <c r="A1577">
        <v>1576</v>
      </c>
      <c r="B1577">
        <v>457</v>
      </c>
      <c r="C1577">
        <v>9</v>
      </c>
      <c r="D1577">
        <v>40</v>
      </c>
      <c r="E1577" t="s">
        <v>6</v>
      </c>
      <c r="F1577">
        <v>22</v>
      </c>
      <c r="G1577" t="s">
        <v>2</v>
      </c>
      <c r="H1577" t="s">
        <v>18</v>
      </c>
      <c r="I1577" t="s">
        <v>24</v>
      </c>
    </row>
    <row r="1578" spans="1:9">
      <c r="A1578">
        <v>1577</v>
      </c>
      <c r="B1578">
        <v>1609</v>
      </c>
      <c r="C1578">
        <v>9</v>
      </c>
      <c r="D1578">
        <v>40</v>
      </c>
      <c r="E1578" t="s">
        <v>5</v>
      </c>
      <c r="F1578">
        <v>29</v>
      </c>
      <c r="G1578" t="s">
        <v>2</v>
      </c>
      <c r="H1578" t="s">
        <v>18</v>
      </c>
      <c r="I1578" t="s">
        <v>24</v>
      </c>
    </row>
    <row r="1579" spans="1:9">
      <c r="A1579">
        <v>1578</v>
      </c>
      <c r="B1579">
        <v>1830</v>
      </c>
      <c r="C1579">
        <v>7</v>
      </c>
      <c r="D1579">
        <v>259</v>
      </c>
      <c r="E1579" t="s">
        <v>6</v>
      </c>
      <c r="F1579">
        <v>19</v>
      </c>
      <c r="G1579" t="s">
        <v>2</v>
      </c>
      <c r="H1579" t="s">
        <v>18</v>
      </c>
      <c r="I1579" t="s">
        <v>22</v>
      </c>
    </row>
    <row r="1580" spans="1:9">
      <c r="A1580">
        <v>1579</v>
      </c>
      <c r="B1580">
        <v>1246</v>
      </c>
      <c r="C1580">
        <v>3</v>
      </c>
      <c r="D1580">
        <v>169</v>
      </c>
      <c r="E1580" t="s">
        <v>5</v>
      </c>
      <c r="F1580">
        <v>32</v>
      </c>
      <c r="G1580" t="s">
        <v>1</v>
      </c>
      <c r="H1580" t="s">
        <v>18</v>
      </c>
      <c r="I1580" t="s">
        <v>10</v>
      </c>
    </row>
    <row r="1581" spans="1:9">
      <c r="A1581">
        <v>1580</v>
      </c>
      <c r="B1581">
        <v>804</v>
      </c>
      <c r="C1581">
        <v>1</v>
      </c>
      <c r="D1581">
        <v>90</v>
      </c>
      <c r="E1581" t="s">
        <v>5</v>
      </c>
      <c r="F1581">
        <v>35</v>
      </c>
      <c r="G1581" t="s">
        <v>1</v>
      </c>
      <c r="H1581" t="s">
        <v>18</v>
      </c>
      <c r="I1581" t="s">
        <v>8</v>
      </c>
    </row>
    <row r="1582" spans="1:9">
      <c r="A1582">
        <v>1581</v>
      </c>
      <c r="B1582">
        <v>1186</v>
      </c>
      <c r="C1582">
        <v>8</v>
      </c>
      <c r="D1582">
        <v>40</v>
      </c>
      <c r="E1582" t="s">
        <v>5</v>
      </c>
      <c r="F1582">
        <v>22</v>
      </c>
      <c r="G1582" t="s">
        <v>2</v>
      </c>
      <c r="H1582" t="s">
        <v>18</v>
      </c>
      <c r="I1582" t="s">
        <v>23</v>
      </c>
    </row>
    <row r="1583" spans="1:9">
      <c r="A1583">
        <v>1582</v>
      </c>
      <c r="B1583">
        <v>612</v>
      </c>
      <c r="C1583">
        <v>2</v>
      </c>
      <c r="D1583">
        <v>90</v>
      </c>
      <c r="E1583" t="s">
        <v>6</v>
      </c>
      <c r="F1583">
        <v>30</v>
      </c>
      <c r="G1583" t="s">
        <v>1</v>
      </c>
      <c r="H1583" t="s">
        <v>18</v>
      </c>
      <c r="I1583" t="s">
        <v>9</v>
      </c>
    </row>
    <row r="1584" spans="1:9">
      <c r="A1584">
        <v>1583</v>
      </c>
      <c r="B1584">
        <v>1421</v>
      </c>
      <c r="C1584">
        <v>3</v>
      </c>
      <c r="D1584">
        <v>245</v>
      </c>
      <c r="E1584" t="s">
        <v>5</v>
      </c>
      <c r="F1584">
        <v>20</v>
      </c>
      <c r="G1584" t="s">
        <v>1</v>
      </c>
      <c r="H1584" t="s">
        <v>18</v>
      </c>
      <c r="I1584" t="s">
        <v>10</v>
      </c>
    </row>
    <row r="1585" spans="1:9">
      <c r="A1585">
        <v>1584</v>
      </c>
      <c r="B1585">
        <v>2044</v>
      </c>
      <c r="C1585">
        <v>6</v>
      </c>
      <c r="D1585">
        <v>380</v>
      </c>
      <c r="E1585" t="s">
        <v>5</v>
      </c>
      <c r="F1585">
        <v>33</v>
      </c>
      <c r="G1585" t="s">
        <v>2</v>
      </c>
      <c r="H1585" t="s">
        <v>18</v>
      </c>
      <c r="I1585" t="s">
        <v>21</v>
      </c>
    </row>
    <row r="1586" spans="1:9">
      <c r="A1586">
        <v>1585</v>
      </c>
      <c r="B1586">
        <v>456</v>
      </c>
      <c r="C1586">
        <v>1</v>
      </c>
      <c r="D1586">
        <v>160</v>
      </c>
      <c r="E1586" t="s">
        <v>5</v>
      </c>
      <c r="F1586">
        <v>32</v>
      </c>
      <c r="G1586" t="s">
        <v>1</v>
      </c>
      <c r="H1586" t="s">
        <v>18</v>
      </c>
      <c r="I1586" t="s">
        <v>8</v>
      </c>
    </row>
    <row r="1587" spans="1:9">
      <c r="A1587">
        <v>1586</v>
      </c>
      <c r="B1587">
        <v>1385</v>
      </c>
      <c r="C1587">
        <v>5</v>
      </c>
      <c r="D1587">
        <v>90</v>
      </c>
      <c r="E1587" t="s">
        <v>5</v>
      </c>
      <c r="F1587">
        <v>25</v>
      </c>
      <c r="G1587" t="s">
        <v>1</v>
      </c>
      <c r="H1587" t="s">
        <v>18</v>
      </c>
      <c r="I1587" t="s">
        <v>12</v>
      </c>
    </row>
    <row r="1588" spans="1:9">
      <c r="A1588">
        <v>1587</v>
      </c>
      <c r="B1588">
        <v>952</v>
      </c>
      <c r="C1588">
        <v>2</v>
      </c>
      <c r="D1588">
        <v>90</v>
      </c>
      <c r="E1588" t="s">
        <v>6</v>
      </c>
      <c r="F1588">
        <v>19</v>
      </c>
      <c r="G1588" t="s">
        <v>1</v>
      </c>
      <c r="H1588" t="s">
        <v>18</v>
      </c>
      <c r="I1588" t="s">
        <v>9</v>
      </c>
    </row>
    <row r="1589" spans="1:9">
      <c r="A1589">
        <v>1588</v>
      </c>
      <c r="B1589">
        <v>1055</v>
      </c>
      <c r="C1589">
        <v>2</v>
      </c>
      <c r="D1589">
        <v>209</v>
      </c>
      <c r="E1589" t="s">
        <v>5</v>
      </c>
      <c r="F1589">
        <v>26</v>
      </c>
      <c r="G1589" t="s">
        <v>1</v>
      </c>
      <c r="H1589" t="s">
        <v>18</v>
      </c>
      <c r="I1589" t="s">
        <v>9</v>
      </c>
    </row>
    <row r="1590" spans="1:9">
      <c r="A1590">
        <v>1589</v>
      </c>
      <c r="B1590">
        <v>144</v>
      </c>
      <c r="C1590">
        <v>5</v>
      </c>
      <c r="D1590">
        <v>181</v>
      </c>
      <c r="E1590" t="s">
        <v>6</v>
      </c>
      <c r="F1590">
        <v>43</v>
      </c>
      <c r="G1590" t="s">
        <v>1</v>
      </c>
      <c r="H1590" t="s">
        <v>18</v>
      </c>
      <c r="I1590" t="s">
        <v>12</v>
      </c>
    </row>
    <row r="1591" spans="1:9">
      <c r="A1591">
        <v>1590</v>
      </c>
      <c r="B1591">
        <v>1061</v>
      </c>
      <c r="C1591">
        <v>8</v>
      </c>
      <c r="D1591">
        <v>40</v>
      </c>
      <c r="E1591" t="s">
        <v>6</v>
      </c>
      <c r="F1591">
        <v>32</v>
      </c>
      <c r="G1591" t="s">
        <v>2</v>
      </c>
      <c r="H1591" t="s">
        <v>18</v>
      </c>
      <c r="I1591" t="s">
        <v>23</v>
      </c>
    </row>
    <row r="1592" spans="1:9">
      <c r="A1592">
        <v>1591</v>
      </c>
      <c r="B1592">
        <v>1715</v>
      </c>
      <c r="C1592">
        <v>3</v>
      </c>
      <c r="D1592">
        <v>239</v>
      </c>
      <c r="E1592" t="s">
        <v>5</v>
      </c>
      <c r="F1592">
        <v>30</v>
      </c>
      <c r="G1592" t="s">
        <v>1</v>
      </c>
      <c r="H1592" t="s">
        <v>17</v>
      </c>
      <c r="I1592" t="s">
        <v>10</v>
      </c>
    </row>
    <row r="1593" spans="1:9">
      <c r="A1593">
        <v>1592</v>
      </c>
      <c r="B1593">
        <v>309</v>
      </c>
      <c r="C1593">
        <v>4</v>
      </c>
      <c r="D1593">
        <v>90</v>
      </c>
      <c r="E1593" t="s">
        <v>6</v>
      </c>
      <c r="F1593">
        <v>18</v>
      </c>
      <c r="G1593" t="s">
        <v>1</v>
      </c>
      <c r="H1593" t="s">
        <v>18</v>
      </c>
      <c r="I1593" t="s">
        <v>11</v>
      </c>
    </row>
    <row r="1594" spans="1:9">
      <c r="A1594">
        <v>1593</v>
      </c>
      <c r="B1594">
        <v>1966</v>
      </c>
      <c r="C1594">
        <v>7</v>
      </c>
      <c r="D1594">
        <v>40</v>
      </c>
      <c r="E1594" t="s">
        <v>6</v>
      </c>
      <c r="F1594">
        <v>29</v>
      </c>
      <c r="G1594" t="s">
        <v>2</v>
      </c>
      <c r="H1594" t="s">
        <v>18</v>
      </c>
      <c r="I1594" t="s">
        <v>22</v>
      </c>
    </row>
    <row r="1595" spans="1:9">
      <c r="A1595">
        <v>1594</v>
      </c>
      <c r="B1595">
        <v>483</v>
      </c>
      <c r="C1595">
        <v>4</v>
      </c>
      <c r="D1595">
        <v>90</v>
      </c>
      <c r="E1595" t="s">
        <v>6</v>
      </c>
      <c r="F1595">
        <v>33</v>
      </c>
      <c r="G1595" t="s">
        <v>1</v>
      </c>
      <c r="H1595" t="s">
        <v>18</v>
      </c>
      <c r="I1595" t="s">
        <v>11</v>
      </c>
    </row>
    <row r="1596" spans="1:9">
      <c r="A1596">
        <v>1595</v>
      </c>
      <c r="B1596">
        <v>1084</v>
      </c>
      <c r="C1596">
        <v>4</v>
      </c>
      <c r="D1596">
        <v>84</v>
      </c>
      <c r="E1596" t="s">
        <v>6</v>
      </c>
      <c r="F1596">
        <v>28</v>
      </c>
      <c r="G1596" t="s">
        <v>1</v>
      </c>
      <c r="H1596" t="s">
        <v>18</v>
      </c>
      <c r="I1596" t="s">
        <v>11</v>
      </c>
    </row>
    <row r="1597" spans="1:9">
      <c r="A1597">
        <v>1596</v>
      </c>
      <c r="B1597">
        <v>1606</v>
      </c>
      <c r="C1597">
        <v>3</v>
      </c>
      <c r="D1597">
        <v>115</v>
      </c>
      <c r="E1597" t="s">
        <v>6</v>
      </c>
      <c r="F1597">
        <v>33</v>
      </c>
      <c r="G1597" t="s">
        <v>1</v>
      </c>
      <c r="H1597" t="s">
        <v>17</v>
      </c>
      <c r="I1597" t="s">
        <v>10</v>
      </c>
    </row>
    <row r="1598" spans="1:9">
      <c r="A1598">
        <v>1597</v>
      </c>
      <c r="B1598">
        <v>345</v>
      </c>
      <c r="C1598">
        <v>4</v>
      </c>
      <c r="D1598">
        <v>227</v>
      </c>
      <c r="E1598" t="s">
        <v>5</v>
      </c>
      <c r="F1598">
        <v>20</v>
      </c>
      <c r="G1598" t="s">
        <v>1</v>
      </c>
      <c r="H1598" t="s">
        <v>17</v>
      </c>
      <c r="I1598" t="s">
        <v>11</v>
      </c>
    </row>
    <row r="1599" spans="1:9">
      <c r="A1599">
        <v>1598</v>
      </c>
      <c r="B1599">
        <v>670</v>
      </c>
      <c r="C1599">
        <v>9</v>
      </c>
      <c r="D1599">
        <v>40</v>
      </c>
      <c r="E1599" t="s">
        <v>6</v>
      </c>
      <c r="F1599">
        <v>22</v>
      </c>
      <c r="G1599" t="s">
        <v>2</v>
      </c>
      <c r="H1599" t="s">
        <v>18</v>
      </c>
      <c r="I1599" t="s">
        <v>24</v>
      </c>
    </row>
    <row r="1600" spans="1:9">
      <c r="A1600">
        <v>1599</v>
      </c>
      <c r="B1600">
        <v>1700</v>
      </c>
      <c r="C1600">
        <v>7</v>
      </c>
      <c r="D1600">
        <v>40</v>
      </c>
      <c r="E1600" t="s">
        <v>6</v>
      </c>
      <c r="F1600">
        <v>33</v>
      </c>
      <c r="G1600" t="s">
        <v>2</v>
      </c>
      <c r="H1600" t="s">
        <v>18</v>
      </c>
      <c r="I1600" t="s">
        <v>22</v>
      </c>
    </row>
    <row r="1601" spans="1:9">
      <c r="A1601">
        <v>1600</v>
      </c>
      <c r="B1601">
        <v>980</v>
      </c>
      <c r="C1601">
        <v>4</v>
      </c>
      <c r="D1601">
        <v>90</v>
      </c>
      <c r="E1601" t="s">
        <v>5</v>
      </c>
      <c r="F1601">
        <v>25</v>
      </c>
      <c r="G1601" t="s">
        <v>1</v>
      </c>
      <c r="H1601" t="s">
        <v>18</v>
      </c>
      <c r="I1601" t="s">
        <v>11</v>
      </c>
    </row>
    <row r="1602" spans="1:9">
      <c r="A1602">
        <v>1601</v>
      </c>
      <c r="B1602">
        <v>1256</v>
      </c>
      <c r="C1602">
        <v>7</v>
      </c>
      <c r="D1602">
        <v>338</v>
      </c>
      <c r="E1602" t="s">
        <v>5</v>
      </c>
      <c r="F1602">
        <v>41</v>
      </c>
      <c r="G1602" t="s">
        <v>2</v>
      </c>
      <c r="H1602" t="s">
        <v>17</v>
      </c>
      <c r="I1602" t="s">
        <v>22</v>
      </c>
    </row>
    <row r="1603" spans="1:9">
      <c r="A1603">
        <v>1602</v>
      </c>
      <c r="B1603">
        <v>1186</v>
      </c>
      <c r="C1603">
        <v>4</v>
      </c>
      <c r="D1603">
        <v>132</v>
      </c>
      <c r="E1603" t="s">
        <v>5</v>
      </c>
      <c r="F1603">
        <v>22</v>
      </c>
      <c r="G1603" t="s">
        <v>1</v>
      </c>
      <c r="H1603" t="s">
        <v>18</v>
      </c>
      <c r="I1603" t="s">
        <v>11</v>
      </c>
    </row>
    <row r="1604" spans="1:9">
      <c r="A1604">
        <v>1603</v>
      </c>
      <c r="B1604">
        <v>451</v>
      </c>
      <c r="C1604">
        <v>3</v>
      </c>
      <c r="D1604">
        <v>199</v>
      </c>
      <c r="E1604" t="s">
        <v>6</v>
      </c>
      <c r="F1604">
        <v>30</v>
      </c>
      <c r="G1604" t="s">
        <v>1</v>
      </c>
      <c r="H1604" t="s">
        <v>18</v>
      </c>
      <c r="I1604" t="s">
        <v>10</v>
      </c>
    </row>
    <row r="1605" spans="1:9">
      <c r="A1605">
        <v>1604</v>
      </c>
      <c r="B1605">
        <v>1172</v>
      </c>
      <c r="C1605">
        <v>7</v>
      </c>
      <c r="D1605">
        <v>385</v>
      </c>
      <c r="E1605" t="s">
        <v>5</v>
      </c>
      <c r="F1605">
        <v>30</v>
      </c>
      <c r="G1605" t="s">
        <v>2</v>
      </c>
      <c r="H1605" t="s">
        <v>18</v>
      </c>
      <c r="I1605" t="s">
        <v>22</v>
      </c>
    </row>
    <row r="1606" spans="1:9">
      <c r="A1606">
        <v>1605</v>
      </c>
      <c r="B1606">
        <v>1302</v>
      </c>
      <c r="C1606">
        <v>9</v>
      </c>
      <c r="D1606">
        <v>40</v>
      </c>
      <c r="E1606" t="s">
        <v>5</v>
      </c>
      <c r="F1606">
        <v>35</v>
      </c>
      <c r="G1606" t="s">
        <v>2</v>
      </c>
      <c r="H1606" t="s">
        <v>18</v>
      </c>
      <c r="I1606" t="s">
        <v>24</v>
      </c>
    </row>
    <row r="1607" spans="1:9">
      <c r="A1607">
        <v>1606</v>
      </c>
      <c r="B1607">
        <v>1667</v>
      </c>
      <c r="C1607">
        <v>8</v>
      </c>
      <c r="D1607">
        <v>40</v>
      </c>
      <c r="E1607" t="s">
        <v>6</v>
      </c>
      <c r="F1607">
        <v>24</v>
      </c>
      <c r="G1607" t="s">
        <v>2</v>
      </c>
      <c r="H1607" t="s">
        <v>18</v>
      </c>
      <c r="I1607" t="s">
        <v>23</v>
      </c>
    </row>
    <row r="1608" spans="1:9">
      <c r="A1608">
        <v>1607</v>
      </c>
      <c r="B1608">
        <v>1351</v>
      </c>
      <c r="C1608">
        <v>9</v>
      </c>
      <c r="D1608">
        <v>40</v>
      </c>
      <c r="E1608" t="s">
        <v>6</v>
      </c>
      <c r="F1608">
        <v>29</v>
      </c>
      <c r="G1608" t="s">
        <v>2</v>
      </c>
      <c r="H1608" t="s">
        <v>18</v>
      </c>
      <c r="I1608" t="s">
        <v>24</v>
      </c>
    </row>
    <row r="1609" spans="1:9">
      <c r="A1609">
        <v>1608</v>
      </c>
      <c r="B1609">
        <v>369</v>
      </c>
      <c r="C1609">
        <v>5</v>
      </c>
      <c r="D1609">
        <v>133</v>
      </c>
      <c r="E1609" t="s">
        <v>5</v>
      </c>
      <c r="F1609">
        <v>22</v>
      </c>
      <c r="G1609" t="s">
        <v>1</v>
      </c>
      <c r="H1609" t="s">
        <v>17</v>
      </c>
      <c r="I1609" t="s">
        <v>12</v>
      </c>
    </row>
    <row r="1610" spans="1:9">
      <c r="A1610">
        <v>1609</v>
      </c>
      <c r="B1610">
        <v>314</v>
      </c>
      <c r="C1610">
        <v>3</v>
      </c>
      <c r="D1610">
        <v>210</v>
      </c>
      <c r="E1610" t="s">
        <v>5</v>
      </c>
      <c r="F1610">
        <v>33</v>
      </c>
      <c r="G1610" t="s">
        <v>1</v>
      </c>
      <c r="H1610" t="s">
        <v>18</v>
      </c>
      <c r="I1610" t="s">
        <v>10</v>
      </c>
    </row>
    <row r="1611" spans="1:9">
      <c r="A1611">
        <v>1610</v>
      </c>
      <c r="B1611">
        <v>382</v>
      </c>
      <c r="C1611">
        <v>2</v>
      </c>
      <c r="D1611">
        <v>192</v>
      </c>
      <c r="E1611" t="s">
        <v>6</v>
      </c>
      <c r="F1611">
        <v>28</v>
      </c>
      <c r="G1611" t="s">
        <v>1</v>
      </c>
      <c r="H1611" t="s">
        <v>18</v>
      </c>
      <c r="I1611" t="s">
        <v>9</v>
      </c>
    </row>
    <row r="1612" spans="1:9">
      <c r="A1612">
        <v>1611</v>
      </c>
      <c r="B1612">
        <v>340</v>
      </c>
      <c r="C1612">
        <v>2</v>
      </c>
      <c r="D1612">
        <v>206</v>
      </c>
      <c r="E1612" t="s">
        <v>6</v>
      </c>
      <c r="F1612">
        <v>33</v>
      </c>
      <c r="G1612" t="s">
        <v>1</v>
      </c>
      <c r="H1612" t="s">
        <v>17</v>
      </c>
      <c r="I1612" t="s">
        <v>9</v>
      </c>
    </row>
    <row r="1613" spans="1:9">
      <c r="A1613">
        <v>1612</v>
      </c>
      <c r="B1613">
        <v>782</v>
      </c>
      <c r="C1613">
        <v>1</v>
      </c>
      <c r="D1613">
        <v>127</v>
      </c>
      <c r="E1613" t="s">
        <v>5</v>
      </c>
      <c r="F1613">
        <v>19</v>
      </c>
      <c r="G1613" t="s">
        <v>1</v>
      </c>
      <c r="H1613" t="s">
        <v>18</v>
      </c>
      <c r="I1613" t="s">
        <v>8</v>
      </c>
    </row>
    <row r="1614" spans="1:9">
      <c r="A1614">
        <v>1613</v>
      </c>
      <c r="B1614">
        <v>2064</v>
      </c>
      <c r="C1614">
        <v>1</v>
      </c>
      <c r="D1614">
        <v>88</v>
      </c>
      <c r="E1614" t="s">
        <v>5</v>
      </c>
      <c r="F1614">
        <v>32</v>
      </c>
      <c r="G1614" t="s">
        <v>1</v>
      </c>
      <c r="H1614" t="s">
        <v>18</v>
      </c>
      <c r="I1614" t="s">
        <v>8</v>
      </c>
    </row>
    <row r="1615" spans="1:9">
      <c r="A1615">
        <v>1614</v>
      </c>
      <c r="B1615">
        <v>180</v>
      </c>
      <c r="C1615">
        <v>9</v>
      </c>
      <c r="D1615">
        <v>40</v>
      </c>
      <c r="E1615" t="s">
        <v>5</v>
      </c>
      <c r="F1615">
        <v>24</v>
      </c>
      <c r="G1615" t="s">
        <v>2</v>
      </c>
      <c r="H1615" t="s">
        <v>18</v>
      </c>
      <c r="I1615" t="s">
        <v>24</v>
      </c>
    </row>
    <row r="1616" spans="1:9">
      <c r="A1616">
        <v>1615</v>
      </c>
      <c r="B1616">
        <v>377</v>
      </c>
      <c r="C1616">
        <v>5</v>
      </c>
      <c r="D1616">
        <v>144</v>
      </c>
      <c r="E1616" t="s">
        <v>6</v>
      </c>
      <c r="F1616">
        <v>23</v>
      </c>
      <c r="G1616" t="s">
        <v>1</v>
      </c>
      <c r="H1616" t="s">
        <v>18</v>
      </c>
      <c r="I1616" t="s">
        <v>12</v>
      </c>
    </row>
    <row r="1617" spans="1:9">
      <c r="A1617">
        <v>1616</v>
      </c>
      <c r="B1617">
        <v>1170</v>
      </c>
      <c r="C1617">
        <v>9</v>
      </c>
      <c r="D1617">
        <v>40</v>
      </c>
      <c r="E1617" t="s">
        <v>5</v>
      </c>
      <c r="F1617">
        <v>24</v>
      </c>
      <c r="G1617" t="s">
        <v>2</v>
      </c>
      <c r="H1617" t="s">
        <v>18</v>
      </c>
      <c r="I1617" t="s">
        <v>24</v>
      </c>
    </row>
    <row r="1618" spans="1:9">
      <c r="A1618">
        <v>1617</v>
      </c>
      <c r="B1618">
        <v>173</v>
      </c>
      <c r="C1618">
        <v>4</v>
      </c>
      <c r="D1618">
        <v>122</v>
      </c>
      <c r="E1618" t="s">
        <v>5</v>
      </c>
      <c r="F1618">
        <v>19</v>
      </c>
      <c r="G1618" t="s">
        <v>1</v>
      </c>
      <c r="H1618" t="s">
        <v>17</v>
      </c>
      <c r="I1618" t="s">
        <v>11</v>
      </c>
    </row>
    <row r="1619" spans="1:9">
      <c r="A1619">
        <v>1618</v>
      </c>
      <c r="B1619">
        <v>1980</v>
      </c>
      <c r="C1619">
        <v>6</v>
      </c>
      <c r="D1619">
        <v>332</v>
      </c>
      <c r="E1619" t="s">
        <v>6</v>
      </c>
      <c r="F1619">
        <v>33</v>
      </c>
      <c r="G1619" t="s">
        <v>2</v>
      </c>
      <c r="H1619" t="s">
        <v>17</v>
      </c>
      <c r="I1619" t="s">
        <v>21</v>
      </c>
    </row>
    <row r="1620" spans="1:9">
      <c r="A1620">
        <v>1619</v>
      </c>
      <c r="B1620">
        <v>1918</v>
      </c>
      <c r="C1620">
        <v>2</v>
      </c>
      <c r="D1620">
        <v>185</v>
      </c>
      <c r="E1620" t="s">
        <v>6</v>
      </c>
      <c r="F1620">
        <v>29</v>
      </c>
      <c r="G1620" t="s">
        <v>1</v>
      </c>
      <c r="H1620" t="s">
        <v>18</v>
      </c>
      <c r="I1620" t="s">
        <v>9</v>
      </c>
    </row>
    <row r="1621" spans="1:9">
      <c r="A1621">
        <v>1620</v>
      </c>
      <c r="B1621">
        <v>120</v>
      </c>
      <c r="C1621">
        <v>1</v>
      </c>
      <c r="D1621">
        <v>90</v>
      </c>
      <c r="E1621" t="s">
        <v>6</v>
      </c>
      <c r="F1621">
        <v>27</v>
      </c>
      <c r="G1621" t="s">
        <v>1</v>
      </c>
      <c r="H1621" t="s">
        <v>18</v>
      </c>
      <c r="I1621" t="s">
        <v>8</v>
      </c>
    </row>
    <row r="1622" spans="1:9">
      <c r="A1622">
        <v>1621</v>
      </c>
      <c r="B1622">
        <v>767</v>
      </c>
      <c r="C1622">
        <v>8</v>
      </c>
      <c r="D1622">
        <v>40</v>
      </c>
      <c r="E1622" t="s">
        <v>6</v>
      </c>
      <c r="F1622">
        <v>36</v>
      </c>
      <c r="G1622" t="s">
        <v>2</v>
      </c>
      <c r="H1622" t="s">
        <v>18</v>
      </c>
      <c r="I1622" t="s">
        <v>23</v>
      </c>
    </row>
    <row r="1623" spans="1:9">
      <c r="A1623">
        <v>1622</v>
      </c>
      <c r="B1623">
        <v>421</v>
      </c>
      <c r="C1623">
        <v>9</v>
      </c>
      <c r="D1623">
        <v>389</v>
      </c>
      <c r="E1623" t="s">
        <v>5</v>
      </c>
      <c r="F1623">
        <v>18</v>
      </c>
      <c r="G1623" t="s">
        <v>2</v>
      </c>
      <c r="H1623" t="s">
        <v>17</v>
      </c>
      <c r="I1623" t="s">
        <v>24</v>
      </c>
    </row>
    <row r="1624" spans="1:9">
      <c r="A1624">
        <v>1623</v>
      </c>
      <c r="B1624">
        <v>1048</v>
      </c>
      <c r="C1624">
        <v>7</v>
      </c>
      <c r="D1624">
        <v>40</v>
      </c>
      <c r="E1624" t="s">
        <v>6</v>
      </c>
      <c r="F1624">
        <v>27</v>
      </c>
      <c r="G1624" t="s">
        <v>2</v>
      </c>
      <c r="H1624" t="s">
        <v>18</v>
      </c>
      <c r="I1624" t="s">
        <v>22</v>
      </c>
    </row>
    <row r="1625" spans="1:9">
      <c r="A1625">
        <v>1624</v>
      </c>
      <c r="B1625">
        <v>1333</v>
      </c>
      <c r="C1625">
        <v>9</v>
      </c>
      <c r="D1625">
        <v>40</v>
      </c>
      <c r="E1625" t="s">
        <v>6</v>
      </c>
      <c r="F1625">
        <v>30</v>
      </c>
      <c r="G1625" t="s">
        <v>2</v>
      </c>
      <c r="H1625" t="s">
        <v>18</v>
      </c>
      <c r="I1625" t="s">
        <v>24</v>
      </c>
    </row>
    <row r="1626" spans="1:9">
      <c r="A1626">
        <v>1625</v>
      </c>
      <c r="B1626">
        <v>1836</v>
      </c>
      <c r="C1626">
        <v>1</v>
      </c>
      <c r="D1626">
        <v>150</v>
      </c>
      <c r="E1626" t="s">
        <v>5</v>
      </c>
      <c r="F1626">
        <v>26</v>
      </c>
      <c r="G1626" t="s">
        <v>1</v>
      </c>
      <c r="H1626" t="s">
        <v>17</v>
      </c>
      <c r="I1626" t="s">
        <v>8</v>
      </c>
    </row>
    <row r="1627" spans="1:9">
      <c r="A1627">
        <v>1626</v>
      </c>
      <c r="B1627">
        <v>438</v>
      </c>
      <c r="C1627">
        <v>4</v>
      </c>
      <c r="D1627">
        <v>162</v>
      </c>
      <c r="E1627" t="s">
        <v>6</v>
      </c>
      <c r="F1627">
        <v>23</v>
      </c>
      <c r="G1627" t="s">
        <v>1</v>
      </c>
      <c r="H1627" t="s">
        <v>17</v>
      </c>
      <c r="I1627" t="s">
        <v>11</v>
      </c>
    </row>
    <row r="1628" spans="1:9">
      <c r="A1628">
        <v>1627</v>
      </c>
      <c r="B1628">
        <v>90</v>
      </c>
      <c r="C1628">
        <v>2</v>
      </c>
      <c r="D1628">
        <v>90</v>
      </c>
      <c r="E1628" t="s">
        <v>5</v>
      </c>
      <c r="F1628">
        <v>35</v>
      </c>
      <c r="G1628" t="s">
        <v>1</v>
      </c>
      <c r="H1628" t="s">
        <v>18</v>
      </c>
      <c r="I1628" t="s">
        <v>9</v>
      </c>
    </row>
    <row r="1629" spans="1:9">
      <c r="A1629">
        <v>1628</v>
      </c>
      <c r="B1629">
        <v>1369</v>
      </c>
      <c r="C1629">
        <v>5</v>
      </c>
      <c r="D1629">
        <v>130</v>
      </c>
      <c r="E1629" t="s">
        <v>6</v>
      </c>
      <c r="F1629">
        <v>28</v>
      </c>
      <c r="G1629" t="s">
        <v>1</v>
      </c>
      <c r="H1629" t="s">
        <v>18</v>
      </c>
      <c r="I1629" t="s">
        <v>12</v>
      </c>
    </row>
    <row r="1630" spans="1:9">
      <c r="A1630">
        <v>1629</v>
      </c>
      <c r="B1630">
        <v>800</v>
      </c>
      <c r="C1630">
        <v>1</v>
      </c>
      <c r="D1630">
        <v>183</v>
      </c>
      <c r="E1630" t="s">
        <v>6</v>
      </c>
      <c r="F1630">
        <v>24</v>
      </c>
      <c r="G1630" t="s">
        <v>1</v>
      </c>
      <c r="H1630" t="s">
        <v>18</v>
      </c>
      <c r="I1630" t="s">
        <v>8</v>
      </c>
    </row>
    <row r="1631" spans="1:9">
      <c r="A1631">
        <v>1630</v>
      </c>
      <c r="B1631">
        <v>221</v>
      </c>
      <c r="C1631">
        <v>9</v>
      </c>
      <c r="D1631">
        <v>40</v>
      </c>
      <c r="E1631" t="s">
        <v>6</v>
      </c>
      <c r="F1631">
        <v>37</v>
      </c>
      <c r="G1631" t="s">
        <v>2</v>
      </c>
      <c r="H1631" t="s">
        <v>18</v>
      </c>
      <c r="I1631" t="s">
        <v>24</v>
      </c>
    </row>
    <row r="1632" spans="1:9">
      <c r="A1632">
        <v>1631</v>
      </c>
      <c r="B1632">
        <v>351</v>
      </c>
      <c r="C1632">
        <v>2</v>
      </c>
      <c r="D1632">
        <v>90</v>
      </c>
      <c r="E1632" t="s">
        <v>6</v>
      </c>
      <c r="F1632">
        <v>20</v>
      </c>
      <c r="G1632" t="s">
        <v>1</v>
      </c>
      <c r="H1632" t="s">
        <v>18</v>
      </c>
      <c r="I1632" t="s">
        <v>9</v>
      </c>
    </row>
    <row r="1633" spans="1:9">
      <c r="A1633">
        <v>1632</v>
      </c>
      <c r="B1633">
        <v>1090</v>
      </c>
      <c r="C1633">
        <v>9</v>
      </c>
      <c r="D1633">
        <v>90</v>
      </c>
      <c r="E1633" t="s">
        <v>6</v>
      </c>
      <c r="F1633">
        <v>22</v>
      </c>
      <c r="G1633" t="s">
        <v>2</v>
      </c>
      <c r="H1633" t="s">
        <v>18</v>
      </c>
      <c r="I1633" t="s">
        <v>24</v>
      </c>
    </row>
    <row r="1634" spans="1:9">
      <c r="A1634">
        <v>1633</v>
      </c>
      <c r="B1634">
        <v>1857</v>
      </c>
      <c r="C1634">
        <v>1</v>
      </c>
      <c r="D1634">
        <v>143</v>
      </c>
      <c r="E1634" t="s">
        <v>6</v>
      </c>
      <c r="F1634">
        <v>18</v>
      </c>
      <c r="G1634" t="s">
        <v>1</v>
      </c>
      <c r="H1634" t="s">
        <v>18</v>
      </c>
      <c r="I1634" t="s">
        <v>8</v>
      </c>
    </row>
    <row r="1635" spans="1:9">
      <c r="A1635">
        <v>1634</v>
      </c>
      <c r="B1635">
        <v>1801</v>
      </c>
      <c r="C1635">
        <v>4</v>
      </c>
      <c r="D1635">
        <v>98</v>
      </c>
      <c r="E1635" t="s">
        <v>6</v>
      </c>
      <c r="F1635">
        <v>27</v>
      </c>
      <c r="G1635" t="s">
        <v>1</v>
      </c>
      <c r="H1635" t="s">
        <v>17</v>
      </c>
      <c r="I1635" t="s">
        <v>11</v>
      </c>
    </row>
    <row r="1636" spans="1:9">
      <c r="A1636">
        <v>1635</v>
      </c>
      <c r="B1636">
        <v>2055</v>
      </c>
      <c r="C1636">
        <v>3</v>
      </c>
      <c r="D1636">
        <v>196</v>
      </c>
      <c r="E1636" t="s">
        <v>5</v>
      </c>
      <c r="F1636">
        <v>21</v>
      </c>
      <c r="G1636" t="s">
        <v>1</v>
      </c>
      <c r="H1636" t="s">
        <v>18</v>
      </c>
      <c r="I1636" t="s">
        <v>10</v>
      </c>
    </row>
    <row r="1637" spans="1:9">
      <c r="A1637">
        <v>1636</v>
      </c>
      <c r="B1637">
        <v>571</v>
      </c>
      <c r="C1637">
        <v>3</v>
      </c>
      <c r="D1637">
        <v>90</v>
      </c>
      <c r="E1637" t="s">
        <v>6</v>
      </c>
      <c r="F1637">
        <v>19</v>
      </c>
      <c r="G1637" t="s">
        <v>1</v>
      </c>
      <c r="H1637" t="s">
        <v>18</v>
      </c>
      <c r="I1637" t="s">
        <v>10</v>
      </c>
    </row>
    <row r="1638" spans="1:9">
      <c r="A1638">
        <v>1637</v>
      </c>
      <c r="B1638">
        <v>1462</v>
      </c>
      <c r="C1638">
        <v>8</v>
      </c>
      <c r="D1638">
        <v>40</v>
      </c>
      <c r="E1638" t="s">
        <v>6</v>
      </c>
      <c r="F1638">
        <v>31</v>
      </c>
      <c r="G1638" t="s">
        <v>2</v>
      </c>
      <c r="H1638" t="s">
        <v>18</v>
      </c>
      <c r="I1638" t="s">
        <v>23</v>
      </c>
    </row>
    <row r="1639" spans="1:9">
      <c r="A1639">
        <v>1638</v>
      </c>
      <c r="B1639">
        <v>386</v>
      </c>
      <c r="C1639">
        <v>3</v>
      </c>
      <c r="D1639">
        <v>90</v>
      </c>
      <c r="E1639" t="s">
        <v>6</v>
      </c>
      <c r="F1639">
        <v>27</v>
      </c>
      <c r="G1639" t="s">
        <v>1</v>
      </c>
      <c r="H1639" t="s">
        <v>18</v>
      </c>
      <c r="I1639" t="s">
        <v>10</v>
      </c>
    </row>
    <row r="1640" spans="1:9">
      <c r="A1640">
        <v>1639</v>
      </c>
      <c r="B1640">
        <v>984</v>
      </c>
      <c r="C1640">
        <v>1</v>
      </c>
      <c r="D1640">
        <v>244</v>
      </c>
      <c r="E1640" t="s">
        <v>5</v>
      </c>
      <c r="F1640">
        <v>19</v>
      </c>
      <c r="G1640" t="s">
        <v>1</v>
      </c>
      <c r="H1640" t="s">
        <v>18</v>
      </c>
      <c r="I1640" t="s">
        <v>8</v>
      </c>
    </row>
    <row r="1641" spans="1:9">
      <c r="A1641">
        <v>1640</v>
      </c>
      <c r="B1641">
        <v>620</v>
      </c>
      <c r="C1641">
        <v>6</v>
      </c>
      <c r="D1641">
        <v>90</v>
      </c>
      <c r="E1641" t="s">
        <v>6</v>
      </c>
      <c r="F1641">
        <v>38</v>
      </c>
      <c r="G1641" t="s">
        <v>2</v>
      </c>
      <c r="H1641" t="s">
        <v>18</v>
      </c>
      <c r="I1641" t="s">
        <v>21</v>
      </c>
    </row>
    <row r="1642" spans="1:9">
      <c r="A1642">
        <v>1641</v>
      </c>
      <c r="B1642">
        <v>96</v>
      </c>
      <c r="C1642">
        <v>3</v>
      </c>
      <c r="D1642">
        <v>237</v>
      </c>
      <c r="E1642" t="s">
        <v>5</v>
      </c>
      <c r="F1642">
        <v>24</v>
      </c>
      <c r="G1642" t="s">
        <v>1</v>
      </c>
      <c r="H1642" t="s">
        <v>18</v>
      </c>
      <c r="I1642" t="s">
        <v>10</v>
      </c>
    </row>
    <row r="1643" spans="1:9">
      <c r="A1643">
        <v>1642</v>
      </c>
      <c r="B1643">
        <v>396</v>
      </c>
      <c r="C1643">
        <v>2</v>
      </c>
      <c r="D1643">
        <v>153</v>
      </c>
      <c r="E1643" t="s">
        <v>6</v>
      </c>
      <c r="F1643">
        <v>29</v>
      </c>
      <c r="G1643" t="s">
        <v>1</v>
      </c>
      <c r="H1643" t="s">
        <v>17</v>
      </c>
      <c r="I1643" t="s">
        <v>9</v>
      </c>
    </row>
    <row r="1644" spans="1:9">
      <c r="A1644">
        <v>1643</v>
      </c>
      <c r="B1644">
        <v>1495</v>
      </c>
      <c r="C1644">
        <v>2</v>
      </c>
      <c r="D1644">
        <v>108</v>
      </c>
      <c r="E1644" t="s">
        <v>5</v>
      </c>
      <c r="F1644">
        <v>25</v>
      </c>
      <c r="G1644" t="s">
        <v>1</v>
      </c>
      <c r="H1644" t="s">
        <v>18</v>
      </c>
      <c r="I1644" t="s">
        <v>9</v>
      </c>
    </row>
    <row r="1645" spans="1:9">
      <c r="A1645">
        <v>1644</v>
      </c>
      <c r="B1645">
        <v>1334</v>
      </c>
      <c r="C1645">
        <v>8</v>
      </c>
      <c r="D1645">
        <v>40</v>
      </c>
      <c r="E1645" t="s">
        <v>6</v>
      </c>
      <c r="F1645">
        <v>24</v>
      </c>
      <c r="G1645" t="s">
        <v>2</v>
      </c>
      <c r="H1645" t="s">
        <v>18</v>
      </c>
      <c r="I1645" t="s">
        <v>23</v>
      </c>
    </row>
    <row r="1646" spans="1:9">
      <c r="A1646">
        <v>1645</v>
      </c>
      <c r="B1646">
        <v>1769</v>
      </c>
      <c r="C1646">
        <v>3</v>
      </c>
      <c r="D1646">
        <v>206</v>
      </c>
      <c r="E1646" t="s">
        <v>5</v>
      </c>
      <c r="F1646">
        <v>30</v>
      </c>
      <c r="G1646" t="s">
        <v>1</v>
      </c>
      <c r="H1646" t="s">
        <v>17</v>
      </c>
      <c r="I1646" t="s">
        <v>10</v>
      </c>
    </row>
    <row r="1647" spans="1:9">
      <c r="A1647">
        <v>1646</v>
      </c>
      <c r="B1647">
        <v>528</v>
      </c>
      <c r="C1647">
        <v>4</v>
      </c>
      <c r="D1647">
        <v>146</v>
      </c>
      <c r="E1647" t="s">
        <v>5</v>
      </c>
      <c r="F1647">
        <v>35</v>
      </c>
      <c r="G1647" t="s">
        <v>1</v>
      </c>
      <c r="H1647" t="s">
        <v>18</v>
      </c>
      <c r="I1647" t="s">
        <v>11</v>
      </c>
    </row>
    <row r="1648" spans="1:9">
      <c r="A1648">
        <v>1647</v>
      </c>
      <c r="B1648">
        <v>632</v>
      </c>
      <c r="C1648">
        <v>3</v>
      </c>
      <c r="D1648">
        <v>96</v>
      </c>
      <c r="E1648" t="s">
        <v>6</v>
      </c>
      <c r="F1648">
        <v>23</v>
      </c>
      <c r="G1648" t="s">
        <v>1</v>
      </c>
      <c r="H1648" t="s">
        <v>18</v>
      </c>
      <c r="I1648" t="s">
        <v>10</v>
      </c>
    </row>
    <row r="1649" spans="1:9">
      <c r="A1649">
        <v>1648</v>
      </c>
      <c r="B1649">
        <v>1569</v>
      </c>
      <c r="C1649">
        <v>2</v>
      </c>
      <c r="D1649">
        <v>152</v>
      </c>
      <c r="E1649" t="s">
        <v>5</v>
      </c>
      <c r="F1649">
        <v>35</v>
      </c>
      <c r="G1649" t="s">
        <v>1</v>
      </c>
      <c r="H1649" t="s">
        <v>17</v>
      </c>
      <c r="I1649" t="s">
        <v>9</v>
      </c>
    </row>
    <row r="1650" spans="1:9">
      <c r="A1650">
        <v>1649</v>
      </c>
      <c r="B1650">
        <v>1718</v>
      </c>
      <c r="C1650">
        <v>5</v>
      </c>
      <c r="D1650">
        <v>151</v>
      </c>
      <c r="E1650" t="s">
        <v>6</v>
      </c>
      <c r="F1650">
        <v>20</v>
      </c>
      <c r="G1650" t="s">
        <v>1</v>
      </c>
      <c r="H1650" t="s">
        <v>18</v>
      </c>
      <c r="I1650" t="s">
        <v>12</v>
      </c>
    </row>
    <row r="1651" spans="1:9">
      <c r="A1651">
        <v>1650</v>
      </c>
      <c r="B1651">
        <v>2007</v>
      </c>
      <c r="C1651">
        <v>2</v>
      </c>
      <c r="D1651">
        <v>90</v>
      </c>
      <c r="E1651" t="s">
        <v>5</v>
      </c>
      <c r="F1651">
        <v>27</v>
      </c>
      <c r="G1651" t="s">
        <v>1</v>
      </c>
      <c r="H1651" t="s">
        <v>18</v>
      </c>
      <c r="I1651" t="s">
        <v>9</v>
      </c>
    </row>
    <row r="1652" spans="1:9">
      <c r="A1652">
        <v>1651</v>
      </c>
      <c r="B1652">
        <v>1657</v>
      </c>
      <c r="C1652">
        <v>9</v>
      </c>
      <c r="D1652">
        <v>40</v>
      </c>
      <c r="E1652" t="s">
        <v>6</v>
      </c>
      <c r="F1652">
        <v>34</v>
      </c>
      <c r="G1652" t="s">
        <v>2</v>
      </c>
      <c r="H1652" t="s">
        <v>18</v>
      </c>
      <c r="I1652" t="s">
        <v>24</v>
      </c>
    </row>
    <row r="1653" spans="1:9">
      <c r="A1653">
        <v>1652</v>
      </c>
      <c r="B1653">
        <v>1298</v>
      </c>
      <c r="C1653">
        <v>4</v>
      </c>
      <c r="D1653">
        <v>247</v>
      </c>
      <c r="E1653" t="s">
        <v>5</v>
      </c>
      <c r="F1653">
        <v>28</v>
      </c>
      <c r="G1653" t="s">
        <v>1</v>
      </c>
      <c r="H1653" t="s">
        <v>18</v>
      </c>
      <c r="I1653" t="s">
        <v>11</v>
      </c>
    </row>
    <row r="1654" spans="1:9">
      <c r="A1654">
        <v>1653</v>
      </c>
      <c r="B1654">
        <v>1824</v>
      </c>
      <c r="C1654">
        <v>2</v>
      </c>
      <c r="D1654">
        <v>90</v>
      </c>
      <c r="E1654" t="s">
        <v>6</v>
      </c>
      <c r="F1654">
        <v>23</v>
      </c>
      <c r="G1654" t="s">
        <v>1</v>
      </c>
      <c r="H1654" t="s">
        <v>18</v>
      </c>
      <c r="I1654" t="s">
        <v>9</v>
      </c>
    </row>
    <row r="1655" spans="1:9">
      <c r="A1655">
        <v>1654</v>
      </c>
      <c r="B1655">
        <v>14</v>
      </c>
      <c r="C1655">
        <v>2</v>
      </c>
      <c r="D1655">
        <v>195</v>
      </c>
      <c r="E1655" t="s">
        <v>5</v>
      </c>
      <c r="F1655">
        <v>25</v>
      </c>
      <c r="G1655" t="s">
        <v>1</v>
      </c>
      <c r="H1655" t="s">
        <v>18</v>
      </c>
      <c r="I1655" t="s">
        <v>9</v>
      </c>
    </row>
    <row r="1656" spans="1:9">
      <c r="A1656">
        <v>1655</v>
      </c>
      <c r="B1656">
        <v>867</v>
      </c>
      <c r="C1656">
        <v>6</v>
      </c>
      <c r="D1656">
        <v>40</v>
      </c>
      <c r="E1656" t="s">
        <v>6</v>
      </c>
      <c r="F1656">
        <v>33</v>
      </c>
      <c r="G1656" t="s">
        <v>2</v>
      </c>
      <c r="H1656" t="s">
        <v>18</v>
      </c>
      <c r="I1656" t="s">
        <v>21</v>
      </c>
    </row>
    <row r="1657" spans="1:9">
      <c r="A1657">
        <v>1656</v>
      </c>
      <c r="B1657">
        <v>1616</v>
      </c>
      <c r="C1657">
        <v>3</v>
      </c>
      <c r="D1657">
        <v>90</v>
      </c>
      <c r="E1657" t="s">
        <v>5</v>
      </c>
      <c r="F1657">
        <v>19</v>
      </c>
      <c r="G1657" t="s">
        <v>1</v>
      </c>
      <c r="H1657" t="s">
        <v>18</v>
      </c>
      <c r="I1657" t="s">
        <v>10</v>
      </c>
    </row>
    <row r="1658" spans="1:9">
      <c r="A1658">
        <v>1657</v>
      </c>
      <c r="B1658">
        <v>1383</v>
      </c>
      <c r="C1658">
        <v>5</v>
      </c>
      <c r="D1658">
        <v>217</v>
      </c>
      <c r="E1658" t="s">
        <v>6</v>
      </c>
      <c r="F1658">
        <v>22</v>
      </c>
      <c r="G1658" t="s">
        <v>1</v>
      </c>
      <c r="H1658" t="s">
        <v>17</v>
      </c>
      <c r="I1658" t="s">
        <v>12</v>
      </c>
    </row>
    <row r="1659" spans="1:9">
      <c r="A1659">
        <v>1658</v>
      </c>
      <c r="B1659">
        <v>375</v>
      </c>
      <c r="C1659">
        <v>8</v>
      </c>
      <c r="D1659">
        <v>90</v>
      </c>
      <c r="E1659" t="s">
        <v>5</v>
      </c>
      <c r="F1659">
        <v>27</v>
      </c>
      <c r="G1659" t="s">
        <v>2</v>
      </c>
      <c r="H1659" t="s">
        <v>18</v>
      </c>
      <c r="I1659" t="s">
        <v>23</v>
      </c>
    </row>
    <row r="1660" spans="1:9">
      <c r="A1660">
        <v>1659</v>
      </c>
      <c r="B1660">
        <v>668</v>
      </c>
      <c r="C1660">
        <v>1</v>
      </c>
      <c r="D1660">
        <v>123</v>
      </c>
      <c r="E1660" t="s">
        <v>5</v>
      </c>
      <c r="F1660">
        <v>22</v>
      </c>
      <c r="G1660" t="s">
        <v>1</v>
      </c>
      <c r="H1660" t="s">
        <v>18</v>
      </c>
      <c r="I1660" t="s">
        <v>8</v>
      </c>
    </row>
    <row r="1661" spans="1:9">
      <c r="A1661">
        <v>1660</v>
      </c>
      <c r="B1661">
        <v>1374</v>
      </c>
      <c r="C1661">
        <v>4</v>
      </c>
      <c r="D1661">
        <v>178</v>
      </c>
      <c r="E1661" t="s">
        <v>6</v>
      </c>
      <c r="F1661">
        <v>27</v>
      </c>
      <c r="G1661" t="s">
        <v>1</v>
      </c>
      <c r="H1661" t="s">
        <v>18</v>
      </c>
      <c r="I1661" t="s">
        <v>11</v>
      </c>
    </row>
    <row r="1662" spans="1:9">
      <c r="A1662">
        <v>1661</v>
      </c>
      <c r="B1662">
        <v>445</v>
      </c>
      <c r="C1662">
        <v>9</v>
      </c>
      <c r="D1662">
        <v>90</v>
      </c>
      <c r="E1662" t="s">
        <v>5</v>
      </c>
      <c r="F1662">
        <v>20</v>
      </c>
      <c r="G1662" t="s">
        <v>2</v>
      </c>
      <c r="H1662" t="s">
        <v>18</v>
      </c>
      <c r="I1662" t="s">
        <v>24</v>
      </c>
    </row>
    <row r="1663" spans="1:9">
      <c r="A1663">
        <v>1662</v>
      </c>
      <c r="B1663">
        <v>2096</v>
      </c>
      <c r="C1663">
        <v>1</v>
      </c>
      <c r="D1663">
        <v>181</v>
      </c>
      <c r="E1663" t="s">
        <v>6</v>
      </c>
      <c r="F1663">
        <v>38</v>
      </c>
      <c r="G1663" t="s">
        <v>1</v>
      </c>
      <c r="H1663" t="s">
        <v>18</v>
      </c>
      <c r="I1663" t="s">
        <v>8</v>
      </c>
    </row>
    <row r="1664" spans="1:9">
      <c r="A1664">
        <v>1663</v>
      </c>
      <c r="B1664">
        <v>29</v>
      </c>
      <c r="C1664">
        <v>2</v>
      </c>
      <c r="D1664">
        <v>199</v>
      </c>
      <c r="E1664" t="s">
        <v>5</v>
      </c>
      <c r="F1664">
        <v>22</v>
      </c>
      <c r="G1664" t="s">
        <v>1</v>
      </c>
      <c r="H1664" t="s">
        <v>18</v>
      </c>
      <c r="I1664" t="s">
        <v>9</v>
      </c>
    </row>
    <row r="1665" spans="1:9">
      <c r="A1665">
        <v>1664</v>
      </c>
      <c r="B1665">
        <v>787</v>
      </c>
      <c r="C1665">
        <v>3</v>
      </c>
      <c r="D1665">
        <v>194</v>
      </c>
      <c r="E1665" t="s">
        <v>5</v>
      </c>
      <c r="F1665">
        <v>38</v>
      </c>
      <c r="G1665" t="s">
        <v>1</v>
      </c>
      <c r="H1665" t="s">
        <v>18</v>
      </c>
      <c r="I1665" t="s">
        <v>10</v>
      </c>
    </row>
    <row r="1666" spans="1:9">
      <c r="A1666">
        <v>1665</v>
      </c>
      <c r="B1666">
        <v>689</v>
      </c>
      <c r="C1666">
        <v>4</v>
      </c>
      <c r="D1666">
        <v>233</v>
      </c>
      <c r="E1666" t="s">
        <v>5</v>
      </c>
      <c r="F1666">
        <v>27</v>
      </c>
      <c r="G1666" t="s">
        <v>1</v>
      </c>
      <c r="H1666" t="s">
        <v>18</v>
      </c>
      <c r="I1666" t="s">
        <v>11</v>
      </c>
    </row>
    <row r="1667" spans="1:9">
      <c r="A1667">
        <v>1666</v>
      </c>
      <c r="B1667">
        <v>1550</v>
      </c>
      <c r="C1667">
        <v>1</v>
      </c>
      <c r="D1667">
        <v>164</v>
      </c>
      <c r="E1667" t="s">
        <v>5</v>
      </c>
      <c r="F1667">
        <v>33</v>
      </c>
      <c r="G1667" t="s">
        <v>1</v>
      </c>
      <c r="H1667" t="s">
        <v>18</v>
      </c>
      <c r="I1667" t="s">
        <v>8</v>
      </c>
    </row>
    <row r="1668" spans="1:9">
      <c r="A1668">
        <v>1667</v>
      </c>
      <c r="B1668">
        <v>1307</v>
      </c>
      <c r="C1668">
        <v>9</v>
      </c>
      <c r="D1668">
        <v>40</v>
      </c>
      <c r="E1668" t="s">
        <v>6</v>
      </c>
      <c r="F1668">
        <v>27</v>
      </c>
      <c r="G1668" t="s">
        <v>2</v>
      </c>
      <c r="H1668" t="s">
        <v>18</v>
      </c>
      <c r="I1668" t="s">
        <v>24</v>
      </c>
    </row>
    <row r="1669" spans="1:9">
      <c r="A1669">
        <v>1668</v>
      </c>
      <c r="B1669">
        <v>868</v>
      </c>
      <c r="C1669">
        <v>2</v>
      </c>
      <c r="D1669">
        <v>90</v>
      </c>
      <c r="E1669" t="s">
        <v>5</v>
      </c>
      <c r="F1669">
        <v>22</v>
      </c>
      <c r="G1669" t="s">
        <v>1</v>
      </c>
      <c r="H1669" t="s">
        <v>18</v>
      </c>
      <c r="I1669" t="s">
        <v>9</v>
      </c>
    </row>
    <row r="1670" spans="1:9">
      <c r="A1670">
        <v>1669</v>
      </c>
      <c r="B1670">
        <v>619</v>
      </c>
      <c r="C1670">
        <v>8</v>
      </c>
      <c r="D1670">
        <v>90</v>
      </c>
      <c r="E1670" t="s">
        <v>5</v>
      </c>
      <c r="F1670">
        <v>27</v>
      </c>
      <c r="G1670" t="s">
        <v>2</v>
      </c>
      <c r="H1670" t="s">
        <v>18</v>
      </c>
      <c r="I1670" t="s">
        <v>23</v>
      </c>
    </row>
    <row r="1671" spans="1:9">
      <c r="A1671">
        <v>1670</v>
      </c>
      <c r="B1671">
        <v>461</v>
      </c>
      <c r="C1671">
        <v>1</v>
      </c>
      <c r="D1671">
        <v>120</v>
      </c>
      <c r="E1671" t="s">
        <v>6</v>
      </c>
      <c r="F1671">
        <v>31</v>
      </c>
      <c r="G1671" t="s">
        <v>1</v>
      </c>
      <c r="H1671" t="s">
        <v>17</v>
      </c>
      <c r="I1671" t="s">
        <v>8</v>
      </c>
    </row>
    <row r="1672" spans="1:9">
      <c r="A1672">
        <v>1671</v>
      </c>
      <c r="B1672">
        <v>1816</v>
      </c>
      <c r="C1672">
        <v>6</v>
      </c>
      <c r="D1672">
        <v>40</v>
      </c>
      <c r="E1672" t="s">
        <v>6</v>
      </c>
      <c r="F1672">
        <v>35</v>
      </c>
      <c r="G1672" t="s">
        <v>2</v>
      </c>
      <c r="H1672" t="s">
        <v>18</v>
      </c>
      <c r="I1672" t="s">
        <v>21</v>
      </c>
    </row>
    <row r="1673" spans="1:9">
      <c r="A1673">
        <v>1672</v>
      </c>
      <c r="B1673">
        <v>902</v>
      </c>
      <c r="C1673">
        <v>4</v>
      </c>
      <c r="D1673">
        <v>174</v>
      </c>
      <c r="E1673" t="s">
        <v>5</v>
      </c>
      <c r="F1673">
        <v>35</v>
      </c>
      <c r="G1673" t="s">
        <v>1</v>
      </c>
      <c r="H1673" t="s">
        <v>18</v>
      </c>
      <c r="I1673" t="s">
        <v>11</v>
      </c>
    </row>
    <row r="1674" spans="1:9">
      <c r="A1674">
        <v>1673</v>
      </c>
      <c r="B1674">
        <v>207</v>
      </c>
      <c r="C1674">
        <v>7</v>
      </c>
      <c r="D1674">
        <v>90</v>
      </c>
      <c r="E1674" t="s">
        <v>5</v>
      </c>
      <c r="F1674">
        <v>22</v>
      </c>
      <c r="G1674" t="s">
        <v>2</v>
      </c>
      <c r="H1674" t="s">
        <v>18</v>
      </c>
      <c r="I1674" t="s">
        <v>22</v>
      </c>
    </row>
    <row r="1675" spans="1:9">
      <c r="A1675">
        <v>1674</v>
      </c>
      <c r="B1675">
        <v>1120</v>
      </c>
      <c r="C1675">
        <v>2</v>
      </c>
      <c r="D1675">
        <v>125</v>
      </c>
      <c r="E1675" t="s">
        <v>5</v>
      </c>
      <c r="F1675">
        <v>26</v>
      </c>
      <c r="G1675" t="s">
        <v>1</v>
      </c>
      <c r="H1675" t="s">
        <v>18</v>
      </c>
      <c r="I1675" t="s">
        <v>9</v>
      </c>
    </row>
    <row r="1676" spans="1:9">
      <c r="A1676">
        <v>1675</v>
      </c>
      <c r="B1676">
        <v>904</v>
      </c>
      <c r="C1676">
        <v>7</v>
      </c>
      <c r="D1676">
        <v>40</v>
      </c>
      <c r="E1676" t="s">
        <v>6</v>
      </c>
      <c r="F1676">
        <v>20</v>
      </c>
      <c r="G1676" t="s">
        <v>2</v>
      </c>
      <c r="H1676" t="s">
        <v>18</v>
      </c>
      <c r="I1676" t="s">
        <v>22</v>
      </c>
    </row>
    <row r="1677" spans="1:9">
      <c r="A1677">
        <v>1676</v>
      </c>
      <c r="B1677">
        <v>2029</v>
      </c>
      <c r="C1677">
        <v>3</v>
      </c>
      <c r="D1677">
        <v>194</v>
      </c>
      <c r="E1677" t="s">
        <v>6</v>
      </c>
      <c r="F1677">
        <v>26</v>
      </c>
      <c r="G1677" t="s">
        <v>1</v>
      </c>
      <c r="H1677" t="s">
        <v>18</v>
      </c>
      <c r="I1677" t="s">
        <v>10</v>
      </c>
    </row>
    <row r="1678" spans="1:9">
      <c r="A1678">
        <v>1677</v>
      </c>
      <c r="B1678">
        <v>1292</v>
      </c>
      <c r="C1678">
        <v>5</v>
      </c>
      <c r="D1678">
        <v>149</v>
      </c>
      <c r="E1678" t="s">
        <v>5</v>
      </c>
      <c r="F1678">
        <v>37</v>
      </c>
      <c r="G1678" t="s">
        <v>1</v>
      </c>
      <c r="H1678" t="s">
        <v>18</v>
      </c>
      <c r="I1678" t="s">
        <v>12</v>
      </c>
    </row>
    <row r="1679" spans="1:9">
      <c r="A1679">
        <v>1678</v>
      </c>
      <c r="B1679">
        <v>1951</v>
      </c>
      <c r="C1679">
        <v>4</v>
      </c>
      <c r="D1679">
        <v>202</v>
      </c>
      <c r="E1679" t="s">
        <v>5</v>
      </c>
      <c r="F1679">
        <v>44</v>
      </c>
      <c r="G1679" t="s">
        <v>1</v>
      </c>
      <c r="H1679" t="s">
        <v>17</v>
      </c>
      <c r="I1679" t="s">
        <v>11</v>
      </c>
    </row>
    <row r="1680" spans="1:9">
      <c r="A1680">
        <v>1679</v>
      </c>
      <c r="B1680">
        <v>1558</v>
      </c>
      <c r="C1680">
        <v>9</v>
      </c>
      <c r="D1680">
        <v>90</v>
      </c>
      <c r="E1680" t="s">
        <v>5</v>
      </c>
      <c r="F1680">
        <v>27</v>
      </c>
      <c r="G1680" t="s">
        <v>2</v>
      </c>
      <c r="H1680" t="s">
        <v>18</v>
      </c>
      <c r="I1680" t="s">
        <v>24</v>
      </c>
    </row>
    <row r="1681" spans="1:9">
      <c r="A1681">
        <v>1680</v>
      </c>
      <c r="B1681">
        <v>385</v>
      </c>
      <c r="C1681">
        <v>1</v>
      </c>
      <c r="D1681">
        <v>173</v>
      </c>
      <c r="E1681" t="s">
        <v>6</v>
      </c>
      <c r="F1681">
        <v>32</v>
      </c>
      <c r="G1681" t="s">
        <v>1</v>
      </c>
      <c r="H1681" t="s">
        <v>17</v>
      </c>
      <c r="I1681" t="s">
        <v>8</v>
      </c>
    </row>
    <row r="1682" spans="1:9">
      <c r="A1682">
        <v>1681</v>
      </c>
      <c r="B1682">
        <v>265</v>
      </c>
      <c r="C1682">
        <v>8</v>
      </c>
      <c r="D1682">
        <v>40</v>
      </c>
      <c r="E1682" t="s">
        <v>5</v>
      </c>
      <c r="F1682">
        <v>32</v>
      </c>
      <c r="G1682" t="s">
        <v>2</v>
      </c>
      <c r="H1682" t="s">
        <v>18</v>
      </c>
      <c r="I1682" t="s">
        <v>23</v>
      </c>
    </row>
    <row r="1683" spans="1:9">
      <c r="A1683">
        <v>1682</v>
      </c>
      <c r="B1683">
        <v>1772</v>
      </c>
      <c r="C1683">
        <v>1</v>
      </c>
      <c r="D1683">
        <v>203</v>
      </c>
      <c r="E1683" t="s">
        <v>6</v>
      </c>
      <c r="F1683">
        <v>30</v>
      </c>
      <c r="G1683" t="s">
        <v>1</v>
      </c>
      <c r="H1683" t="s">
        <v>17</v>
      </c>
      <c r="I1683" t="s">
        <v>8</v>
      </c>
    </row>
    <row r="1684" spans="1:9">
      <c r="A1684">
        <v>1683</v>
      </c>
      <c r="B1684">
        <v>818</v>
      </c>
      <c r="C1684">
        <v>9</v>
      </c>
      <c r="D1684">
        <v>90</v>
      </c>
      <c r="E1684" t="s">
        <v>6</v>
      </c>
      <c r="F1684">
        <v>37</v>
      </c>
      <c r="G1684" t="s">
        <v>2</v>
      </c>
      <c r="H1684" t="s">
        <v>18</v>
      </c>
      <c r="I1684" t="s">
        <v>24</v>
      </c>
    </row>
    <row r="1685" spans="1:9">
      <c r="A1685">
        <v>1684</v>
      </c>
      <c r="B1685">
        <v>843</v>
      </c>
      <c r="C1685">
        <v>7</v>
      </c>
      <c r="D1685">
        <v>376</v>
      </c>
      <c r="E1685" t="s">
        <v>5</v>
      </c>
      <c r="F1685">
        <v>27</v>
      </c>
      <c r="G1685" t="s">
        <v>2</v>
      </c>
      <c r="H1685" t="s">
        <v>17</v>
      </c>
      <c r="I1685" t="s">
        <v>22</v>
      </c>
    </row>
    <row r="1686" spans="1:9">
      <c r="A1686">
        <v>1685</v>
      </c>
      <c r="B1686">
        <v>902</v>
      </c>
      <c r="C1686">
        <v>3</v>
      </c>
      <c r="D1686">
        <v>183</v>
      </c>
      <c r="E1686" t="s">
        <v>5</v>
      </c>
      <c r="F1686">
        <v>35</v>
      </c>
      <c r="G1686" t="s">
        <v>1</v>
      </c>
      <c r="H1686" t="s">
        <v>18</v>
      </c>
      <c r="I1686" t="s">
        <v>10</v>
      </c>
    </row>
    <row r="1687" spans="1:9">
      <c r="A1687">
        <v>1686</v>
      </c>
      <c r="B1687">
        <v>1272</v>
      </c>
      <c r="C1687">
        <v>1</v>
      </c>
      <c r="D1687">
        <v>201</v>
      </c>
      <c r="E1687" t="s">
        <v>6</v>
      </c>
      <c r="F1687">
        <v>33</v>
      </c>
      <c r="G1687" t="s">
        <v>1</v>
      </c>
      <c r="H1687" t="s">
        <v>17</v>
      </c>
      <c r="I1687" t="s">
        <v>8</v>
      </c>
    </row>
    <row r="1688" spans="1:9">
      <c r="A1688">
        <v>1687</v>
      </c>
      <c r="B1688">
        <v>1973</v>
      </c>
      <c r="C1688">
        <v>2</v>
      </c>
      <c r="D1688">
        <v>94</v>
      </c>
      <c r="E1688" t="s">
        <v>5</v>
      </c>
      <c r="F1688">
        <v>32</v>
      </c>
      <c r="G1688" t="s">
        <v>1</v>
      </c>
      <c r="H1688" t="s">
        <v>18</v>
      </c>
      <c r="I1688" t="s">
        <v>9</v>
      </c>
    </row>
    <row r="1689" spans="1:9">
      <c r="A1689">
        <v>1688</v>
      </c>
      <c r="B1689">
        <v>624</v>
      </c>
      <c r="C1689">
        <v>7</v>
      </c>
      <c r="D1689">
        <v>90</v>
      </c>
      <c r="E1689" t="s">
        <v>5</v>
      </c>
      <c r="F1689">
        <v>18</v>
      </c>
      <c r="G1689" t="s">
        <v>2</v>
      </c>
      <c r="H1689" t="s">
        <v>18</v>
      </c>
      <c r="I1689" t="s">
        <v>22</v>
      </c>
    </row>
    <row r="1690" spans="1:9">
      <c r="A1690">
        <v>1689</v>
      </c>
      <c r="B1690">
        <v>1153</v>
      </c>
      <c r="C1690">
        <v>1</v>
      </c>
      <c r="D1690">
        <v>239</v>
      </c>
      <c r="E1690" t="s">
        <v>5</v>
      </c>
      <c r="F1690">
        <v>33</v>
      </c>
      <c r="G1690" t="s">
        <v>1</v>
      </c>
      <c r="H1690" t="s">
        <v>17</v>
      </c>
      <c r="I1690" t="s">
        <v>8</v>
      </c>
    </row>
    <row r="1691" spans="1:9">
      <c r="A1691">
        <v>1690</v>
      </c>
      <c r="B1691">
        <v>682</v>
      </c>
      <c r="C1691">
        <v>3</v>
      </c>
      <c r="D1691">
        <v>166</v>
      </c>
      <c r="E1691" t="s">
        <v>6</v>
      </c>
      <c r="F1691">
        <v>43</v>
      </c>
      <c r="G1691" t="s">
        <v>1</v>
      </c>
      <c r="H1691" t="s">
        <v>17</v>
      </c>
      <c r="I1691" t="s">
        <v>10</v>
      </c>
    </row>
    <row r="1692" spans="1:9">
      <c r="A1692">
        <v>1691</v>
      </c>
      <c r="B1692">
        <v>597</v>
      </c>
      <c r="C1692">
        <v>4</v>
      </c>
      <c r="D1692">
        <v>242</v>
      </c>
      <c r="E1692" t="s">
        <v>5</v>
      </c>
      <c r="F1692">
        <v>22</v>
      </c>
      <c r="G1692" t="s">
        <v>1</v>
      </c>
      <c r="H1692" t="s">
        <v>17</v>
      </c>
      <c r="I1692" t="s">
        <v>11</v>
      </c>
    </row>
    <row r="1693" spans="1:9">
      <c r="A1693">
        <v>1692</v>
      </c>
      <c r="B1693">
        <v>1812</v>
      </c>
      <c r="C1693">
        <v>6</v>
      </c>
      <c r="D1693">
        <v>40</v>
      </c>
      <c r="E1693" t="s">
        <v>5</v>
      </c>
      <c r="F1693">
        <v>34</v>
      </c>
      <c r="G1693" t="s">
        <v>2</v>
      </c>
      <c r="H1693" t="s">
        <v>18</v>
      </c>
      <c r="I1693" t="s">
        <v>21</v>
      </c>
    </row>
    <row r="1694" spans="1:9">
      <c r="A1694">
        <v>1693</v>
      </c>
      <c r="B1694">
        <v>708</v>
      </c>
      <c r="C1694">
        <v>8</v>
      </c>
      <c r="D1694">
        <v>40</v>
      </c>
      <c r="E1694" t="s">
        <v>5</v>
      </c>
      <c r="F1694">
        <v>21</v>
      </c>
      <c r="G1694" t="s">
        <v>2</v>
      </c>
      <c r="H1694" t="s">
        <v>18</v>
      </c>
      <c r="I1694" t="s">
        <v>23</v>
      </c>
    </row>
    <row r="1695" spans="1:9">
      <c r="A1695">
        <v>1694</v>
      </c>
      <c r="B1695">
        <v>2075</v>
      </c>
      <c r="C1695">
        <v>9</v>
      </c>
      <c r="D1695">
        <v>40</v>
      </c>
      <c r="E1695" t="s">
        <v>6</v>
      </c>
      <c r="F1695">
        <v>34</v>
      </c>
      <c r="G1695" t="s">
        <v>2</v>
      </c>
      <c r="H1695" t="s">
        <v>18</v>
      </c>
      <c r="I1695" t="s">
        <v>24</v>
      </c>
    </row>
    <row r="1696" spans="1:9">
      <c r="A1696">
        <v>1695</v>
      </c>
      <c r="B1696">
        <v>1270</v>
      </c>
      <c r="C1696">
        <v>2</v>
      </c>
      <c r="D1696">
        <v>148</v>
      </c>
      <c r="E1696" t="s">
        <v>5</v>
      </c>
      <c r="F1696">
        <v>31</v>
      </c>
      <c r="G1696" t="s">
        <v>1</v>
      </c>
      <c r="H1696" t="s">
        <v>17</v>
      </c>
      <c r="I1696" t="s">
        <v>9</v>
      </c>
    </row>
    <row r="1697" spans="1:9">
      <c r="A1697">
        <v>1696</v>
      </c>
      <c r="B1697">
        <v>459</v>
      </c>
      <c r="C1697">
        <v>6</v>
      </c>
      <c r="D1697">
        <v>186</v>
      </c>
      <c r="E1697" t="s">
        <v>5</v>
      </c>
      <c r="F1697">
        <v>27</v>
      </c>
      <c r="G1697" t="s">
        <v>2</v>
      </c>
      <c r="H1697" t="s">
        <v>18</v>
      </c>
      <c r="I1697" t="s">
        <v>21</v>
      </c>
    </row>
    <row r="1698" spans="1:9">
      <c r="A1698">
        <v>1697</v>
      </c>
      <c r="B1698">
        <v>922</v>
      </c>
      <c r="C1698">
        <v>2</v>
      </c>
      <c r="D1698">
        <v>174</v>
      </c>
      <c r="E1698" t="s">
        <v>5</v>
      </c>
      <c r="F1698">
        <v>24</v>
      </c>
      <c r="G1698" t="s">
        <v>1</v>
      </c>
      <c r="H1698" t="s">
        <v>18</v>
      </c>
      <c r="I1698" t="s">
        <v>9</v>
      </c>
    </row>
    <row r="1699" spans="1:9">
      <c r="A1699">
        <v>1698</v>
      </c>
      <c r="B1699">
        <v>400</v>
      </c>
      <c r="C1699">
        <v>5</v>
      </c>
      <c r="D1699">
        <v>240</v>
      </c>
      <c r="E1699" t="s">
        <v>6</v>
      </c>
      <c r="F1699">
        <v>27</v>
      </c>
      <c r="G1699" t="s">
        <v>1</v>
      </c>
      <c r="H1699" t="s">
        <v>17</v>
      </c>
      <c r="I1699" t="s">
        <v>12</v>
      </c>
    </row>
    <row r="1700" spans="1:9">
      <c r="A1700">
        <v>1699</v>
      </c>
      <c r="B1700">
        <v>260</v>
      </c>
      <c r="C1700">
        <v>2</v>
      </c>
      <c r="D1700">
        <v>176</v>
      </c>
      <c r="E1700" t="s">
        <v>6</v>
      </c>
      <c r="F1700">
        <v>20</v>
      </c>
      <c r="G1700" t="s">
        <v>1</v>
      </c>
      <c r="H1700" t="s">
        <v>18</v>
      </c>
      <c r="I1700" t="s">
        <v>9</v>
      </c>
    </row>
    <row r="1701" spans="1:9">
      <c r="A1701">
        <v>1700</v>
      </c>
      <c r="B1701">
        <v>2039</v>
      </c>
      <c r="C1701">
        <v>3</v>
      </c>
      <c r="D1701">
        <v>117</v>
      </c>
      <c r="E1701" t="s">
        <v>5</v>
      </c>
      <c r="F1701">
        <v>21</v>
      </c>
      <c r="G1701" t="s">
        <v>1</v>
      </c>
      <c r="H1701" t="s">
        <v>18</v>
      </c>
      <c r="I1701" t="s">
        <v>10</v>
      </c>
    </row>
    <row r="1702" spans="1:9">
      <c r="A1702">
        <v>1701</v>
      </c>
      <c r="B1702">
        <v>663</v>
      </c>
      <c r="C1702">
        <v>1</v>
      </c>
      <c r="D1702">
        <v>110</v>
      </c>
      <c r="E1702" t="s">
        <v>6</v>
      </c>
      <c r="F1702">
        <v>33</v>
      </c>
      <c r="G1702" t="s">
        <v>1</v>
      </c>
      <c r="H1702" t="s">
        <v>18</v>
      </c>
      <c r="I1702" t="s">
        <v>8</v>
      </c>
    </row>
    <row r="1703" spans="1:9">
      <c r="A1703">
        <v>1702</v>
      </c>
      <c r="B1703">
        <v>1640</v>
      </c>
      <c r="C1703">
        <v>4</v>
      </c>
      <c r="D1703">
        <v>90</v>
      </c>
      <c r="E1703" t="s">
        <v>5</v>
      </c>
      <c r="F1703">
        <v>29</v>
      </c>
      <c r="G1703" t="s">
        <v>1</v>
      </c>
      <c r="H1703" t="s">
        <v>18</v>
      </c>
      <c r="I1703" t="s">
        <v>11</v>
      </c>
    </row>
    <row r="1704" spans="1:9">
      <c r="A1704">
        <v>1703</v>
      </c>
      <c r="B1704">
        <v>1938</v>
      </c>
      <c r="C1704">
        <v>4</v>
      </c>
      <c r="D1704">
        <v>151</v>
      </c>
      <c r="E1704" t="s">
        <v>5</v>
      </c>
      <c r="F1704">
        <v>31</v>
      </c>
      <c r="G1704" t="s">
        <v>1</v>
      </c>
      <c r="H1704" t="s">
        <v>18</v>
      </c>
      <c r="I1704" t="s">
        <v>11</v>
      </c>
    </row>
    <row r="1705" spans="1:9">
      <c r="A1705">
        <v>1704</v>
      </c>
      <c r="B1705">
        <v>604</v>
      </c>
      <c r="C1705">
        <v>6</v>
      </c>
      <c r="D1705">
        <v>90</v>
      </c>
      <c r="E1705" t="s">
        <v>6</v>
      </c>
      <c r="F1705">
        <v>35</v>
      </c>
      <c r="G1705" t="s">
        <v>2</v>
      </c>
      <c r="H1705" t="s">
        <v>18</v>
      </c>
      <c r="I1705" t="s">
        <v>21</v>
      </c>
    </row>
    <row r="1706" spans="1:9">
      <c r="A1706">
        <v>1705</v>
      </c>
      <c r="B1706">
        <v>768</v>
      </c>
      <c r="C1706">
        <v>4</v>
      </c>
      <c r="D1706">
        <v>165</v>
      </c>
      <c r="E1706" t="s">
        <v>6</v>
      </c>
      <c r="F1706">
        <v>34</v>
      </c>
      <c r="G1706" t="s">
        <v>1</v>
      </c>
      <c r="H1706" t="s">
        <v>17</v>
      </c>
      <c r="I1706" t="s">
        <v>11</v>
      </c>
    </row>
    <row r="1707" spans="1:9">
      <c r="A1707">
        <v>1706</v>
      </c>
      <c r="B1707">
        <v>523</v>
      </c>
      <c r="C1707">
        <v>2</v>
      </c>
      <c r="D1707">
        <v>162</v>
      </c>
      <c r="E1707" t="s">
        <v>6</v>
      </c>
      <c r="F1707">
        <v>20</v>
      </c>
      <c r="G1707" t="s">
        <v>1</v>
      </c>
      <c r="H1707" t="s">
        <v>17</v>
      </c>
      <c r="I1707" t="s">
        <v>9</v>
      </c>
    </row>
    <row r="1708" spans="1:9">
      <c r="A1708">
        <v>1707</v>
      </c>
      <c r="B1708">
        <v>455</v>
      </c>
      <c r="C1708">
        <v>2</v>
      </c>
      <c r="D1708">
        <v>120</v>
      </c>
      <c r="E1708" t="s">
        <v>5</v>
      </c>
      <c r="F1708">
        <v>32</v>
      </c>
      <c r="G1708" t="s">
        <v>1</v>
      </c>
      <c r="H1708" t="s">
        <v>17</v>
      </c>
      <c r="I1708" t="s">
        <v>9</v>
      </c>
    </row>
    <row r="1709" spans="1:9">
      <c r="A1709">
        <v>1708</v>
      </c>
      <c r="B1709">
        <v>1452</v>
      </c>
      <c r="C1709">
        <v>7</v>
      </c>
      <c r="D1709">
        <v>40</v>
      </c>
      <c r="E1709" t="s">
        <v>5</v>
      </c>
      <c r="F1709">
        <v>20</v>
      </c>
      <c r="G1709" t="s">
        <v>2</v>
      </c>
      <c r="H1709" t="s">
        <v>18</v>
      </c>
      <c r="I1709" t="s">
        <v>22</v>
      </c>
    </row>
    <row r="1710" spans="1:9">
      <c r="A1710">
        <v>1709</v>
      </c>
      <c r="B1710">
        <v>2019</v>
      </c>
      <c r="C1710">
        <v>5</v>
      </c>
      <c r="D1710">
        <v>90</v>
      </c>
      <c r="E1710" t="s">
        <v>6</v>
      </c>
      <c r="F1710">
        <v>42</v>
      </c>
      <c r="G1710" t="s">
        <v>1</v>
      </c>
      <c r="H1710" t="s">
        <v>18</v>
      </c>
      <c r="I1710" t="s">
        <v>12</v>
      </c>
    </row>
    <row r="1711" spans="1:9">
      <c r="A1711">
        <v>1710</v>
      </c>
      <c r="B1711">
        <v>882</v>
      </c>
      <c r="C1711">
        <v>7</v>
      </c>
      <c r="D1711">
        <v>352</v>
      </c>
      <c r="E1711" t="s">
        <v>5</v>
      </c>
      <c r="F1711">
        <v>19</v>
      </c>
      <c r="G1711" t="s">
        <v>2</v>
      </c>
      <c r="H1711" t="s">
        <v>18</v>
      </c>
      <c r="I1711" t="s">
        <v>22</v>
      </c>
    </row>
    <row r="1712" spans="1:9">
      <c r="A1712">
        <v>1711</v>
      </c>
      <c r="B1712">
        <v>816</v>
      </c>
      <c r="C1712">
        <v>5</v>
      </c>
      <c r="D1712">
        <v>80</v>
      </c>
      <c r="E1712" t="s">
        <v>6</v>
      </c>
      <c r="F1712">
        <v>23</v>
      </c>
      <c r="G1712" t="s">
        <v>1</v>
      </c>
      <c r="H1712" t="s">
        <v>18</v>
      </c>
      <c r="I1712" t="s">
        <v>12</v>
      </c>
    </row>
    <row r="1713" spans="1:9">
      <c r="A1713">
        <v>1712</v>
      </c>
      <c r="B1713">
        <v>1650</v>
      </c>
      <c r="C1713">
        <v>7</v>
      </c>
      <c r="D1713">
        <v>269</v>
      </c>
      <c r="E1713" t="s">
        <v>5</v>
      </c>
      <c r="F1713">
        <v>20</v>
      </c>
      <c r="G1713" t="s">
        <v>2</v>
      </c>
      <c r="H1713" t="s">
        <v>18</v>
      </c>
      <c r="I1713" t="s">
        <v>22</v>
      </c>
    </row>
    <row r="1714" spans="1:9">
      <c r="A1714">
        <v>1713</v>
      </c>
      <c r="B1714">
        <v>1986</v>
      </c>
      <c r="C1714">
        <v>2</v>
      </c>
      <c r="D1714">
        <v>197</v>
      </c>
      <c r="E1714" t="s">
        <v>5</v>
      </c>
      <c r="F1714">
        <v>31</v>
      </c>
      <c r="G1714" t="s">
        <v>1</v>
      </c>
      <c r="H1714" t="s">
        <v>18</v>
      </c>
      <c r="I1714" t="s">
        <v>9</v>
      </c>
    </row>
    <row r="1715" spans="1:9">
      <c r="A1715">
        <v>1714</v>
      </c>
      <c r="B1715">
        <v>1507</v>
      </c>
      <c r="C1715">
        <v>1</v>
      </c>
      <c r="D1715">
        <v>128</v>
      </c>
      <c r="E1715" t="s">
        <v>6</v>
      </c>
      <c r="F1715">
        <v>31</v>
      </c>
      <c r="G1715" t="s">
        <v>1</v>
      </c>
      <c r="H1715" t="s">
        <v>17</v>
      </c>
      <c r="I1715" t="s">
        <v>8</v>
      </c>
    </row>
    <row r="1716" spans="1:9">
      <c r="A1716">
        <v>1715</v>
      </c>
      <c r="B1716">
        <v>99</v>
      </c>
      <c r="C1716">
        <v>1</v>
      </c>
      <c r="D1716">
        <v>90</v>
      </c>
      <c r="E1716" t="s">
        <v>6</v>
      </c>
      <c r="F1716">
        <v>28</v>
      </c>
      <c r="G1716" t="s">
        <v>1</v>
      </c>
      <c r="H1716" t="s">
        <v>18</v>
      </c>
      <c r="I1716" t="s">
        <v>8</v>
      </c>
    </row>
    <row r="1717" spans="1:9">
      <c r="A1717">
        <v>1716</v>
      </c>
      <c r="B1717">
        <v>784</v>
      </c>
      <c r="C1717">
        <v>4</v>
      </c>
      <c r="D1717">
        <v>90</v>
      </c>
      <c r="E1717" t="s">
        <v>6</v>
      </c>
      <c r="F1717">
        <v>34</v>
      </c>
      <c r="G1717" t="s">
        <v>1</v>
      </c>
      <c r="H1717" t="s">
        <v>18</v>
      </c>
      <c r="I1717" t="s">
        <v>11</v>
      </c>
    </row>
    <row r="1718" spans="1:9">
      <c r="A1718">
        <v>1717</v>
      </c>
      <c r="B1718">
        <v>2105</v>
      </c>
      <c r="C1718">
        <v>2</v>
      </c>
      <c r="D1718">
        <v>90</v>
      </c>
      <c r="E1718" t="s">
        <v>5</v>
      </c>
      <c r="F1718">
        <v>28</v>
      </c>
      <c r="G1718" t="s">
        <v>1</v>
      </c>
      <c r="H1718" t="s">
        <v>18</v>
      </c>
      <c r="I1718" t="s">
        <v>9</v>
      </c>
    </row>
    <row r="1719" spans="1:9">
      <c r="A1719">
        <v>1718</v>
      </c>
      <c r="B1719">
        <v>559</v>
      </c>
      <c r="C1719">
        <v>2</v>
      </c>
      <c r="D1719">
        <v>188</v>
      </c>
      <c r="E1719" t="s">
        <v>6</v>
      </c>
      <c r="F1719">
        <v>26</v>
      </c>
      <c r="G1719" t="s">
        <v>1</v>
      </c>
      <c r="H1719" t="s">
        <v>17</v>
      </c>
      <c r="I1719" t="s">
        <v>9</v>
      </c>
    </row>
    <row r="1720" spans="1:9">
      <c r="A1720">
        <v>1719</v>
      </c>
      <c r="B1720">
        <v>1151</v>
      </c>
      <c r="C1720">
        <v>5</v>
      </c>
      <c r="D1720">
        <v>90</v>
      </c>
      <c r="E1720" t="s">
        <v>6</v>
      </c>
      <c r="F1720">
        <v>32</v>
      </c>
      <c r="G1720" t="s">
        <v>1</v>
      </c>
      <c r="H1720" t="s">
        <v>18</v>
      </c>
      <c r="I1720" t="s">
        <v>12</v>
      </c>
    </row>
    <row r="1721" spans="1:9">
      <c r="A1721">
        <v>1720</v>
      </c>
      <c r="B1721">
        <v>1749</v>
      </c>
      <c r="C1721">
        <v>3</v>
      </c>
      <c r="D1721">
        <v>236</v>
      </c>
      <c r="E1721" t="s">
        <v>5</v>
      </c>
      <c r="F1721">
        <v>27</v>
      </c>
      <c r="G1721" t="s">
        <v>1</v>
      </c>
      <c r="H1721" t="s">
        <v>17</v>
      </c>
      <c r="I1721" t="s">
        <v>10</v>
      </c>
    </row>
    <row r="1722" spans="1:9">
      <c r="A1722">
        <v>1721</v>
      </c>
      <c r="B1722">
        <v>1223</v>
      </c>
      <c r="C1722">
        <v>4</v>
      </c>
      <c r="D1722">
        <v>90</v>
      </c>
      <c r="E1722" t="s">
        <v>6</v>
      </c>
      <c r="F1722">
        <v>27</v>
      </c>
      <c r="G1722" t="s">
        <v>1</v>
      </c>
      <c r="H1722" t="s">
        <v>18</v>
      </c>
      <c r="I1722" t="s">
        <v>11</v>
      </c>
    </row>
    <row r="1723" spans="1:9">
      <c r="A1723">
        <v>1722</v>
      </c>
      <c r="B1723">
        <v>541</v>
      </c>
      <c r="C1723">
        <v>4</v>
      </c>
      <c r="D1723">
        <v>198</v>
      </c>
      <c r="E1723" t="s">
        <v>5</v>
      </c>
      <c r="F1723">
        <v>24</v>
      </c>
      <c r="G1723" t="s">
        <v>1</v>
      </c>
      <c r="H1723" t="s">
        <v>18</v>
      </c>
      <c r="I1723" t="s">
        <v>11</v>
      </c>
    </row>
    <row r="1724" spans="1:9">
      <c r="A1724">
        <v>1723</v>
      </c>
      <c r="B1724">
        <v>535</v>
      </c>
      <c r="C1724">
        <v>7</v>
      </c>
      <c r="D1724">
        <v>220</v>
      </c>
      <c r="E1724" t="s">
        <v>6</v>
      </c>
      <c r="F1724">
        <v>22</v>
      </c>
      <c r="G1724" t="s">
        <v>2</v>
      </c>
      <c r="H1724" t="s">
        <v>18</v>
      </c>
      <c r="I1724" t="s">
        <v>22</v>
      </c>
    </row>
    <row r="1725" spans="1:9">
      <c r="A1725">
        <v>1724</v>
      </c>
      <c r="B1725">
        <v>38</v>
      </c>
      <c r="C1725">
        <v>2</v>
      </c>
      <c r="D1725">
        <v>248</v>
      </c>
      <c r="E1725" t="s">
        <v>5</v>
      </c>
      <c r="F1725">
        <v>34</v>
      </c>
      <c r="G1725" t="s">
        <v>1</v>
      </c>
      <c r="H1725" t="s">
        <v>18</v>
      </c>
      <c r="I1725" t="s">
        <v>9</v>
      </c>
    </row>
    <row r="1726" spans="1:9">
      <c r="A1726">
        <v>1725</v>
      </c>
      <c r="B1726">
        <v>18</v>
      </c>
      <c r="C1726">
        <v>1</v>
      </c>
      <c r="D1726">
        <v>101</v>
      </c>
      <c r="E1726" t="s">
        <v>5</v>
      </c>
      <c r="F1726">
        <v>30</v>
      </c>
      <c r="G1726" t="s">
        <v>1</v>
      </c>
      <c r="H1726" t="s">
        <v>18</v>
      </c>
      <c r="I1726" t="s">
        <v>8</v>
      </c>
    </row>
    <row r="1727" spans="1:9">
      <c r="A1727">
        <v>1726</v>
      </c>
      <c r="B1727">
        <v>1943</v>
      </c>
      <c r="C1727">
        <v>6</v>
      </c>
      <c r="D1727">
        <v>318</v>
      </c>
      <c r="E1727" t="s">
        <v>5</v>
      </c>
      <c r="F1727">
        <v>18</v>
      </c>
      <c r="G1727" t="s">
        <v>2</v>
      </c>
      <c r="H1727" t="s">
        <v>18</v>
      </c>
      <c r="I1727" t="s">
        <v>21</v>
      </c>
    </row>
    <row r="1728" spans="1:9">
      <c r="A1728">
        <v>1727</v>
      </c>
      <c r="B1728">
        <v>1769</v>
      </c>
      <c r="C1728">
        <v>3</v>
      </c>
      <c r="D1728">
        <v>112</v>
      </c>
      <c r="E1728" t="s">
        <v>5</v>
      </c>
      <c r="F1728">
        <v>30</v>
      </c>
      <c r="G1728" t="s">
        <v>1</v>
      </c>
      <c r="H1728" t="s">
        <v>18</v>
      </c>
      <c r="I1728" t="s">
        <v>10</v>
      </c>
    </row>
    <row r="1729" spans="1:9">
      <c r="A1729">
        <v>1728</v>
      </c>
      <c r="B1729">
        <v>1701</v>
      </c>
      <c r="C1729">
        <v>7</v>
      </c>
      <c r="D1729">
        <v>40</v>
      </c>
      <c r="E1729" t="s">
        <v>6</v>
      </c>
      <c r="F1729">
        <v>23</v>
      </c>
      <c r="G1729" t="s">
        <v>2</v>
      </c>
      <c r="H1729" t="s">
        <v>18</v>
      </c>
      <c r="I1729" t="s">
        <v>22</v>
      </c>
    </row>
    <row r="1730" spans="1:9">
      <c r="A1730">
        <v>1729</v>
      </c>
      <c r="B1730">
        <v>1965</v>
      </c>
      <c r="C1730">
        <v>6</v>
      </c>
      <c r="D1730">
        <v>90</v>
      </c>
      <c r="E1730" t="s">
        <v>6</v>
      </c>
      <c r="F1730">
        <v>21</v>
      </c>
      <c r="G1730" t="s">
        <v>2</v>
      </c>
      <c r="H1730" t="s">
        <v>18</v>
      </c>
      <c r="I1730" t="s">
        <v>21</v>
      </c>
    </row>
    <row r="1731" spans="1:9">
      <c r="A1731">
        <v>1730</v>
      </c>
      <c r="B1731">
        <v>1486</v>
      </c>
      <c r="C1731">
        <v>1</v>
      </c>
      <c r="D1731">
        <v>154</v>
      </c>
      <c r="E1731" t="s">
        <v>6</v>
      </c>
      <c r="F1731">
        <v>29</v>
      </c>
      <c r="G1731" t="s">
        <v>1</v>
      </c>
      <c r="H1731" t="s">
        <v>18</v>
      </c>
      <c r="I1731" t="s">
        <v>8</v>
      </c>
    </row>
    <row r="1732" spans="1:9">
      <c r="A1732">
        <v>1731</v>
      </c>
      <c r="B1732">
        <v>1152</v>
      </c>
      <c r="C1732">
        <v>2</v>
      </c>
      <c r="D1732">
        <v>236</v>
      </c>
      <c r="E1732" t="s">
        <v>6</v>
      </c>
      <c r="F1732">
        <v>27</v>
      </c>
      <c r="G1732" t="s">
        <v>1</v>
      </c>
      <c r="H1732" t="s">
        <v>17</v>
      </c>
      <c r="I1732" t="s">
        <v>9</v>
      </c>
    </row>
    <row r="1733" spans="1:9">
      <c r="A1733">
        <v>1732</v>
      </c>
      <c r="B1733">
        <v>1785</v>
      </c>
      <c r="C1733">
        <v>1</v>
      </c>
      <c r="D1733">
        <v>106</v>
      </c>
      <c r="E1733" t="s">
        <v>6</v>
      </c>
      <c r="F1733">
        <v>32</v>
      </c>
      <c r="G1733" t="s">
        <v>1</v>
      </c>
      <c r="H1733" t="s">
        <v>18</v>
      </c>
      <c r="I1733" t="s">
        <v>8</v>
      </c>
    </row>
    <row r="1734" spans="1:9">
      <c r="A1734">
        <v>1733</v>
      </c>
      <c r="B1734">
        <v>506</v>
      </c>
      <c r="C1734">
        <v>3</v>
      </c>
      <c r="D1734">
        <v>220</v>
      </c>
      <c r="E1734" t="s">
        <v>5</v>
      </c>
      <c r="F1734">
        <v>30</v>
      </c>
      <c r="G1734" t="s">
        <v>1</v>
      </c>
      <c r="H1734" t="s">
        <v>18</v>
      </c>
      <c r="I1734" t="s">
        <v>10</v>
      </c>
    </row>
    <row r="1735" spans="1:9">
      <c r="A1735">
        <v>1734</v>
      </c>
      <c r="B1735">
        <v>1724</v>
      </c>
      <c r="C1735">
        <v>2</v>
      </c>
      <c r="D1735">
        <v>118</v>
      </c>
      <c r="E1735" t="s">
        <v>6</v>
      </c>
      <c r="F1735">
        <v>32</v>
      </c>
      <c r="G1735" t="s">
        <v>1</v>
      </c>
      <c r="H1735" t="s">
        <v>18</v>
      </c>
      <c r="I1735" t="s">
        <v>9</v>
      </c>
    </row>
    <row r="1736" spans="1:9">
      <c r="A1736">
        <v>1735</v>
      </c>
      <c r="B1736">
        <v>513</v>
      </c>
      <c r="C1736">
        <v>1</v>
      </c>
      <c r="D1736">
        <v>135</v>
      </c>
      <c r="E1736" t="s">
        <v>6</v>
      </c>
      <c r="F1736">
        <v>21</v>
      </c>
      <c r="G1736" t="s">
        <v>1</v>
      </c>
      <c r="H1736" t="s">
        <v>18</v>
      </c>
      <c r="I1736" t="s">
        <v>8</v>
      </c>
    </row>
    <row r="1737" spans="1:9">
      <c r="A1737">
        <v>1736</v>
      </c>
      <c r="B1737">
        <v>1863</v>
      </c>
      <c r="C1737">
        <v>4</v>
      </c>
      <c r="D1737">
        <v>90</v>
      </c>
      <c r="E1737" t="s">
        <v>6</v>
      </c>
      <c r="F1737">
        <v>20</v>
      </c>
      <c r="G1737" t="s">
        <v>1</v>
      </c>
      <c r="H1737" t="s">
        <v>18</v>
      </c>
      <c r="I1737" t="s">
        <v>11</v>
      </c>
    </row>
    <row r="1738" spans="1:9">
      <c r="A1738">
        <v>1737</v>
      </c>
      <c r="B1738">
        <v>305</v>
      </c>
      <c r="C1738">
        <v>7</v>
      </c>
      <c r="D1738">
        <v>90</v>
      </c>
      <c r="E1738" t="s">
        <v>6</v>
      </c>
      <c r="F1738">
        <v>29</v>
      </c>
      <c r="G1738" t="s">
        <v>2</v>
      </c>
      <c r="H1738" t="s">
        <v>18</v>
      </c>
      <c r="I1738" t="s">
        <v>22</v>
      </c>
    </row>
    <row r="1739" spans="1:9">
      <c r="A1739">
        <v>1738</v>
      </c>
      <c r="B1739">
        <v>1383</v>
      </c>
      <c r="C1739">
        <v>5</v>
      </c>
      <c r="D1739">
        <v>90</v>
      </c>
      <c r="E1739" t="s">
        <v>6</v>
      </c>
      <c r="F1739">
        <v>22</v>
      </c>
      <c r="G1739" t="s">
        <v>1</v>
      </c>
      <c r="H1739" t="s">
        <v>18</v>
      </c>
      <c r="I1739" t="s">
        <v>12</v>
      </c>
    </row>
    <row r="1740" spans="1:9">
      <c r="A1740">
        <v>1739</v>
      </c>
      <c r="B1740">
        <v>1903</v>
      </c>
      <c r="C1740">
        <v>8</v>
      </c>
      <c r="D1740">
        <v>40</v>
      </c>
      <c r="E1740" t="s">
        <v>6</v>
      </c>
      <c r="F1740">
        <v>29</v>
      </c>
      <c r="G1740" t="s">
        <v>2</v>
      </c>
      <c r="H1740" t="s">
        <v>18</v>
      </c>
      <c r="I1740" t="s">
        <v>23</v>
      </c>
    </row>
    <row r="1741" spans="1:9">
      <c r="A1741">
        <v>1740</v>
      </c>
      <c r="B1741">
        <v>1993</v>
      </c>
      <c r="C1741">
        <v>8</v>
      </c>
      <c r="D1741">
        <v>90</v>
      </c>
      <c r="E1741" t="s">
        <v>6</v>
      </c>
      <c r="F1741">
        <v>27</v>
      </c>
      <c r="G1741" t="s">
        <v>2</v>
      </c>
      <c r="H1741" t="s">
        <v>18</v>
      </c>
      <c r="I1741" t="s">
        <v>23</v>
      </c>
    </row>
    <row r="1742" spans="1:9">
      <c r="A1742">
        <v>1741</v>
      </c>
      <c r="B1742">
        <v>1621</v>
      </c>
      <c r="C1742">
        <v>1</v>
      </c>
      <c r="D1742">
        <v>90</v>
      </c>
      <c r="E1742" t="s">
        <v>5</v>
      </c>
      <c r="F1742">
        <v>29</v>
      </c>
      <c r="G1742" t="s">
        <v>1</v>
      </c>
      <c r="H1742" t="s">
        <v>18</v>
      </c>
      <c r="I1742" t="s">
        <v>8</v>
      </c>
    </row>
    <row r="1743" spans="1:9">
      <c r="A1743">
        <v>1742</v>
      </c>
      <c r="B1743">
        <v>2030</v>
      </c>
      <c r="C1743">
        <v>7</v>
      </c>
      <c r="D1743">
        <v>40</v>
      </c>
      <c r="E1743" t="s">
        <v>5</v>
      </c>
      <c r="F1743">
        <v>32</v>
      </c>
      <c r="G1743" t="s">
        <v>2</v>
      </c>
      <c r="H1743" t="s">
        <v>18</v>
      </c>
      <c r="I1743" t="s">
        <v>22</v>
      </c>
    </row>
    <row r="1744" spans="1:9">
      <c r="A1744">
        <v>1743</v>
      </c>
      <c r="B1744">
        <v>130</v>
      </c>
      <c r="C1744">
        <v>1</v>
      </c>
      <c r="D1744">
        <v>140</v>
      </c>
      <c r="E1744" t="s">
        <v>5</v>
      </c>
      <c r="F1744">
        <v>33</v>
      </c>
      <c r="G1744" t="s">
        <v>1</v>
      </c>
      <c r="H1744" t="s">
        <v>18</v>
      </c>
      <c r="I1744" t="s">
        <v>8</v>
      </c>
    </row>
    <row r="1745" spans="1:9">
      <c r="A1745">
        <v>1744</v>
      </c>
      <c r="B1745">
        <v>912</v>
      </c>
      <c r="C1745">
        <v>5</v>
      </c>
      <c r="D1745">
        <v>161</v>
      </c>
      <c r="E1745" t="s">
        <v>6</v>
      </c>
      <c r="F1745">
        <v>46</v>
      </c>
      <c r="G1745" t="s">
        <v>1</v>
      </c>
      <c r="H1745" t="s">
        <v>18</v>
      </c>
      <c r="I1745" t="s">
        <v>12</v>
      </c>
    </row>
    <row r="1746" spans="1:9">
      <c r="A1746">
        <v>1745</v>
      </c>
      <c r="B1746">
        <v>2115</v>
      </c>
      <c r="C1746">
        <v>9</v>
      </c>
      <c r="D1746">
        <v>40</v>
      </c>
      <c r="E1746" t="s">
        <v>6</v>
      </c>
      <c r="F1746">
        <v>28</v>
      </c>
      <c r="G1746" t="s">
        <v>2</v>
      </c>
      <c r="H1746" t="s">
        <v>18</v>
      </c>
      <c r="I1746" t="s">
        <v>24</v>
      </c>
    </row>
    <row r="1747" spans="1:9">
      <c r="A1747">
        <v>1746</v>
      </c>
      <c r="B1747">
        <v>629</v>
      </c>
      <c r="C1747">
        <v>4</v>
      </c>
      <c r="D1747">
        <v>90</v>
      </c>
      <c r="E1747" t="s">
        <v>6</v>
      </c>
      <c r="F1747">
        <v>30</v>
      </c>
      <c r="G1747" t="s">
        <v>1</v>
      </c>
      <c r="H1747" t="s">
        <v>18</v>
      </c>
      <c r="I1747" t="s">
        <v>11</v>
      </c>
    </row>
    <row r="1748" spans="1:9">
      <c r="A1748">
        <v>1747</v>
      </c>
      <c r="B1748">
        <v>1192</v>
      </c>
      <c r="C1748">
        <v>3</v>
      </c>
      <c r="D1748">
        <v>116</v>
      </c>
      <c r="E1748" t="s">
        <v>6</v>
      </c>
      <c r="F1748">
        <v>28</v>
      </c>
      <c r="G1748" t="s">
        <v>1</v>
      </c>
      <c r="H1748" t="s">
        <v>18</v>
      </c>
      <c r="I1748" t="s">
        <v>10</v>
      </c>
    </row>
    <row r="1749" spans="1:9">
      <c r="A1749">
        <v>1748</v>
      </c>
      <c r="B1749">
        <v>336</v>
      </c>
      <c r="C1749">
        <v>7</v>
      </c>
      <c r="D1749">
        <v>90</v>
      </c>
      <c r="E1749" t="s">
        <v>6</v>
      </c>
      <c r="F1749">
        <v>34</v>
      </c>
      <c r="G1749" t="s">
        <v>2</v>
      </c>
      <c r="H1749" t="s">
        <v>18</v>
      </c>
      <c r="I1749" t="s">
        <v>22</v>
      </c>
    </row>
    <row r="1750" spans="1:9">
      <c r="A1750">
        <v>1749</v>
      </c>
      <c r="B1750">
        <v>1832</v>
      </c>
      <c r="C1750">
        <v>1</v>
      </c>
      <c r="D1750">
        <v>193</v>
      </c>
      <c r="E1750" t="s">
        <v>6</v>
      </c>
      <c r="F1750">
        <v>29</v>
      </c>
      <c r="G1750" t="s">
        <v>1</v>
      </c>
      <c r="H1750" t="s">
        <v>17</v>
      </c>
      <c r="I1750" t="s">
        <v>8</v>
      </c>
    </row>
    <row r="1751" spans="1:9">
      <c r="A1751">
        <v>1750</v>
      </c>
      <c r="B1751">
        <v>667</v>
      </c>
      <c r="C1751">
        <v>6</v>
      </c>
      <c r="D1751">
        <v>40</v>
      </c>
      <c r="E1751" t="s">
        <v>6</v>
      </c>
      <c r="F1751">
        <v>31</v>
      </c>
      <c r="G1751" t="s">
        <v>2</v>
      </c>
      <c r="H1751" t="s">
        <v>18</v>
      </c>
      <c r="I1751" t="s">
        <v>21</v>
      </c>
    </row>
    <row r="1752" spans="1:9">
      <c r="A1752">
        <v>1751</v>
      </c>
      <c r="B1752">
        <v>245</v>
      </c>
      <c r="C1752">
        <v>3</v>
      </c>
      <c r="D1752">
        <v>90</v>
      </c>
      <c r="E1752" t="s">
        <v>5</v>
      </c>
      <c r="F1752">
        <v>34</v>
      </c>
      <c r="G1752" t="s">
        <v>1</v>
      </c>
      <c r="H1752" t="s">
        <v>18</v>
      </c>
      <c r="I1752" t="s">
        <v>10</v>
      </c>
    </row>
    <row r="1753" spans="1:9">
      <c r="A1753">
        <v>1752</v>
      </c>
      <c r="B1753">
        <v>1257</v>
      </c>
      <c r="C1753">
        <v>2</v>
      </c>
      <c r="D1753">
        <v>90</v>
      </c>
      <c r="E1753" t="s">
        <v>6</v>
      </c>
      <c r="F1753">
        <v>26</v>
      </c>
      <c r="G1753" t="s">
        <v>1</v>
      </c>
      <c r="H1753" t="s">
        <v>18</v>
      </c>
      <c r="I1753" t="s">
        <v>9</v>
      </c>
    </row>
    <row r="1754" spans="1:9">
      <c r="A1754">
        <v>1753</v>
      </c>
      <c r="B1754">
        <v>1820</v>
      </c>
      <c r="C1754">
        <v>6</v>
      </c>
      <c r="D1754">
        <v>90</v>
      </c>
      <c r="E1754" t="s">
        <v>5</v>
      </c>
      <c r="F1754">
        <v>34</v>
      </c>
      <c r="G1754" t="s">
        <v>2</v>
      </c>
      <c r="H1754" t="s">
        <v>18</v>
      </c>
      <c r="I1754" t="s">
        <v>21</v>
      </c>
    </row>
    <row r="1755" spans="1:9">
      <c r="A1755">
        <v>1754</v>
      </c>
      <c r="B1755">
        <v>89</v>
      </c>
      <c r="C1755">
        <v>7</v>
      </c>
      <c r="D1755">
        <v>90</v>
      </c>
      <c r="E1755" t="s">
        <v>5</v>
      </c>
      <c r="F1755">
        <v>32</v>
      </c>
      <c r="G1755" t="s">
        <v>2</v>
      </c>
      <c r="H1755" t="s">
        <v>18</v>
      </c>
      <c r="I1755" t="s">
        <v>22</v>
      </c>
    </row>
    <row r="1756" spans="1:9">
      <c r="A1756">
        <v>1755</v>
      </c>
      <c r="B1756">
        <v>91</v>
      </c>
      <c r="C1756">
        <v>4</v>
      </c>
      <c r="D1756">
        <v>189</v>
      </c>
      <c r="E1756" t="s">
        <v>6</v>
      </c>
      <c r="F1756">
        <v>30</v>
      </c>
      <c r="G1756" t="s">
        <v>1</v>
      </c>
      <c r="H1756" t="s">
        <v>18</v>
      </c>
      <c r="I1756" t="s">
        <v>11</v>
      </c>
    </row>
    <row r="1757" spans="1:9">
      <c r="A1757">
        <v>1756</v>
      </c>
      <c r="B1757">
        <v>102</v>
      </c>
      <c r="C1757">
        <v>1</v>
      </c>
      <c r="D1757">
        <v>90</v>
      </c>
      <c r="E1757" t="s">
        <v>5</v>
      </c>
      <c r="F1757">
        <v>19</v>
      </c>
      <c r="G1757" t="s">
        <v>1</v>
      </c>
      <c r="H1757" t="s">
        <v>18</v>
      </c>
      <c r="I1757" t="s">
        <v>8</v>
      </c>
    </row>
    <row r="1758" spans="1:9">
      <c r="A1758">
        <v>1757</v>
      </c>
      <c r="B1758">
        <v>443</v>
      </c>
      <c r="C1758">
        <v>5</v>
      </c>
      <c r="D1758">
        <v>90</v>
      </c>
      <c r="E1758" t="s">
        <v>6</v>
      </c>
      <c r="F1758">
        <v>33</v>
      </c>
      <c r="G1758" t="s">
        <v>1</v>
      </c>
      <c r="H1758" t="s">
        <v>18</v>
      </c>
      <c r="I1758" t="s">
        <v>12</v>
      </c>
    </row>
    <row r="1759" spans="1:9">
      <c r="A1759">
        <v>1758</v>
      </c>
      <c r="B1759">
        <v>520</v>
      </c>
      <c r="C1759">
        <v>3</v>
      </c>
      <c r="D1759">
        <v>169</v>
      </c>
      <c r="E1759" t="s">
        <v>5</v>
      </c>
      <c r="F1759">
        <v>24</v>
      </c>
      <c r="G1759" t="s">
        <v>1</v>
      </c>
      <c r="H1759" t="s">
        <v>18</v>
      </c>
      <c r="I1759" t="s">
        <v>10</v>
      </c>
    </row>
    <row r="1760" spans="1:9">
      <c r="A1760">
        <v>1759</v>
      </c>
      <c r="B1760">
        <v>920</v>
      </c>
      <c r="C1760">
        <v>7</v>
      </c>
      <c r="D1760">
        <v>90</v>
      </c>
      <c r="E1760" t="s">
        <v>5</v>
      </c>
      <c r="F1760">
        <v>32</v>
      </c>
      <c r="G1760" t="s">
        <v>2</v>
      </c>
      <c r="H1760" t="s">
        <v>18</v>
      </c>
      <c r="I1760" t="s">
        <v>22</v>
      </c>
    </row>
    <row r="1761" spans="1:9">
      <c r="A1761">
        <v>1760</v>
      </c>
      <c r="B1761">
        <v>1016</v>
      </c>
      <c r="C1761">
        <v>5</v>
      </c>
      <c r="D1761">
        <v>139</v>
      </c>
      <c r="E1761" t="s">
        <v>5</v>
      </c>
      <c r="F1761">
        <v>34</v>
      </c>
      <c r="G1761" t="s">
        <v>1</v>
      </c>
      <c r="H1761" t="s">
        <v>17</v>
      </c>
      <c r="I1761" t="s">
        <v>12</v>
      </c>
    </row>
    <row r="1762" spans="1:9">
      <c r="A1762">
        <v>1761</v>
      </c>
      <c r="B1762">
        <v>949</v>
      </c>
      <c r="C1762">
        <v>7</v>
      </c>
      <c r="D1762">
        <v>318</v>
      </c>
      <c r="E1762" t="s">
        <v>6</v>
      </c>
      <c r="F1762">
        <v>31</v>
      </c>
      <c r="G1762" t="s">
        <v>2</v>
      </c>
      <c r="H1762" t="s">
        <v>18</v>
      </c>
      <c r="I1762" t="s">
        <v>22</v>
      </c>
    </row>
    <row r="1763" spans="1:9">
      <c r="A1763">
        <v>1762</v>
      </c>
      <c r="B1763">
        <v>1368</v>
      </c>
      <c r="C1763">
        <v>1</v>
      </c>
      <c r="D1763">
        <v>197</v>
      </c>
      <c r="E1763" t="s">
        <v>6</v>
      </c>
      <c r="F1763">
        <v>27</v>
      </c>
      <c r="G1763" t="s">
        <v>1</v>
      </c>
      <c r="H1763" t="s">
        <v>18</v>
      </c>
      <c r="I1763" t="s">
        <v>8</v>
      </c>
    </row>
    <row r="1764" spans="1:9">
      <c r="A1764">
        <v>1763</v>
      </c>
      <c r="B1764">
        <v>234</v>
      </c>
      <c r="C1764">
        <v>5</v>
      </c>
      <c r="D1764">
        <v>148</v>
      </c>
      <c r="E1764" t="s">
        <v>5</v>
      </c>
      <c r="F1764">
        <v>19</v>
      </c>
      <c r="G1764" t="s">
        <v>1</v>
      </c>
      <c r="H1764" t="s">
        <v>17</v>
      </c>
      <c r="I1764" t="s">
        <v>12</v>
      </c>
    </row>
    <row r="1765" spans="1:9">
      <c r="A1765">
        <v>1764</v>
      </c>
      <c r="B1765">
        <v>631</v>
      </c>
      <c r="C1765">
        <v>3</v>
      </c>
      <c r="D1765">
        <v>167</v>
      </c>
      <c r="E1765" t="s">
        <v>6</v>
      </c>
      <c r="F1765">
        <v>22</v>
      </c>
      <c r="G1765" t="s">
        <v>1</v>
      </c>
      <c r="H1765" t="s">
        <v>18</v>
      </c>
      <c r="I1765" t="s">
        <v>10</v>
      </c>
    </row>
    <row r="1766" spans="1:9">
      <c r="A1766">
        <v>1765</v>
      </c>
      <c r="B1766">
        <v>1096</v>
      </c>
      <c r="C1766">
        <v>5</v>
      </c>
      <c r="D1766">
        <v>187</v>
      </c>
      <c r="E1766" t="s">
        <v>5</v>
      </c>
      <c r="F1766">
        <v>21</v>
      </c>
      <c r="G1766" t="s">
        <v>1</v>
      </c>
      <c r="H1766" t="s">
        <v>18</v>
      </c>
      <c r="I1766" t="s">
        <v>12</v>
      </c>
    </row>
    <row r="1767" spans="1:9">
      <c r="A1767">
        <v>1766</v>
      </c>
      <c r="B1767">
        <v>1132</v>
      </c>
      <c r="C1767">
        <v>1</v>
      </c>
      <c r="D1767">
        <v>143</v>
      </c>
      <c r="E1767" t="s">
        <v>6</v>
      </c>
      <c r="F1767">
        <v>35</v>
      </c>
      <c r="G1767" t="s">
        <v>1</v>
      </c>
      <c r="H1767" t="s">
        <v>18</v>
      </c>
      <c r="I1767" t="s">
        <v>8</v>
      </c>
    </row>
    <row r="1768" spans="1:9">
      <c r="A1768">
        <v>1767</v>
      </c>
      <c r="B1768">
        <v>651</v>
      </c>
      <c r="C1768">
        <v>3</v>
      </c>
      <c r="D1768">
        <v>162</v>
      </c>
      <c r="E1768" t="s">
        <v>6</v>
      </c>
      <c r="F1768">
        <v>29</v>
      </c>
      <c r="G1768" t="s">
        <v>1</v>
      </c>
      <c r="H1768" t="s">
        <v>17</v>
      </c>
      <c r="I1768" t="s">
        <v>10</v>
      </c>
    </row>
    <row r="1769" spans="1:9">
      <c r="A1769">
        <v>1768</v>
      </c>
      <c r="B1769">
        <v>1780</v>
      </c>
      <c r="C1769">
        <v>5</v>
      </c>
      <c r="D1769">
        <v>196</v>
      </c>
      <c r="E1769" t="s">
        <v>5</v>
      </c>
      <c r="F1769">
        <v>33</v>
      </c>
      <c r="G1769" t="s">
        <v>1</v>
      </c>
      <c r="H1769" t="s">
        <v>18</v>
      </c>
      <c r="I1769" t="s">
        <v>12</v>
      </c>
    </row>
    <row r="1770" spans="1:9">
      <c r="A1770">
        <v>1769</v>
      </c>
      <c r="B1770">
        <v>1307</v>
      </c>
      <c r="C1770">
        <v>5</v>
      </c>
      <c r="D1770">
        <v>90</v>
      </c>
      <c r="E1770" t="s">
        <v>6</v>
      </c>
      <c r="F1770">
        <v>27</v>
      </c>
      <c r="G1770" t="s">
        <v>1</v>
      </c>
      <c r="H1770" t="s">
        <v>18</v>
      </c>
      <c r="I1770" t="s">
        <v>12</v>
      </c>
    </row>
    <row r="1771" spans="1:9">
      <c r="A1771">
        <v>1770</v>
      </c>
      <c r="B1771">
        <v>96</v>
      </c>
      <c r="C1771">
        <v>3</v>
      </c>
      <c r="D1771">
        <v>90</v>
      </c>
      <c r="E1771" t="s">
        <v>5</v>
      </c>
      <c r="F1771">
        <v>24</v>
      </c>
      <c r="G1771" t="s">
        <v>1</v>
      </c>
      <c r="H1771" t="s">
        <v>18</v>
      </c>
      <c r="I1771" t="s">
        <v>10</v>
      </c>
    </row>
    <row r="1772" spans="1:9">
      <c r="A1772">
        <v>1771</v>
      </c>
      <c r="B1772">
        <v>2039</v>
      </c>
      <c r="C1772">
        <v>5</v>
      </c>
      <c r="D1772">
        <v>138</v>
      </c>
      <c r="E1772" t="s">
        <v>5</v>
      </c>
      <c r="F1772">
        <v>21</v>
      </c>
      <c r="G1772" t="s">
        <v>1</v>
      </c>
      <c r="H1772" t="s">
        <v>17</v>
      </c>
      <c r="I1772" t="s">
        <v>12</v>
      </c>
    </row>
    <row r="1773" spans="1:9">
      <c r="A1773">
        <v>1772</v>
      </c>
      <c r="B1773">
        <v>1943</v>
      </c>
      <c r="C1773">
        <v>8</v>
      </c>
      <c r="D1773">
        <v>90</v>
      </c>
      <c r="E1773" t="s">
        <v>5</v>
      </c>
      <c r="F1773">
        <v>18</v>
      </c>
      <c r="G1773" t="s">
        <v>2</v>
      </c>
      <c r="H1773" t="s">
        <v>18</v>
      </c>
      <c r="I1773" t="s">
        <v>23</v>
      </c>
    </row>
    <row r="1774" spans="1:9">
      <c r="A1774">
        <v>1773</v>
      </c>
      <c r="B1774">
        <v>10</v>
      </c>
      <c r="C1774">
        <v>5</v>
      </c>
      <c r="D1774">
        <v>90</v>
      </c>
      <c r="E1774" t="s">
        <v>5</v>
      </c>
      <c r="F1774">
        <v>24</v>
      </c>
      <c r="G1774" t="s">
        <v>1</v>
      </c>
      <c r="H1774" t="s">
        <v>18</v>
      </c>
      <c r="I1774" t="s">
        <v>12</v>
      </c>
    </row>
    <row r="1775" spans="1:9">
      <c r="A1775">
        <v>1774</v>
      </c>
      <c r="B1775">
        <v>1839</v>
      </c>
      <c r="C1775">
        <v>1</v>
      </c>
      <c r="D1775">
        <v>237</v>
      </c>
      <c r="E1775" t="s">
        <v>6</v>
      </c>
      <c r="F1775">
        <v>31</v>
      </c>
      <c r="G1775" t="s">
        <v>1</v>
      </c>
      <c r="H1775" t="s">
        <v>18</v>
      </c>
      <c r="I1775" t="s">
        <v>8</v>
      </c>
    </row>
    <row r="1776" spans="1:9">
      <c r="A1776">
        <v>1775</v>
      </c>
      <c r="B1776">
        <v>1928</v>
      </c>
      <c r="C1776">
        <v>3</v>
      </c>
      <c r="D1776">
        <v>90</v>
      </c>
      <c r="E1776" t="s">
        <v>6</v>
      </c>
      <c r="F1776">
        <v>22</v>
      </c>
      <c r="G1776" t="s">
        <v>1</v>
      </c>
      <c r="H1776" t="s">
        <v>18</v>
      </c>
      <c r="I1776" t="s">
        <v>10</v>
      </c>
    </row>
    <row r="1777" spans="1:9">
      <c r="A1777">
        <v>1776</v>
      </c>
      <c r="B1777">
        <v>1140</v>
      </c>
      <c r="C1777">
        <v>4</v>
      </c>
      <c r="D1777">
        <v>243</v>
      </c>
      <c r="E1777" t="s">
        <v>5</v>
      </c>
      <c r="F1777">
        <v>18</v>
      </c>
      <c r="G1777" t="s">
        <v>1</v>
      </c>
      <c r="H1777" t="s">
        <v>18</v>
      </c>
      <c r="I1777" t="s">
        <v>11</v>
      </c>
    </row>
    <row r="1778" spans="1:9">
      <c r="A1778">
        <v>1777</v>
      </c>
      <c r="B1778">
        <v>718</v>
      </c>
      <c r="C1778">
        <v>3</v>
      </c>
      <c r="D1778">
        <v>204</v>
      </c>
      <c r="E1778" t="s">
        <v>5</v>
      </c>
      <c r="F1778">
        <v>31</v>
      </c>
      <c r="G1778" t="s">
        <v>1</v>
      </c>
      <c r="H1778" t="s">
        <v>17</v>
      </c>
      <c r="I1778" t="s">
        <v>10</v>
      </c>
    </row>
    <row r="1779" spans="1:9">
      <c r="A1779">
        <v>1778</v>
      </c>
      <c r="B1779">
        <v>600</v>
      </c>
      <c r="C1779">
        <v>1</v>
      </c>
      <c r="D1779">
        <v>135</v>
      </c>
      <c r="E1779" t="s">
        <v>6</v>
      </c>
      <c r="F1779">
        <v>24</v>
      </c>
      <c r="G1779" t="s">
        <v>1</v>
      </c>
      <c r="H1779" t="s">
        <v>18</v>
      </c>
      <c r="I1779" t="s">
        <v>8</v>
      </c>
    </row>
    <row r="1780" spans="1:9">
      <c r="A1780">
        <v>1779</v>
      </c>
      <c r="B1780">
        <v>2076</v>
      </c>
      <c r="C1780">
        <v>4</v>
      </c>
      <c r="D1780">
        <v>90</v>
      </c>
      <c r="E1780" t="s">
        <v>6</v>
      </c>
      <c r="F1780">
        <v>24</v>
      </c>
      <c r="G1780" t="s">
        <v>1</v>
      </c>
      <c r="H1780" t="s">
        <v>18</v>
      </c>
      <c r="I1780" t="s">
        <v>11</v>
      </c>
    </row>
    <row r="1781" spans="1:9">
      <c r="A1781">
        <v>1780</v>
      </c>
      <c r="B1781">
        <v>639</v>
      </c>
      <c r="C1781">
        <v>3</v>
      </c>
      <c r="D1781">
        <v>90</v>
      </c>
      <c r="E1781" t="s">
        <v>6</v>
      </c>
      <c r="F1781">
        <v>27</v>
      </c>
      <c r="G1781" t="s">
        <v>1</v>
      </c>
      <c r="H1781" t="s">
        <v>18</v>
      </c>
      <c r="I1781" t="s">
        <v>10</v>
      </c>
    </row>
    <row r="1782" spans="1:9">
      <c r="A1782">
        <v>1781</v>
      </c>
      <c r="B1782">
        <v>1498</v>
      </c>
      <c r="C1782">
        <v>8</v>
      </c>
      <c r="D1782">
        <v>286</v>
      </c>
      <c r="E1782" t="s">
        <v>5</v>
      </c>
      <c r="F1782">
        <v>18</v>
      </c>
      <c r="G1782" t="s">
        <v>2</v>
      </c>
      <c r="H1782" t="s">
        <v>18</v>
      </c>
      <c r="I1782" t="s">
        <v>23</v>
      </c>
    </row>
    <row r="1783" spans="1:9">
      <c r="A1783">
        <v>1782</v>
      </c>
      <c r="B1783">
        <v>1860</v>
      </c>
      <c r="C1783">
        <v>6</v>
      </c>
      <c r="D1783">
        <v>90</v>
      </c>
      <c r="E1783" t="s">
        <v>6</v>
      </c>
      <c r="F1783">
        <v>27</v>
      </c>
      <c r="G1783" t="s">
        <v>2</v>
      </c>
      <c r="H1783" t="s">
        <v>18</v>
      </c>
      <c r="I1783" t="s">
        <v>21</v>
      </c>
    </row>
    <row r="1784" spans="1:9">
      <c r="A1784">
        <v>1783</v>
      </c>
      <c r="B1784">
        <v>383</v>
      </c>
      <c r="C1784">
        <v>1</v>
      </c>
      <c r="D1784">
        <v>174</v>
      </c>
      <c r="E1784" t="s">
        <v>5</v>
      </c>
      <c r="F1784">
        <v>33</v>
      </c>
      <c r="G1784" t="s">
        <v>1</v>
      </c>
      <c r="H1784" t="s">
        <v>18</v>
      </c>
      <c r="I1784" t="s">
        <v>8</v>
      </c>
    </row>
    <row r="1785" spans="1:9">
      <c r="A1785">
        <v>1784</v>
      </c>
      <c r="B1785">
        <v>2106</v>
      </c>
      <c r="C1785">
        <v>5</v>
      </c>
      <c r="D1785">
        <v>183</v>
      </c>
      <c r="E1785" t="s">
        <v>6</v>
      </c>
      <c r="F1785">
        <v>20</v>
      </c>
      <c r="G1785" t="s">
        <v>1</v>
      </c>
      <c r="H1785" t="s">
        <v>18</v>
      </c>
      <c r="I1785" t="s">
        <v>12</v>
      </c>
    </row>
    <row r="1786" spans="1:9">
      <c r="A1786">
        <v>1785</v>
      </c>
      <c r="B1786">
        <v>739</v>
      </c>
      <c r="C1786">
        <v>6</v>
      </c>
      <c r="D1786">
        <v>40</v>
      </c>
      <c r="E1786" t="s">
        <v>6</v>
      </c>
      <c r="F1786">
        <v>24</v>
      </c>
      <c r="G1786" t="s">
        <v>2</v>
      </c>
      <c r="H1786" t="s">
        <v>18</v>
      </c>
      <c r="I1786" t="s">
        <v>21</v>
      </c>
    </row>
    <row r="1787" spans="1:9">
      <c r="A1787">
        <v>1786</v>
      </c>
      <c r="B1787">
        <v>1148</v>
      </c>
      <c r="C1787">
        <v>2</v>
      </c>
      <c r="D1787">
        <v>128</v>
      </c>
      <c r="E1787" t="s">
        <v>6</v>
      </c>
      <c r="F1787">
        <v>32</v>
      </c>
      <c r="G1787" t="s">
        <v>1</v>
      </c>
      <c r="H1787" t="s">
        <v>17</v>
      </c>
      <c r="I1787" t="s">
        <v>9</v>
      </c>
    </row>
    <row r="1788" spans="1:9">
      <c r="A1788">
        <v>1787</v>
      </c>
      <c r="B1788">
        <v>308</v>
      </c>
      <c r="C1788">
        <v>3</v>
      </c>
      <c r="D1788">
        <v>216</v>
      </c>
      <c r="E1788" t="s">
        <v>5</v>
      </c>
      <c r="F1788">
        <v>20</v>
      </c>
      <c r="G1788" t="s">
        <v>1</v>
      </c>
      <c r="H1788" t="s">
        <v>17</v>
      </c>
      <c r="I1788" t="s">
        <v>10</v>
      </c>
    </row>
    <row r="1789" spans="1:9">
      <c r="A1789">
        <v>1788</v>
      </c>
      <c r="B1789">
        <v>1003</v>
      </c>
      <c r="C1789">
        <v>8</v>
      </c>
      <c r="D1789">
        <v>90</v>
      </c>
      <c r="E1789" t="s">
        <v>5</v>
      </c>
      <c r="F1789">
        <v>27</v>
      </c>
      <c r="G1789" t="s">
        <v>2</v>
      </c>
      <c r="H1789" t="s">
        <v>18</v>
      </c>
      <c r="I1789" t="s">
        <v>23</v>
      </c>
    </row>
    <row r="1790" spans="1:9">
      <c r="A1790">
        <v>1789</v>
      </c>
      <c r="B1790">
        <v>1194</v>
      </c>
      <c r="C1790">
        <v>4</v>
      </c>
      <c r="D1790">
        <v>137</v>
      </c>
      <c r="E1790" t="s">
        <v>5</v>
      </c>
      <c r="F1790">
        <v>25</v>
      </c>
      <c r="G1790" t="s">
        <v>1</v>
      </c>
      <c r="H1790" t="s">
        <v>17</v>
      </c>
      <c r="I1790" t="s">
        <v>11</v>
      </c>
    </row>
    <row r="1791" spans="1:9">
      <c r="A1791">
        <v>1790</v>
      </c>
      <c r="B1791">
        <v>1567</v>
      </c>
      <c r="C1791">
        <v>5</v>
      </c>
      <c r="D1791">
        <v>146</v>
      </c>
      <c r="E1791" t="s">
        <v>5</v>
      </c>
      <c r="F1791">
        <v>33</v>
      </c>
      <c r="G1791" t="s">
        <v>1</v>
      </c>
      <c r="H1791" t="s">
        <v>18</v>
      </c>
      <c r="I1791" t="s">
        <v>12</v>
      </c>
    </row>
    <row r="1792" spans="1:9">
      <c r="A1792">
        <v>1791</v>
      </c>
      <c r="B1792">
        <v>387</v>
      </c>
      <c r="C1792">
        <v>4</v>
      </c>
      <c r="D1792">
        <v>158</v>
      </c>
      <c r="E1792" t="s">
        <v>5</v>
      </c>
      <c r="F1792">
        <v>32</v>
      </c>
      <c r="G1792" t="s">
        <v>1</v>
      </c>
      <c r="H1792" t="s">
        <v>18</v>
      </c>
      <c r="I1792" t="s">
        <v>11</v>
      </c>
    </row>
    <row r="1793" spans="1:9">
      <c r="A1793">
        <v>1792</v>
      </c>
      <c r="B1793">
        <v>1496</v>
      </c>
      <c r="C1793">
        <v>3</v>
      </c>
      <c r="D1793">
        <v>90</v>
      </c>
      <c r="E1793" t="s">
        <v>5</v>
      </c>
      <c r="F1793">
        <v>23</v>
      </c>
      <c r="G1793" t="s">
        <v>1</v>
      </c>
      <c r="H1793" t="s">
        <v>18</v>
      </c>
      <c r="I1793" t="s">
        <v>10</v>
      </c>
    </row>
    <row r="1794" spans="1:9">
      <c r="A1794">
        <v>1793</v>
      </c>
      <c r="B1794">
        <v>1484</v>
      </c>
      <c r="C1794">
        <v>5</v>
      </c>
      <c r="D1794">
        <v>169</v>
      </c>
      <c r="E1794" t="s">
        <v>6</v>
      </c>
      <c r="F1794">
        <v>38</v>
      </c>
      <c r="G1794" t="s">
        <v>1</v>
      </c>
      <c r="H1794" t="s">
        <v>18</v>
      </c>
      <c r="I1794" t="s">
        <v>12</v>
      </c>
    </row>
    <row r="1795" spans="1:9">
      <c r="A1795">
        <v>1794</v>
      </c>
      <c r="B1795">
        <v>243</v>
      </c>
      <c r="C1795">
        <v>5</v>
      </c>
      <c r="D1795">
        <v>90</v>
      </c>
      <c r="E1795" t="s">
        <v>5</v>
      </c>
      <c r="F1795">
        <v>39</v>
      </c>
      <c r="G1795" t="s">
        <v>1</v>
      </c>
      <c r="H1795" t="s">
        <v>18</v>
      </c>
      <c r="I1795" t="s">
        <v>12</v>
      </c>
    </row>
    <row r="1796" spans="1:9">
      <c r="A1796">
        <v>1795</v>
      </c>
      <c r="B1796">
        <v>1754</v>
      </c>
      <c r="C1796">
        <v>2</v>
      </c>
      <c r="D1796">
        <v>181</v>
      </c>
      <c r="E1796" t="s">
        <v>6</v>
      </c>
      <c r="F1796">
        <v>34</v>
      </c>
      <c r="G1796" t="s">
        <v>1</v>
      </c>
      <c r="H1796" t="s">
        <v>18</v>
      </c>
      <c r="I1796" t="s">
        <v>9</v>
      </c>
    </row>
    <row r="1797" spans="1:9">
      <c r="A1797">
        <v>1796</v>
      </c>
      <c r="B1797">
        <v>1164</v>
      </c>
      <c r="C1797">
        <v>7</v>
      </c>
      <c r="D1797">
        <v>40</v>
      </c>
      <c r="E1797" t="s">
        <v>6</v>
      </c>
      <c r="F1797">
        <v>23</v>
      </c>
      <c r="G1797" t="s">
        <v>2</v>
      </c>
      <c r="H1797" t="s">
        <v>18</v>
      </c>
      <c r="I1797" t="s">
        <v>22</v>
      </c>
    </row>
    <row r="1798" spans="1:9">
      <c r="A1798">
        <v>1797</v>
      </c>
      <c r="B1798">
        <v>82</v>
      </c>
      <c r="C1798">
        <v>1</v>
      </c>
      <c r="D1798">
        <v>176</v>
      </c>
      <c r="E1798" t="s">
        <v>5</v>
      </c>
      <c r="F1798">
        <v>33</v>
      </c>
      <c r="G1798" t="s">
        <v>1</v>
      </c>
      <c r="H1798" t="s">
        <v>18</v>
      </c>
      <c r="I1798" t="s">
        <v>8</v>
      </c>
    </row>
    <row r="1799" spans="1:9">
      <c r="A1799">
        <v>1798</v>
      </c>
      <c r="B1799">
        <v>507</v>
      </c>
      <c r="C1799">
        <v>3</v>
      </c>
      <c r="D1799">
        <v>106</v>
      </c>
      <c r="E1799" t="s">
        <v>6</v>
      </c>
      <c r="F1799">
        <v>20</v>
      </c>
      <c r="G1799" t="s">
        <v>1</v>
      </c>
      <c r="H1799" t="s">
        <v>18</v>
      </c>
      <c r="I1799" t="s">
        <v>10</v>
      </c>
    </row>
    <row r="1800" spans="1:9">
      <c r="A1800">
        <v>1799</v>
      </c>
      <c r="B1800">
        <v>1326</v>
      </c>
      <c r="C1800">
        <v>6</v>
      </c>
      <c r="D1800">
        <v>40</v>
      </c>
      <c r="E1800" t="s">
        <v>6</v>
      </c>
      <c r="F1800">
        <v>31</v>
      </c>
      <c r="G1800" t="s">
        <v>2</v>
      </c>
      <c r="H1800" t="s">
        <v>18</v>
      </c>
      <c r="I1800" t="s">
        <v>21</v>
      </c>
    </row>
    <row r="1801" spans="1:9">
      <c r="A1801">
        <v>1800</v>
      </c>
      <c r="B1801">
        <v>2101</v>
      </c>
      <c r="C1801">
        <v>6</v>
      </c>
      <c r="D1801">
        <v>293</v>
      </c>
      <c r="E1801" t="s">
        <v>5</v>
      </c>
      <c r="F1801">
        <v>37</v>
      </c>
      <c r="G1801" t="s">
        <v>2</v>
      </c>
      <c r="H1801" t="s">
        <v>17</v>
      </c>
      <c r="I1801" t="s">
        <v>21</v>
      </c>
    </row>
    <row r="1802" spans="1:9">
      <c r="A1802">
        <v>1801</v>
      </c>
      <c r="B1802">
        <v>986</v>
      </c>
      <c r="C1802">
        <v>9</v>
      </c>
      <c r="D1802">
        <v>90</v>
      </c>
      <c r="E1802" t="s">
        <v>5</v>
      </c>
      <c r="F1802">
        <v>28</v>
      </c>
      <c r="G1802" t="s">
        <v>2</v>
      </c>
      <c r="H1802" t="s">
        <v>18</v>
      </c>
      <c r="I1802" t="s">
        <v>24</v>
      </c>
    </row>
    <row r="1803" spans="1:9">
      <c r="A1803">
        <v>1802</v>
      </c>
      <c r="B1803">
        <v>28</v>
      </c>
      <c r="C1803">
        <v>5</v>
      </c>
      <c r="D1803">
        <v>180</v>
      </c>
      <c r="E1803" t="s">
        <v>5</v>
      </c>
      <c r="F1803">
        <v>35</v>
      </c>
      <c r="G1803" t="s">
        <v>1</v>
      </c>
      <c r="H1803" t="s">
        <v>18</v>
      </c>
      <c r="I1803" t="s">
        <v>12</v>
      </c>
    </row>
    <row r="1804" spans="1:9">
      <c r="A1804">
        <v>1803</v>
      </c>
      <c r="B1804">
        <v>1809</v>
      </c>
      <c r="C1804">
        <v>1</v>
      </c>
      <c r="D1804">
        <v>197</v>
      </c>
      <c r="E1804" t="s">
        <v>6</v>
      </c>
      <c r="F1804">
        <v>25</v>
      </c>
      <c r="G1804" t="s">
        <v>1</v>
      </c>
      <c r="H1804" t="s">
        <v>18</v>
      </c>
      <c r="I1804" t="s">
        <v>8</v>
      </c>
    </row>
    <row r="1805" spans="1:9">
      <c r="A1805">
        <v>1804</v>
      </c>
      <c r="B1805">
        <v>166</v>
      </c>
      <c r="C1805">
        <v>9</v>
      </c>
      <c r="D1805">
        <v>351</v>
      </c>
      <c r="E1805" t="s">
        <v>6</v>
      </c>
      <c r="F1805">
        <v>32</v>
      </c>
      <c r="G1805" t="s">
        <v>2</v>
      </c>
      <c r="H1805" t="s">
        <v>17</v>
      </c>
      <c r="I1805" t="s">
        <v>24</v>
      </c>
    </row>
    <row r="1806" spans="1:9">
      <c r="A1806">
        <v>1805</v>
      </c>
      <c r="B1806">
        <v>848</v>
      </c>
      <c r="C1806">
        <v>9</v>
      </c>
      <c r="D1806">
        <v>221</v>
      </c>
      <c r="E1806" t="s">
        <v>6</v>
      </c>
      <c r="F1806">
        <v>30</v>
      </c>
      <c r="G1806" t="s">
        <v>2</v>
      </c>
      <c r="H1806" t="s">
        <v>18</v>
      </c>
      <c r="I1806" t="s">
        <v>24</v>
      </c>
    </row>
    <row r="1807" spans="1:9">
      <c r="A1807">
        <v>1806</v>
      </c>
      <c r="B1807">
        <v>1121</v>
      </c>
      <c r="C1807">
        <v>6</v>
      </c>
      <c r="D1807">
        <v>90</v>
      </c>
      <c r="E1807" t="s">
        <v>6</v>
      </c>
      <c r="F1807">
        <v>25</v>
      </c>
      <c r="G1807" t="s">
        <v>2</v>
      </c>
      <c r="H1807" t="s">
        <v>18</v>
      </c>
      <c r="I1807" t="s">
        <v>21</v>
      </c>
    </row>
    <row r="1808" spans="1:9">
      <c r="A1808">
        <v>1807</v>
      </c>
      <c r="B1808">
        <v>1038</v>
      </c>
      <c r="C1808">
        <v>1</v>
      </c>
      <c r="D1808">
        <v>196</v>
      </c>
      <c r="E1808" t="s">
        <v>6</v>
      </c>
      <c r="F1808">
        <v>26</v>
      </c>
      <c r="G1808" t="s">
        <v>1</v>
      </c>
      <c r="H1808" t="s">
        <v>18</v>
      </c>
      <c r="I1808" t="s">
        <v>8</v>
      </c>
    </row>
    <row r="1809" spans="1:9">
      <c r="A1809">
        <v>1808</v>
      </c>
      <c r="B1809">
        <v>1934</v>
      </c>
      <c r="C1809">
        <v>1</v>
      </c>
      <c r="D1809">
        <v>142</v>
      </c>
      <c r="E1809" t="s">
        <v>5</v>
      </c>
      <c r="F1809">
        <v>37</v>
      </c>
      <c r="G1809" t="s">
        <v>1</v>
      </c>
      <c r="H1809" t="s">
        <v>17</v>
      </c>
      <c r="I1809" t="s">
        <v>8</v>
      </c>
    </row>
    <row r="1810" spans="1:9">
      <c r="A1810">
        <v>1809</v>
      </c>
      <c r="B1810">
        <v>480</v>
      </c>
      <c r="C1810">
        <v>8</v>
      </c>
      <c r="D1810">
        <v>395</v>
      </c>
      <c r="E1810" t="s">
        <v>6</v>
      </c>
      <c r="F1810">
        <v>30</v>
      </c>
      <c r="G1810" t="s">
        <v>2</v>
      </c>
      <c r="H1810" t="s">
        <v>18</v>
      </c>
      <c r="I1810" t="s">
        <v>23</v>
      </c>
    </row>
    <row r="1811" spans="1:9">
      <c r="A1811">
        <v>1810</v>
      </c>
      <c r="B1811">
        <v>742</v>
      </c>
      <c r="C1811">
        <v>1</v>
      </c>
      <c r="D1811">
        <v>98</v>
      </c>
      <c r="E1811" t="s">
        <v>6</v>
      </c>
      <c r="F1811">
        <v>25</v>
      </c>
      <c r="G1811" t="s">
        <v>1</v>
      </c>
      <c r="H1811" t="s">
        <v>17</v>
      </c>
      <c r="I1811" t="s">
        <v>8</v>
      </c>
    </row>
    <row r="1812" spans="1:9">
      <c r="A1812">
        <v>1811</v>
      </c>
      <c r="B1812">
        <v>865</v>
      </c>
      <c r="C1812">
        <v>1</v>
      </c>
      <c r="D1812">
        <v>111</v>
      </c>
      <c r="E1812" t="s">
        <v>6</v>
      </c>
      <c r="F1812">
        <v>30</v>
      </c>
      <c r="G1812" t="s">
        <v>1</v>
      </c>
      <c r="H1812" t="s">
        <v>17</v>
      </c>
      <c r="I1812" t="s">
        <v>8</v>
      </c>
    </row>
    <row r="1813" spans="1:9">
      <c r="A1813">
        <v>1812</v>
      </c>
      <c r="B1813">
        <v>633</v>
      </c>
      <c r="C1813">
        <v>3</v>
      </c>
      <c r="D1813">
        <v>119</v>
      </c>
      <c r="E1813" t="s">
        <v>5</v>
      </c>
      <c r="F1813">
        <v>25</v>
      </c>
      <c r="G1813" t="s">
        <v>1</v>
      </c>
      <c r="H1813" t="s">
        <v>18</v>
      </c>
      <c r="I1813" t="s">
        <v>10</v>
      </c>
    </row>
    <row r="1814" spans="1:9">
      <c r="A1814">
        <v>1813</v>
      </c>
      <c r="B1814">
        <v>600</v>
      </c>
      <c r="C1814">
        <v>4</v>
      </c>
      <c r="D1814">
        <v>193</v>
      </c>
      <c r="E1814" t="s">
        <v>6</v>
      </c>
      <c r="F1814">
        <v>24</v>
      </c>
      <c r="G1814" t="s">
        <v>1</v>
      </c>
      <c r="H1814" t="s">
        <v>17</v>
      </c>
      <c r="I1814" t="s">
        <v>11</v>
      </c>
    </row>
    <row r="1815" spans="1:9">
      <c r="A1815">
        <v>1814</v>
      </c>
      <c r="B1815">
        <v>1304</v>
      </c>
      <c r="C1815">
        <v>4</v>
      </c>
      <c r="D1815">
        <v>209</v>
      </c>
      <c r="E1815" t="s">
        <v>6</v>
      </c>
      <c r="F1815">
        <v>35</v>
      </c>
      <c r="G1815" t="s">
        <v>1</v>
      </c>
      <c r="H1815" t="s">
        <v>18</v>
      </c>
      <c r="I1815" t="s">
        <v>11</v>
      </c>
    </row>
    <row r="1816" spans="1:9">
      <c r="A1816">
        <v>1815</v>
      </c>
      <c r="B1816">
        <v>465</v>
      </c>
      <c r="C1816">
        <v>7</v>
      </c>
      <c r="D1816">
        <v>201</v>
      </c>
      <c r="E1816" t="s">
        <v>5</v>
      </c>
      <c r="F1816">
        <v>25</v>
      </c>
      <c r="G1816" t="s">
        <v>2</v>
      </c>
      <c r="H1816" t="s">
        <v>17</v>
      </c>
      <c r="I1816" t="s">
        <v>22</v>
      </c>
    </row>
    <row r="1817" spans="1:9">
      <c r="A1817">
        <v>1816</v>
      </c>
      <c r="B1817">
        <v>648</v>
      </c>
      <c r="C1817">
        <v>6</v>
      </c>
      <c r="D1817">
        <v>90</v>
      </c>
      <c r="E1817" t="s">
        <v>5</v>
      </c>
      <c r="F1817">
        <v>24</v>
      </c>
      <c r="G1817" t="s">
        <v>2</v>
      </c>
      <c r="H1817" t="s">
        <v>18</v>
      </c>
      <c r="I1817" t="s">
        <v>21</v>
      </c>
    </row>
    <row r="1818" spans="1:9">
      <c r="A1818">
        <v>1817</v>
      </c>
      <c r="B1818">
        <v>1962</v>
      </c>
      <c r="C1818">
        <v>7</v>
      </c>
      <c r="D1818">
        <v>40</v>
      </c>
      <c r="E1818" t="s">
        <v>5</v>
      </c>
      <c r="F1818">
        <v>25</v>
      </c>
      <c r="G1818" t="s">
        <v>2</v>
      </c>
      <c r="H1818" t="s">
        <v>18</v>
      </c>
      <c r="I1818" t="s">
        <v>22</v>
      </c>
    </row>
    <row r="1819" spans="1:9">
      <c r="A1819">
        <v>1818</v>
      </c>
      <c r="B1819">
        <v>2110</v>
      </c>
      <c r="C1819">
        <v>6</v>
      </c>
      <c r="D1819">
        <v>363</v>
      </c>
      <c r="E1819" t="s">
        <v>5</v>
      </c>
      <c r="F1819">
        <v>30</v>
      </c>
      <c r="G1819" t="s">
        <v>2</v>
      </c>
      <c r="H1819" t="s">
        <v>17</v>
      </c>
      <c r="I1819" t="s">
        <v>21</v>
      </c>
    </row>
    <row r="1820" spans="1:9">
      <c r="A1820">
        <v>1819</v>
      </c>
      <c r="B1820">
        <v>1433</v>
      </c>
      <c r="C1820">
        <v>5</v>
      </c>
      <c r="D1820">
        <v>141</v>
      </c>
      <c r="E1820" t="s">
        <v>5</v>
      </c>
      <c r="F1820">
        <v>25</v>
      </c>
      <c r="G1820" t="s">
        <v>1</v>
      </c>
      <c r="H1820" t="s">
        <v>17</v>
      </c>
      <c r="I1820" t="s">
        <v>12</v>
      </c>
    </row>
    <row r="1821" spans="1:9">
      <c r="A1821">
        <v>1820</v>
      </c>
      <c r="B1821">
        <v>1618</v>
      </c>
      <c r="C1821">
        <v>4</v>
      </c>
      <c r="D1821">
        <v>108</v>
      </c>
      <c r="E1821" t="s">
        <v>6</v>
      </c>
      <c r="F1821">
        <v>30</v>
      </c>
      <c r="G1821" t="s">
        <v>1</v>
      </c>
      <c r="H1821" t="s">
        <v>18</v>
      </c>
      <c r="I1821" t="s">
        <v>11</v>
      </c>
    </row>
    <row r="1822" spans="1:9">
      <c r="A1822">
        <v>1821</v>
      </c>
      <c r="B1822">
        <v>51</v>
      </c>
      <c r="C1822">
        <v>2</v>
      </c>
      <c r="D1822">
        <v>237</v>
      </c>
      <c r="E1822" t="s">
        <v>6</v>
      </c>
      <c r="F1822">
        <v>44</v>
      </c>
      <c r="G1822" t="s">
        <v>1</v>
      </c>
      <c r="H1822" t="s">
        <v>18</v>
      </c>
      <c r="I1822" t="s">
        <v>9</v>
      </c>
    </row>
    <row r="1823" spans="1:9">
      <c r="A1823">
        <v>1822</v>
      </c>
      <c r="B1823">
        <v>1253</v>
      </c>
      <c r="C1823">
        <v>9</v>
      </c>
      <c r="D1823">
        <v>345</v>
      </c>
      <c r="E1823" t="s">
        <v>5</v>
      </c>
      <c r="F1823">
        <v>33</v>
      </c>
      <c r="G1823" t="s">
        <v>2</v>
      </c>
      <c r="H1823" t="s">
        <v>18</v>
      </c>
      <c r="I1823" t="s">
        <v>24</v>
      </c>
    </row>
    <row r="1824" spans="1:9">
      <c r="A1824">
        <v>1823</v>
      </c>
      <c r="B1824">
        <v>2040</v>
      </c>
      <c r="C1824">
        <v>9</v>
      </c>
      <c r="D1824">
        <v>40</v>
      </c>
      <c r="E1824" t="s">
        <v>6</v>
      </c>
      <c r="F1824">
        <v>20</v>
      </c>
      <c r="G1824" t="s">
        <v>2</v>
      </c>
      <c r="H1824" t="s">
        <v>18</v>
      </c>
      <c r="I1824" t="s">
        <v>24</v>
      </c>
    </row>
    <row r="1825" spans="1:9">
      <c r="A1825">
        <v>1824</v>
      </c>
      <c r="B1825">
        <v>440</v>
      </c>
      <c r="C1825">
        <v>2</v>
      </c>
      <c r="D1825">
        <v>196</v>
      </c>
      <c r="E1825" t="s">
        <v>5</v>
      </c>
      <c r="F1825">
        <v>21</v>
      </c>
      <c r="G1825" t="s">
        <v>1</v>
      </c>
      <c r="H1825" t="s">
        <v>18</v>
      </c>
      <c r="I1825" t="s">
        <v>9</v>
      </c>
    </row>
    <row r="1826" spans="1:9">
      <c r="A1826">
        <v>1825</v>
      </c>
      <c r="B1826">
        <v>1836</v>
      </c>
      <c r="C1826">
        <v>5</v>
      </c>
      <c r="D1826">
        <v>196</v>
      </c>
      <c r="E1826" t="s">
        <v>5</v>
      </c>
      <c r="F1826">
        <v>26</v>
      </c>
      <c r="G1826" t="s">
        <v>1</v>
      </c>
      <c r="H1826" t="s">
        <v>18</v>
      </c>
      <c r="I1826" t="s">
        <v>12</v>
      </c>
    </row>
    <row r="1827" spans="1:9">
      <c r="A1827">
        <v>1826</v>
      </c>
      <c r="B1827">
        <v>561</v>
      </c>
      <c r="C1827">
        <v>4</v>
      </c>
      <c r="D1827">
        <v>182</v>
      </c>
      <c r="E1827" t="s">
        <v>6</v>
      </c>
      <c r="F1827">
        <v>42</v>
      </c>
      <c r="G1827" t="s">
        <v>1</v>
      </c>
      <c r="H1827" t="s">
        <v>18</v>
      </c>
      <c r="I1827" t="s">
        <v>11</v>
      </c>
    </row>
    <row r="1828" spans="1:9">
      <c r="A1828">
        <v>1827</v>
      </c>
      <c r="B1828">
        <v>872</v>
      </c>
      <c r="C1828">
        <v>9</v>
      </c>
      <c r="D1828">
        <v>90</v>
      </c>
      <c r="E1828" t="s">
        <v>6</v>
      </c>
      <c r="F1828">
        <v>24</v>
      </c>
      <c r="G1828" t="s">
        <v>2</v>
      </c>
      <c r="H1828" t="s">
        <v>18</v>
      </c>
      <c r="I1828" t="s">
        <v>24</v>
      </c>
    </row>
    <row r="1829" spans="1:9">
      <c r="A1829">
        <v>1828</v>
      </c>
      <c r="B1829">
        <v>1651</v>
      </c>
      <c r="C1829">
        <v>8</v>
      </c>
      <c r="D1829">
        <v>40</v>
      </c>
      <c r="E1829" t="s">
        <v>6</v>
      </c>
      <c r="F1829">
        <v>30</v>
      </c>
      <c r="G1829" t="s">
        <v>2</v>
      </c>
      <c r="H1829" t="s">
        <v>18</v>
      </c>
      <c r="I1829" t="s">
        <v>23</v>
      </c>
    </row>
    <row r="1830" spans="1:9">
      <c r="A1830">
        <v>1829</v>
      </c>
      <c r="B1830">
        <v>1348</v>
      </c>
      <c r="C1830">
        <v>5</v>
      </c>
      <c r="D1830">
        <v>178</v>
      </c>
      <c r="E1830" t="s">
        <v>5</v>
      </c>
      <c r="F1830">
        <v>21</v>
      </c>
      <c r="G1830" t="s">
        <v>1</v>
      </c>
      <c r="H1830" t="s">
        <v>18</v>
      </c>
      <c r="I1830" t="s">
        <v>12</v>
      </c>
    </row>
    <row r="1831" spans="1:9">
      <c r="A1831">
        <v>1830</v>
      </c>
      <c r="B1831">
        <v>1384</v>
      </c>
      <c r="C1831">
        <v>8</v>
      </c>
      <c r="D1831">
        <v>40</v>
      </c>
      <c r="E1831" t="s">
        <v>6</v>
      </c>
      <c r="F1831">
        <v>24</v>
      </c>
      <c r="G1831" t="s">
        <v>2</v>
      </c>
      <c r="H1831" t="s">
        <v>18</v>
      </c>
      <c r="I1831" t="s">
        <v>23</v>
      </c>
    </row>
    <row r="1832" spans="1:9">
      <c r="A1832">
        <v>1831</v>
      </c>
      <c r="B1832">
        <v>648</v>
      </c>
      <c r="C1832">
        <v>2</v>
      </c>
      <c r="D1832">
        <v>110</v>
      </c>
      <c r="E1832" t="s">
        <v>5</v>
      </c>
      <c r="F1832">
        <v>24</v>
      </c>
      <c r="G1832" t="s">
        <v>1</v>
      </c>
      <c r="H1832" t="s">
        <v>18</v>
      </c>
      <c r="I1832" t="s">
        <v>9</v>
      </c>
    </row>
    <row r="1833" spans="1:9">
      <c r="A1833">
        <v>1832</v>
      </c>
      <c r="B1833">
        <v>1077</v>
      </c>
      <c r="C1833">
        <v>1</v>
      </c>
      <c r="D1833">
        <v>237</v>
      </c>
      <c r="E1833" t="s">
        <v>5</v>
      </c>
      <c r="F1833">
        <v>32</v>
      </c>
      <c r="G1833" t="s">
        <v>1</v>
      </c>
      <c r="H1833" t="s">
        <v>18</v>
      </c>
      <c r="I1833" t="s">
        <v>8</v>
      </c>
    </row>
    <row r="1834" spans="1:9">
      <c r="A1834">
        <v>1833</v>
      </c>
      <c r="B1834">
        <v>28</v>
      </c>
      <c r="C1834">
        <v>7</v>
      </c>
      <c r="D1834">
        <v>40</v>
      </c>
      <c r="E1834" t="s">
        <v>5</v>
      </c>
      <c r="F1834">
        <v>35</v>
      </c>
      <c r="G1834" t="s">
        <v>2</v>
      </c>
      <c r="H1834" t="s">
        <v>18</v>
      </c>
      <c r="I1834" t="s">
        <v>22</v>
      </c>
    </row>
    <row r="1835" spans="1:9">
      <c r="A1835">
        <v>1834</v>
      </c>
      <c r="B1835">
        <v>274</v>
      </c>
      <c r="C1835">
        <v>3</v>
      </c>
      <c r="D1835">
        <v>146</v>
      </c>
      <c r="E1835" t="s">
        <v>5</v>
      </c>
      <c r="F1835">
        <v>23</v>
      </c>
      <c r="G1835" t="s">
        <v>1</v>
      </c>
      <c r="H1835" t="s">
        <v>18</v>
      </c>
      <c r="I1835" t="s">
        <v>10</v>
      </c>
    </row>
    <row r="1836" spans="1:9">
      <c r="A1836">
        <v>1835</v>
      </c>
      <c r="B1836">
        <v>1837</v>
      </c>
      <c r="C1836">
        <v>7</v>
      </c>
      <c r="D1836">
        <v>40</v>
      </c>
      <c r="E1836" t="s">
        <v>5</v>
      </c>
      <c r="F1836">
        <v>35</v>
      </c>
      <c r="G1836" t="s">
        <v>2</v>
      </c>
      <c r="H1836" t="s">
        <v>18</v>
      </c>
      <c r="I1836" t="s">
        <v>22</v>
      </c>
    </row>
    <row r="1837" spans="1:9">
      <c r="A1837">
        <v>1836</v>
      </c>
      <c r="B1837">
        <v>764</v>
      </c>
      <c r="C1837">
        <v>4</v>
      </c>
      <c r="D1837">
        <v>177</v>
      </c>
      <c r="E1837" t="s">
        <v>5</v>
      </c>
      <c r="F1837">
        <v>29</v>
      </c>
      <c r="G1837" t="s">
        <v>1</v>
      </c>
      <c r="H1837" t="s">
        <v>18</v>
      </c>
      <c r="I1837" t="s">
        <v>11</v>
      </c>
    </row>
    <row r="1838" spans="1:9">
      <c r="A1838">
        <v>1837</v>
      </c>
      <c r="B1838">
        <v>1781</v>
      </c>
      <c r="C1838">
        <v>3</v>
      </c>
      <c r="D1838">
        <v>195</v>
      </c>
      <c r="E1838" t="s">
        <v>5</v>
      </c>
      <c r="F1838">
        <v>27</v>
      </c>
      <c r="G1838" t="s">
        <v>1</v>
      </c>
      <c r="H1838" t="s">
        <v>18</v>
      </c>
      <c r="I1838" t="s">
        <v>10</v>
      </c>
    </row>
    <row r="1839" spans="1:9">
      <c r="A1839">
        <v>1838</v>
      </c>
      <c r="B1839">
        <v>373</v>
      </c>
      <c r="C1839">
        <v>2</v>
      </c>
      <c r="D1839">
        <v>88</v>
      </c>
      <c r="E1839" t="s">
        <v>6</v>
      </c>
      <c r="F1839">
        <v>19</v>
      </c>
      <c r="G1839" t="s">
        <v>1</v>
      </c>
      <c r="H1839" t="s">
        <v>18</v>
      </c>
      <c r="I1839" t="s">
        <v>9</v>
      </c>
    </row>
    <row r="1840" spans="1:9">
      <c r="A1840">
        <v>1839</v>
      </c>
      <c r="B1840">
        <v>1467</v>
      </c>
      <c r="C1840">
        <v>4</v>
      </c>
      <c r="D1840">
        <v>191</v>
      </c>
      <c r="E1840" t="s">
        <v>6</v>
      </c>
      <c r="F1840">
        <v>36</v>
      </c>
      <c r="G1840" t="s">
        <v>1</v>
      </c>
      <c r="H1840" t="s">
        <v>18</v>
      </c>
      <c r="I1840" t="s">
        <v>11</v>
      </c>
    </row>
    <row r="1841" spans="1:9">
      <c r="A1841">
        <v>1840</v>
      </c>
      <c r="B1841">
        <v>855</v>
      </c>
      <c r="C1841">
        <v>2</v>
      </c>
      <c r="D1841">
        <v>90</v>
      </c>
      <c r="E1841" t="s">
        <v>6</v>
      </c>
      <c r="F1841">
        <v>34</v>
      </c>
      <c r="G1841" t="s">
        <v>1</v>
      </c>
      <c r="H1841" t="s">
        <v>18</v>
      </c>
      <c r="I1841" t="s">
        <v>9</v>
      </c>
    </row>
    <row r="1842" spans="1:9">
      <c r="A1842">
        <v>1841</v>
      </c>
      <c r="B1842">
        <v>701</v>
      </c>
      <c r="C1842">
        <v>9</v>
      </c>
      <c r="D1842">
        <v>40</v>
      </c>
      <c r="E1842" t="s">
        <v>6</v>
      </c>
      <c r="F1842">
        <v>26</v>
      </c>
      <c r="G1842" t="s">
        <v>2</v>
      </c>
      <c r="H1842" t="s">
        <v>18</v>
      </c>
      <c r="I1842" t="s">
        <v>24</v>
      </c>
    </row>
    <row r="1843" spans="1:9">
      <c r="A1843">
        <v>1842</v>
      </c>
      <c r="B1843">
        <v>211</v>
      </c>
      <c r="C1843">
        <v>3</v>
      </c>
      <c r="D1843">
        <v>131</v>
      </c>
      <c r="E1843" t="s">
        <v>5</v>
      </c>
      <c r="F1843">
        <v>22</v>
      </c>
      <c r="G1843" t="s">
        <v>1</v>
      </c>
      <c r="H1843" t="s">
        <v>18</v>
      </c>
      <c r="I1843" t="s">
        <v>10</v>
      </c>
    </row>
    <row r="1844" spans="1:9">
      <c r="A1844">
        <v>1843</v>
      </c>
      <c r="B1844">
        <v>2000</v>
      </c>
      <c r="C1844">
        <v>7</v>
      </c>
      <c r="D1844">
        <v>152</v>
      </c>
      <c r="E1844" t="s">
        <v>5</v>
      </c>
      <c r="F1844">
        <v>24</v>
      </c>
      <c r="G1844" t="s">
        <v>2</v>
      </c>
      <c r="H1844" t="s">
        <v>17</v>
      </c>
      <c r="I1844" t="s">
        <v>22</v>
      </c>
    </row>
    <row r="1845" spans="1:9">
      <c r="A1845">
        <v>1844</v>
      </c>
      <c r="B1845">
        <v>2086</v>
      </c>
      <c r="C1845">
        <v>2</v>
      </c>
      <c r="D1845">
        <v>90</v>
      </c>
      <c r="E1845" t="s">
        <v>6</v>
      </c>
      <c r="F1845">
        <v>30</v>
      </c>
      <c r="G1845" t="s">
        <v>1</v>
      </c>
      <c r="H1845" t="s">
        <v>18</v>
      </c>
      <c r="I1845" t="s">
        <v>9</v>
      </c>
    </row>
    <row r="1846" spans="1:9">
      <c r="A1846">
        <v>1845</v>
      </c>
      <c r="B1846">
        <v>1740</v>
      </c>
      <c r="C1846">
        <v>1</v>
      </c>
      <c r="D1846">
        <v>233</v>
      </c>
      <c r="E1846" t="s">
        <v>6</v>
      </c>
      <c r="F1846">
        <v>18</v>
      </c>
      <c r="G1846" t="s">
        <v>1</v>
      </c>
      <c r="H1846" t="s">
        <v>18</v>
      </c>
      <c r="I1846" t="s">
        <v>8</v>
      </c>
    </row>
    <row r="1847" spans="1:9">
      <c r="A1847">
        <v>1846</v>
      </c>
      <c r="B1847">
        <v>982</v>
      </c>
      <c r="C1847">
        <v>7</v>
      </c>
      <c r="D1847">
        <v>40</v>
      </c>
      <c r="E1847" t="s">
        <v>5</v>
      </c>
      <c r="F1847">
        <v>21</v>
      </c>
      <c r="G1847" t="s">
        <v>2</v>
      </c>
      <c r="H1847" t="s">
        <v>18</v>
      </c>
      <c r="I1847" t="s">
        <v>22</v>
      </c>
    </row>
    <row r="1848" spans="1:9">
      <c r="A1848">
        <v>1847</v>
      </c>
      <c r="B1848">
        <v>1647</v>
      </c>
      <c r="C1848">
        <v>3</v>
      </c>
      <c r="D1848">
        <v>145</v>
      </c>
      <c r="E1848" t="s">
        <v>5</v>
      </c>
      <c r="F1848">
        <v>28</v>
      </c>
      <c r="G1848" t="s">
        <v>1</v>
      </c>
      <c r="H1848" t="s">
        <v>17</v>
      </c>
      <c r="I1848" t="s">
        <v>10</v>
      </c>
    </row>
    <row r="1849" spans="1:9">
      <c r="A1849">
        <v>1848</v>
      </c>
      <c r="B1849">
        <v>1436</v>
      </c>
      <c r="C1849">
        <v>8</v>
      </c>
      <c r="D1849">
        <v>40</v>
      </c>
      <c r="E1849" t="s">
        <v>6</v>
      </c>
      <c r="F1849">
        <v>22</v>
      </c>
      <c r="G1849" t="s">
        <v>2</v>
      </c>
      <c r="H1849" t="s">
        <v>18</v>
      </c>
      <c r="I1849" t="s">
        <v>23</v>
      </c>
    </row>
    <row r="1850" spans="1:9">
      <c r="A1850">
        <v>1849</v>
      </c>
      <c r="B1850">
        <v>972</v>
      </c>
      <c r="C1850">
        <v>3</v>
      </c>
      <c r="D1850">
        <v>240</v>
      </c>
      <c r="E1850" t="s">
        <v>5</v>
      </c>
      <c r="F1850">
        <v>27</v>
      </c>
      <c r="G1850" t="s">
        <v>1</v>
      </c>
      <c r="H1850" t="s">
        <v>17</v>
      </c>
      <c r="I1850" t="s">
        <v>10</v>
      </c>
    </row>
    <row r="1851" spans="1:9">
      <c r="A1851">
        <v>1850</v>
      </c>
      <c r="B1851">
        <v>438</v>
      </c>
      <c r="C1851">
        <v>4</v>
      </c>
      <c r="D1851">
        <v>164</v>
      </c>
      <c r="E1851" t="s">
        <v>6</v>
      </c>
      <c r="F1851">
        <v>23</v>
      </c>
      <c r="G1851" t="s">
        <v>1</v>
      </c>
      <c r="H1851" t="s">
        <v>18</v>
      </c>
      <c r="I1851" t="s">
        <v>11</v>
      </c>
    </row>
    <row r="1852" spans="1:9">
      <c r="A1852">
        <v>1851</v>
      </c>
      <c r="B1852">
        <v>1561</v>
      </c>
      <c r="C1852">
        <v>3</v>
      </c>
      <c r="D1852">
        <v>90</v>
      </c>
      <c r="E1852" t="s">
        <v>6</v>
      </c>
      <c r="F1852">
        <v>29</v>
      </c>
      <c r="G1852" t="s">
        <v>1</v>
      </c>
      <c r="H1852" t="s">
        <v>18</v>
      </c>
      <c r="I1852" t="s">
        <v>10</v>
      </c>
    </row>
    <row r="1853" spans="1:9">
      <c r="A1853">
        <v>1852</v>
      </c>
      <c r="B1853">
        <v>1700</v>
      </c>
      <c r="C1853">
        <v>8</v>
      </c>
      <c r="D1853">
        <v>387</v>
      </c>
      <c r="E1853" t="s">
        <v>6</v>
      </c>
      <c r="F1853">
        <v>33</v>
      </c>
      <c r="G1853" t="s">
        <v>2</v>
      </c>
      <c r="H1853" t="s">
        <v>17</v>
      </c>
      <c r="I1853" t="s">
        <v>23</v>
      </c>
    </row>
    <row r="1854" spans="1:9">
      <c r="A1854">
        <v>1853</v>
      </c>
      <c r="B1854">
        <v>65</v>
      </c>
      <c r="C1854">
        <v>2</v>
      </c>
      <c r="D1854">
        <v>141</v>
      </c>
      <c r="E1854" t="s">
        <v>6</v>
      </c>
      <c r="F1854">
        <v>30</v>
      </c>
      <c r="G1854" t="s">
        <v>1</v>
      </c>
      <c r="H1854" t="s">
        <v>17</v>
      </c>
      <c r="I1854" t="s">
        <v>9</v>
      </c>
    </row>
    <row r="1855" spans="1:9">
      <c r="A1855">
        <v>1854</v>
      </c>
      <c r="B1855">
        <v>293</v>
      </c>
      <c r="C1855">
        <v>3</v>
      </c>
      <c r="D1855">
        <v>157</v>
      </c>
      <c r="E1855" t="s">
        <v>6</v>
      </c>
      <c r="F1855">
        <v>21</v>
      </c>
      <c r="G1855" t="s">
        <v>1</v>
      </c>
      <c r="H1855" t="s">
        <v>18</v>
      </c>
      <c r="I1855" t="s">
        <v>10</v>
      </c>
    </row>
    <row r="1856" spans="1:9">
      <c r="A1856">
        <v>1855</v>
      </c>
      <c r="B1856">
        <v>684</v>
      </c>
      <c r="C1856">
        <v>2</v>
      </c>
      <c r="D1856">
        <v>90</v>
      </c>
      <c r="E1856" t="s">
        <v>6</v>
      </c>
      <c r="F1856">
        <v>26</v>
      </c>
      <c r="G1856" t="s">
        <v>1</v>
      </c>
      <c r="H1856" t="s">
        <v>18</v>
      </c>
      <c r="I1856" t="s">
        <v>9</v>
      </c>
    </row>
    <row r="1857" spans="1:9">
      <c r="A1857">
        <v>1856</v>
      </c>
      <c r="B1857">
        <v>752</v>
      </c>
      <c r="C1857">
        <v>5</v>
      </c>
      <c r="D1857">
        <v>90</v>
      </c>
      <c r="E1857" t="s">
        <v>5</v>
      </c>
      <c r="F1857">
        <v>32</v>
      </c>
      <c r="G1857" t="s">
        <v>1</v>
      </c>
      <c r="H1857" t="s">
        <v>18</v>
      </c>
      <c r="I1857" t="s">
        <v>12</v>
      </c>
    </row>
    <row r="1858" spans="1:9">
      <c r="A1858">
        <v>1857</v>
      </c>
      <c r="B1858">
        <v>410</v>
      </c>
      <c r="C1858">
        <v>4</v>
      </c>
      <c r="D1858">
        <v>90</v>
      </c>
      <c r="E1858" t="s">
        <v>6</v>
      </c>
      <c r="F1858">
        <v>28</v>
      </c>
      <c r="G1858" t="s">
        <v>1</v>
      </c>
      <c r="H1858" t="s">
        <v>18</v>
      </c>
      <c r="I1858" t="s">
        <v>11</v>
      </c>
    </row>
    <row r="1859" spans="1:9">
      <c r="A1859">
        <v>1858</v>
      </c>
      <c r="B1859">
        <v>738</v>
      </c>
      <c r="C1859">
        <v>1</v>
      </c>
      <c r="D1859">
        <v>90</v>
      </c>
      <c r="E1859" t="s">
        <v>5</v>
      </c>
      <c r="F1859">
        <v>34</v>
      </c>
      <c r="G1859" t="s">
        <v>1</v>
      </c>
      <c r="H1859" t="s">
        <v>18</v>
      </c>
      <c r="I1859" t="s">
        <v>8</v>
      </c>
    </row>
    <row r="1860" spans="1:9">
      <c r="A1860">
        <v>1859</v>
      </c>
      <c r="B1860">
        <v>565</v>
      </c>
      <c r="C1860">
        <v>1</v>
      </c>
      <c r="D1860">
        <v>150</v>
      </c>
      <c r="E1860" t="s">
        <v>5</v>
      </c>
      <c r="F1860">
        <v>34</v>
      </c>
      <c r="G1860" t="s">
        <v>1</v>
      </c>
      <c r="H1860" t="s">
        <v>17</v>
      </c>
      <c r="I1860" t="s">
        <v>8</v>
      </c>
    </row>
    <row r="1861" spans="1:9">
      <c r="A1861">
        <v>1860</v>
      </c>
      <c r="B1861">
        <v>2091</v>
      </c>
      <c r="C1861">
        <v>8</v>
      </c>
      <c r="D1861">
        <v>90</v>
      </c>
      <c r="E1861" t="s">
        <v>5</v>
      </c>
      <c r="F1861">
        <v>25</v>
      </c>
      <c r="G1861" t="s">
        <v>2</v>
      </c>
      <c r="H1861" t="s">
        <v>18</v>
      </c>
      <c r="I1861" t="s">
        <v>23</v>
      </c>
    </row>
    <row r="1862" spans="1:9">
      <c r="A1862">
        <v>1861</v>
      </c>
      <c r="B1862">
        <v>1897</v>
      </c>
      <c r="C1862">
        <v>4</v>
      </c>
      <c r="D1862">
        <v>90</v>
      </c>
      <c r="E1862" t="s">
        <v>6</v>
      </c>
      <c r="F1862">
        <v>39</v>
      </c>
      <c r="G1862" t="s">
        <v>1</v>
      </c>
      <c r="H1862" t="s">
        <v>18</v>
      </c>
      <c r="I1862" t="s">
        <v>11</v>
      </c>
    </row>
    <row r="1863" spans="1:9">
      <c r="A1863">
        <v>1862</v>
      </c>
      <c r="B1863">
        <v>1985</v>
      </c>
      <c r="C1863">
        <v>3</v>
      </c>
      <c r="D1863">
        <v>98</v>
      </c>
      <c r="E1863" t="s">
        <v>6</v>
      </c>
      <c r="F1863">
        <v>25</v>
      </c>
      <c r="G1863" t="s">
        <v>1</v>
      </c>
      <c r="H1863" t="s">
        <v>17</v>
      </c>
      <c r="I1863" t="s">
        <v>10</v>
      </c>
    </row>
    <row r="1864" spans="1:9">
      <c r="A1864">
        <v>1863</v>
      </c>
      <c r="B1864">
        <v>1374</v>
      </c>
      <c r="C1864">
        <v>3</v>
      </c>
      <c r="D1864">
        <v>121</v>
      </c>
      <c r="E1864" t="s">
        <v>6</v>
      </c>
      <c r="F1864">
        <v>27</v>
      </c>
      <c r="G1864" t="s">
        <v>1</v>
      </c>
      <c r="H1864" t="s">
        <v>18</v>
      </c>
      <c r="I1864" t="s">
        <v>10</v>
      </c>
    </row>
    <row r="1865" spans="1:9">
      <c r="A1865">
        <v>1864</v>
      </c>
      <c r="B1865">
        <v>754</v>
      </c>
      <c r="C1865">
        <v>1</v>
      </c>
      <c r="D1865">
        <v>232</v>
      </c>
      <c r="E1865" t="s">
        <v>6</v>
      </c>
      <c r="F1865">
        <v>32</v>
      </c>
      <c r="G1865" t="s">
        <v>1</v>
      </c>
      <c r="H1865" t="s">
        <v>18</v>
      </c>
      <c r="I1865" t="s">
        <v>8</v>
      </c>
    </row>
    <row r="1866" spans="1:9">
      <c r="A1866">
        <v>1865</v>
      </c>
      <c r="B1866">
        <v>1853</v>
      </c>
      <c r="C1866">
        <v>5</v>
      </c>
      <c r="D1866">
        <v>195</v>
      </c>
      <c r="E1866" t="s">
        <v>5</v>
      </c>
      <c r="F1866">
        <v>29</v>
      </c>
      <c r="G1866" t="s">
        <v>1</v>
      </c>
      <c r="H1866" t="s">
        <v>18</v>
      </c>
      <c r="I1866" t="s">
        <v>12</v>
      </c>
    </row>
    <row r="1867" spans="1:9">
      <c r="A1867">
        <v>1866</v>
      </c>
      <c r="B1867">
        <v>1035</v>
      </c>
      <c r="C1867">
        <v>6</v>
      </c>
      <c r="D1867">
        <v>90</v>
      </c>
      <c r="E1867" t="s">
        <v>6</v>
      </c>
      <c r="F1867">
        <v>20</v>
      </c>
      <c r="G1867" t="s">
        <v>2</v>
      </c>
      <c r="H1867" t="s">
        <v>18</v>
      </c>
      <c r="I1867" t="s">
        <v>21</v>
      </c>
    </row>
    <row r="1868" spans="1:9">
      <c r="A1868">
        <v>1867</v>
      </c>
      <c r="B1868">
        <v>2096</v>
      </c>
      <c r="C1868">
        <v>8</v>
      </c>
      <c r="D1868">
        <v>267</v>
      </c>
      <c r="E1868" t="s">
        <v>6</v>
      </c>
      <c r="F1868">
        <v>38</v>
      </c>
      <c r="G1868" t="s">
        <v>2</v>
      </c>
      <c r="H1868" t="s">
        <v>18</v>
      </c>
      <c r="I1868" t="s">
        <v>23</v>
      </c>
    </row>
    <row r="1869" spans="1:9">
      <c r="A1869">
        <v>1868</v>
      </c>
      <c r="B1869">
        <v>1100</v>
      </c>
      <c r="C1869">
        <v>4</v>
      </c>
      <c r="D1869">
        <v>179</v>
      </c>
      <c r="E1869" t="s">
        <v>6</v>
      </c>
      <c r="F1869">
        <v>31</v>
      </c>
      <c r="G1869" t="s">
        <v>1</v>
      </c>
      <c r="H1869" t="s">
        <v>18</v>
      </c>
      <c r="I1869" t="s">
        <v>11</v>
      </c>
    </row>
    <row r="1870" spans="1:9">
      <c r="A1870">
        <v>1869</v>
      </c>
      <c r="B1870">
        <v>249</v>
      </c>
      <c r="C1870">
        <v>4</v>
      </c>
      <c r="D1870">
        <v>161</v>
      </c>
      <c r="E1870" t="s">
        <v>6</v>
      </c>
      <c r="F1870">
        <v>22</v>
      </c>
      <c r="G1870" t="s">
        <v>1</v>
      </c>
      <c r="H1870" t="s">
        <v>18</v>
      </c>
      <c r="I1870" t="s">
        <v>11</v>
      </c>
    </row>
    <row r="1871" spans="1:9">
      <c r="A1871">
        <v>1870</v>
      </c>
      <c r="B1871">
        <v>161</v>
      </c>
      <c r="C1871">
        <v>4</v>
      </c>
      <c r="D1871">
        <v>214</v>
      </c>
      <c r="E1871" t="s">
        <v>5</v>
      </c>
      <c r="F1871">
        <v>36</v>
      </c>
      <c r="G1871" t="s">
        <v>1</v>
      </c>
      <c r="H1871" t="s">
        <v>18</v>
      </c>
      <c r="I1871" t="s">
        <v>11</v>
      </c>
    </row>
    <row r="1872" spans="1:9">
      <c r="A1872">
        <v>1871</v>
      </c>
      <c r="B1872">
        <v>640</v>
      </c>
      <c r="C1872">
        <v>6</v>
      </c>
      <c r="D1872">
        <v>292</v>
      </c>
      <c r="E1872" t="s">
        <v>5</v>
      </c>
      <c r="F1872">
        <v>29</v>
      </c>
      <c r="G1872" t="s">
        <v>2</v>
      </c>
      <c r="H1872" t="s">
        <v>17</v>
      </c>
      <c r="I1872" t="s">
        <v>21</v>
      </c>
    </row>
    <row r="1873" spans="1:9">
      <c r="A1873">
        <v>1872</v>
      </c>
      <c r="B1873">
        <v>223</v>
      </c>
      <c r="C1873">
        <v>7</v>
      </c>
      <c r="D1873">
        <v>40</v>
      </c>
      <c r="E1873" t="s">
        <v>5</v>
      </c>
      <c r="F1873">
        <v>26</v>
      </c>
      <c r="G1873" t="s">
        <v>2</v>
      </c>
      <c r="H1873" t="s">
        <v>18</v>
      </c>
      <c r="I1873" t="s">
        <v>22</v>
      </c>
    </row>
    <row r="1874" spans="1:9">
      <c r="A1874">
        <v>1873</v>
      </c>
      <c r="B1874">
        <v>890</v>
      </c>
      <c r="C1874">
        <v>8</v>
      </c>
      <c r="D1874">
        <v>284</v>
      </c>
      <c r="E1874" t="s">
        <v>5</v>
      </c>
      <c r="F1874">
        <v>23</v>
      </c>
      <c r="G1874" t="s">
        <v>2</v>
      </c>
      <c r="H1874" t="s">
        <v>17</v>
      </c>
      <c r="I1874" t="s">
        <v>23</v>
      </c>
    </row>
    <row r="1875" spans="1:9">
      <c r="A1875">
        <v>1874</v>
      </c>
      <c r="B1875">
        <v>244</v>
      </c>
      <c r="C1875">
        <v>3</v>
      </c>
      <c r="D1875">
        <v>193</v>
      </c>
      <c r="E1875" t="s">
        <v>5</v>
      </c>
      <c r="F1875">
        <v>21</v>
      </c>
      <c r="G1875" t="s">
        <v>1</v>
      </c>
      <c r="H1875" t="s">
        <v>17</v>
      </c>
      <c r="I1875" t="s">
        <v>10</v>
      </c>
    </row>
    <row r="1876" spans="1:9">
      <c r="A1876">
        <v>1875</v>
      </c>
      <c r="B1876">
        <v>1994</v>
      </c>
      <c r="C1876">
        <v>8</v>
      </c>
      <c r="D1876">
        <v>90</v>
      </c>
      <c r="E1876" t="s">
        <v>5</v>
      </c>
      <c r="F1876">
        <v>34</v>
      </c>
      <c r="G1876" t="s">
        <v>2</v>
      </c>
      <c r="H1876" t="s">
        <v>18</v>
      </c>
      <c r="I1876" t="s">
        <v>23</v>
      </c>
    </row>
    <row r="1877" spans="1:9">
      <c r="A1877">
        <v>1876</v>
      </c>
      <c r="B1877">
        <v>1126</v>
      </c>
      <c r="C1877">
        <v>7</v>
      </c>
      <c r="D1877">
        <v>40</v>
      </c>
      <c r="E1877" t="s">
        <v>5</v>
      </c>
      <c r="F1877">
        <v>29</v>
      </c>
      <c r="G1877" t="s">
        <v>2</v>
      </c>
      <c r="H1877" t="s">
        <v>18</v>
      </c>
      <c r="I1877" t="s">
        <v>22</v>
      </c>
    </row>
    <row r="1878" spans="1:9">
      <c r="A1878">
        <v>1877</v>
      </c>
      <c r="B1878">
        <v>755</v>
      </c>
      <c r="C1878">
        <v>3</v>
      </c>
      <c r="D1878">
        <v>179</v>
      </c>
      <c r="E1878" t="s">
        <v>5</v>
      </c>
      <c r="F1878">
        <v>24</v>
      </c>
      <c r="G1878" t="s">
        <v>1</v>
      </c>
      <c r="H1878" t="s">
        <v>18</v>
      </c>
      <c r="I1878" t="s">
        <v>10</v>
      </c>
    </row>
    <row r="1879" spans="1:9">
      <c r="A1879">
        <v>1878</v>
      </c>
      <c r="B1879">
        <v>143</v>
      </c>
      <c r="C1879">
        <v>3</v>
      </c>
      <c r="D1879">
        <v>200</v>
      </c>
      <c r="E1879" t="s">
        <v>5</v>
      </c>
      <c r="F1879">
        <v>32</v>
      </c>
      <c r="G1879" t="s">
        <v>1</v>
      </c>
      <c r="H1879" t="s">
        <v>17</v>
      </c>
      <c r="I1879" t="s">
        <v>10</v>
      </c>
    </row>
    <row r="1880" spans="1:9">
      <c r="A1880">
        <v>1879</v>
      </c>
      <c r="B1880">
        <v>655</v>
      </c>
      <c r="C1880">
        <v>1</v>
      </c>
      <c r="D1880">
        <v>106</v>
      </c>
      <c r="E1880" t="s">
        <v>6</v>
      </c>
      <c r="F1880">
        <v>30</v>
      </c>
      <c r="G1880" t="s">
        <v>1</v>
      </c>
      <c r="H1880" t="s">
        <v>18</v>
      </c>
      <c r="I1880" t="s">
        <v>8</v>
      </c>
    </row>
    <row r="1881" spans="1:9">
      <c r="A1881">
        <v>1880</v>
      </c>
      <c r="B1881">
        <v>249</v>
      </c>
      <c r="C1881">
        <v>2</v>
      </c>
      <c r="D1881">
        <v>100</v>
      </c>
      <c r="E1881" t="s">
        <v>6</v>
      </c>
      <c r="F1881">
        <v>22</v>
      </c>
      <c r="G1881" t="s">
        <v>1</v>
      </c>
      <c r="H1881" t="s">
        <v>18</v>
      </c>
      <c r="I1881" t="s">
        <v>9</v>
      </c>
    </row>
    <row r="1882" spans="1:9">
      <c r="A1882">
        <v>1881</v>
      </c>
      <c r="B1882">
        <v>1001</v>
      </c>
      <c r="C1882">
        <v>9</v>
      </c>
      <c r="D1882">
        <v>40</v>
      </c>
      <c r="E1882" t="s">
        <v>6</v>
      </c>
      <c r="F1882">
        <v>31</v>
      </c>
      <c r="G1882" t="s">
        <v>2</v>
      </c>
      <c r="H1882" t="s">
        <v>18</v>
      </c>
      <c r="I1882" t="s">
        <v>24</v>
      </c>
    </row>
    <row r="1883" spans="1:9">
      <c r="A1883">
        <v>1882</v>
      </c>
      <c r="B1883">
        <v>471</v>
      </c>
      <c r="C1883">
        <v>1</v>
      </c>
      <c r="D1883">
        <v>181</v>
      </c>
      <c r="E1883" t="s">
        <v>5</v>
      </c>
      <c r="F1883">
        <v>35</v>
      </c>
      <c r="G1883" t="s">
        <v>1</v>
      </c>
      <c r="H1883" t="s">
        <v>18</v>
      </c>
      <c r="I1883" t="s">
        <v>8</v>
      </c>
    </row>
    <row r="1884" spans="1:9">
      <c r="A1884">
        <v>1883</v>
      </c>
      <c r="B1884">
        <v>775</v>
      </c>
      <c r="C1884">
        <v>2</v>
      </c>
      <c r="D1884">
        <v>96</v>
      </c>
      <c r="E1884" t="s">
        <v>6</v>
      </c>
      <c r="F1884">
        <v>29</v>
      </c>
      <c r="G1884" t="s">
        <v>1</v>
      </c>
      <c r="H1884" t="s">
        <v>18</v>
      </c>
      <c r="I1884" t="s">
        <v>9</v>
      </c>
    </row>
    <row r="1885" spans="1:9">
      <c r="A1885">
        <v>1884</v>
      </c>
      <c r="B1885">
        <v>627</v>
      </c>
      <c r="C1885">
        <v>5</v>
      </c>
      <c r="D1885">
        <v>90</v>
      </c>
      <c r="E1885" t="s">
        <v>5</v>
      </c>
      <c r="F1885">
        <v>24</v>
      </c>
      <c r="G1885" t="s">
        <v>1</v>
      </c>
      <c r="H1885" t="s">
        <v>18</v>
      </c>
      <c r="I1885" t="s">
        <v>12</v>
      </c>
    </row>
    <row r="1886" spans="1:9">
      <c r="A1886">
        <v>1885</v>
      </c>
      <c r="B1886">
        <v>363</v>
      </c>
      <c r="C1886">
        <v>2</v>
      </c>
      <c r="D1886">
        <v>246</v>
      </c>
      <c r="E1886" t="s">
        <v>6</v>
      </c>
      <c r="F1886">
        <v>22</v>
      </c>
      <c r="G1886" t="s">
        <v>1</v>
      </c>
      <c r="H1886" t="s">
        <v>17</v>
      </c>
      <c r="I1886" t="s">
        <v>9</v>
      </c>
    </row>
    <row r="1887" spans="1:9">
      <c r="A1887">
        <v>1886</v>
      </c>
      <c r="B1887">
        <v>836</v>
      </c>
      <c r="C1887">
        <v>7</v>
      </c>
      <c r="D1887">
        <v>376</v>
      </c>
      <c r="E1887" t="s">
        <v>6</v>
      </c>
      <c r="F1887">
        <v>21</v>
      </c>
      <c r="G1887" t="s">
        <v>2</v>
      </c>
      <c r="H1887" t="s">
        <v>17</v>
      </c>
      <c r="I1887" t="s">
        <v>22</v>
      </c>
    </row>
    <row r="1888" spans="1:9">
      <c r="A1888">
        <v>1887</v>
      </c>
      <c r="B1888">
        <v>1866</v>
      </c>
      <c r="C1888">
        <v>7</v>
      </c>
      <c r="D1888">
        <v>298</v>
      </c>
      <c r="E1888" t="s">
        <v>5</v>
      </c>
      <c r="F1888">
        <v>34</v>
      </c>
      <c r="G1888" t="s">
        <v>2</v>
      </c>
      <c r="H1888" t="s">
        <v>17</v>
      </c>
      <c r="I1888" t="s">
        <v>22</v>
      </c>
    </row>
    <row r="1889" spans="1:9">
      <c r="A1889">
        <v>1888</v>
      </c>
      <c r="B1889">
        <v>1720</v>
      </c>
      <c r="C1889">
        <v>8</v>
      </c>
      <c r="D1889">
        <v>40</v>
      </c>
      <c r="E1889" t="s">
        <v>6</v>
      </c>
      <c r="F1889">
        <v>33</v>
      </c>
      <c r="G1889" t="s">
        <v>2</v>
      </c>
      <c r="H1889" t="s">
        <v>18</v>
      </c>
      <c r="I1889" t="s">
        <v>23</v>
      </c>
    </row>
    <row r="1890" spans="1:9">
      <c r="A1890">
        <v>1889</v>
      </c>
      <c r="B1890">
        <v>1387</v>
      </c>
      <c r="C1890">
        <v>9</v>
      </c>
      <c r="D1890">
        <v>40</v>
      </c>
      <c r="E1890" t="s">
        <v>6</v>
      </c>
      <c r="F1890">
        <v>28</v>
      </c>
      <c r="G1890" t="s">
        <v>2</v>
      </c>
      <c r="H1890" t="s">
        <v>18</v>
      </c>
      <c r="I1890" t="s">
        <v>24</v>
      </c>
    </row>
    <row r="1891" spans="1:9">
      <c r="A1891">
        <v>1890</v>
      </c>
      <c r="B1891">
        <v>874</v>
      </c>
      <c r="C1891">
        <v>5</v>
      </c>
      <c r="D1891">
        <v>162</v>
      </c>
      <c r="E1891" t="s">
        <v>5</v>
      </c>
      <c r="F1891">
        <v>29</v>
      </c>
      <c r="G1891" t="s">
        <v>1</v>
      </c>
      <c r="H1891" t="s">
        <v>17</v>
      </c>
      <c r="I1891" t="s">
        <v>12</v>
      </c>
    </row>
    <row r="1892" spans="1:9">
      <c r="A1892">
        <v>1891</v>
      </c>
      <c r="B1892">
        <v>463</v>
      </c>
      <c r="C1892">
        <v>3</v>
      </c>
      <c r="D1892">
        <v>139</v>
      </c>
      <c r="E1892" t="s">
        <v>5</v>
      </c>
      <c r="F1892">
        <v>26</v>
      </c>
      <c r="G1892" t="s">
        <v>1</v>
      </c>
      <c r="H1892" t="s">
        <v>17</v>
      </c>
      <c r="I1892" t="s">
        <v>10</v>
      </c>
    </row>
    <row r="1893" spans="1:9">
      <c r="A1893">
        <v>1892</v>
      </c>
      <c r="B1893">
        <v>1912</v>
      </c>
      <c r="C1893">
        <v>4</v>
      </c>
      <c r="D1893">
        <v>136</v>
      </c>
      <c r="E1893" t="s">
        <v>6</v>
      </c>
      <c r="F1893">
        <v>27</v>
      </c>
      <c r="G1893" t="s">
        <v>1</v>
      </c>
      <c r="H1893" t="s">
        <v>18</v>
      </c>
      <c r="I1893" t="s">
        <v>11</v>
      </c>
    </row>
    <row r="1894" spans="1:9">
      <c r="A1894">
        <v>1893</v>
      </c>
      <c r="B1894">
        <v>760</v>
      </c>
      <c r="C1894">
        <v>8</v>
      </c>
      <c r="D1894">
        <v>199</v>
      </c>
      <c r="E1894" t="s">
        <v>5</v>
      </c>
      <c r="F1894">
        <v>26</v>
      </c>
      <c r="G1894" t="s">
        <v>2</v>
      </c>
      <c r="H1894" t="s">
        <v>18</v>
      </c>
      <c r="I1894" t="s">
        <v>23</v>
      </c>
    </row>
    <row r="1895" spans="1:9">
      <c r="A1895">
        <v>1894</v>
      </c>
      <c r="B1895">
        <v>244</v>
      </c>
      <c r="C1895">
        <v>3</v>
      </c>
      <c r="D1895">
        <v>80</v>
      </c>
      <c r="E1895" t="s">
        <v>5</v>
      </c>
      <c r="F1895">
        <v>21</v>
      </c>
      <c r="G1895" t="s">
        <v>1</v>
      </c>
      <c r="H1895" t="s">
        <v>18</v>
      </c>
      <c r="I1895" t="s">
        <v>10</v>
      </c>
    </row>
    <row r="1896" spans="1:9">
      <c r="A1896">
        <v>1895</v>
      </c>
      <c r="B1896">
        <v>1889</v>
      </c>
      <c r="C1896">
        <v>4</v>
      </c>
      <c r="D1896">
        <v>161</v>
      </c>
      <c r="E1896" t="s">
        <v>6</v>
      </c>
      <c r="F1896">
        <v>20</v>
      </c>
      <c r="G1896" t="s">
        <v>1</v>
      </c>
      <c r="H1896" t="s">
        <v>18</v>
      </c>
      <c r="I1896" t="s">
        <v>11</v>
      </c>
    </row>
    <row r="1897" spans="1:9">
      <c r="A1897">
        <v>1896</v>
      </c>
      <c r="B1897">
        <v>452</v>
      </c>
      <c r="C1897">
        <v>1</v>
      </c>
      <c r="D1897">
        <v>220</v>
      </c>
      <c r="E1897" t="s">
        <v>6</v>
      </c>
      <c r="F1897">
        <v>23</v>
      </c>
      <c r="G1897" t="s">
        <v>1</v>
      </c>
      <c r="H1897" t="s">
        <v>18</v>
      </c>
      <c r="I1897" t="s">
        <v>8</v>
      </c>
    </row>
    <row r="1898" spans="1:9">
      <c r="A1898">
        <v>1897</v>
      </c>
      <c r="B1898">
        <v>426</v>
      </c>
      <c r="C1898">
        <v>5</v>
      </c>
      <c r="D1898">
        <v>90</v>
      </c>
      <c r="E1898" t="s">
        <v>6</v>
      </c>
      <c r="F1898">
        <v>18</v>
      </c>
      <c r="G1898" t="s">
        <v>1</v>
      </c>
      <c r="H1898" t="s">
        <v>18</v>
      </c>
      <c r="I1898" t="s">
        <v>12</v>
      </c>
    </row>
    <row r="1899" spans="1:9">
      <c r="A1899">
        <v>1898</v>
      </c>
      <c r="B1899">
        <v>1414</v>
      </c>
      <c r="C1899">
        <v>1</v>
      </c>
      <c r="D1899">
        <v>176</v>
      </c>
      <c r="E1899" t="s">
        <v>6</v>
      </c>
      <c r="F1899">
        <v>18</v>
      </c>
      <c r="G1899" t="s">
        <v>1</v>
      </c>
      <c r="H1899" t="s">
        <v>18</v>
      </c>
      <c r="I1899" t="s">
        <v>8</v>
      </c>
    </row>
    <row r="1900" spans="1:9">
      <c r="A1900">
        <v>1899</v>
      </c>
      <c r="B1900">
        <v>945</v>
      </c>
      <c r="C1900">
        <v>2</v>
      </c>
      <c r="D1900">
        <v>133</v>
      </c>
      <c r="E1900" t="s">
        <v>5</v>
      </c>
      <c r="F1900">
        <v>29</v>
      </c>
      <c r="G1900" t="s">
        <v>1</v>
      </c>
      <c r="H1900" t="s">
        <v>17</v>
      </c>
      <c r="I1900" t="s">
        <v>9</v>
      </c>
    </row>
    <row r="1901" spans="1:9">
      <c r="A1901">
        <v>1900</v>
      </c>
      <c r="B1901">
        <v>571</v>
      </c>
      <c r="C1901">
        <v>3</v>
      </c>
      <c r="D1901">
        <v>150</v>
      </c>
      <c r="E1901" t="s">
        <v>6</v>
      </c>
      <c r="F1901">
        <v>19</v>
      </c>
      <c r="G1901" t="s">
        <v>1</v>
      </c>
      <c r="H1901" t="s">
        <v>17</v>
      </c>
      <c r="I1901" t="s">
        <v>10</v>
      </c>
    </row>
    <row r="1902" spans="1:9">
      <c r="A1902">
        <v>1901</v>
      </c>
      <c r="B1902">
        <v>1384</v>
      </c>
      <c r="C1902">
        <v>6</v>
      </c>
      <c r="D1902">
        <v>40</v>
      </c>
      <c r="E1902" t="s">
        <v>6</v>
      </c>
      <c r="F1902">
        <v>24</v>
      </c>
      <c r="G1902" t="s">
        <v>2</v>
      </c>
      <c r="H1902" t="s">
        <v>18</v>
      </c>
      <c r="I1902" t="s">
        <v>21</v>
      </c>
    </row>
    <row r="1903" spans="1:9">
      <c r="A1903">
        <v>1902</v>
      </c>
      <c r="B1903">
        <v>156</v>
      </c>
      <c r="C1903">
        <v>5</v>
      </c>
      <c r="D1903">
        <v>100</v>
      </c>
      <c r="E1903" t="s">
        <v>6</v>
      </c>
      <c r="F1903">
        <v>30</v>
      </c>
      <c r="G1903" t="s">
        <v>1</v>
      </c>
      <c r="H1903" t="s">
        <v>18</v>
      </c>
      <c r="I1903" t="s">
        <v>12</v>
      </c>
    </row>
    <row r="1904" spans="1:9">
      <c r="A1904">
        <v>1903</v>
      </c>
      <c r="B1904">
        <v>1458</v>
      </c>
      <c r="C1904">
        <v>1</v>
      </c>
      <c r="D1904">
        <v>90</v>
      </c>
      <c r="E1904" t="s">
        <v>6</v>
      </c>
      <c r="F1904">
        <v>22</v>
      </c>
      <c r="G1904" t="s">
        <v>1</v>
      </c>
      <c r="H1904" t="s">
        <v>18</v>
      </c>
      <c r="I1904" t="s">
        <v>8</v>
      </c>
    </row>
    <row r="1905" spans="1:9">
      <c r="A1905">
        <v>1904</v>
      </c>
      <c r="B1905">
        <v>954</v>
      </c>
      <c r="C1905">
        <v>8</v>
      </c>
      <c r="D1905">
        <v>263</v>
      </c>
      <c r="E1905" t="s">
        <v>5</v>
      </c>
      <c r="F1905">
        <v>27</v>
      </c>
      <c r="G1905" t="s">
        <v>2</v>
      </c>
      <c r="H1905" t="s">
        <v>18</v>
      </c>
      <c r="I1905" t="s">
        <v>23</v>
      </c>
    </row>
    <row r="1906" spans="1:9">
      <c r="A1906">
        <v>1905</v>
      </c>
      <c r="B1906">
        <v>175</v>
      </c>
      <c r="C1906">
        <v>3</v>
      </c>
      <c r="D1906">
        <v>132</v>
      </c>
      <c r="E1906" t="s">
        <v>5</v>
      </c>
      <c r="F1906">
        <v>26</v>
      </c>
      <c r="G1906" t="s">
        <v>1</v>
      </c>
      <c r="H1906" t="s">
        <v>18</v>
      </c>
      <c r="I1906" t="s">
        <v>10</v>
      </c>
    </row>
    <row r="1907" spans="1:9">
      <c r="A1907">
        <v>1906</v>
      </c>
      <c r="B1907">
        <v>1494</v>
      </c>
      <c r="C1907">
        <v>6</v>
      </c>
      <c r="D1907">
        <v>40</v>
      </c>
      <c r="E1907" t="s">
        <v>5</v>
      </c>
      <c r="F1907">
        <v>21</v>
      </c>
      <c r="G1907" t="s">
        <v>2</v>
      </c>
      <c r="H1907" t="s">
        <v>18</v>
      </c>
      <c r="I1907" t="s">
        <v>21</v>
      </c>
    </row>
    <row r="1908" spans="1:9">
      <c r="A1908">
        <v>1907</v>
      </c>
      <c r="B1908">
        <v>390</v>
      </c>
      <c r="C1908">
        <v>5</v>
      </c>
      <c r="D1908">
        <v>90</v>
      </c>
      <c r="E1908" t="s">
        <v>6</v>
      </c>
      <c r="F1908">
        <v>42</v>
      </c>
      <c r="G1908" t="s">
        <v>1</v>
      </c>
      <c r="H1908" t="s">
        <v>18</v>
      </c>
      <c r="I1908" t="s">
        <v>12</v>
      </c>
    </row>
    <row r="1909" spans="1:9">
      <c r="A1909">
        <v>1908</v>
      </c>
      <c r="B1909">
        <v>1952</v>
      </c>
      <c r="C1909">
        <v>7</v>
      </c>
      <c r="D1909">
        <v>40</v>
      </c>
      <c r="E1909" t="s">
        <v>6</v>
      </c>
      <c r="F1909">
        <v>23</v>
      </c>
      <c r="G1909" t="s">
        <v>2</v>
      </c>
      <c r="H1909" t="s">
        <v>18</v>
      </c>
      <c r="I1909" t="s">
        <v>22</v>
      </c>
    </row>
    <row r="1910" spans="1:9">
      <c r="A1910">
        <v>1909</v>
      </c>
      <c r="B1910">
        <v>1973</v>
      </c>
      <c r="C1910">
        <v>7</v>
      </c>
      <c r="D1910">
        <v>90</v>
      </c>
      <c r="E1910" t="s">
        <v>5</v>
      </c>
      <c r="F1910">
        <v>32</v>
      </c>
      <c r="G1910" t="s">
        <v>2</v>
      </c>
      <c r="H1910" t="s">
        <v>18</v>
      </c>
      <c r="I1910" t="s">
        <v>22</v>
      </c>
    </row>
    <row r="1911" spans="1:9">
      <c r="A1911">
        <v>1910</v>
      </c>
      <c r="B1911">
        <v>112</v>
      </c>
      <c r="C1911">
        <v>4</v>
      </c>
      <c r="D1911">
        <v>165</v>
      </c>
      <c r="E1911" t="s">
        <v>6</v>
      </c>
      <c r="F1911">
        <v>27</v>
      </c>
      <c r="G1911" t="s">
        <v>1</v>
      </c>
      <c r="H1911" t="s">
        <v>17</v>
      </c>
      <c r="I1911" t="s">
        <v>11</v>
      </c>
    </row>
    <row r="1912" spans="1:9">
      <c r="A1912">
        <v>1911</v>
      </c>
      <c r="B1912">
        <v>775</v>
      </c>
      <c r="C1912">
        <v>3</v>
      </c>
      <c r="D1912">
        <v>85</v>
      </c>
      <c r="E1912" t="s">
        <v>6</v>
      </c>
      <c r="F1912">
        <v>29</v>
      </c>
      <c r="G1912" t="s">
        <v>1</v>
      </c>
      <c r="H1912" t="s">
        <v>18</v>
      </c>
      <c r="I1912" t="s">
        <v>10</v>
      </c>
    </row>
    <row r="1913" spans="1:9">
      <c r="A1913">
        <v>1912</v>
      </c>
      <c r="B1913">
        <v>724</v>
      </c>
      <c r="C1913">
        <v>4</v>
      </c>
      <c r="D1913">
        <v>109</v>
      </c>
      <c r="E1913" t="s">
        <v>5</v>
      </c>
      <c r="F1913">
        <v>32</v>
      </c>
      <c r="G1913" t="s">
        <v>1</v>
      </c>
      <c r="H1913" t="s">
        <v>18</v>
      </c>
      <c r="I1913" t="s">
        <v>11</v>
      </c>
    </row>
    <row r="1914" spans="1:9">
      <c r="A1914">
        <v>1913</v>
      </c>
      <c r="B1914">
        <v>65</v>
      </c>
      <c r="C1914">
        <v>4</v>
      </c>
      <c r="D1914">
        <v>90</v>
      </c>
      <c r="E1914" t="s">
        <v>6</v>
      </c>
      <c r="F1914">
        <v>30</v>
      </c>
      <c r="G1914" t="s">
        <v>1</v>
      </c>
      <c r="H1914" t="s">
        <v>18</v>
      </c>
      <c r="I1914" t="s">
        <v>11</v>
      </c>
    </row>
    <row r="1915" spans="1:9">
      <c r="A1915">
        <v>1914</v>
      </c>
      <c r="B1915">
        <v>1968</v>
      </c>
      <c r="C1915">
        <v>5</v>
      </c>
      <c r="D1915">
        <v>170</v>
      </c>
      <c r="E1915" t="s">
        <v>6</v>
      </c>
      <c r="F1915">
        <v>36</v>
      </c>
      <c r="G1915" t="s">
        <v>1</v>
      </c>
      <c r="H1915" t="s">
        <v>18</v>
      </c>
      <c r="I1915" t="s">
        <v>12</v>
      </c>
    </row>
    <row r="1916" spans="1:9">
      <c r="A1916">
        <v>1915</v>
      </c>
      <c r="B1916">
        <v>272</v>
      </c>
      <c r="C1916">
        <v>1</v>
      </c>
      <c r="D1916">
        <v>227</v>
      </c>
      <c r="E1916" t="s">
        <v>6</v>
      </c>
      <c r="F1916">
        <v>37</v>
      </c>
      <c r="G1916" t="s">
        <v>1</v>
      </c>
      <c r="H1916" t="s">
        <v>17</v>
      </c>
      <c r="I1916" t="s">
        <v>8</v>
      </c>
    </row>
    <row r="1917" spans="1:9">
      <c r="A1917">
        <v>1916</v>
      </c>
      <c r="B1917">
        <v>1210</v>
      </c>
      <c r="C1917">
        <v>3</v>
      </c>
      <c r="D1917">
        <v>175</v>
      </c>
      <c r="E1917" t="s">
        <v>5</v>
      </c>
      <c r="F1917">
        <v>34</v>
      </c>
      <c r="G1917" t="s">
        <v>1</v>
      </c>
      <c r="H1917" t="s">
        <v>18</v>
      </c>
      <c r="I1917" t="s">
        <v>10</v>
      </c>
    </row>
    <row r="1918" spans="1:9">
      <c r="A1918">
        <v>1917</v>
      </c>
      <c r="B1918">
        <v>385</v>
      </c>
      <c r="C1918">
        <v>2</v>
      </c>
      <c r="D1918">
        <v>126</v>
      </c>
      <c r="E1918" t="s">
        <v>6</v>
      </c>
      <c r="F1918">
        <v>32</v>
      </c>
      <c r="G1918" t="s">
        <v>1</v>
      </c>
      <c r="H1918" t="s">
        <v>18</v>
      </c>
      <c r="I1918" t="s">
        <v>9</v>
      </c>
    </row>
    <row r="1919" spans="1:9">
      <c r="A1919">
        <v>1918</v>
      </c>
      <c r="B1919">
        <v>1918</v>
      </c>
      <c r="C1919">
        <v>3</v>
      </c>
      <c r="D1919">
        <v>90</v>
      </c>
      <c r="E1919" t="s">
        <v>6</v>
      </c>
      <c r="F1919">
        <v>29</v>
      </c>
      <c r="G1919" t="s">
        <v>1</v>
      </c>
      <c r="H1919" t="s">
        <v>18</v>
      </c>
      <c r="I1919" t="s">
        <v>10</v>
      </c>
    </row>
    <row r="1920" spans="1:9">
      <c r="A1920">
        <v>1919</v>
      </c>
      <c r="B1920">
        <v>272</v>
      </c>
      <c r="C1920">
        <v>3</v>
      </c>
      <c r="D1920">
        <v>153</v>
      </c>
      <c r="E1920" t="s">
        <v>6</v>
      </c>
      <c r="F1920">
        <v>37</v>
      </c>
      <c r="G1920" t="s">
        <v>1</v>
      </c>
      <c r="H1920" t="s">
        <v>17</v>
      </c>
      <c r="I1920" t="s">
        <v>10</v>
      </c>
    </row>
    <row r="1921" spans="1:9">
      <c r="A1921">
        <v>1920</v>
      </c>
      <c r="B1921">
        <v>757</v>
      </c>
      <c r="C1921">
        <v>7</v>
      </c>
      <c r="D1921">
        <v>239</v>
      </c>
      <c r="E1921" t="s">
        <v>6</v>
      </c>
      <c r="F1921">
        <v>24</v>
      </c>
      <c r="G1921" t="s">
        <v>2</v>
      </c>
      <c r="H1921" t="s">
        <v>17</v>
      </c>
      <c r="I1921" t="s">
        <v>22</v>
      </c>
    </row>
    <row r="1922" spans="1:9">
      <c r="A1922">
        <v>1921</v>
      </c>
      <c r="B1922">
        <v>1951</v>
      </c>
      <c r="C1922">
        <v>1</v>
      </c>
      <c r="D1922">
        <v>167</v>
      </c>
      <c r="E1922" t="s">
        <v>5</v>
      </c>
      <c r="F1922">
        <v>44</v>
      </c>
      <c r="G1922" t="s">
        <v>1</v>
      </c>
      <c r="H1922" t="s">
        <v>18</v>
      </c>
      <c r="I1922" t="s">
        <v>8</v>
      </c>
    </row>
    <row r="1923" spans="1:9">
      <c r="A1923">
        <v>1922</v>
      </c>
      <c r="B1923">
        <v>2109</v>
      </c>
      <c r="C1923">
        <v>2</v>
      </c>
      <c r="D1923">
        <v>200</v>
      </c>
      <c r="E1923" t="s">
        <v>6</v>
      </c>
      <c r="F1923">
        <v>49</v>
      </c>
      <c r="G1923" t="s">
        <v>1</v>
      </c>
      <c r="H1923" t="s">
        <v>17</v>
      </c>
      <c r="I1923" t="s">
        <v>9</v>
      </c>
    </row>
    <row r="1924" spans="1:9">
      <c r="A1924">
        <v>1923</v>
      </c>
      <c r="B1924">
        <v>1493</v>
      </c>
      <c r="C1924">
        <v>8</v>
      </c>
      <c r="D1924">
        <v>90</v>
      </c>
      <c r="E1924" t="s">
        <v>5</v>
      </c>
      <c r="F1924">
        <v>35</v>
      </c>
      <c r="G1924" t="s">
        <v>2</v>
      </c>
      <c r="H1924" t="s">
        <v>18</v>
      </c>
      <c r="I1924" t="s">
        <v>23</v>
      </c>
    </row>
    <row r="1925" spans="1:9">
      <c r="A1925">
        <v>1924</v>
      </c>
      <c r="B1925">
        <v>1343</v>
      </c>
      <c r="C1925">
        <v>7</v>
      </c>
      <c r="D1925">
        <v>170</v>
      </c>
      <c r="E1925" t="s">
        <v>6</v>
      </c>
      <c r="F1925">
        <v>32</v>
      </c>
      <c r="G1925" t="s">
        <v>2</v>
      </c>
      <c r="H1925" t="s">
        <v>18</v>
      </c>
      <c r="I1925" t="s">
        <v>22</v>
      </c>
    </row>
    <row r="1926" spans="1:9">
      <c r="A1926">
        <v>1925</v>
      </c>
      <c r="B1926">
        <v>1687</v>
      </c>
      <c r="C1926">
        <v>7</v>
      </c>
      <c r="D1926">
        <v>40</v>
      </c>
      <c r="E1926" t="s">
        <v>5</v>
      </c>
      <c r="F1926">
        <v>34</v>
      </c>
      <c r="G1926" t="s">
        <v>2</v>
      </c>
      <c r="H1926" t="s">
        <v>18</v>
      </c>
      <c r="I1926" t="s">
        <v>22</v>
      </c>
    </row>
    <row r="1927" spans="1:9">
      <c r="A1927">
        <v>1926</v>
      </c>
      <c r="B1927">
        <v>2074</v>
      </c>
      <c r="C1927">
        <v>2</v>
      </c>
      <c r="D1927">
        <v>90</v>
      </c>
      <c r="E1927" t="s">
        <v>6</v>
      </c>
      <c r="F1927">
        <v>32</v>
      </c>
      <c r="G1927" t="s">
        <v>1</v>
      </c>
      <c r="H1927" t="s">
        <v>18</v>
      </c>
      <c r="I1927" t="s">
        <v>9</v>
      </c>
    </row>
    <row r="1928" spans="1:9">
      <c r="A1928">
        <v>1927</v>
      </c>
      <c r="B1928">
        <v>854</v>
      </c>
      <c r="C1928">
        <v>8</v>
      </c>
      <c r="D1928">
        <v>40</v>
      </c>
      <c r="E1928" t="s">
        <v>6</v>
      </c>
      <c r="F1928">
        <v>29</v>
      </c>
      <c r="G1928" t="s">
        <v>2</v>
      </c>
      <c r="H1928" t="s">
        <v>18</v>
      </c>
      <c r="I1928" t="s">
        <v>23</v>
      </c>
    </row>
    <row r="1929" spans="1:9">
      <c r="A1929">
        <v>1928</v>
      </c>
      <c r="B1929">
        <v>1511</v>
      </c>
      <c r="C1929">
        <v>4</v>
      </c>
      <c r="D1929">
        <v>111</v>
      </c>
      <c r="E1929" t="s">
        <v>6</v>
      </c>
      <c r="F1929">
        <v>21</v>
      </c>
      <c r="G1929" t="s">
        <v>1</v>
      </c>
      <c r="H1929" t="s">
        <v>17</v>
      </c>
      <c r="I1929" t="s">
        <v>11</v>
      </c>
    </row>
    <row r="1930" spans="1:9">
      <c r="A1930">
        <v>1929</v>
      </c>
      <c r="B1930">
        <v>1317</v>
      </c>
      <c r="C1930">
        <v>2</v>
      </c>
      <c r="D1930">
        <v>162</v>
      </c>
      <c r="E1930" t="s">
        <v>6</v>
      </c>
      <c r="F1930">
        <v>25</v>
      </c>
      <c r="G1930" t="s">
        <v>1</v>
      </c>
      <c r="H1930" t="s">
        <v>17</v>
      </c>
      <c r="I1930" t="s">
        <v>9</v>
      </c>
    </row>
    <row r="1931" spans="1:9">
      <c r="A1931">
        <v>1930</v>
      </c>
      <c r="B1931">
        <v>1022</v>
      </c>
      <c r="C1931">
        <v>9</v>
      </c>
      <c r="D1931">
        <v>40</v>
      </c>
      <c r="E1931" t="s">
        <v>6</v>
      </c>
      <c r="F1931">
        <v>36</v>
      </c>
      <c r="G1931" t="s">
        <v>2</v>
      </c>
      <c r="H1931" t="s">
        <v>18</v>
      </c>
      <c r="I1931" t="s">
        <v>24</v>
      </c>
    </row>
    <row r="1932" spans="1:9">
      <c r="A1932">
        <v>1931</v>
      </c>
      <c r="B1932">
        <v>1633</v>
      </c>
      <c r="C1932">
        <v>6</v>
      </c>
      <c r="D1932">
        <v>40</v>
      </c>
      <c r="E1932" t="s">
        <v>6</v>
      </c>
      <c r="F1932">
        <v>30</v>
      </c>
      <c r="G1932" t="s">
        <v>2</v>
      </c>
      <c r="H1932" t="s">
        <v>18</v>
      </c>
      <c r="I1932" t="s">
        <v>21</v>
      </c>
    </row>
    <row r="1933" spans="1:9">
      <c r="A1933">
        <v>1932</v>
      </c>
      <c r="B1933">
        <v>1052</v>
      </c>
      <c r="C1933">
        <v>4</v>
      </c>
      <c r="D1933">
        <v>90</v>
      </c>
      <c r="E1933" t="s">
        <v>5</v>
      </c>
      <c r="F1933">
        <v>27</v>
      </c>
      <c r="G1933" t="s">
        <v>1</v>
      </c>
      <c r="H1933" t="s">
        <v>18</v>
      </c>
      <c r="I1933" t="s">
        <v>11</v>
      </c>
    </row>
    <row r="1934" spans="1:9">
      <c r="A1934">
        <v>1933</v>
      </c>
      <c r="B1934">
        <v>535</v>
      </c>
      <c r="C1934">
        <v>5</v>
      </c>
      <c r="D1934">
        <v>83</v>
      </c>
      <c r="E1934" t="s">
        <v>6</v>
      </c>
      <c r="F1934">
        <v>22</v>
      </c>
      <c r="G1934" t="s">
        <v>1</v>
      </c>
      <c r="H1934" t="s">
        <v>17</v>
      </c>
      <c r="I1934" t="s">
        <v>12</v>
      </c>
    </row>
    <row r="1935" spans="1:9">
      <c r="A1935">
        <v>1934</v>
      </c>
      <c r="B1935">
        <v>1903</v>
      </c>
      <c r="C1935">
        <v>1</v>
      </c>
      <c r="D1935">
        <v>180</v>
      </c>
      <c r="E1935" t="s">
        <v>6</v>
      </c>
      <c r="F1935">
        <v>29</v>
      </c>
      <c r="G1935" t="s">
        <v>1</v>
      </c>
      <c r="H1935" t="s">
        <v>18</v>
      </c>
      <c r="I1935" t="s">
        <v>8</v>
      </c>
    </row>
    <row r="1936" spans="1:9">
      <c r="A1936">
        <v>1935</v>
      </c>
      <c r="B1936">
        <v>1461</v>
      </c>
      <c r="C1936">
        <v>6</v>
      </c>
      <c r="D1936">
        <v>40</v>
      </c>
      <c r="E1936" t="s">
        <v>5</v>
      </c>
      <c r="F1936">
        <v>38</v>
      </c>
      <c r="G1936" t="s">
        <v>2</v>
      </c>
      <c r="H1936" t="s">
        <v>18</v>
      </c>
      <c r="I1936" t="s">
        <v>21</v>
      </c>
    </row>
    <row r="1937" spans="1:9">
      <c r="A1937">
        <v>1936</v>
      </c>
      <c r="B1937">
        <v>276</v>
      </c>
      <c r="C1937">
        <v>2</v>
      </c>
      <c r="D1937">
        <v>145</v>
      </c>
      <c r="E1937" t="s">
        <v>5</v>
      </c>
      <c r="F1937">
        <v>19</v>
      </c>
      <c r="G1937" t="s">
        <v>1</v>
      </c>
      <c r="H1937" t="s">
        <v>17</v>
      </c>
      <c r="I1937" t="s">
        <v>9</v>
      </c>
    </row>
    <row r="1938" spans="1:9">
      <c r="A1938">
        <v>1937</v>
      </c>
      <c r="B1938">
        <v>1504</v>
      </c>
      <c r="C1938">
        <v>8</v>
      </c>
      <c r="D1938">
        <v>40</v>
      </c>
      <c r="E1938" t="s">
        <v>5</v>
      </c>
      <c r="F1938">
        <v>45</v>
      </c>
      <c r="G1938" t="s">
        <v>2</v>
      </c>
      <c r="H1938" t="s">
        <v>18</v>
      </c>
      <c r="I1938" t="s">
        <v>23</v>
      </c>
    </row>
    <row r="1939" spans="1:9">
      <c r="A1939">
        <v>1938</v>
      </c>
      <c r="B1939">
        <v>878</v>
      </c>
      <c r="C1939">
        <v>5</v>
      </c>
      <c r="D1939">
        <v>96</v>
      </c>
      <c r="E1939" t="s">
        <v>6</v>
      </c>
      <c r="F1939">
        <v>33</v>
      </c>
      <c r="G1939" t="s">
        <v>1</v>
      </c>
      <c r="H1939" t="s">
        <v>18</v>
      </c>
      <c r="I1939" t="s">
        <v>12</v>
      </c>
    </row>
    <row r="1940" spans="1:9">
      <c r="A1940">
        <v>1939</v>
      </c>
      <c r="B1940">
        <v>2009</v>
      </c>
      <c r="C1940">
        <v>4</v>
      </c>
      <c r="D1940">
        <v>223</v>
      </c>
      <c r="E1940" t="s">
        <v>5</v>
      </c>
      <c r="F1940">
        <v>19</v>
      </c>
      <c r="G1940" t="s">
        <v>1</v>
      </c>
      <c r="H1940" t="s">
        <v>18</v>
      </c>
      <c r="I1940" t="s">
        <v>11</v>
      </c>
    </row>
    <row r="1941" spans="1:9">
      <c r="A1941">
        <v>1940</v>
      </c>
      <c r="B1941">
        <v>633</v>
      </c>
      <c r="C1941">
        <v>9</v>
      </c>
      <c r="D1941">
        <v>40</v>
      </c>
      <c r="E1941" t="s">
        <v>5</v>
      </c>
      <c r="F1941">
        <v>25</v>
      </c>
      <c r="G1941" t="s">
        <v>2</v>
      </c>
      <c r="H1941" t="s">
        <v>18</v>
      </c>
      <c r="I1941" t="s">
        <v>24</v>
      </c>
    </row>
    <row r="1942" spans="1:9">
      <c r="A1942">
        <v>1941</v>
      </c>
      <c r="B1942">
        <v>371</v>
      </c>
      <c r="C1942">
        <v>4</v>
      </c>
      <c r="D1942">
        <v>196</v>
      </c>
      <c r="E1942" t="s">
        <v>6</v>
      </c>
      <c r="F1942">
        <v>32</v>
      </c>
      <c r="G1942" t="s">
        <v>1</v>
      </c>
      <c r="H1942" t="s">
        <v>18</v>
      </c>
      <c r="I1942" t="s">
        <v>11</v>
      </c>
    </row>
    <row r="1943" spans="1:9">
      <c r="A1943">
        <v>1942</v>
      </c>
      <c r="B1943">
        <v>985</v>
      </c>
      <c r="C1943">
        <v>2</v>
      </c>
      <c r="D1943">
        <v>183</v>
      </c>
      <c r="E1943" t="s">
        <v>5</v>
      </c>
      <c r="F1943">
        <v>29</v>
      </c>
      <c r="G1943" t="s">
        <v>1</v>
      </c>
      <c r="H1943" t="s">
        <v>18</v>
      </c>
      <c r="I1943" t="s">
        <v>9</v>
      </c>
    </row>
    <row r="1944" spans="1:9">
      <c r="A1944">
        <v>1943</v>
      </c>
      <c r="B1944">
        <v>770</v>
      </c>
      <c r="C1944">
        <v>1</v>
      </c>
      <c r="D1944">
        <v>141</v>
      </c>
      <c r="E1944" t="s">
        <v>6</v>
      </c>
      <c r="F1944">
        <v>19</v>
      </c>
      <c r="G1944" t="s">
        <v>1</v>
      </c>
      <c r="H1944" t="s">
        <v>17</v>
      </c>
      <c r="I1944" t="s">
        <v>8</v>
      </c>
    </row>
    <row r="1945" spans="1:9">
      <c r="A1945">
        <v>1944</v>
      </c>
      <c r="B1945">
        <v>470</v>
      </c>
      <c r="C1945">
        <v>5</v>
      </c>
      <c r="D1945">
        <v>90</v>
      </c>
      <c r="E1945" t="s">
        <v>6</v>
      </c>
      <c r="F1945">
        <v>25</v>
      </c>
      <c r="G1945" t="s">
        <v>1</v>
      </c>
      <c r="H1945" t="s">
        <v>18</v>
      </c>
      <c r="I1945" t="s">
        <v>12</v>
      </c>
    </row>
    <row r="1946" spans="1:9">
      <c r="A1946">
        <v>1945</v>
      </c>
      <c r="B1946">
        <v>106</v>
      </c>
      <c r="C1946">
        <v>5</v>
      </c>
      <c r="D1946">
        <v>153</v>
      </c>
      <c r="E1946" t="s">
        <v>6</v>
      </c>
      <c r="F1946">
        <v>26</v>
      </c>
      <c r="G1946" t="s">
        <v>1</v>
      </c>
      <c r="H1946" t="s">
        <v>17</v>
      </c>
      <c r="I1946" t="s">
        <v>12</v>
      </c>
    </row>
    <row r="1947" spans="1:9">
      <c r="A1947">
        <v>1946</v>
      </c>
      <c r="B1947">
        <v>1938</v>
      </c>
      <c r="C1947">
        <v>6</v>
      </c>
      <c r="D1947">
        <v>40</v>
      </c>
      <c r="E1947" t="s">
        <v>5</v>
      </c>
      <c r="F1947">
        <v>31</v>
      </c>
      <c r="G1947" t="s">
        <v>2</v>
      </c>
      <c r="H1947" t="s">
        <v>18</v>
      </c>
      <c r="I1947" t="s">
        <v>21</v>
      </c>
    </row>
    <row r="1948" spans="1:9">
      <c r="A1948">
        <v>1947</v>
      </c>
      <c r="B1948">
        <v>644</v>
      </c>
      <c r="C1948">
        <v>9</v>
      </c>
      <c r="D1948">
        <v>40</v>
      </c>
      <c r="E1948" t="s">
        <v>5</v>
      </c>
      <c r="F1948">
        <v>24</v>
      </c>
      <c r="G1948" t="s">
        <v>2</v>
      </c>
      <c r="H1948" t="s">
        <v>18</v>
      </c>
      <c r="I1948" t="s">
        <v>24</v>
      </c>
    </row>
    <row r="1949" spans="1:9">
      <c r="A1949">
        <v>1948</v>
      </c>
      <c r="B1949">
        <v>1819</v>
      </c>
      <c r="C1949">
        <v>2</v>
      </c>
      <c r="D1949">
        <v>90</v>
      </c>
      <c r="E1949" t="s">
        <v>6</v>
      </c>
      <c r="F1949">
        <v>26</v>
      </c>
      <c r="G1949" t="s">
        <v>1</v>
      </c>
      <c r="H1949" t="s">
        <v>18</v>
      </c>
      <c r="I1949" t="s">
        <v>9</v>
      </c>
    </row>
    <row r="1950" spans="1:9">
      <c r="A1950">
        <v>1949</v>
      </c>
      <c r="B1950">
        <v>13</v>
      </c>
      <c r="C1950">
        <v>5</v>
      </c>
      <c r="D1950">
        <v>90</v>
      </c>
      <c r="E1950" t="s">
        <v>6</v>
      </c>
      <c r="F1950">
        <v>27</v>
      </c>
      <c r="G1950" t="s">
        <v>1</v>
      </c>
      <c r="H1950" t="s">
        <v>18</v>
      </c>
      <c r="I1950" t="s">
        <v>12</v>
      </c>
    </row>
    <row r="1951" spans="1:9">
      <c r="A1951">
        <v>1950</v>
      </c>
      <c r="B1951">
        <v>267</v>
      </c>
      <c r="C1951">
        <v>7</v>
      </c>
      <c r="D1951">
        <v>40</v>
      </c>
      <c r="E1951" t="s">
        <v>6</v>
      </c>
      <c r="F1951">
        <v>29</v>
      </c>
      <c r="G1951" t="s">
        <v>2</v>
      </c>
      <c r="H1951" t="s">
        <v>18</v>
      </c>
      <c r="I1951" t="s">
        <v>22</v>
      </c>
    </row>
    <row r="1952" spans="1:9">
      <c r="A1952">
        <v>1951</v>
      </c>
      <c r="B1952">
        <v>1218</v>
      </c>
      <c r="C1952">
        <v>1</v>
      </c>
      <c r="D1952">
        <v>137</v>
      </c>
      <c r="E1952" t="s">
        <v>6</v>
      </c>
      <c r="F1952">
        <v>24</v>
      </c>
      <c r="G1952" t="s">
        <v>1</v>
      </c>
      <c r="H1952" t="s">
        <v>17</v>
      </c>
      <c r="I1952" t="s">
        <v>8</v>
      </c>
    </row>
    <row r="1953" spans="1:9">
      <c r="A1953">
        <v>1952</v>
      </c>
      <c r="B1953">
        <v>850</v>
      </c>
      <c r="C1953">
        <v>8</v>
      </c>
      <c r="D1953">
        <v>90</v>
      </c>
      <c r="E1953" t="s">
        <v>6</v>
      </c>
      <c r="F1953">
        <v>26</v>
      </c>
      <c r="G1953" t="s">
        <v>2</v>
      </c>
      <c r="H1953" t="s">
        <v>18</v>
      </c>
      <c r="I1953" t="s">
        <v>23</v>
      </c>
    </row>
    <row r="1954" spans="1:9">
      <c r="A1954">
        <v>1953</v>
      </c>
      <c r="B1954">
        <v>2089</v>
      </c>
      <c r="C1954">
        <v>5</v>
      </c>
      <c r="D1954">
        <v>213</v>
      </c>
      <c r="E1954" t="s">
        <v>5</v>
      </c>
      <c r="F1954">
        <v>20</v>
      </c>
      <c r="G1954" t="s">
        <v>1</v>
      </c>
      <c r="H1954" t="s">
        <v>18</v>
      </c>
      <c r="I1954" t="s">
        <v>12</v>
      </c>
    </row>
    <row r="1955" spans="1:9">
      <c r="A1955">
        <v>1954</v>
      </c>
      <c r="B1955">
        <v>409</v>
      </c>
      <c r="C1955">
        <v>4</v>
      </c>
      <c r="D1955">
        <v>90</v>
      </c>
      <c r="E1955" t="s">
        <v>6</v>
      </c>
      <c r="F1955">
        <v>27</v>
      </c>
      <c r="G1955" t="s">
        <v>1</v>
      </c>
      <c r="H1955" t="s">
        <v>18</v>
      </c>
      <c r="I1955" t="s">
        <v>11</v>
      </c>
    </row>
    <row r="1956" spans="1:9">
      <c r="A1956">
        <v>1955</v>
      </c>
      <c r="B1956">
        <v>1353</v>
      </c>
      <c r="C1956">
        <v>7</v>
      </c>
      <c r="D1956">
        <v>40</v>
      </c>
      <c r="E1956" t="s">
        <v>6</v>
      </c>
      <c r="F1956">
        <v>38</v>
      </c>
      <c r="G1956" t="s">
        <v>2</v>
      </c>
      <c r="H1956" t="s">
        <v>18</v>
      </c>
      <c r="I1956" t="s">
        <v>22</v>
      </c>
    </row>
    <row r="1957" spans="1:9">
      <c r="A1957">
        <v>1956</v>
      </c>
      <c r="B1957">
        <v>890</v>
      </c>
      <c r="C1957">
        <v>9</v>
      </c>
      <c r="D1957">
        <v>40</v>
      </c>
      <c r="E1957" t="s">
        <v>5</v>
      </c>
      <c r="F1957">
        <v>23</v>
      </c>
      <c r="G1957" t="s">
        <v>2</v>
      </c>
      <c r="H1957" t="s">
        <v>18</v>
      </c>
      <c r="I1957" t="s">
        <v>24</v>
      </c>
    </row>
    <row r="1958" spans="1:9">
      <c r="A1958">
        <v>1957</v>
      </c>
      <c r="B1958">
        <v>904</v>
      </c>
      <c r="C1958">
        <v>4</v>
      </c>
      <c r="D1958">
        <v>150</v>
      </c>
      <c r="E1958" t="s">
        <v>6</v>
      </c>
      <c r="F1958">
        <v>20</v>
      </c>
      <c r="G1958" t="s">
        <v>1</v>
      </c>
      <c r="H1958" t="s">
        <v>17</v>
      </c>
      <c r="I1958" t="s">
        <v>11</v>
      </c>
    </row>
    <row r="1959" spans="1:9">
      <c r="A1959">
        <v>1958</v>
      </c>
      <c r="B1959">
        <v>606</v>
      </c>
      <c r="C1959">
        <v>1</v>
      </c>
      <c r="D1959">
        <v>90</v>
      </c>
      <c r="E1959" t="s">
        <v>6</v>
      </c>
      <c r="F1959">
        <v>21</v>
      </c>
      <c r="G1959" t="s">
        <v>1</v>
      </c>
      <c r="H1959" t="s">
        <v>18</v>
      </c>
      <c r="I1959" t="s">
        <v>8</v>
      </c>
    </row>
    <row r="1960" spans="1:9">
      <c r="A1960">
        <v>1959</v>
      </c>
      <c r="B1960">
        <v>737</v>
      </c>
      <c r="C1960">
        <v>1</v>
      </c>
      <c r="D1960">
        <v>249</v>
      </c>
      <c r="E1960" t="s">
        <v>5</v>
      </c>
      <c r="F1960">
        <v>37</v>
      </c>
      <c r="G1960" t="s">
        <v>1</v>
      </c>
      <c r="H1960" t="s">
        <v>18</v>
      </c>
      <c r="I1960" t="s">
        <v>8</v>
      </c>
    </row>
    <row r="1961" spans="1:9">
      <c r="A1961">
        <v>1960</v>
      </c>
      <c r="B1961">
        <v>1377</v>
      </c>
      <c r="C1961">
        <v>3</v>
      </c>
      <c r="D1961">
        <v>176</v>
      </c>
      <c r="E1961" t="s">
        <v>5</v>
      </c>
      <c r="F1961">
        <v>24</v>
      </c>
      <c r="G1961" t="s">
        <v>1</v>
      </c>
      <c r="H1961" t="s">
        <v>18</v>
      </c>
      <c r="I1961" t="s">
        <v>10</v>
      </c>
    </row>
    <row r="1962" spans="1:9">
      <c r="A1962">
        <v>1961</v>
      </c>
      <c r="B1962">
        <v>1271</v>
      </c>
      <c r="C1962">
        <v>3</v>
      </c>
      <c r="D1962">
        <v>229</v>
      </c>
      <c r="E1962" t="s">
        <v>6</v>
      </c>
      <c r="F1962">
        <v>27</v>
      </c>
      <c r="G1962" t="s">
        <v>1</v>
      </c>
      <c r="H1962" t="s">
        <v>18</v>
      </c>
      <c r="I1962" t="s">
        <v>10</v>
      </c>
    </row>
    <row r="1963" spans="1:9">
      <c r="A1963">
        <v>1962</v>
      </c>
      <c r="B1963">
        <v>2034</v>
      </c>
      <c r="C1963">
        <v>5</v>
      </c>
      <c r="D1963">
        <v>120</v>
      </c>
      <c r="E1963" t="s">
        <v>5</v>
      </c>
      <c r="F1963">
        <v>38</v>
      </c>
      <c r="G1963" t="s">
        <v>1</v>
      </c>
      <c r="H1963" t="s">
        <v>17</v>
      </c>
      <c r="I1963" t="s">
        <v>12</v>
      </c>
    </row>
    <row r="1964" spans="1:9">
      <c r="A1964">
        <v>1963</v>
      </c>
      <c r="B1964">
        <v>756</v>
      </c>
      <c r="C1964">
        <v>1</v>
      </c>
      <c r="D1964">
        <v>90</v>
      </c>
      <c r="E1964" t="s">
        <v>5</v>
      </c>
      <c r="F1964">
        <v>34</v>
      </c>
      <c r="G1964" t="s">
        <v>1</v>
      </c>
      <c r="H1964" t="s">
        <v>18</v>
      </c>
      <c r="I1964" t="s">
        <v>8</v>
      </c>
    </row>
    <row r="1965" spans="1:9">
      <c r="A1965">
        <v>1964</v>
      </c>
      <c r="B1965">
        <v>49</v>
      </c>
      <c r="C1965">
        <v>2</v>
      </c>
      <c r="D1965">
        <v>90</v>
      </c>
      <c r="E1965" t="s">
        <v>5</v>
      </c>
      <c r="F1965">
        <v>24</v>
      </c>
      <c r="G1965" t="s">
        <v>1</v>
      </c>
      <c r="H1965" t="s">
        <v>18</v>
      </c>
      <c r="I1965" t="s">
        <v>9</v>
      </c>
    </row>
    <row r="1966" spans="1:9">
      <c r="A1966">
        <v>1965</v>
      </c>
      <c r="B1966">
        <v>567</v>
      </c>
      <c r="C1966">
        <v>1</v>
      </c>
      <c r="D1966">
        <v>244</v>
      </c>
      <c r="E1966" t="s">
        <v>5</v>
      </c>
      <c r="F1966">
        <v>30</v>
      </c>
      <c r="G1966" t="s">
        <v>1</v>
      </c>
      <c r="H1966" t="s">
        <v>18</v>
      </c>
      <c r="I1966" t="s">
        <v>8</v>
      </c>
    </row>
    <row r="1967" spans="1:9">
      <c r="A1967">
        <v>1966</v>
      </c>
      <c r="B1967">
        <v>445</v>
      </c>
      <c r="C1967">
        <v>3</v>
      </c>
      <c r="D1967">
        <v>196</v>
      </c>
      <c r="E1967" t="s">
        <v>5</v>
      </c>
      <c r="F1967">
        <v>20</v>
      </c>
      <c r="G1967" t="s">
        <v>1</v>
      </c>
      <c r="H1967" t="s">
        <v>18</v>
      </c>
      <c r="I1967" t="s">
        <v>10</v>
      </c>
    </row>
    <row r="1968" spans="1:9">
      <c r="A1968">
        <v>1967</v>
      </c>
      <c r="B1968">
        <v>1815</v>
      </c>
      <c r="C1968">
        <v>3</v>
      </c>
      <c r="D1968">
        <v>206</v>
      </c>
      <c r="E1968" t="s">
        <v>6</v>
      </c>
      <c r="F1968">
        <v>25</v>
      </c>
      <c r="G1968" t="s">
        <v>1</v>
      </c>
      <c r="H1968" t="s">
        <v>17</v>
      </c>
      <c r="I1968" t="s">
        <v>10</v>
      </c>
    </row>
    <row r="1969" spans="1:9">
      <c r="A1969">
        <v>1968</v>
      </c>
      <c r="B1969">
        <v>700</v>
      </c>
      <c r="C1969">
        <v>7</v>
      </c>
      <c r="D1969">
        <v>90</v>
      </c>
      <c r="E1969" t="s">
        <v>5</v>
      </c>
      <c r="F1969">
        <v>19</v>
      </c>
      <c r="G1969" t="s">
        <v>2</v>
      </c>
      <c r="H1969" t="s">
        <v>18</v>
      </c>
      <c r="I1969" t="s">
        <v>22</v>
      </c>
    </row>
    <row r="1970" spans="1:9">
      <c r="A1970">
        <v>1969</v>
      </c>
      <c r="B1970">
        <v>120</v>
      </c>
      <c r="C1970">
        <v>3</v>
      </c>
      <c r="D1970">
        <v>139</v>
      </c>
      <c r="E1970" t="s">
        <v>6</v>
      </c>
      <c r="F1970">
        <v>27</v>
      </c>
      <c r="G1970" t="s">
        <v>1</v>
      </c>
      <c r="H1970" t="s">
        <v>17</v>
      </c>
      <c r="I1970" t="s">
        <v>10</v>
      </c>
    </row>
    <row r="1971" spans="1:9">
      <c r="A1971">
        <v>1970</v>
      </c>
      <c r="B1971">
        <v>97</v>
      </c>
      <c r="C1971">
        <v>5</v>
      </c>
      <c r="D1971">
        <v>90</v>
      </c>
      <c r="E1971" t="s">
        <v>6</v>
      </c>
      <c r="F1971">
        <v>28</v>
      </c>
      <c r="G1971" t="s">
        <v>1</v>
      </c>
      <c r="H1971" t="s">
        <v>18</v>
      </c>
      <c r="I1971" t="s">
        <v>12</v>
      </c>
    </row>
    <row r="1972" spans="1:9">
      <c r="A1972">
        <v>1971</v>
      </c>
      <c r="B1972">
        <v>710</v>
      </c>
      <c r="C1972">
        <v>8</v>
      </c>
      <c r="D1972">
        <v>40</v>
      </c>
      <c r="E1972" t="s">
        <v>5</v>
      </c>
      <c r="F1972">
        <v>42</v>
      </c>
      <c r="G1972" t="s">
        <v>2</v>
      </c>
      <c r="H1972" t="s">
        <v>18</v>
      </c>
      <c r="I1972" t="s">
        <v>23</v>
      </c>
    </row>
    <row r="1973" spans="1:9">
      <c r="A1973">
        <v>1972</v>
      </c>
      <c r="B1973">
        <v>1737</v>
      </c>
      <c r="C1973">
        <v>7</v>
      </c>
      <c r="D1973">
        <v>40</v>
      </c>
      <c r="E1973" t="s">
        <v>6</v>
      </c>
      <c r="F1973">
        <v>20</v>
      </c>
      <c r="G1973" t="s">
        <v>2</v>
      </c>
      <c r="H1973" t="s">
        <v>18</v>
      </c>
      <c r="I1973" t="s">
        <v>22</v>
      </c>
    </row>
    <row r="1974" spans="1:9">
      <c r="A1974">
        <v>1973</v>
      </c>
      <c r="B1974">
        <v>579</v>
      </c>
      <c r="C1974">
        <v>9</v>
      </c>
      <c r="D1974">
        <v>40</v>
      </c>
      <c r="E1974" t="s">
        <v>6</v>
      </c>
      <c r="F1974">
        <v>25</v>
      </c>
      <c r="G1974" t="s">
        <v>2</v>
      </c>
      <c r="H1974" t="s">
        <v>18</v>
      </c>
      <c r="I1974" t="s">
        <v>24</v>
      </c>
    </row>
    <row r="1975" spans="1:9">
      <c r="A1975">
        <v>1974</v>
      </c>
      <c r="B1975">
        <v>24</v>
      </c>
      <c r="C1975">
        <v>1</v>
      </c>
      <c r="D1975">
        <v>90</v>
      </c>
      <c r="E1975" t="s">
        <v>6</v>
      </c>
      <c r="F1975">
        <v>32</v>
      </c>
      <c r="G1975" t="s">
        <v>1</v>
      </c>
      <c r="H1975" t="s">
        <v>18</v>
      </c>
      <c r="I1975" t="s">
        <v>8</v>
      </c>
    </row>
    <row r="1976" spans="1:9">
      <c r="A1976">
        <v>1975</v>
      </c>
      <c r="B1976">
        <v>468</v>
      </c>
      <c r="C1976">
        <v>9</v>
      </c>
      <c r="D1976">
        <v>90</v>
      </c>
      <c r="E1976" t="s">
        <v>5</v>
      </c>
      <c r="F1976">
        <v>25</v>
      </c>
      <c r="G1976" t="s">
        <v>2</v>
      </c>
      <c r="H1976" t="s">
        <v>18</v>
      </c>
      <c r="I1976" t="s">
        <v>24</v>
      </c>
    </row>
    <row r="1977" spans="1:9">
      <c r="A1977">
        <v>1976</v>
      </c>
      <c r="B1977">
        <v>1697</v>
      </c>
      <c r="C1977">
        <v>2</v>
      </c>
      <c r="D1977">
        <v>230</v>
      </c>
      <c r="E1977" t="s">
        <v>5</v>
      </c>
      <c r="F1977">
        <v>30</v>
      </c>
      <c r="G1977" t="s">
        <v>1</v>
      </c>
      <c r="H1977" t="s">
        <v>17</v>
      </c>
      <c r="I1977" t="s">
        <v>9</v>
      </c>
    </row>
    <row r="1978" spans="1:9">
      <c r="A1978">
        <v>1977</v>
      </c>
      <c r="B1978">
        <v>1638</v>
      </c>
      <c r="C1978">
        <v>2</v>
      </c>
      <c r="D1978">
        <v>222</v>
      </c>
      <c r="E1978" t="s">
        <v>6</v>
      </c>
      <c r="F1978">
        <v>24</v>
      </c>
      <c r="G1978" t="s">
        <v>1</v>
      </c>
      <c r="H1978" t="s">
        <v>17</v>
      </c>
      <c r="I1978" t="s">
        <v>9</v>
      </c>
    </row>
    <row r="1979" spans="1:9">
      <c r="A1979">
        <v>1978</v>
      </c>
      <c r="B1979">
        <v>1345</v>
      </c>
      <c r="C1979">
        <v>6</v>
      </c>
      <c r="D1979">
        <v>40</v>
      </c>
      <c r="E1979" t="s">
        <v>5</v>
      </c>
      <c r="F1979">
        <v>29</v>
      </c>
      <c r="G1979" t="s">
        <v>2</v>
      </c>
      <c r="H1979" t="s">
        <v>18</v>
      </c>
      <c r="I1979" t="s">
        <v>21</v>
      </c>
    </row>
    <row r="1980" spans="1:9">
      <c r="A1980">
        <v>1979</v>
      </c>
      <c r="B1980">
        <v>1150</v>
      </c>
      <c r="C1980">
        <v>2</v>
      </c>
      <c r="D1980">
        <v>182</v>
      </c>
      <c r="E1980" t="s">
        <v>6</v>
      </c>
      <c r="F1980">
        <v>41</v>
      </c>
      <c r="G1980" t="s">
        <v>1</v>
      </c>
      <c r="H1980" t="s">
        <v>18</v>
      </c>
      <c r="I1980" t="s">
        <v>9</v>
      </c>
    </row>
    <row r="1981" spans="1:9">
      <c r="A1981">
        <v>1980</v>
      </c>
      <c r="B1981">
        <v>1889</v>
      </c>
      <c r="C1981">
        <v>4</v>
      </c>
      <c r="D1981">
        <v>223</v>
      </c>
      <c r="E1981" t="s">
        <v>6</v>
      </c>
      <c r="F1981">
        <v>20</v>
      </c>
      <c r="G1981" t="s">
        <v>1</v>
      </c>
      <c r="H1981" t="s">
        <v>18</v>
      </c>
      <c r="I1981" t="s">
        <v>11</v>
      </c>
    </row>
    <row r="1982" spans="1:9">
      <c r="A1982">
        <v>1981</v>
      </c>
      <c r="B1982">
        <v>131</v>
      </c>
      <c r="C1982">
        <v>4</v>
      </c>
      <c r="D1982">
        <v>90</v>
      </c>
      <c r="E1982" t="s">
        <v>5</v>
      </c>
      <c r="F1982">
        <v>29</v>
      </c>
      <c r="G1982" t="s">
        <v>1</v>
      </c>
      <c r="H1982" t="s">
        <v>18</v>
      </c>
      <c r="I1982" t="s">
        <v>11</v>
      </c>
    </row>
    <row r="1983" spans="1:9">
      <c r="A1983">
        <v>1982</v>
      </c>
      <c r="B1983">
        <v>792</v>
      </c>
      <c r="C1983">
        <v>4</v>
      </c>
      <c r="D1983">
        <v>90</v>
      </c>
      <c r="E1983" t="s">
        <v>5</v>
      </c>
      <c r="F1983">
        <v>27</v>
      </c>
      <c r="G1983" t="s">
        <v>1</v>
      </c>
      <c r="H1983" t="s">
        <v>18</v>
      </c>
      <c r="I1983" t="s">
        <v>11</v>
      </c>
    </row>
    <row r="1984" spans="1:9">
      <c r="A1984">
        <v>1983</v>
      </c>
      <c r="B1984">
        <v>904</v>
      </c>
      <c r="C1984">
        <v>4</v>
      </c>
      <c r="D1984">
        <v>90</v>
      </c>
      <c r="E1984" t="s">
        <v>6</v>
      </c>
      <c r="F1984">
        <v>20</v>
      </c>
      <c r="G1984" t="s">
        <v>1</v>
      </c>
      <c r="H1984" t="s">
        <v>18</v>
      </c>
      <c r="I1984" t="s">
        <v>11</v>
      </c>
    </row>
    <row r="1985" spans="1:9">
      <c r="A1985">
        <v>1984</v>
      </c>
      <c r="B1985">
        <v>1022</v>
      </c>
      <c r="C1985">
        <v>2</v>
      </c>
      <c r="D1985">
        <v>143</v>
      </c>
      <c r="E1985" t="s">
        <v>6</v>
      </c>
      <c r="F1985">
        <v>36</v>
      </c>
      <c r="G1985" t="s">
        <v>1</v>
      </c>
      <c r="H1985" t="s">
        <v>18</v>
      </c>
      <c r="I1985" t="s">
        <v>9</v>
      </c>
    </row>
    <row r="1986" spans="1:9">
      <c r="A1986">
        <v>1985</v>
      </c>
      <c r="B1986">
        <v>875</v>
      </c>
      <c r="C1986">
        <v>2</v>
      </c>
      <c r="D1986">
        <v>158</v>
      </c>
      <c r="E1986" t="s">
        <v>6</v>
      </c>
      <c r="F1986">
        <v>23</v>
      </c>
      <c r="G1986" t="s">
        <v>1</v>
      </c>
      <c r="H1986" t="s">
        <v>18</v>
      </c>
      <c r="I1986" t="s">
        <v>9</v>
      </c>
    </row>
    <row r="1987" spans="1:9">
      <c r="A1987">
        <v>1986</v>
      </c>
      <c r="B1987">
        <v>230</v>
      </c>
      <c r="C1987">
        <v>2</v>
      </c>
      <c r="D1987">
        <v>90</v>
      </c>
      <c r="E1987" t="s">
        <v>6</v>
      </c>
      <c r="F1987">
        <v>26</v>
      </c>
      <c r="G1987" t="s">
        <v>1</v>
      </c>
      <c r="H1987" t="s">
        <v>18</v>
      </c>
      <c r="I1987" t="s">
        <v>9</v>
      </c>
    </row>
    <row r="1988" spans="1:9">
      <c r="A1988">
        <v>1987</v>
      </c>
      <c r="B1988">
        <v>251</v>
      </c>
      <c r="C1988">
        <v>7</v>
      </c>
      <c r="D1988">
        <v>90</v>
      </c>
      <c r="E1988" t="s">
        <v>5</v>
      </c>
      <c r="F1988">
        <v>40</v>
      </c>
      <c r="G1988" t="s">
        <v>2</v>
      </c>
      <c r="H1988" t="s">
        <v>18</v>
      </c>
      <c r="I1988" t="s">
        <v>22</v>
      </c>
    </row>
    <row r="1989" spans="1:9">
      <c r="A1989">
        <v>1988</v>
      </c>
      <c r="B1989">
        <v>1838</v>
      </c>
      <c r="C1989">
        <v>6</v>
      </c>
      <c r="D1989">
        <v>40</v>
      </c>
      <c r="E1989" t="s">
        <v>6</v>
      </c>
      <c r="F1989">
        <v>34</v>
      </c>
      <c r="G1989" t="s">
        <v>2</v>
      </c>
      <c r="H1989" t="s">
        <v>18</v>
      </c>
      <c r="I1989" t="s">
        <v>21</v>
      </c>
    </row>
    <row r="1990" spans="1:9">
      <c r="A1990">
        <v>1989</v>
      </c>
      <c r="B1990">
        <v>906</v>
      </c>
      <c r="C1990">
        <v>5</v>
      </c>
      <c r="D1990">
        <v>157</v>
      </c>
      <c r="E1990" t="s">
        <v>6</v>
      </c>
      <c r="F1990">
        <v>41</v>
      </c>
      <c r="G1990" t="s">
        <v>1</v>
      </c>
      <c r="H1990" t="s">
        <v>18</v>
      </c>
      <c r="I1990" t="s">
        <v>12</v>
      </c>
    </row>
    <row r="1991" spans="1:9">
      <c r="A1991">
        <v>1990</v>
      </c>
      <c r="B1991">
        <v>1077</v>
      </c>
      <c r="C1991">
        <v>7</v>
      </c>
      <c r="D1991">
        <v>90</v>
      </c>
      <c r="E1991" t="s">
        <v>5</v>
      </c>
      <c r="F1991">
        <v>32</v>
      </c>
      <c r="G1991" t="s">
        <v>2</v>
      </c>
      <c r="H1991" t="s">
        <v>18</v>
      </c>
      <c r="I1991" t="s">
        <v>22</v>
      </c>
    </row>
    <row r="1992" spans="1:9">
      <c r="A1992">
        <v>1991</v>
      </c>
      <c r="B1992">
        <v>1833</v>
      </c>
      <c r="C1992">
        <v>2</v>
      </c>
      <c r="D1992">
        <v>187</v>
      </c>
      <c r="E1992" t="s">
        <v>6</v>
      </c>
      <c r="F1992">
        <v>26</v>
      </c>
      <c r="G1992" t="s">
        <v>1</v>
      </c>
      <c r="H1992" t="s">
        <v>18</v>
      </c>
      <c r="I1992" t="s">
        <v>9</v>
      </c>
    </row>
    <row r="1993" spans="1:9">
      <c r="A1993">
        <v>1992</v>
      </c>
      <c r="B1993">
        <v>1713</v>
      </c>
      <c r="C1993">
        <v>3</v>
      </c>
      <c r="D1993">
        <v>90</v>
      </c>
      <c r="E1993" t="s">
        <v>6</v>
      </c>
      <c r="F1993">
        <v>29</v>
      </c>
      <c r="G1993" t="s">
        <v>1</v>
      </c>
      <c r="H1993" t="s">
        <v>18</v>
      </c>
      <c r="I1993" t="s">
        <v>10</v>
      </c>
    </row>
    <row r="1994" spans="1:9">
      <c r="A1994">
        <v>1993</v>
      </c>
      <c r="B1994">
        <v>1823</v>
      </c>
      <c r="C1994">
        <v>7</v>
      </c>
      <c r="D1994">
        <v>228</v>
      </c>
      <c r="E1994" t="s">
        <v>5</v>
      </c>
      <c r="F1994">
        <v>18</v>
      </c>
      <c r="G1994" t="s">
        <v>2</v>
      </c>
      <c r="H1994" t="s">
        <v>17</v>
      </c>
      <c r="I1994" t="s">
        <v>22</v>
      </c>
    </row>
    <row r="1995" spans="1:9">
      <c r="A1995">
        <v>1994</v>
      </c>
      <c r="B1995">
        <v>595</v>
      </c>
      <c r="C1995">
        <v>7</v>
      </c>
      <c r="D1995">
        <v>365</v>
      </c>
      <c r="E1995" t="s">
        <v>5</v>
      </c>
      <c r="F1995">
        <v>18</v>
      </c>
      <c r="G1995" t="s">
        <v>2</v>
      </c>
      <c r="H1995" t="s">
        <v>18</v>
      </c>
      <c r="I1995" t="s">
        <v>22</v>
      </c>
    </row>
    <row r="1996" spans="1:9">
      <c r="A1996">
        <v>1995</v>
      </c>
      <c r="B1996">
        <v>269</v>
      </c>
      <c r="C1996">
        <v>8</v>
      </c>
      <c r="D1996">
        <v>40</v>
      </c>
      <c r="E1996" t="s">
        <v>5</v>
      </c>
      <c r="F1996">
        <v>19</v>
      </c>
      <c r="G1996" t="s">
        <v>2</v>
      </c>
      <c r="H1996" t="s">
        <v>18</v>
      </c>
      <c r="I1996" t="s">
        <v>23</v>
      </c>
    </row>
    <row r="1997" spans="1:9">
      <c r="A1997">
        <v>1996</v>
      </c>
      <c r="B1997">
        <v>458</v>
      </c>
      <c r="C1997">
        <v>2</v>
      </c>
      <c r="D1997">
        <v>90</v>
      </c>
      <c r="E1997" t="s">
        <v>6</v>
      </c>
      <c r="F1997">
        <v>26</v>
      </c>
      <c r="G1997" t="s">
        <v>1</v>
      </c>
      <c r="H1997" t="s">
        <v>18</v>
      </c>
      <c r="I1997" t="s">
        <v>9</v>
      </c>
    </row>
    <row r="1998" spans="1:9">
      <c r="A1998">
        <v>1997</v>
      </c>
      <c r="B1998">
        <v>824</v>
      </c>
      <c r="C1998">
        <v>8</v>
      </c>
      <c r="D1998">
        <v>325</v>
      </c>
      <c r="E1998" t="s">
        <v>6</v>
      </c>
      <c r="F1998">
        <v>19</v>
      </c>
      <c r="G1998" t="s">
        <v>2</v>
      </c>
      <c r="H1998" t="s">
        <v>18</v>
      </c>
      <c r="I1998" t="s">
        <v>23</v>
      </c>
    </row>
    <row r="1999" spans="1:9">
      <c r="A1999">
        <v>1998</v>
      </c>
      <c r="B1999">
        <v>1580</v>
      </c>
      <c r="C1999">
        <v>4</v>
      </c>
      <c r="D1999">
        <v>90</v>
      </c>
      <c r="E1999" t="s">
        <v>5</v>
      </c>
      <c r="F1999">
        <v>23</v>
      </c>
      <c r="G1999" t="s">
        <v>1</v>
      </c>
      <c r="H1999" t="s">
        <v>18</v>
      </c>
      <c r="I1999" t="s">
        <v>11</v>
      </c>
    </row>
    <row r="2000" spans="1:9">
      <c r="A2000">
        <v>1999</v>
      </c>
      <c r="B2000">
        <v>1528</v>
      </c>
      <c r="C2000">
        <v>9</v>
      </c>
      <c r="D2000">
        <v>90</v>
      </c>
      <c r="E2000" t="s">
        <v>6</v>
      </c>
      <c r="F2000">
        <v>26</v>
      </c>
      <c r="G2000" t="s">
        <v>2</v>
      </c>
      <c r="H2000" t="s">
        <v>18</v>
      </c>
      <c r="I2000" t="s">
        <v>24</v>
      </c>
    </row>
    <row r="2001" spans="1:9">
      <c r="A2001">
        <v>2000</v>
      </c>
      <c r="B2001">
        <v>1848</v>
      </c>
      <c r="C2001">
        <v>3</v>
      </c>
      <c r="D2001">
        <v>156</v>
      </c>
      <c r="E2001" t="s">
        <v>6</v>
      </c>
      <c r="F2001">
        <v>25</v>
      </c>
      <c r="G2001" t="s">
        <v>1</v>
      </c>
      <c r="H2001" t="s">
        <v>17</v>
      </c>
      <c r="I2001" t="s">
        <v>10</v>
      </c>
    </row>
    <row r="2002" spans="1:9">
      <c r="A2002">
        <v>2001</v>
      </c>
      <c r="B2002">
        <v>1046</v>
      </c>
      <c r="C2002">
        <v>2</v>
      </c>
      <c r="D2002">
        <v>135</v>
      </c>
      <c r="E2002" t="s">
        <v>5</v>
      </c>
      <c r="F2002">
        <v>30</v>
      </c>
      <c r="G2002" t="s">
        <v>1</v>
      </c>
      <c r="H2002" t="s">
        <v>18</v>
      </c>
      <c r="I2002" t="s">
        <v>9</v>
      </c>
    </row>
    <row r="2003" spans="1:9">
      <c r="A2003">
        <v>2002</v>
      </c>
      <c r="B2003">
        <v>1214</v>
      </c>
      <c r="C2003">
        <v>2</v>
      </c>
      <c r="D2003">
        <v>124</v>
      </c>
      <c r="E2003" t="s">
        <v>6</v>
      </c>
      <c r="F2003">
        <v>28</v>
      </c>
      <c r="G2003" t="s">
        <v>1</v>
      </c>
      <c r="H2003" t="s">
        <v>17</v>
      </c>
      <c r="I2003" t="s">
        <v>9</v>
      </c>
    </row>
    <row r="2004" spans="1:9">
      <c r="A2004">
        <v>2003</v>
      </c>
      <c r="B2004">
        <v>1477</v>
      </c>
      <c r="C2004">
        <v>3</v>
      </c>
      <c r="D2004">
        <v>90</v>
      </c>
      <c r="E2004" t="s">
        <v>5</v>
      </c>
      <c r="F2004">
        <v>29</v>
      </c>
      <c r="G2004" t="s">
        <v>1</v>
      </c>
      <c r="H2004" t="s">
        <v>18</v>
      </c>
      <c r="I2004" t="s">
        <v>10</v>
      </c>
    </row>
    <row r="2005" spans="1:9">
      <c r="A2005">
        <v>2004</v>
      </c>
      <c r="B2005">
        <v>1743</v>
      </c>
      <c r="C2005">
        <v>2</v>
      </c>
      <c r="D2005">
        <v>188</v>
      </c>
      <c r="E2005" t="s">
        <v>6</v>
      </c>
      <c r="F2005">
        <v>34</v>
      </c>
      <c r="G2005" t="s">
        <v>1</v>
      </c>
      <c r="H2005" t="s">
        <v>17</v>
      </c>
      <c r="I2005" t="s">
        <v>9</v>
      </c>
    </row>
    <row r="2006" spans="1:9">
      <c r="A2006">
        <v>2005</v>
      </c>
      <c r="B2006">
        <v>280</v>
      </c>
      <c r="C2006">
        <v>3</v>
      </c>
      <c r="D2006">
        <v>115</v>
      </c>
      <c r="E2006" t="s">
        <v>5</v>
      </c>
      <c r="F2006">
        <v>25</v>
      </c>
      <c r="G2006" t="s">
        <v>1</v>
      </c>
      <c r="H2006" t="s">
        <v>17</v>
      </c>
      <c r="I2006" t="s">
        <v>10</v>
      </c>
    </row>
    <row r="2007" spans="1:9">
      <c r="A2007">
        <v>2006</v>
      </c>
      <c r="B2007">
        <v>1076</v>
      </c>
      <c r="C2007">
        <v>3</v>
      </c>
      <c r="D2007">
        <v>163</v>
      </c>
      <c r="E2007" t="s">
        <v>6</v>
      </c>
      <c r="F2007">
        <v>20</v>
      </c>
      <c r="G2007" t="s">
        <v>1</v>
      </c>
      <c r="H2007" t="s">
        <v>17</v>
      </c>
      <c r="I2007" t="s">
        <v>10</v>
      </c>
    </row>
    <row r="2008" spans="1:9">
      <c r="A2008">
        <v>2007</v>
      </c>
      <c r="B2008">
        <v>351</v>
      </c>
      <c r="C2008">
        <v>2</v>
      </c>
      <c r="D2008">
        <v>191</v>
      </c>
      <c r="E2008" t="s">
        <v>6</v>
      </c>
      <c r="F2008">
        <v>20</v>
      </c>
      <c r="G2008" t="s">
        <v>1</v>
      </c>
      <c r="H2008" t="s">
        <v>18</v>
      </c>
      <c r="I2008" t="s">
        <v>9</v>
      </c>
    </row>
    <row r="2009" spans="1:9">
      <c r="A2009">
        <v>2008</v>
      </c>
      <c r="B2009">
        <v>591</v>
      </c>
      <c r="C2009">
        <v>3</v>
      </c>
      <c r="D2009">
        <v>224</v>
      </c>
      <c r="E2009" t="s">
        <v>6</v>
      </c>
      <c r="F2009">
        <v>22</v>
      </c>
      <c r="G2009" t="s">
        <v>1</v>
      </c>
      <c r="H2009" t="s">
        <v>18</v>
      </c>
      <c r="I2009" t="s">
        <v>10</v>
      </c>
    </row>
    <row r="2010" spans="1:9">
      <c r="A2010">
        <v>2009</v>
      </c>
      <c r="B2010">
        <v>371</v>
      </c>
      <c r="C2010">
        <v>2</v>
      </c>
      <c r="D2010">
        <v>172</v>
      </c>
      <c r="E2010" t="s">
        <v>6</v>
      </c>
      <c r="F2010">
        <v>32</v>
      </c>
      <c r="G2010" t="s">
        <v>1</v>
      </c>
      <c r="H2010" t="s">
        <v>17</v>
      </c>
      <c r="I2010" t="s">
        <v>9</v>
      </c>
    </row>
    <row r="2011" spans="1:9">
      <c r="A2011">
        <v>2010</v>
      </c>
      <c r="B2011">
        <v>1087</v>
      </c>
      <c r="C2011">
        <v>5</v>
      </c>
      <c r="D2011">
        <v>194</v>
      </c>
      <c r="E2011" t="s">
        <v>5</v>
      </c>
      <c r="F2011">
        <v>18</v>
      </c>
      <c r="G2011" t="s">
        <v>1</v>
      </c>
      <c r="H2011" t="s">
        <v>18</v>
      </c>
      <c r="I2011" t="s">
        <v>12</v>
      </c>
    </row>
    <row r="2012" spans="1:9">
      <c r="A2012">
        <v>2011</v>
      </c>
      <c r="B2012">
        <v>286</v>
      </c>
      <c r="C2012">
        <v>7</v>
      </c>
      <c r="D2012">
        <v>40</v>
      </c>
      <c r="E2012" t="s">
        <v>5</v>
      </c>
      <c r="F2012">
        <v>28</v>
      </c>
      <c r="G2012" t="s">
        <v>2</v>
      </c>
      <c r="H2012" t="s">
        <v>18</v>
      </c>
      <c r="I2012" t="s">
        <v>22</v>
      </c>
    </row>
    <row r="2013" spans="1:9">
      <c r="A2013">
        <v>2012</v>
      </c>
      <c r="B2013">
        <v>760</v>
      </c>
      <c r="C2013">
        <v>9</v>
      </c>
      <c r="D2013">
        <v>90</v>
      </c>
      <c r="E2013" t="s">
        <v>5</v>
      </c>
      <c r="F2013">
        <v>26</v>
      </c>
      <c r="G2013" t="s">
        <v>2</v>
      </c>
      <c r="H2013" t="s">
        <v>18</v>
      </c>
      <c r="I2013" t="s">
        <v>24</v>
      </c>
    </row>
    <row r="2014" spans="1:9">
      <c r="A2014">
        <v>2013</v>
      </c>
      <c r="B2014">
        <v>282</v>
      </c>
      <c r="C2014">
        <v>4</v>
      </c>
      <c r="D2014">
        <v>152</v>
      </c>
      <c r="E2014" t="s">
        <v>6</v>
      </c>
      <c r="F2014">
        <v>33</v>
      </c>
      <c r="G2014" t="s">
        <v>1</v>
      </c>
      <c r="H2014" t="s">
        <v>17</v>
      </c>
      <c r="I2014" t="s">
        <v>11</v>
      </c>
    </row>
    <row r="2015" spans="1:9">
      <c r="A2015">
        <v>2014</v>
      </c>
      <c r="B2015">
        <v>317</v>
      </c>
      <c r="C2015">
        <v>8</v>
      </c>
      <c r="D2015">
        <v>40</v>
      </c>
      <c r="E2015" t="s">
        <v>6</v>
      </c>
      <c r="F2015">
        <v>33</v>
      </c>
      <c r="G2015" t="s">
        <v>2</v>
      </c>
      <c r="H2015" t="s">
        <v>18</v>
      </c>
      <c r="I2015" t="s">
        <v>23</v>
      </c>
    </row>
    <row r="2016" spans="1:9">
      <c r="A2016">
        <v>2015</v>
      </c>
      <c r="B2016">
        <v>950</v>
      </c>
      <c r="C2016">
        <v>2</v>
      </c>
      <c r="D2016">
        <v>182</v>
      </c>
      <c r="E2016" t="s">
        <v>5</v>
      </c>
      <c r="F2016">
        <v>19</v>
      </c>
      <c r="G2016" t="s">
        <v>1</v>
      </c>
      <c r="H2016" t="s">
        <v>18</v>
      </c>
      <c r="I2016" t="s">
        <v>9</v>
      </c>
    </row>
    <row r="2017" spans="1:9">
      <c r="A2017">
        <v>2016</v>
      </c>
      <c r="B2017">
        <v>1156</v>
      </c>
      <c r="C2017">
        <v>2</v>
      </c>
      <c r="D2017">
        <v>133</v>
      </c>
      <c r="E2017" t="s">
        <v>5</v>
      </c>
      <c r="F2017">
        <v>19</v>
      </c>
      <c r="G2017" t="s">
        <v>1</v>
      </c>
      <c r="H2017" t="s">
        <v>17</v>
      </c>
      <c r="I2017" t="s">
        <v>9</v>
      </c>
    </row>
    <row r="2018" spans="1:9">
      <c r="A2018">
        <v>2017</v>
      </c>
      <c r="B2018">
        <v>703</v>
      </c>
      <c r="C2018">
        <v>5</v>
      </c>
      <c r="D2018">
        <v>159</v>
      </c>
      <c r="E2018" t="s">
        <v>5</v>
      </c>
      <c r="F2018">
        <v>31</v>
      </c>
      <c r="G2018" t="s">
        <v>1</v>
      </c>
      <c r="H2018" t="s">
        <v>18</v>
      </c>
      <c r="I2018" t="s">
        <v>12</v>
      </c>
    </row>
    <row r="2019" spans="1:9">
      <c r="A2019">
        <v>2018</v>
      </c>
      <c r="B2019">
        <v>337</v>
      </c>
      <c r="C2019">
        <v>9</v>
      </c>
      <c r="D2019">
        <v>40</v>
      </c>
      <c r="E2019" t="s">
        <v>6</v>
      </c>
      <c r="F2019">
        <v>20</v>
      </c>
      <c r="G2019" t="s">
        <v>2</v>
      </c>
      <c r="H2019" t="s">
        <v>18</v>
      </c>
      <c r="I2019" t="s">
        <v>24</v>
      </c>
    </row>
    <row r="2020" spans="1:9">
      <c r="A2020">
        <v>2019</v>
      </c>
      <c r="B2020">
        <v>1166</v>
      </c>
      <c r="C2020">
        <v>9</v>
      </c>
      <c r="D2020">
        <v>40</v>
      </c>
      <c r="E2020" t="s">
        <v>5</v>
      </c>
      <c r="F2020">
        <v>18</v>
      </c>
      <c r="G2020" t="s">
        <v>2</v>
      </c>
      <c r="H2020" t="s">
        <v>18</v>
      </c>
      <c r="I2020" t="s">
        <v>24</v>
      </c>
    </row>
    <row r="2021" spans="1:9">
      <c r="A2021">
        <v>2020</v>
      </c>
      <c r="B2021">
        <v>2085</v>
      </c>
      <c r="C2021">
        <v>3</v>
      </c>
      <c r="D2021">
        <v>152</v>
      </c>
      <c r="E2021" t="s">
        <v>6</v>
      </c>
      <c r="F2021">
        <v>29</v>
      </c>
      <c r="G2021" t="s">
        <v>1</v>
      </c>
      <c r="H2021" t="s">
        <v>17</v>
      </c>
      <c r="I2021" t="s">
        <v>10</v>
      </c>
    </row>
    <row r="2022" spans="1:9">
      <c r="A2022">
        <v>2021</v>
      </c>
      <c r="B2022">
        <v>771</v>
      </c>
      <c r="C2022">
        <v>3</v>
      </c>
      <c r="D2022">
        <v>207</v>
      </c>
      <c r="E2022" t="s">
        <v>5</v>
      </c>
      <c r="F2022">
        <v>33</v>
      </c>
      <c r="G2022" t="s">
        <v>1</v>
      </c>
      <c r="H2022" t="s">
        <v>17</v>
      </c>
      <c r="I2022" t="s">
        <v>10</v>
      </c>
    </row>
    <row r="2023" spans="1:9">
      <c r="A2023">
        <v>2022</v>
      </c>
      <c r="B2023">
        <v>1082</v>
      </c>
      <c r="C2023">
        <v>6</v>
      </c>
      <c r="D2023">
        <v>185</v>
      </c>
      <c r="E2023" t="s">
        <v>6</v>
      </c>
      <c r="F2023">
        <v>24</v>
      </c>
      <c r="G2023" t="s">
        <v>2</v>
      </c>
      <c r="H2023" t="s">
        <v>18</v>
      </c>
      <c r="I2023" t="s">
        <v>21</v>
      </c>
    </row>
    <row r="2024" spans="1:9">
      <c r="A2024">
        <v>2023</v>
      </c>
      <c r="B2024">
        <v>1536</v>
      </c>
      <c r="C2024">
        <v>2</v>
      </c>
      <c r="D2024">
        <v>163</v>
      </c>
      <c r="E2024" t="s">
        <v>5</v>
      </c>
      <c r="F2024">
        <v>34</v>
      </c>
      <c r="G2024" t="s">
        <v>1</v>
      </c>
      <c r="H2024" t="s">
        <v>17</v>
      </c>
      <c r="I2024" t="s">
        <v>9</v>
      </c>
    </row>
    <row r="2025" spans="1:9">
      <c r="A2025">
        <v>2024</v>
      </c>
      <c r="B2025">
        <v>85</v>
      </c>
      <c r="C2025">
        <v>4</v>
      </c>
      <c r="D2025">
        <v>90</v>
      </c>
      <c r="E2025" t="s">
        <v>5</v>
      </c>
      <c r="F2025">
        <v>30</v>
      </c>
      <c r="G2025" t="s">
        <v>1</v>
      </c>
      <c r="H2025" t="s">
        <v>18</v>
      </c>
      <c r="I2025" t="s">
        <v>11</v>
      </c>
    </row>
    <row r="2026" spans="1:9">
      <c r="A2026">
        <v>2025</v>
      </c>
      <c r="B2026">
        <v>727</v>
      </c>
      <c r="C2026">
        <v>3</v>
      </c>
      <c r="D2026">
        <v>121</v>
      </c>
      <c r="E2026" t="s">
        <v>5</v>
      </c>
      <c r="F2026">
        <v>23</v>
      </c>
      <c r="G2026" t="s">
        <v>1</v>
      </c>
      <c r="H2026" t="s">
        <v>18</v>
      </c>
      <c r="I2026" t="s">
        <v>10</v>
      </c>
    </row>
    <row r="2027" spans="1:9">
      <c r="A2027">
        <v>2026</v>
      </c>
      <c r="B2027">
        <v>954</v>
      </c>
      <c r="C2027">
        <v>6</v>
      </c>
      <c r="D2027">
        <v>40</v>
      </c>
      <c r="E2027" t="s">
        <v>5</v>
      </c>
      <c r="F2027">
        <v>27</v>
      </c>
      <c r="G2027" t="s">
        <v>2</v>
      </c>
      <c r="H2027" t="s">
        <v>18</v>
      </c>
      <c r="I2027" t="s">
        <v>21</v>
      </c>
    </row>
    <row r="2028" spans="1:9">
      <c r="A2028">
        <v>2027</v>
      </c>
      <c r="B2028">
        <v>1190</v>
      </c>
      <c r="C2028">
        <v>8</v>
      </c>
      <c r="D2028">
        <v>40</v>
      </c>
      <c r="E2028" t="s">
        <v>6</v>
      </c>
      <c r="F2028">
        <v>20</v>
      </c>
      <c r="G2028" t="s">
        <v>2</v>
      </c>
      <c r="H2028" t="s">
        <v>18</v>
      </c>
      <c r="I2028" t="s">
        <v>23</v>
      </c>
    </row>
    <row r="2029" spans="1:9">
      <c r="A2029">
        <v>2028</v>
      </c>
      <c r="B2029">
        <v>1161</v>
      </c>
      <c r="C2029">
        <v>2</v>
      </c>
      <c r="D2029">
        <v>90</v>
      </c>
      <c r="E2029" t="s">
        <v>6</v>
      </c>
      <c r="F2029">
        <v>30</v>
      </c>
      <c r="G2029" t="s">
        <v>1</v>
      </c>
      <c r="H2029" t="s">
        <v>18</v>
      </c>
      <c r="I2029" t="s">
        <v>9</v>
      </c>
    </row>
    <row r="2030" spans="1:9">
      <c r="A2030">
        <v>2029</v>
      </c>
      <c r="B2030">
        <v>479</v>
      </c>
      <c r="C2030">
        <v>2</v>
      </c>
      <c r="D2030">
        <v>165</v>
      </c>
      <c r="E2030" t="s">
        <v>5</v>
      </c>
      <c r="F2030">
        <v>34</v>
      </c>
      <c r="G2030" t="s">
        <v>1</v>
      </c>
      <c r="H2030" t="s">
        <v>17</v>
      </c>
      <c r="I2030" t="s">
        <v>9</v>
      </c>
    </row>
    <row r="2031" spans="1:9">
      <c r="A2031">
        <v>2030</v>
      </c>
      <c r="B2031">
        <v>2065</v>
      </c>
      <c r="C2031">
        <v>1</v>
      </c>
      <c r="D2031">
        <v>149</v>
      </c>
      <c r="E2031" t="s">
        <v>5</v>
      </c>
      <c r="F2031">
        <v>27</v>
      </c>
      <c r="G2031" t="s">
        <v>1</v>
      </c>
      <c r="H2031" t="s">
        <v>18</v>
      </c>
      <c r="I2031" t="s">
        <v>8</v>
      </c>
    </row>
    <row r="2032" spans="1:9">
      <c r="A2032">
        <v>2031</v>
      </c>
      <c r="B2032">
        <v>139</v>
      </c>
      <c r="C2032">
        <v>3</v>
      </c>
      <c r="D2032">
        <v>90</v>
      </c>
      <c r="E2032" t="s">
        <v>6</v>
      </c>
      <c r="F2032">
        <v>24</v>
      </c>
      <c r="G2032" t="s">
        <v>1</v>
      </c>
      <c r="H2032" t="s">
        <v>18</v>
      </c>
      <c r="I2032" t="s">
        <v>10</v>
      </c>
    </row>
    <row r="2033" spans="1:9">
      <c r="A2033">
        <v>2032</v>
      </c>
      <c r="B2033">
        <v>613</v>
      </c>
      <c r="C2033">
        <v>3</v>
      </c>
      <c r="D2033">
        <v>139</v>
      </c>
      <c r="E2033" t="s">
        <v>5</v>
      </c>
      <c r="F2033">
        <v>31</v>
      </c>
      <c r="G2033" t="s">
        <v>1</v>
      </c>
      <c r="H2033" t="s">
        <v>17</v>
      </c>
      <c r="I2033" t="s">
        <v>10</v>
      </c>
    </row>
    <row r="2034" spans="1:9">
      <c r="A2034">
        <v>2033</v>
      </c>
      <c r="B2034">
        <v>432</v>
      </c>
      <c r="C2034">
        <v>7</v>
      </c>
      <c r="D2034">
        <v>40</v>
      </c>
      <c r="E2034" t="s">
        <v>5</v>
      </c>
      <c r="F2034">
        <v>27</v>
      </c>
      <c r="G2034" t="s">
        <v>2</v>
      </c>
      <c r="H2034" t="s">
        <v>18</v>
      </c>
      <c r="I2034" t="s">
        <v>22</v>
      </c>
    </row>
    <row r="2035" spans="1:9">
      <c r="A2035">
        <v>2034</v>
      </c>
      <c r="B2035">
        <v>1795</v>
      </c>
      <c r="C2035">
        <v>4</v>
      </c>
      <c r="D2035">
        <v>133</v>
      </c>
      <c r="E2035" t="s">
        <v>5</v>
      </c>
      <c r="F2035">
        <v>29</v>
      </c>
      <c r="G2035" t="s">
        <v>1</v>
      </c>
      <c r="H2035" t="s">
        <v>17</v>
      </c>
      <c r="I2035" t="s">
        <v>11</v>
      </c>
    </row>
    <row r="2036" spans="1:9">
      <c r="A2036">
        <v>2035</v>
      </c>
      <c r="B2036">
        <v>934</v>
      </c>
      <c r="C2036">
        <v>2</v>
      </c>
      <c r="D2036">
        <v>162</v>
      </c>
      <c r="E2036" t="s">
        <v>6</v>
      </c>
      <c r="F2036">
        <v>21</v>
      </c>
      <c r="G2036" t="s">
        <v>1</v>
      </c>
      <c r="H2036" t="s">
        <v>17</v>
      </c>
      <c r="I2036" t="s">
        <v>9</v>
      </c>
    </row>
    <row r="2037" spans="1:9">
      <c r="A2037">
        <v>2036</v>
      </c>
      <c r="B2037">
        <v>2035</v>
      </c>
      <c r="C2037">
        <v>5</v>
      </c>
      <c r="D2037">
        <v>180</v>
      </c>
      <c r="E2037" t="s">
        <v>6</v>
      </c>
      <c r="F2037">
        <v>20</v>
      </c>
      <c r="G2037" t="s">
        <v>1</v>
      </c>
      <c r="H2037" t="s">
        <v>18</v>
      </c>
      <c r="I2037" t="s">
        <v>12</v>
      </c>
    </row>
    <row r="2038" spans="1:9">
      <c r="A2038">
        <v>2037</v>
      </c>
      <c r="B2038">
        <v>385</v>
      </c>
      <c r="C2038">
        <v>4</v>
      </c>
      <c r="D2038">
        <v>90</v>
      </c>
      <c r="E2038" t="s">
        <v>6</v>
      </c>
      <c r="F2038">
        <v>32</v>
      </c>
      <c r="G2038" t="s">
        <v>1</v>
      </c>
      <c r="H2038" t="s">
        <v>18</v>
      </c>
      <c r="I2038" t="s">
        <v>11</v>
      </c>
    </row>
    <row r="2039" spans="1:9">
      <c r="A2039">
        <v>2038</v>
      </c>
      <c r="B2039">
        <v>685</v>
      </c>
      <c r="C2039">
        <v>1</v>
      </c>
      <c r="D2039">
        <v>144</v>
      </c>
      <c r="E2039" t="s">
        <v>5</v>
      </c>
      <c r="F2039">
        <v>31</v>
      </c>
      <c r="G2039" t="s">
        <v>1</v>
      </c>
      <c r="H2039" t="s">
        <v>18</v>
      </c>
      <c r="I2039" t="s">
        <v>8</v>
      </c>
    </row>
    <row r="2040" spans="1:9">
      <c r="A2040">
        <v>2039</v>
      </c>
      <c r="B2040">
        <v>809</v>
      </c>
      <c r="C2040">
        <v>4</v>
      </c>
      <c r="D2040">
        <v>150</v>
      </c>
      <c r="E2040" t="s">
        <v>5</v>
      </c>
      <c r="F2040">
        <v>32</v>
      </c>
      <c r="G2040" t="s">
        <v>1</v>
      </c>
      <c r="H2040" t="s">
        <v>17</v>
      </c>
      <c r="I2040" t="s">
        <v>11</v>
      </c>
    </row>
    <row r="2041" spans="1:9">
      <c r="A2041">
        <v>2040</v>
      </c>
      <c r="B2041">
        <v>2119</v>
      </c>
      <c r="C2041">
        <v>5</v>
      </c>
      <c r="D2041">
        <v>158</v>
      </c>
      <c r="E2041" t="s">
        <v>6</v>
      </c>
      <c r="F2041">
        <v>31</v>
      </c>
      <c r="G2041" t="s">
        <v>1</v>
      </c>
      <c r="H2041" t="s">
        <v>18</v>
      </c>
      <c r="I2041" t="s">
        <v>12</v>
      </c>
    </row>
    <row r="2042" spans="1:9">
      <c r="A2042">
        <v>2041</v>
      </c>
      <c r="B2042">
        <v>378</v>
      </c>
      <c r="C2042">
        <v>1</v>
      </c>
      <c r="D2042">
        <v>175</v>
      </c>
      <c r="E2042" t="s">
        <v>6</v>
      </c>
      <c r="F2042">
        <v>52</v>
      </c>
      <c r="G2042" t="s">
        <v>1</v>
      </c>
      <c r="H2042" t="s">
        <v>18</v>
      </c>
      <c r="I2042" t="s">
        <v>8</v>
      </c>
    </row>
    <row r="2043" spans="1:9">
      <c r="A2043">
        <v>2042</v>
      </c>
      <c r="B2043">
        <v>1956</v>
      </c>
      <c r="C2043">
        <v>1</v>
      </c>
      <c r="D2043">
        <v>244</v>
      </c>
      <c r="E2043" t="s">
        <v>5</v>
      </c>
      <c r="F2043">
        <v>33</v>
      </c>
      <c r="G2043" t="s">
        <v>1</v>
      </c>
      <c r="H2043" t="s">
        <v>18</v>
      </c>
      <c r="I2043" t="s">
        <v>8</v>
      </c>
    </row>
    <row r="2044" spans="1:9">
      <c r="A2044">
        <v>2043</v>
      </c>
      <c r="B2044">
        <v>1652</v>
      </c>
      <c r="C2044">
        <v>5</v>
      </c>
      <c r="D2044">
        <v>234</v>
      </c>
      <c r="E2044" t="s">
        <v>5</v>
      </c>
      <c r="F2044">
        <v>22</v>
      </c>
      <c r="G2044" t="s">
        <v>1</v>
      </c>
      <c r="H2044" t="s">
        <v>17</v>
      </c>
      <c r="I2044" t="s">
        <v>12</v>
      </c>
    </row>
    <row r="2045" spans="1:9">
      <c r="A2045">
        <v>2044</v>
      </c>
      <c r="B2045">
        <v>1121</v>
      </c>
      <c r="C2045">
        <v>9</v>
      </c>
      <c r="D2045">
        <v>90</v>
      </c>
      <c r="E2045" t="s">
        <v>6</v>
      </c>
      <c r="F2045">
        <v>25</v>
      </c>
      <c r="G2045" t="s">
        <v>2</v>
      </c>
      <c r="H2045" t="s">
        <v>18</v>
      </c>
      <c r="I2045" t="s">
        <v>24</v>
      </c>
    </row>
    <row r="2046" spans="1:9">
      <c r="A2046">
        <v>2045</v>
      </c>
      <c r="B2046">
        <v>1910</v>
      </c>
      <c r="C2046">
        <v>3</v>
      </c>
      <c r="D2046">
        <v>82</v>
      </c>
      <c r="E2046" t="s">
        <v>5</v>
      </c>
      <c r="F2046">
        <v>35</v>
      </c>
      <c r="G2046" t="s">
        <v>1</v>
      </c>
      <c r="H2046" t="s">
        <v>17</v>
      </c>
      <c r="I2046" t="s">
        <v>10</v>
      </c>
    </row>
    <row r="2047" spans="1:9">
      <c r="A2047">
        <v>2046</v>
      </c>
      <c r="B2047">
        <v>13</v>
      </c>
      <c r="C2047">
        <v>4</v>
      </c>
      <c r="D2047">
        <v>90</v>
      </c>
      <c r="E2047" t="s">
        <v>6</v>
      </c>
      <c r="F2047">
        <v>27</v>
      </c>
      <c r="G2047" t="s">
        <v>1</v>
      </c>
      <c r="H2047" t="s">
        <v>18</v>
      </c>
      <c r="I2047" t="s">
        <v>11</v>
      </c>
    </row>
    <row r="2048" spans="1:9">
      <c r="A2048">
        <v>2047</v>
      </c>
      <c r="B2048">
        <v>2000</v>
      </c>
      <c r="C2048">
        <v>5</v>
      </c>
      <c r="D2048">
        <v>124</v>
      </c>
      <c r="E2048" t="s">
        <v>5</v>
      </c>
      <c r="F2048">
        <v>24</v>
      </c>
      <c r="G2048" t="s">
        <v>1</v>
      </c>
      <c r="H2048" t="s">
        <v>17</v>
      </c>
      <c r="I2048" t="s">
        <v>12</v>
      </c>
    </row>
    <row r="2049" spans="1:9">
      <c r="A2049">
        <v>2048</v>
      </c>
      <c r="B2049">
        <v>1751</v>
      </c>
      <c r="C2049">
        <v>6</v>
      </c>
      <c r="D2049">
        <v>40</v>
      </c>
      <c r="E2049" t="s">
        <v>6</v>
      </c>
      <c r="F2049">
        <v>34</v>
      </c>
      <c r="G2049" t="s">
        <v>2</v>
      </c>
      <c r="H2049" t="s">
        <v>18</v>
      </c>
      <c r="I2049" t="s">
        <v>21</v>
      </c>
    </row>
    <row r="2050" spans="1:9">
      <c r="A2050">
        <v>2049</v>
      </c>
      <c r="B2050">
        <v>1819</v>
      </c>
      <c r="C2050">
        <v>2</v>
      </c>
      <c r="D2050">
        <v>191</v>
      </c>
      <c r="E2050" t="s">
        <v>6</v>
      </c>
      <c r="F2050">
        <v>26</v>
      </c>
      <c r="G2050" t="s">
        <v>1</v>
      </c>
      <c r="H2050" t="s">
        <v>18</v>
      </c>
      <c r="I2050" t="s">
        <v>9</v>
      </c>
    </row>
    <row r="2051" spans="1:9">
      <c r="A2051">
        <v>2050</v>
      </c>
      <c r="B2051">
        <v>1833</v>
      </c>
      <c r="C2051">
        <v>3</v>
      </c>
      <c r="D2051">
        <v>94</v>
      </c>
      <c r="E2051" t="s">
        <v>6</v>
      </c>
      <c r="F2051">
        <v>26</v>
      </c>
      <c r="G2051" t="s">
        <v>1</v>
      </c>
      <c r="H2051" t="s">
        <v>18</v>
      </c>
      <c r="I2051" t="s">
        <v>10</v>
      </c>
    </row>
    <row r="2052" spans="1:9">
      <c r="A2052">
        <v>2051</v>
      </c>
      <c r="B2052">
        <v>2079</v>
      </c>
      <c r="C2052">
        <v>3</v>
      </c>
      <c r="D2052">
        <v>130</v>
      </c>
      <c r="E2052" t="s">
        <v>6</v>
      </c>
      <c r="F2052">
        <v>37</v>
      </c>
      <c r="G2052" t="s">
        <v>1</v>
      </c>
      <c r="H2052" t="s">
        <v>18</v>
      </c>
      <c r="I2052" t="s">
        <v>10</v>
      </c>
    </row>
    <row r="2053" spans="1:9">
      <c r="A2053">
        <v>2052</v>
      </c>
      <c r="B2053">
        <v>147</v>
      </c>
      <c r="C2053">
        <v>7</v>
      </c>
      <c r="D2053">
        <v>40</v>
      </c>
      <c r="E2053" t="s">
        <v>6</v>
      </c>
      <c r="F2053">
        <v>32</v>
      </c>
      <c r="G2053" t="s">
        <v>2</v>
      </c>
      <c r="H2053" t="s">
        <v>18</v>
      </c>
      <c r="I2053" t="s">
        <v>22</v>
      </c>
    </row>
    <row r="2054" spans="1:9">
      <c r="A2054">
        <v>2053</v>
      </c>
      <c r="B2054">
        <v>2029</v>
      </c>
      <c r="C2054">
        <v>2</v>
      </c>
      <c r="D2054">
        <v>104</v>
      </c>
      <c r="E2054" t="s">
        <v>6</v>
      </c>
      <c r="F2054">
        <v>26</v>
      </c>
      <c r="G2054" t="s">
        <v>1</v>
      </c>
      <c r="H2054" t="s">
        <v>18</v>
      </c>
      <c r="I2054" t="s">
        <v>9</v>
      </c>
    </row>
    <row r="2055" spans="1:9">
      <c r="A2055">
        <v>2054</v>
      </c>
      <c r="B2055">
        <v>1039</v>
      </c>
      <c r="C2055">
        <v>6</v>
      </c>
      <c r="D2055">
        <v>40</v>
      </c>
      <c r="E2055" t="s">
        <v>6</v>
      </c>
      <c r="F2055">
        <v>21</v>
      </c>
      <c r="G2055" t="s">
        <v>2</v>
      </c>
      <c r="H2055" t="s">
        <v>18</v>
      </c>
      <c r="I2055" t="s">
        <v>21</v>
      </c>
    </row>
    <row r="2056" spans="1:9">
      <c r="A2056">
        <v>2055</v>
      </c>
      <c r="B2056">
        <v>1670</v>
      </c>
      <c r="C2056">
        <v>8</v>
      </c>
      <c r="D2056">
        <v>40</v>
      </c>
      <c r="E2056" t="s">
        <v>5</v>
      </c>
      <c r="F2056">
        <v>18</v>
      </c>
      <c r="G2056" t="s">
        <v>2</v>
      </c>
      <c r="H2056" t="s">
        <v>18</v>
      </c>
      <c r="I2056" t="s">
        <v>23</v>
      </c>
    </row>
    <row r="2057" spans="1:9">
      <c r="A2057">
        <v>2056</v>
      </c>
      <c r="B2057">
        <v>1916</v>
      </c>
      <c r="C2057">
        <v>3</v>
      </c>
      <c r="D2057">
        <v>90</v>
      </c>
      <c r="E2057" t="s">
        <v>6</v>
      </c>
      <c r="F2057">
        <v>26</v>
      </c>
      <c r="G2057" t="s">
        <v>1</v>
      </c>
      <c r="H2057" t="s">
        <v>18</v>
      </c>
      <c r="I2057" t="s">
        <v>10</v>
      </c>
    </row>
    <row r="2058" spans="1:9">
      <c r="A2058">
        <v>2057</v>
      </c>
      <c r="B2058">
        <v>879</v>
      </c>
      <c r="C2058">
        <v>2</v>
      </c>
      <c r="D2058">
        <v>90</v>
      </c>
      <c r="E2058" t="s">
        <v>5</v>
      </c>
      <c r="F2058">
        <v>45</v>
      </c>
      <c r="G2058" t="s">
        <v>1</v>
      </c>
      <c r="H2058" t="s">
        <v>18</v>
      </c>
      <c r="I2058" t="s">
        <v>9</v>
      </c>
    </row>
    <row r="2059" spans="1:9">
      <c r="A2059">
        <v>2058</v>
      </c>
      <c r="B2059">
        <v>542</v>
      </c>
      <c r="C2059">
        <v>5</v>
      </c>
      <c r="D2059">
        <v>90</v>
      </c>
      <c r="E2059" t="s">
        <v>5</v>
      </c>
      <c r="F2059">
        <v>35</v>
      </c>
      <c r="G2059" t="s">
        <v>1</v>
      </c>
      <c r="H2059" t="s">
        <v>18</v>
      </c>
      <c r="I2059" t="s">
        <v>12</v>
      </c>
    </row>
    <row r="2060" spans="1:9">
      <c r="A2060">
        <v>2059</v>
      </c>
      <c r="B2060">
        <v>1855</v>
      </c>
      <c r="C2060">
        <v>9</v>
      </c>
      <c r="D2060">
        <v>223</v>
      </c>
      <c r="E2060" t="s">
        <v>5</v>
      </c>
      <c r="F2060">
        <v>20</v>
      </c>
      <c r="G2060" t="s">
        <v>2</v>
      </c>
      <c r="H2060" t="s">
        <v>18</v>
      </c>
      <c r="I2060" t="s">
        <v>24</v>
      </c>
    </row>
    <row r="2061" spans="1:9">
      <c r="A2061">
        <v>2060</v>
      </c>
      <c r="B2061">
        <v>200</v>
      </c>
      <c r="C2061">
        <v>5</v>
      </c>
      <c r="D2061">
        <v>171</v>
      </c>
      <c r="E2061" t="s">
        <v>5</v>
      </c>
      <c r="F2061">
        <v>36</v>
      </c>
      <c r="G2061" t="s">
        <v>1</v>
      </c>
      <c r="H2061" t="s">
        <v>17</v>
      </c>
      <c r="I2061" t="s">
        <v>12</v>
      </c>
    </row>
    <row r="2062" spans="1:9">
      <c r="A2062">
        <v>2061</v>
      </c>
      <c r="B2062">
        <v>1674</v>
      </c>
      <c r="C2062">
        <v>1</v>
      </c>
      <c r="D2062">
        <v>90</v>
      </c>
      <c r="E2062" t="s">
        <v>5</v>
      </c>
      <c r="F2062">
        <v>19</v>
      </c>
      <c r="G2062" t="s">
        <v>1</v>
      </c>
      <c r="H2062" t="s">
        <v>18</v>
      </c>
      <c r="I2062" t="s">
        <v>8</v>
      </c>
    </row>
    <row r="2063" spans="1:9">
      <c r="A2063">
        <v>2062</v>
      </c>
      <c r="B2063">
        <v>504</v>
      </c>
      <c r="C2063">
        <v>3</v>
      </c>
      <c r="D2063">
        <v>87</v>
      </c>
      <c r="E2063" t="s">
        <v>5</v>
      </c>
      <c r="F2063">
        <v>31</v>
      </c>
      <c r="G2063" t="s">
        <v>1</v>
      </c>
      <c r="H2063" t="s">
        <v>17</v>
      </c>
      <c r="I2063" t="s">
        <v>10</v>
      </c>
    </row>
    <row r="2064" spans="1:9">
      <c r="A2064">
        <v>2063</v>
      </c>
      <c r="B2064">
        <v>1643</v>
      </c>
      <c r="C2064">
        <v>5</v>
      </c>
      <c r="D2064">
        <v>157</v>
      </c>
      <c r="E2064" t="s">
        <v>5</v>
      </c>
      <c r="F2064">
        <v>38</v>
      </c>
      <c r="G2064" t="s">
        <v>1</v>
      </c>
      <c r="H2064" t="s">
        <v>18</v>
      </c>
      <c r="I2064" t="s">
        <v>12</v>
      </c>
    </row>
    <row r="2065" spans="1:9">
      <c r="A2065">
        <v>2064</v>
      </c>
      <c r="B2065">
        <v>974</v>
      </c>
      <c r="C2065">
        <v>3</v>
      </c>
      <c r="D2065">
        <v>247</v>
      </c>
      <c r="E2065" t="s">
        <v>6</v>
      </c>
      <c r="F2065">
        <v>18</v>
      </c>
      <c r="G2065" t="s">
        <v>1</v>
      </c>
      <c r="H2065" t="s">
        <v>18</v>
      </c>
      <c r="I2065" t="s">
        <v>10</v>
      </c>
    </row>
    <row r="2066" spans="1:9">
      <c r="A2066">
        <v>2065</v>
      </c>
      <c r="B2066">
        <v>927</v>
      </c>
      <c r="C2066">
        <v>1</v>
      </c>
      <c r="D2066">
        <v>90</v>
      </c>
      <c r="E2066" t="s">
        <v>6</v>
      </c>
      <c r="F2066">
        <v>27</v>
      </c>
      <c r="G2066" t="s">
        <v>1</v>
      </c>
      <c r="H2066" t="s">
        <v>18</v>
      </c>
      <c r="I2066" t="s">
        <v>8</v>
      </c>
    </row>
    <row r="2067" spans="1:9">
      <c r="A2067">
        <v>2066</v>
      </c>
      <c r="B2067">
        <v>1177</v>
      </c>
      <c r="C2067">
        <v>9</v>
      </c>
      <c r="D2067">
        <v>90</v>
      </c>
      <c r="E2067" t="s">
        <v>5</v>
      </c>
      <c r="F2067">
        <v>24</v>
      </c>
      <c r="G2067" t="s">
        <v>2</v>
      </c>
      <c r="H2067" t="s">
        <v>18</v>
      </c>
      <c r="I2067" t="s">
        <v>24</v>
      </c>
    </row>
    <row r="2068" spans="1:9">
      <c r="A2068">
        <v>2067</v>
      </c>
      <c r="B2068">
        <v>1435</v>
      </c>
      <c r="C2068">
        <v>8</v>
      </c>
      <c r="D2068">
        <v>90</v>
      </c>
      <c r="E2068" t="s">
        <v>5</v>
      </c>
      <c r="F2068">
        <v>18</v>
      </c>
      <c r="G2068" t="s">
        <v>2</v>
      </c>
      <c r="H2068" t="s">
        <v>18</v>
      </c>
      <c r="I2068" t="s">
        <v>23</v>
      </c>
    </row>
    <row r="2069" spans="1:9">
      <c r="A2069">
        <v>2068</v>
      </c>
      <c r="B2069">
        <v>89</v>
      </c>
      <c r="C2069">
        <v>5</v>
      </c>
      <c r="D2069">
        <v>178</v>
      </c>
      <c r="E2069" t="s">
        <v>5</v>
      </c>
      <c r="F2069">
        <v>32</v>
      </c>
      <c r="G2069" t="s">
        <v>1</v>
      </c>
      <c r="H2069" t="s">
        <v>18</v>
      </c>
      <c r="I2069" t="s">
        <v>12</v>
      </c>
    </row>
    <row r="2070" spans="1:9">
      <c r="A2070">
        <v>2069</v>
      </c>
      <c r="B2070">
        <v>452</v>
      </c>
      <c r="C2070">
        <v>4</v>
      </c>
      <c r="D2070">
        <v>203</v>
      </c>
      <c r="E2070" t="s">
        <v>6</v>
      </c>
      <c r="F2070">
        <v>23</v>
      </c>
      <c r="G2070" t="s">
        <v>1</v>
      </c>
      <c r="H2070" t="s">
        <v>17</v>
      </c>
      <c r="I2070" t="s">
        <v>11</v>
      </c>
    </row>
    <row r="2071" spans="1:9">
      <c r="A2071">
        <v>2070</v>
      </c>
      <c r="B2071">
        <v>1948</v>
      </c>
      <c r="C2071">
        <v>3</v>
      </c>
      <c r="D2071">
        <v>90</v>
      </c>
      <c r="E2071" t="s">
        <v>5</v>
      </c>
      <c r="F2071">
        <v>20</v>
      </c>
      <c r="G2071" t="s">
        <v>1</v>
      </c>
      <c r="H2071" t="s">
        <v>18</v>
      </c>
      <c r="I2071" t="s">
        <v>10</v>
      </c>
    </row>
    <row r="2072" spans="1:9">
      <c r="A2072">
        <v>2071</v>
      </c>
      <c r="B2072">
        <v>2055</v>
      </c>
      <c r="C2072">
        <v>8</v>
      </c>
      <c r="D2072">
        <v>40</v>
      </c>
      <c r="E2072" t="s">
        <v>5</v>
      </c>
      <c r="F2072">
        <v>21</v>
      </c>
      <c r="G2072" t="s">
        <v>2</v>
      </c>
      <c r="H2072" t="s">
        <v>18</v>
      </c>
      <c r="I2072" t="s">
        <v>23</v>
      </c>
    </row>
    <row r="2073" spans="1:9">
      <c r="A2073">
        <v>2072</v>
      </c>
      <c r="B2073">
        <v>1372</v>
      </c>
      <c r="C2073">
        <v>8</v>
      </c>
      <c r="D2073">
        <v>40</v>
      </c>
      <c r="E2073" t="s">
        <v>6</v>
      </c>
      <c r="F2073">
        <v>27</v>
      </c>
      <c r="G2073" t="s">
        <v>2</v>
      </c>
      <c r="H2073" t="s">
        <v>18</v>
      </c>
      <c r="I2073" t="s">
        <v>23</v>
      </c>
    </row>
    <row r="2074" spans="1:9">
      <c r="A2074">
        <v>2073</v>
      </c>
      <c r="B2074">
        <v>1734</v>
      </c>
      <c r="C2074">
        <v>1</v>
      </c>
      <c r="D2074">
        <v>130</v>
      </c>
      <c r="E2074" t="s">
        <v>6</v>
      </c>
      <c r="F2074">
        <v>30</v>
      </c>
      <c r="G2074" t="s">
        <v>1</v>
      </c>
      <c r="H2074" t="s">
        <v>18</v>
      </c>
      <c r="I2074" t="s">
        <v>8</v>
      </c>
    </row>
    <row r="2075" spans="1:9">
      <c r="A2075">
        <v>2074</v>
      </c>
      <c r="B2075">
        <v>408</v>
      </c>
      <c r="C2075">
        <v>3</v>
      </c>
      <c r="D2075">
        <v>82</v>
      </c>
      <c r="E2075" t="s">
        <v>6</v>
      </c>
      <c r="F2075">
        <v>43</v>
      </c>
      <c r="G2075" t="s">
        <v>1</v>
      </c>
      <c r="H2075" t="s">
        <v>17</v>
      </c>
      <c r="I2075" t="s">
        <v>10</v>
      </c>
    </row>
    <row r="2076" spans="1:9">
      <c r="A2076">
        <v>2075</v>
      </c>
      <c r="B2076">
        <v>1129</v>
      </c>
      <c r="C2076">
        <v>2</v>
      </c>
      <c r="D2076">
        <v>170</v>
      </c>
      <c r="E2076" t="s">
        <v>6</v>
      </c>
      <c r="F2076">
        <v>32</v>
      </c>
      <c r="G2076" t="s">
        <v>1</v>
      </c>
      <c r="H2076" t="s">
        <v>18</v>
      </c>
      <c r="I2076" t="s">
        <v>9</v>
      </c>
    </row>
    <row r="2077" spans="1:9">
      <c r="A2077">
        <v>2076</v>
      </c>
      <c r="B2077">
        <v>815</v>
      </c>
      <c r="C2077">
        <v>4</v>
      </c>
      <c r="D2077">
        <v>153</v>
      </c>
      <c r="E2077" t="s">
        <v>6</v>
      </c>
      <c r="F2077">
        <v>32</v>
      </c>
      <c r="G2077" t="s">
        <v>1</v>
      </c>
      <c r="H2077" t="s">
        <v>17</v>
      </c>
      <c r="I2077" t="s">
        <v>11</v>
      </c>
    </row>
    <row r="2078" spans="1:9">
      <c r="A2078">
        <v>2077</v>
      </c>
      <c r="B2078">
        <v>243</v>
      </c>
      <c r="C2078">
        <v>8</v>
      </c>
      <c r="D2078">
        <v>40</v>
      </c>
      <c r="E2078" t="s">
        <v>5</v>
      </c>
      <c r="F2078">
        <v>39</v>
      </c>
      <c r="G2078" t="s">
        <v>2</v>
      </c>
      <c r="H2078" t="s">
        <v>18</v>
      </c>
      <c r="I2078" t="s">
        <v>23</v>
      </c>
    </row>
    <row r="2079" spans="1:9">
      <c r="A2079">
        <v>2078</v>
      </c>
      <c r="B2079">
        <v>1789</v>
      </c>
      <c r="C2079">
        <v>2</v>
      </c>
      <c r="D2079">
        <v>80</v>
      </c>
      <c r="E2079" t="s">
        <v>5</v>
      </c>
      <c r="F2079">
        <v>45</v>
      </c>
      <c r="G2079" t="s">
        <v>1</v>
      </c>
      <c r="H2079" t="s">
        <v>18</v>
      </c>
      <c r="I2079" t="s">
        <v>9</v>
      </c>
    </row>
    <row r="2080" spans="1:9">
      <c r="A2080">
        <v>2079</v>
      </c>
      <c r="B2080">
        <v>253</v>
      </c>
      <c r="C2080">
        <v>2</v>
      </c>
      <c r="D2080">
        <v>90</v>
      </c>
      <c r="E2080" t="s">
        <v>5</v>
      </c>
      <c r="F2080">
        <v>23</v>
      </c>
      <c r="G2080" t="s">
        <v>1</v>
      </c>
      <c r="H2080" t="s">
        <v>18</v>
      </c>
      <c r="I2080" t="s">
        <v>9</v>
      </c>
    </row>
    <row r="2081" spans="1:9">
      <c r="A2081">
        <v>2080</v>
      </c>
      <c r="B2081">
        <v>134</v>
      </c>
      <c r="C2081">
        <v>7</v>
      </c>
      <c r="D2081">
        <v>40</v>
      </c>
      <c r="E2081" t="s">
        <v>5</v>
      </c>
      <c r="F2081">
        <v>23</v>
      </c>
      <c r="G2081" t="s">
        <v>2</v>
      </c>
      <c r="H2081" t="s">
        <v>18</v>
      </c>
      <c r="I2081" t="s">
        <v>22</v>
      </c>
    </row>
    <row r="2082" spans="1:9">
      <c r="A2082">
        <v>2081</v>
      </c>
      <c r="B2082">
        <v>1593</v>
      </c>
      <c r="C2082">
        <v>5</v>
      </c>
      <c r="D2082">
        <v>129</v>
      </c>
      <c r="E2082" t="s">
        <v>5</v>
      </c>
      <c r="F2082">
        <v>23</v>
      </c>
      <c r="G2082" t="s">
        <v>1</v>
      </c>
      <c r="H2082" t="s">
        <v>17</v>
      </c>
      <c r="I2082" t="s">
        <v>12</v>
      </c>
    </row>
    <row r="2083" spans="1:9">
      <c r="A2083">
        <v>2082</v>
      </c>
      <c r="B2083">
        <v>1020</v>
      </c>
      <c r="C2083">
        <v>6</v>
      </c>
      <c r="D2083">
        <v>324</v>
      </c>
      <c r="E2083" t="s">
        <v>5</v>
      </c>
      <c r="F2083">
        <v>27</v>
      </c>
      <c r="G2083" t="s">
        <v>2</v>
      </c>
      <c r="H2083" t="s">
        <v>17</v>
      </c>
      <c r="I2083" t="s">
        <v>21</v>
      </c>
    </row>
    <row r="2084" spans="1:9">
      <c r="A2084">
        <v>2083</v>
      </c>
      <c r="B2084">
        <v>1405</v>
      </c>
      <c r="C2084">
        <v>6</v>
      </c>
      <c r="D2084">
        <v>252</v>
      </c>
      <c r="E2084" t="s">
        <v>5</v>
      </c>
      <c r="F2084">
        <v>32</v>
      </c>
      <c r="G2084" t="s">
        <v>2</v>
      </c>
      <c r="H2084" t="s">
        <v>17</v>
      </c>
      <c r="I2084" t="s">
        <v>21</v>
      </c>
    </row>
    <row r="2085" spans="1:9">
      <c r="A2085">
        <v>2084</v>
      </c>
      <c r="B2085">
        <v>745</v>
      </c>
      <c r="C2085">
        <v>2</v>
      </c>
      <c r="D2085">
        <v>187</v>
      </c>
      <c r="E2085" t="s">
        <v>6</v>
      </c>
      <c r="F2085">
        <v>28</v>
      </c>
      <c r="G2085" t="s">
        <v>1</v>
      </c>
      <c r="H2085" t="s">
        <v>18</v>
      </c>
      <c r="I2085" t="s">
        <v>9</v>
      </c>
    </row>
    <row r="2086" spans="1:9">
      <c r="A2086">
        <v>2085</v>
      </c>
      <c r="B2086">
        <v>952</v>
      </c>
      <c r="C2086">
        <v>1</v>
      </c>
      <c r="D2086">
        <v>90</v>
      </c>
      <c r="E2086" t="s">
        <v>6</v>
      </c>
      <c r="F2086">
        <v>19</v>
      </c>
      <c r="G2086" t="s">
        <v>1</v>
      </c>
      <c r="H2086" t="s">
        <v>18</v>
      </c>
      <c r="I2086" t="s">
        <v>8</v>
      </c>
    </row>
    <row r="2087" spans="1:9">
      <c r="A2087">
        <v>2086</v>
      </c>
      <c r="B2087">
        <v>420</v>
      </c>
      <c r="C2087">
        <v>4</v>
      </c>
      <c r="D2087">
        <v>90</v>
      </c>
      <c r="E2087" t="s">
        <v>5</v>
      </c>
      <c r="F2087">
        <v>33</v>
      </c>
      <c r="G2087" t="s">
        <v>1</v>
      </c>
      <c r="H2087" t="s">
        <v>18</v>
      </c>
      <c r="I2087" t="s">
        <v>11</v>
      </c>
    </row>
    <row r="2088" spans="1:9">
      <c r="A2088">
        <v>2087</v>
      </c>
      <c r="B2088">
        <v>1830</v>
      </c>
      <c r="C2088">
        <v>1</v>
      </c>
      <c r="D2088">
        <v>90</v>
      </c>
      <c r="E2088" t="s">
        <v>6</v>
      </c>
      <c r="F2088">
        <v>19</v>
      </c>
      <c r="G2088" t="s">
        <v>1</v>
      </c>
      <c r="H2088" t="s">
        <v>18</v>
      </c>
      <c r="I2088" t="s">
        <v>8</v>
      </c>
    </row>
    <row r="2089" spans="1:9">
      <c r="A2089">
        <v>2088</v>
      </c>
      <c r="B2089">
        <v>2106</v>
      </c>
      <c r="C2089">
        <v>5</v>
      </c>
      <c r="D2089">
        <v>194</v>
      </c>
      <c r="E2089" t="s">
        <v>6</v>
      </c>
      <c r="F2089">
        <v>20</v>
      </c>
      <c r="G2089" t="s">
        <v>1</v>
      </c>
      <c r="H2089" t="s">
        <v>18</v>
      </c>
      <c r="I2089" t="s">
        <v>12</v>
      </c>
    </row>
    <row r="2090" spans="1:9">
      <c r="A2090">
        <v>2089</v>
      </c>
      <c r="B2090">
        <v>1760</v>
      </c>
      <c r="C2090">
        <v>5</v>
      </c>
      <c r="D2090">
        <v>173</v>
      </c>
      <c r="E2090" t="s">
        <v>5</v>
      </c>
      <c r="F2090">
        <v>29</v>
      </c>
      <c r="G2090" t="s">
        <v>1</v>
      </c>
      <c r="H2090" t="s">
        <v>17</v>
      </c>
      <c r="I2090" t="s">
        <v>12</v>
      </c>
    </row>
    <row r="2091" spans="1:9">
      <c r="A2091">
        <v>2090</v>
      </c>
      <c r="B2091">
        <v>2024</v>
      </c>
      <c r="C2091">
        <v>3</v>
      </c>
      <c r="D2091">
        <v>188</v>
      </c>
      <c r="E2091" t="s">
        <v>6</v>
      </c>
      <c r="F2091">
        <v>22</v>
      </c>
      <c r="G2091" t="s">
        <v>1</v>
      </c>
      <c r="H2091" t="s">
        <v>17</v>
      </c>
      <c r="I2091" t="s">
        <v>10</v>
      </c>
    </row>
    <row r="2092" spans="1:9">
      <c r="A2092">
        <v>2091</v>
      </c>
      <c r="B2092">
        <v>985</v>
      </c>
      <c r="C2092">
        <v>2</v>
      </c>
      <c r="D2092">
        <v>153</v>
      </c>
      <c r="E2092" t="s">
        <v>5</v>
      </c>
      <c r="F2092">
        <v>29</v>
      </c>
      <c r="G2092" t="s">
        <v>1</v>
      </c>
      <c r="H2092" t="s">
        <v>17</v>
      </c>
      <c r="I2092" t="s">
        <v>9</v>
      </c>
    </row>
    <row r="2093" spans="1:9">
      <c r="A2093">
        <v>2092</v>
      </c>
      <c r="B2093">
        <v>625</v>
      </c>
      <c r="C2093">
        <v>8</v>
      </c>
      <c r="D2093">
        <v>40</v>
      </c>
      <c r="E2093" t="s">
        <v>6</v>
      </c>
      <c r="F2093">
        <v>35</v>
      </c>
      <c r="G2093" t="s">
        <v>2</v>
      </c>
      <c r="H2093" t="s">
        <v>18</v>
      </c>
      <c r="I2093" t="s">
        <v>23</v>
      </c>
    </row>
    <row r="2094" spans="1:9">
      <c r="A2094">
        <v>2093</v>
      </c>
      <c r="B2094">
        <v>384</v>
      </c>
      <c r="C2094">
        <v>5</v>
      </c>
      <c r="D2094">
        <v>244</v>
      </c>
      <c r="E2094" t="s">
        <v>5</v>
      </c>
      <c r="F2094">
        <v>20</v>
      </c>
      <c r="G2094" t="s">
        <v>1</v>
      </c>
      <c r="H2094" t="s">
        <v>18</v>
      </c>
      <c r="I2094" t="s">
        <v>12</v>
      </c>
    </row>
    <row r="2095" spans="1:9">
      <c r="A2095">
        <v>2094</v>
      </c>
      <c r="B2095">
        <v>1529</v>
      </c>
      <c r="C2095">
        <v>1</v>
      </c>
      <c r="D2095">
        <v>125</v>
      </c>
      <c r="E2095" t="s">
        <v>6</v>
      </c>
      <c r="F2095">
        <v>42</v>
      </c>
      <c r="G2095" t="s">
        <v>1</v>
      </c>
      <c r="H2095" t="s">
        <v>18</v>
      </c>
      <c r="I2095" t="s">
        <v>8</v>
      </c>
    </row>
    <row r="2096" spans="1:9">
      <c r="A2096">
        <v>2095</v>
      </c>
      <c r="B2096">
        <v>1394</v>
      </c>
      <c r="C2096">
        <v>9</v>
      </c>
      <c r="D2096">
        <v>207</v>
      </c>
      <c r="E2096" t="s">
        <v>5</v>
      </c>
      <c r="F2096">
        <v>37</v>
      </c>
      <c r="G2096" t="s">
        <v>2</v>
      </c>
      <c r="H2096" t="s">
        <v>17</v>
      </c>
      <c r="I2096" t="s">
        <v>24</v>
      </c>
    </row>
    <row r="2097" spans="1:9">
      <c r="A2097">
        <v>2096</v>
      </c>
      <c r="B2097">
        <v>1670</v>
      </c>
      <c r="C2097">
        <v>7</v>
      </c>
      <c r="D2097">
        <v>40</v>
      </c>
      <c r="E2097" t="s">
        <v>5</v>
      </c>
      <c r="F2097">
        <v>18</v>
      </c>
      <c r="G2097" t="s">
        <v>2</v>
      </c>
      <c r="H2097" t="s">
        <v>18</v>
      </c>
      <c r="I2097" t="s">
        <v>22</v>
      </c>
    </row>
    <row r="2098" spans="1:9">
      <c r="A2098">
        <v>2097</v>
      </c>
      <c r="B2098">
        <v>1357</v>
      </c>
      <c r="C2098">
        <v>1</v>
      </c>
      <c r="D2098">
        <v>90</v>
      </c>
      <c r="E2098" t="s">
        <v>6</v>
      </c>
      <c r="F2098">
        <v>18</v>
      </c>
      <c r="G2098" t="s">
        <v>1</v>
      </c>
      <c r="H2098" t="s">
        <v>18</v>
      </c>
      <c r="I2098" t="s">
        <v>8</v>
      </c>
    </row>
    <row r="2099" spans="1:9">
      <c r="A2099">
        <v>2098</v>
      </c>
      <c r="B2099">
        <v>1966</v>
      </c>
      <c r="C2099">
        <v>6</v>
      </c>
      <c r="D2099">
        <v>40</v>
      </c>
      <c r="E2099" t="s">
        <v>6</v>
      </c>
      <c r="F2099">
        <v>29</v>
      </c>
      <c r="G2099" t="s">
        <v>2</v>
      </c>
      <c r="H2099" t="s">
        <v>18</v>
      </c>
      <c r="I2099" t="s">
        <v>21</v>
      </c>
    </row>
    <row r="2100" spans="1:9">
      <c r="A2100">
        <v>2099</v>
      </c>
      <c r="B2100">
        <v>713</v>
      </c>
      <c r="C2100">
        <v>4</v>
      </c>
      <c r="D2100">
        <v>90</v>
      </c>
      <c r="E2100" t="s">
        <v>6</v>
      </c>
      <c r="F2100">
        <v>36</v>
      </c>
      <c r="G2100" t="s">
        <v>1</v>
      </c>
      <c r="H2100" t="s">
        <v>18</v>
      </c>
      <c r="I2100" t="s">
        <v>11</v>
      </c>
    </row>
    <row r="2101" spans="1:9">
      <c r="A2101">
        <v>2100</v>
      </c>
      <c r="B2101">
        <v>1457</v>
      </c>
      <c r="C2101">
        <v>8</v>
      </c>
      <c r="D2101">
        <v>40</v>
      </c>
      <c r="E2101" t="s">
        <v>5</v>
      </c>
      <c r="F2101">
        <v>22</v>
      </c>
      <c r="G2101" t="s">
        <v>2</v>
      </c>
      <c r="H2101" t="s">
        <v>18</v>
      </c>
      <c r="I2101" t="s">
        <v>23</v>
      </c>
    </row>
    <row r="2102" spans="1:9">
      <c r="A2102">
        <v>2101</v>
      </c>
      <c r="B2102">
        <v>2066</v>
      </c>
      <c r="C2102">
        <v>7</v>
      </c>
      <c r="D2102">
        <v>40</v>
      </c>
      <c r="E2102" t="s">
        <v>6</v>
      </c>
      <c r="F2102">
        <v>27</v>
      </c>
      <c r="G2102" t="s">
        <v>2</v>
      </c>
      <c r="H2102" t="s">
        <v>18</v>
      </c>
      <c r="I2102" t="s">
        <v>22</v>
      </c>
    </row>
    <row r="2103" spans="1:9">
      <c r="A2103">
        <v>2102</v>
      </c>
      <c r="B2103">
        <v>1974</v>
      </c>
      <c r="C2103">
        <v>8</v>
      </c>
      <c r="D2103">
        <v>40</v>
      </c>
      <c r="E2103" t="s">
        <v>5</v>
      </c>
      <c r="F2103">
        <v>20</v>
      </c>
      <c r="G2103" t="s">
        <v>2</v>
      </c>
      <c r="H2103" t="s">
        <v>18</v>
      </c>
      <c r="I2103" t="s">
        <v>23</v>
      </c>
    </row>
    <row r="2104" spans="1:9">
      <c r="A2104">
        <v>2103</v>
      </c>
      <c r="B2104">
        <v>1003</v>
      </c>
      <c r="C2104">
        <v>3</v>
      </c>
      <c r="D2104">
        <v>80</v>
      </c>
      <c r="E2104" t="s">
        <v>5</v>
      </c>
      <c r="F2104">
        <v>27</v>
      </c>
      <c r="G2104" t="s">
        <v>1</v>
      </c>
      <c r="H2104" t="s">
        <v>18</v>
      </c>
      <c r="I2104" t="s">
        <v>10</v>
      </c>
    </row>
    <row r="2105" spans="1:9">
      <c r="A2105">
        <v>2104</v>
      </c>
      <c r="B2105">
        <v>1193</v>
      </c>
      <c r="C2105">
        <v>7</v>
      </c>
      <c r="D2105">
        <v>40</v>
      </c>
      <c r="E2105" t="s">
        <v>6</v>
      </c>
      <c r="F2105">
        <v>27</v>
      </c>
      <c r="G2105" t="s">
        <v>2</v>
      </c>
      <c r="H2105" t="s">
        <v>18</v>
      </c>
      <c r="I2105" t="s">
        <v>22</v>
      </c>
    </row>
    <row r="2106" spans="1:9">
      <c r="A2106">
        <v>2105</v>
      </c>
      <c r="B2106">
        <v>477</v>
      </c>
      <c r="C2106">
        <v>2</v>
      </c>
      <c r="D2106">
        <v>123</v>
      </c>
      <c r="E2106" t="s">
        <v>6</v>
      </c>
      <c r="F2106">
        <v>28</v>
      </c>
      <c r="G2106" t="s">
        <v>1</v>
      </c>
      <c r="H2106" t="s">
        <v>18</v>
      </c>
      <c r="I2106" t="s">
        <v>9</v>
      </c>
    </row>
    <row r="2107" spans="1:9">
      <c r="A2107">
        <v>2106</v>
      </c>
      <c r="B2107">
        <v>1365</v>
      </c>
      <c r="C2107">
        <v>1</v>
      </c>
      <c r="D2107">
        <v>88</v>
      </c>
      <c r="E2107" t="s">
        <v>6</v>
      </c>
      <c r="F2107">
        <v>28</v>
      </c>
      <c r="G2107" t="s">
        <v>1</v>
      </c>
      <c r="H2107" t="s">
        <v>18</v>
      </c>
      <c r="I2107" t="s">
        <v>8</v>
      </c>
    </row>
    <row r="2108" spans="1:9">
      <c r="A2108">
        <v>2107</v>
      </c>
      <c r="B2108">
        <v>961</v>
      </c>
      <c r="C2108">
        <v>3</v>
      </c>
      <c r="D2108">
        <v>126</v>
      </c>
      <c r="E2108" t="s">
        <v>5</v>
      </c>
      <c r="F2108">
        <v>31</v>
      </c>
      <c r="G2108" t="s">
        <v>1</v>
      </c>
      <c r="H2108" t="s">
        <v>18</v>
      </c>
      <c r="I2108" t="s">
        <v>10</v>
      </c>
    </row>
    <row r="2109" spans="1:9">
      <c r="A2109">
        <v>2108</v>
      </c>
      <c r="B2109">
        <v>1430</v>
      </c>
      <c r="C2109">
        <v>9</v>
      </c>
      <c r="D2109">
        <v>40</v>
      </c>
      <c r="E2109" t="s">
        <v>6</v>
      </c>
      <c r="F2109">
        <v>23</v>
      </c>
      <c r="G2109" t="s">
        <v>2</v>
      </c>
      <c r="H2109" t="s">
        <v>18</v>
      </c>
      <c r="I2109" t="s">
        <v>24</v>
      </c>
    </row>
    <row r="2110" spans="1:9">
      <c r="A2110">
        <v>2109</v>
      </c>
      <c r="B2110">
        <v>1308</v>
      </c>
      <c r="C2110">
        <v>3</v>
      </c>
      <c r="D2110">
        <v>243</v>
      </c>
      <c r="E2110" t="s">
        <v>5</v>
      </c>
      <c r="F2110">
        <v>28</v>
      </c>
      <c r="G2110" t="s">
        <v>1</v>
      </c>
      <c r="H2110" t="s">
        <v>18</v>
      </c>
      <c r="I2110" t="s">
        <v>10</v>
      </c>
    </row>
    <row r="2111" spans="1:9">
      <c r="A2111">
        <v>2110</v>
      </c>
      <c r="B2111">
        <v>545</v>
      </c>
      <c r="C2111">
        <v>4</v>
      </c>
      <c r="D2111">
        <v>240</v>
      </c>
      <c r="E2111" t="s">
        <v>5</v>
      </c>
      <c r="F2111">
        <v>31</v>
      </c>
      <c r="G2111" t="s">
        <v>1</v>
      </c>
      <c r="H2111" t="s">
        <v>17</v>
      </c>
      <c r="I2111" t="s">
        <v>11</v>
      </c>
    </row>
    <row r="2112" spans="1:9">
      <c r="A2112">
        <v>2111</v>
      </c>
      <c r="B2112">
        <v>257</v>
      </c>
      <c r="C2112">
        <v>3</v>
      </c>
      <c r="D2112">
        <v>175</v>
      </c>
      <c r="E2112" t="s">
        <v>6</v>
      </c>
      <c r="F2112">
        <v>34</v>
      </c>
      <c r="G2112" t="s">
        <v>1</v>
      </c>
      <c r="H2112" t="s">
        <v>18</v>
      </c>
      <c r="I2112" t="s">
        <v>10</v>
      </c>
    </row>
    <row r="2113" spans="1:9">
      <c r="A2113">
        <v>2112</v>
      </c>
      <c r="B2113">
        <v>377</v>
      </c>
      <c r="C2113">
        <v>4</v>
      </c>
      <c r="D2113">
        <v>179</v>
      </c>
      <c r="E2113" t="s">
        <v>6</v>
      </c>
      <c r="F2113">
        <v>23</v>
      </c>
      <c r="G2113" t="s">
        <v>1</v>
      </c>
      <c r="H2113" t="s">
        <v>18</v>
      </c>
      <c r="I2113" t="s">
        <v>11</v>
      </c>
    </row>
    <row r="2114" spans="1:9">
      <c r="A2114">
        <v>2113</v>
      </c>
      <c r="B2114">
        <v>340</v>
      </c>
      <c r="C2114">
        <v>1</v>
      </c>
      <c r="D2114">
        <v>82</v>
      </c>
      <c r="E2114" t="s">
        <v>6</v>
      </c>
      <c r="F2114">
        <v>33</v>
      </c>
      <c r="G2114" t="s">
        <v>1</v>
      </c>
      <c r="H2114" t="s">
        <v>17</v>
      </c>
      <c r="I2114" t="s">
        <v>8</v>
      </c>
    </row>
    <row r="2115" spans="1:9">
      <c r="A2115">
        <v>2114</v>
      </c>
      <c r="B2115">
        <v>401</v>
      </c>
      <c r="C2115">
        <v>3</v>
      </c>
      <c r="D2115">
        <v>178</v>
      </c>
      <c r="E2115" t="s">
        <v>5</v>
      </c>
      <c r="F2115">
        <v>22</v>
      </c>
      <c r="G2115" t="s">
        <v>1</v>
      </c>
      <c r="H2115" t="s">
        <v>18</v>
      </c>
      <c r="I2115" t="s">
        <v>10</v>
      </c>
    </row>
    <row r="2116" spans="1:9">
      <c r="A2116">
        <v>2115</v>
      </c>
      <c r="B2116">
        <v>296</v>
      </c>
      <c r="C2116">
        <v>8</v>
      </c>
      <c r="D2116">
        <v>40</v>
      </c>
      <c r="E2116" t="s">
        <v>6</v>
      </c>
      <c r="F2116">
        <v>33</v>
      </c>
      <c r="G2116" t="s">
        <v>2</v>
      </c>
      <c r="H2116" t="s">
        <v>18</v>
      </c>
      <c r="I2116" t="s">
        <v>23</v>
      </c>
    </row>
    <row r="2117" spans="1:9">
      <c r="A2117">
        <v>2116</v>
      </c>
      <c r="B2117">
        <v>107</v>
      </c>
      <c r="C2117">
        <v>4</v>
      </c>
      <c r="D2117">
        <v>125</v>
      </c>
      <c r="E2117" t="s">
        <v>5</v>
      </c>
      <c r="F2117">
        <v>34</v>
      </c>
      <c r="G2117" t="s">
        <v>1</v>
      </c>
      <c r="H2117" t="s">
        <v>18</v>
      </c>
      <c r="I2117" t="s">
        <v>11</v>
      </c>
    </row>
    <row r="2118" spans="1:9">
      <c r="A2118">
        <v>2117</v>
      </c>
      <c r="B2118">
        <v>988</v>
      </c>
      <c r="C2118">
        <v>2</v>
      </c>
      <c r="D2118">
        <v>90</v>
      </c>
      <c r="E2118" t="s">
        <v>6</v>
      </c>
      <c r="F2118">
        <v>26</v>
      </c>
      <c r="G2118" t="s">
        <v>1</v>
      </c>
      <c r="H2118" t="s">
        <v>18</v>
      </c>
      <c r="I2118" t="s">
        <v>9</v>
      </c>
    </row>
    <row r="2119" spans="1:9">
      <c r="A2119">
        <v>2118</v>
      </c>
      <c r="B2119">
        <v>824</v>
      </c>
      <c r="C2119">
        <v>4</v>
      </c>
      <c r="D2119">
        <v>171</v>
      </c>
      <c r="E2119" t="s">
        <v>6</v>
      </c>
      <c r="F2119">
        <v>19</v>
      </c>
      <c r="G2119" t="s">
        <v>1</v>
      </c>
      <c r="H2119" t="s">
        <v>17</v>
      </c>
      <c r="I2119" t="s">
        <v>11</v>
      </c>
    </row>
    <row r="2120" spans="1:9">
      <c r="A2120">
        <v>2119</v>
      </c>
      <c r="B2120">
        <v>1245</v>
      </c>
      <c r="C2120">
        <v>3</v>
      </c>
      <c r="D2120">
        <v>90</v>
      </c>
      <c r="E2120" t="s">
        <v>5</v>
      </c>
      <c r="F2120">
        <v>31</v>
      </c>
      <c r="G2120" t="s">
        <v>1</v>
      </c>
      <c r="H2120" t="s">
        <v>18</v>
      </c>
      <c r="I2120" t="s">
        <v>10</v>
      </c>
    </row>
    <row r="2121" spans="1:9">
      <c r="A2121">
        <v>2120</v>
      </c>
      <c r="B2121">
        <v>338</v>
      </c>
      <c r="C2121">
        <v>2</v>
      </c>
      <c r="D2121">
        <v>105</v>
      </c>
      <c r="E2121" t="s">
        <v>5</v>
      </c>
      <c r="F2121">
        <v>18</v>
      </c>
      <c r="G2121" t="s">
        <v>1</v>
      </c>
      <c r="H2121" t="s">
        <v>18</v>
      </c>
      <c r="I2121" t="s">
        <v>9</v>
      </c>
    </row>
    <row r="2122" spans="1:9">
      <c r="A2122">
        <v>2121</v>
      </c>
      <c r="B2122">
        <v>245</v>
      </c>
      <c r="C2122">
        <v>6</v>
      </c>
      <c r="D2122">
        <v>90</v>
      </c>
      <c r="E2122" t="s">
        <v>5</v>
      </c>
      <c r="F2122">
        <v>34</v>
      </c>
      <c r="G2122" t="s">
        <v>2</v>
      </c>
      <c r="H2122" t="s">
        <v>18</v>
      </c>
      <c r="I2122" t="s">
        <v>21</v>
      </c>
    </row>
    <row r="2123" spans="1:9">
      <c r="A2123">
        <v>2122</v>
      </c>
      <c r="B2123">
        <v>1574</v>
      </c>
      <c r="C2123">
        <v>4</v>
      </c>
      <c r="D2123">
        <v>126</v>
      </c>
      <c r="E2123" t="s">
        <v>6</v>
      </c>
      <c r="F2123">
        <v>23</v>
      </c>
      <c r="G2123" t="s">
        <v>1</v>
      </c>
      <c r="H2123" t="s">
        <v>18</v>
      </c>
      <c r="I2123" t="s">
        <v>11</v>
      </c>
    </row>
    <row r="2124" spans="1:9">
      <c r="A2124">
        <v>2123</v>
      </c>
      <c r="B2124">
        <v>1790</v>
      </c>
      <c r="C2124">
        <v>2</v>
      </c>
      <c r="D2124">
        <v>226</v>
      </c>
      <c r="E2124" t="s">
        <v>5</v>
      </c>
      <c r="F2124">
        <v>27</v>
      </c>
      <c r="G2124" t="s">
        <v>1</v>
      </c>
      <c r="H2124" t="s">
        <v>17</v>
      </c>
      <c r="I2124" t="s">
        <v>9</v>
      </c>
    </row>
    <row r="2125" spans="1:9">
      <c r="A2125">
        <v>2124</v>
      </c>
      <c r="B2125">
        <v>1906</v>
      </c>
      <c r="C2125">
        <v>4</v>
      </c>
      <c r="D2125">
        <v>137</v>
      </c>
      <c r="E2125" t="s">
        <v>6</v>
      </c>
      <c r="F2125">
        <v>26</v>
      </c>
      <c r="G2125" t="s">
        <v>1</v>
      </c>
      <c r="H2125" t="s">
        <v>17</v>
      </c>
      <c r="I2125" t="s">
        <v>11</v>
      </c>
    </row>
    <row r="2126" spans="1:9">
      <c r="A2126">
        <v>2125</v>
      </c>
      <c r="B2126">
        <v>658</v>
      </c>
      <c r="C2126">
        <v>9</v>
      </c>
      <c r="D2126">
        <v>90</v>
      </c>
      <c r="E2126" t="s">
        <v>5</v>
      </c>
      <c r="F2126">
        <v>31</v>
      </c>
      <c r="G2126" t="s">
        <v>2</v>
      </c>
      <c r="H2126" t="s">
        <v>18</v>
      </c>
      <c r="I2126" t="s">
        <v>24</v>
      </c>
    </row>
    <row r="2127" spans="1:9">
      <c r="A2127">
        <v>2126</v>
      </c>
      <c r="B2127">
        <v>2073</v>
      </c>
      <c r="C2127">
        <v>2</v>
      </c>
      <c r="D2127">
        <v>90</v>
      </c>
      <c r="E2127" t="s">
        <v>5</v>
      </c>
      <c r="F2127">
        <v>20</v>
      </c>
      <c r="G2127" t="s">
        <v>1</v>
      </c>
      <c r="H2127" t="s">
        <v>18</v>
      </c>
      <c r="I2127" t="s">
        <v>9</v>
      </c>
    </row>
    <row r="2128" spans="1:9">
      <c r="A2128">
        <v>2127</v>
      </c>
      <c r="B2128">
        <v>1109</v>
      </c>
      <c r="C2128">
        <v>2</v>
      </c>
      <c r="D2128">
        <v>80</v>
      </c>
      <c r="E2128" t="s">
        <v>5</v>
      </c>
      <c r="F2128">
        <v>33</v>
      </c>
      <c r="G2128" t="s">
        <v>1</v>
      </c>
      <c r="H2128" t="s">
        <v>18</v>
      </c>
      <c r="I2128" t="s">
        <v>9</v>
      </c>
    </row>
    <row r="2129" spans="1:9">
      <c r="A2129">
        <v>2128</v>
      </c>
      <c r="B2129">
        <v>675</v>
      </c>
      <c r="C2129">
        <v>4</v>
      </c>
      <c r="D2129">
        <v>127</v>
      </c>
      <c r="E2129" t="s">
        <v>6</v>
      </c>
      <c r="F2129">
        <v>30</v>
      </c>
      <c r="G2129" t="s">
        <v>1</v>
      </c>
      <c r="H2129" t="s">
        <v>18</v>
      </c>
      <c r="I2129" t="s">
        <v>11</v>
      </c>
    </row>
    <row r="2130" spans="1:9">
      <c r="A2130">
        <v>2129</v>
      </c>
      <c r="B2130">
        <v>944</v>
      </c>
      <c r="C2130">
        <v>3</v>
      </c>
      <c r="D2130">
        <v>166</v>
      </c>
      <c r="E2130" t="s">
        <v>5</v>
      </c>
      <c r="F2130">
        <v>18</v>
      </c>
      <c r="G2130" t="s">
        <v>1</v>
      </c>
      <c r="H2130" t="s">
        <v>17</v>
      </c>
      <c r="I2130" t="s">
        <v>10</v>
      </c>
    </row>
    <row r="2131" spans="1:9">
      <c r="A2131">
        <v>2130</v>
      </c>
      <c r="B2131">
        <v>1647</v>
      </c>
      <c r="C2131">
        <v>8</v>
      </c>
      <c r="D2131">
        <v>40</v>
      </c>
      <c r="E2131" t="s">
        <v>5</v>
      </c>
      <c r="F2131">
        <v>28</v>
      </c>
      <c r="G2131" t="s">
        <v>2</v>
      </c>
      <c r="H2131" t="s">
        <v>18</v>
      </c>
      <c r="I2131" t="s">
        <v>23</v>
      </c>
    </row>
    <row r="2132" spans="1:9">
      <c r="A2132">
        <v>2131</v>
      </c>
      <c r="B2132">
        <v>852</v>
      </c>
      <c r="C2132">
        <v>7</v>
      </c>
      <c r="D2132">
        <v>40</v>
      </c>
      <c r="E2132" t="s">
        <v>6</v>
      </c>
      <c r="F2132">
        <v>26</v>
      </c>
      <c r="G2132" t="s">
        <v>2</v>
      </c>
      <c r="H2132" t="s">
        <v>18</v>
      </c>
      <c r="I2132" t="s">
        <v>22</v>
      </c>
    </row>
    <row r="2133" spans="1:9">
      <c r="A2133">
        <v>2132</v>
      </c>
      <c r="B2133">
        <v>1185</v>
      </c>
      <c r="C2133">
        <v>7</v>
      </c>
      <c r="D2133">
        <v>90</v>
      </c>
      <c r="E2133" t="s">
        <v>5</v>
      </c>
      <c r="F2133">
        <v>42</v>
      </c>
      <c r="G2133" t="s">
        <v>2</v>
      </c>
      <c r="H2133" t="s">
        <v>18</v>
      </c>
      <c r="I2133" t="s">
        <v>22</v>
      </c>
    </row>
    <row r="2134" spans="1:9">
      <c r="A2134">
        <v>2133</v>
      </c>
      <c r="B2134">
        <v>234</v>
      </c>
      <c r="C2134">
        <v>5</v>
      </c>
      <c r="D2134">
        <v>206</v>
      </c>
      <c r="E2134" t="s">
        <v>5</v>
      </c>
      <c r="F2134">
        <v>19</v>
      </c>
      <c r="G2134" t="s">
        <v>1</v>
      </c>
      <c r="H2134" t="s">
        <v>17</v>
      </c>
      <c r="I2134" t="s">
        <v>12</v>
      </c>
    </row>
    <row r="2135" spans="1:9">
      <c r="A2135">
        <v>2134</v>
      </c>
      <c r="B2135">
        <v>237</v>
      </c>
      <c r="C2135">
        <v>6</v>
      </c>
      <c r="D2135">
        <v>230</v>
      </c>
      <c r="E2135" t="s">
        <v>5</v>
      </c>
      <c r="F2135">
        <v>31</v>
      </c>
      <c r="G2135" t="s">
        <v>2</v>
      </c>
      <c r="H2135" t="s">
        <v>17</v>
      </c>
      <c r="I2135" t="s">
        <v>21</v>
      </c>
    </row>
    <row r="2136" spans="1:9">
      <c r="A2136">
        <v>2135</v>
      </c>
      <c r="B2136">
        <v>1213</v>
      </c>
      <c r="C2136">
        <v>8</v>
      </c>
      <c r="D2136">
        <v>40</v>
      </c>
      <c r="E2136" t="s">
        <v>6</v>
      </c>
      <c r="F2136">
        <v>21</v>
      </c>
      <c r="G2136" t="s">
        <v>2</v>
      </c>
      <c r="H2136" t="s">
        <v>18</v>
      </c>
      <c r="I2136" t="s">
        <v>23</v>
      </c>
    </row>
    <row r="2137" spans="1:9">
      <c r="A2137">
        <v>2136</v>
      </c>
      <c r="B2137">
        <v>2113</v>
      </c>
      <c r="C2137">
        <v>4</v>
      </c>
      <c r="D2137">
        <v>140</v>
      </c>
      <c r="E2137" t="s">
        <v>5</v>
      </c>
      <c r="F2137">
        <v>32</v>
      </c>
      <c r="G2137" t="s">
        <v>1</v>
      </c>
      <c r="H2137" t="s">
        <v>18</v>
      </c>
      <c r="I2137" t="s">
        <v>11</v>
      </c>
    </row>
    <row r="2138" spans="1:9">
      <c r="A2138">
        <v>2137</v>
      </c>
      <c r="B2138">
        <v>1654</v>
      </c>
      <c r="C2138">
        <v>7</v>
      </c>
      <c r="D2138">
        <v>349</v>
      </c>
      <c r="E2138" t="s">
        <v>6</v>
      </c>
      <c r="F2138">
        <v>33</v>
      </c>
      <c r="G2138" t="s">
        <v>2</v>
      </c>
      <c r="H2138" t="s">
        <v>17</v>
      </c>
      <c r="I2138" t="s">
        <v>22</v>
      </c>
    </row>
    <row r="2139" spans="1:9">
      <c r="A2139">
        <v>2138</v>
      </c>
      <c r="B2139">
        <v>1958</v>
      </c>
      <c r="C2139">
        <v>2</v>
      </c>
      <c r="D2139">
        <v>194</v>
      </c>
      <c r="E2139" t="s">
        <v>6</v>
      </c>
      <c r="F2139">
        <v>33</v>
      </c>
      <c r="G2139" t="s">
        <v>1</v>
      </c>
      <c r="H2139" t="s">
        <v>18</v>
      </c>
      <c r="I2139" t="s">
        <v>9</v>
      </c>
    </row>
    <row r="2140" spans="1:9">
      <c r="A2140">
        <v>2139</v>
      </c>
      <c r="B2140">
        <v>378</v>
      </c>
      <c r="C2140">
        <v>2</v>
      </c>
      <c r="D2140">
        <v>90</v>
      </c>
      <c r="E2140" t="s">
        <v>6</v>
      </c>
      <c r="F2140">
        <v>52</v>
      </c>
      <c r="G2140" t="s">
        <v>1</v>
      </c>
      <c r="H2140" t="s">
        <v>18</v>
      </c>
      <c r="I2140" t="s">
        <v>9</v>
      </c>
    </row>
    <row r="2141" spans="1:9">
      <c r="A2141">
        <v>2140</v>
      </c>
      <c r="B2141">
        <v>758</v>
      </c>
      <c r="C2141">
        <v>4</v>
      </c>
      <c r="D2141">
        <v>175</v>
      </c>
      <c r="E2141" t="s">
        <v>5</v>
      </c>
      <c r="F2141">
        <v>33</v>
      </c>
      <c r="G2141" t="s">
        <v>1</v>
      </c>
      <c r="H2141" t="s">
        <v>18</v>
      </c>
      <c r="I2141" t="s">
        <v>11</v>
      </c>
    </row>
    <row r="2142" spans="1:9">
      <c r="A2142">
        <v>2141</v>
      </c>
      <c r="B2142">
        <v>633</v>
      </c>
      <c r="C2142">
        <v>3</v>
      </c>
      <c r="D2142">
        <v>97</v>
      </c>
      <c r="E2142" t="s">
        <v>5</v>
      </c>
      <c r="F2142">
        <v>25</v>
      </c>
      <c r="G2142" t="s">
        <v>1</v>
      </c>
      <c r="H2142" t="s">
        <v>18</v>
      </c>
      <c r="I2142" t="s">
        <v>10</v>
      </c>
    </row>
    <row r="2143" spans="1:9">
      <c r="A2143">
        <v>2142</v>
      </c>
      <c r="B2143">
        <v>1933</v>
      </c>
      <c r="C2143">
        <v>4</v>
      </c>
      <c r="D2143">
        <v>143</v>
      </c>
      <c r="E2143" t="s">
        <v>5</v>
      </c>
      <c r="F2143">
        <v>24</v>
      </c>
      <c r="G2143" t="s">
        <v>1</v>
      </c>
      <c r="H2143" t="s">
        <v>18</v>
      </c>
      <c r="I2143" t="s">
        <v>11</v>
      </c>
    </row>
    <row r="2144" spans="1:9">
      <c r="A2144">
        <v>2143</v>
      </c>
      <c r="B2144">
        <v>2104</v>
      </c>
      <c r="C2144">
        <v>2</v>
      </c>
      <c r="D2144">
        <v>193</v>
      </c>
      <c r="E2144" t="s">
        <v>6</v>
      </c>
      <c r="F2144">
        <v>29</v>
      </c>
      <c r="G2144" t="s">
        <v>1</v>
      </c>
      <c r="H2144" t="s">
        <v>17</v>
      </c>
      <c r="I2144" t="s">
        <v>9</v>
      </c>
    </row>
    <row r="2145" spans="1:9">
      <c r="A2145">
        <v>2144</v>
      </c>
      <c r="B2145">
        <v>1598</v>
      </c>
      <c r="C2145">
        <v>4</v>
      </c>
      <c r="D2145">
        <v>90</v>
      </c>
      <c r="E2145" t="s">
        <v>6</v>
      </c>
      <c r="F2145">
        <v>30</v>
      </c>
      <c r="G2145" t="s">
        <v>1</v>
      </c>
      <c r="H2145" t="s">
        <v>18</v>
      </c>
      <c r="I2145" t="s">
        <v>11</v>
      </c>
    </row>
    <row r="2146" spans="1:9">
      <c r="A2146">
        <v>2145</v>
      </c>
      <c r="B2146">
        <v>703</v>
      </c>
      <c r="C2146">
        <v>4</v>
      </c>
      <c r="D2146">
        <v>235</v>
      </c>
      <c r="E2146" t="s">
        <v>5</v>
      </c>
      <c r="F2146">
        <v>31</v>
      </c>
      <c r="G2146" t="s">
        <v>1</v>
      </c>
      <c r="H2146" t="s">
        <v>17</v>
      </c>
      <c r="I2146" t="s">
        <v>11</v>
      </c>
    </row>
    <row r="2147" spans="1:9">
      <c r="A2147">
        <v>2146</v>
      </c>
      <c r="B2147">
        <v>643</v>
      </c>
      <c r="C2147">
        <v>2</v>
      </c>
      <c r="D2147">
        <v>126</v>
      </c>
      <c r="E2147" t="s">
        <v>6</v>
      </c>
      <c r="F2147">
        <v>24</v>
      </c>
      <c r="G2147" t="s">
        <v>1</v>
      </c>
      <c r="H2147" t="s">
        <v>18</v>
      </c>
      <c r="I2147" t="s">
        <v>9</v>
      </c>
    </row>
    <row r="2148" spans="1:9">
      <c r="A2148">
        <v>2147</v>
      </c>
      <c r="B2148">
        <v>2063</v>
      </c>
      <c r="C2148">
        <v>1</v>
      </c>
      <c r="D2148">
        <v>90</v>
      </c>
      <c r="E2148" t="s">
        <v>6</v>
      </c>
      <c r="F2148">
        <v>22</v>
      </c>
      <c r="G2148" t="s">
        <v>1</v>
      </c>
      <c r="H2148" t="s">
        <v>18</v>
      </c>
      <c r="I2148" t="s">
        <v>8</v>
      </c>
    </row>
    <row r="2149" spans="1:9">
      <c r="A2149">
        <v>2148</v>
      </c>
      <c r="B2149">
        <v>1578</v>
      </c>
      <c r="C2149">
        <v>4</v>
      </c>
      <c r="D2149">
        <v>152</v>
      </c>
      <c r="E2149" t="s">
        <v>6</v>
      </c>
      <c r="F2149">
        <v>33</v>
      </c>
      <c r="G2149" t="s">
        <v>1</v>
      </c>
      <c r="H2149" t="s">
        <v>17</v>
      </c>
      <c r="I2149" t="s">
        <v>11</v>
      </c>
    </row>
    <row r="2150" spans="1:9">
      <c r="A2150">
        <v>2149</v>
      </c>
      <c r="B2150">
        <v>2035</v>
      </c>
      <c r="C2150">
        <v>6</v>
      </c>
      <c r="D2150">
        <v>212</v>
      </c>
      <c r="E2150" t="s">
        <v>6</v>
      </c>
      <c r="F2150">
        <v>20</v>
      </c>
      <c r="G2150" t="s">
        <v>2</v>
      </c>
      <c r="H2150" t="s">
        <v>17</v>
      </c>
      <c r="I2150" t="s">
        <v>21</v>
      </c>
    </row>
    <row r="2151" spans="1:9">
      <c r="A2151">
        <v>2150</v>
      </c>
      <c r="B2151">
        <v>2078</v>
      </c>
      <c r="C2151">
        <v>5</v>
      </c>
      <c r="D2151">
        <v>91</v>
      </c>
      <c r="E2151" t="s">
        <v>5</v>
      </c>
      <c r="F2151">
        <v>21</v>
      </c>
      <c r="G2151" t="s">
        <v>1</v>
      </c>
      <c r="H2151" t="s">
        <v>18</v>
      </c>
      <c r="I2151" t="s">
        <v>12</v>
      </c>
    </row>
    <row r="2152" spans="1:9">
      <c r="A2152">
        <v>2151</v>
      </c>
      <c r="B2152">
        <v>2118</v>
      </c>
      <c r="C2152">
        <v>5</v>
      </c>
      <c r="D2152">
        <v>167</v>
      </c>
      <c r="E2152" t="s">
        <v>5</v>
      </c>
      <c r="F2152">
        <v>19</v>
      </c>
      <c r="G2152" t="s">
        <v>1</v>
      </c>
      <c r="H2152" t="s">
        <v>18</v>
      </c>
      <c r="I2152" t="s">
        <v>12</v>
      </c>
    </row>
    <row r="2153" spans="1:9">
      <c r="A2153">
        <v>2152</v>
      </c>
      <c r="B2153">
        <v>1813</v>
      </c>
      <c r="C2153">
        <v>3</v>
      </c>
      <c r="D2153">
        <v>213</v>
      </c>
      <c r="E2153" t="s">
        <v>5</v>
      </c>
      <c r="F2153">
        <v>40</v>
      </c>
      <c r="G2153" t="s">
        <v>1</v>
      </c>
      <c r="H2153" t="s">
        <v>18</v>
      </c>
      <c r="I2153" t="s">
        <v>10</v>
      </c>
    </row>
    <row r="2154" spans="1:9">
      <c r="A2154">
        <v>2153</v>
      </c>
      <c r="B2154">
        <v>862</v>
      </c>
      <c r="C2154">
        <v>3</v>
      </c>
      <c r="D2154">
        <v>103</v>
      </c>
      <c r="E2154" t="s">
        <v>6</v>
      </c>
      <c r="F2154">
        <v>30</v>
      </c>
      <c r="G2154" t="s">
        <v>1</v>
      </c>
      <c r="H2154" t="s">
        <v>17</v>
      </c>
      <c r="I2154" t="s">
        <v>10</v>
      </c>
    </row>
    <row r="2155" spans="1:9">
      <c r="A2155">
        <v>2154</v>
      </c>
      <c r="B2155">
        <v>1569</v>
      </c>
      <c r="C2155">
        <v>9</v>
      </c>
      <c r="D2155">
        <v>40</v>
      </c>
      <c r="E2155" t="s">
        <v>5</v>
      </c>
      <c r="F2155">
        <v>35</v>
      </c>
      <c r="G2155" t="s">
        <v>2</v>
      </c>
      <c r="H2155" t="s">
        <v>18</v>
      </c>
      <c r="I2155" t="s">
        <v>24</v>
      </c>
    </row>
    <row r="2156" spans="1:9">
      <c r="A2156">
        <v>2155</v>
      </c>
      <c r="B2156">
        <v>1055</v>
      </c>
      <c r="C2156">
        <v>5</v>
      </c>
      <c r="D2156">
        <v>99</v>
      </c>
      <c r="E2156" t="s">
        <v>5</v>
      </c>
      <c r="F2156">
        <v>26</v>
      </c>
      <c r="G2156" t="s">
        <v>1</v>
      </c>
      <c r="H2156" t="s">
        <v>18</v>
      </c>
      <c r="I2156" t="s">
        <v>12</v>
      </c>
    </row>
    <row r="2157" spans="1:9">
      <c r="A2157">
        <v>2156</v>
      </c>
      <c r="B2157">
        <v>161</v>
      </c>
      <c r="C2157">
        <v>1</v>
      </c>
      <c r="D2157">
        <v>90</v>
      </c>
      <c r="E2157" t="s">
        <v>5</v>
      </c>
      <c r="F2157">
        <v>36</v>
      </c>
      <c r="G2157" t="s">
        <v>1</v>
      </c>
      <c r="H2157" t="s">
        <v>18</v>
      </c>
      <c r="I2157" t="s">
        <v>8</v>
      </c>
    </row>
    <row r="2158" spans="1:9">
      <c r="A2158">
        <v>2157</v>
      </c>
      <c r="B2158">
        <v>869</v>
      </c>
      <c r="C2158">
        <v>5</v>
      </c>
      <c r="D2158">
        <v>216</v>
      </c>
      <c r="E2158" t="s">
        <v>5</v>
      </c>
      <c r="F2158">
        <v>23</v>
      </c>
      <c r="G2158" t="s">
        <v>1</v>
      </c>
      <c r="H2158" t="s">
        <v>17</v>
      </c>
      <c r="I2158" t="s">
        <v>12</v>
      </c>
    </row>
    <row r="2159" spans="1:9">
      <c r="A2159">
        <v>2158</v>
      </c>
      <c r="B2159">
        <v>1565</v>
      </c>
      <c r="C2159">
        <v>8</v>
      </c>
      <c r="D2159">
        <v>306</v>
      </c>
      <c r="E2159" t="s">
        <v>5</v>
      </c>
      <c r="F2159">
        <v>23</v>
      </c>
      <c r="G2159" t="s">
        <v>2</v>
      </c>
      <c r="H2159" t="s">
        <v>18</v>
      </c>
      <c r="I2159" t="s">
        <v>23</v>
      </c>
    </row>
    <row r="2160" spans="1:9">
      <c r="A2160">
        <v>2159</v>
      </c>
      <c r="B2160">
        <v>2123</v>
      </c>
      <c r="C2160">
        <v>2</v>
      </c>
      <c r="D2160">
        <v>147</v>
      </c>
      <c r="E2160" t="s">
        <v>5</v>
      </c>
      <c r="F2160">
        <v>35</v>
      </c>
      <c r="G2160" t="s">
        <v>1</v>
      </c>
      <c r="H2160" t="s">
        <v>18</v>
      </c>
      <c r="I2160" t="s">
        <v>9</v>
      </c>
    </row>
    <row r="2161" spans="1:9">
      <c r="A2161">
        <v>2160</v>
      </c>
      <c r="B2161">
        <v>1762</v>
      </c>
      <c r="C2161">
        <v>4</v>
      </c>
      <c r="D2161">
        <v>120</v>
      </c>
      <c r="E2161" t="s">
        <v>6</v>
      </c>
      <c r="F2161">
        <v>22</v>
      </c>
      <c r="G2161" t="s">
        <v>1</v>
      </c>
      <c r="H2161" t="s">
        <v>17</v>
      </c>
      <c r="I2161" t="s">
        <v>11</v>
      </c>
    </row>
    <row r="2162" spans="1:9">
      <c r="A2162">
        <v>2161</v>
      </c>
      <c r="B2162">
        <v>1308</v>
      </c>
      <c r="C2162">
        <v>4</v>
      </c>
      <c r="D2162">
        <v>168</v>
      </c>
      <c r="E2162" t="s">
        <v>5</v>
      </c>
      <c r="F2162">
        <v>28</v>
      </c>
      <c r="G2162" t="s">
        <v>1</v>
      </c>
      <c r="H2162" t="s">
        <v>17</v>
      </c>
      <c r="I2162" t="s">
        <v>11</v>
      </c>
    </row>
    <row r="2163" spans="1:9">
      <c r="A2163">
        <v>2162</v>
      </c>
      <c r="B2163">
        <v>1801</v>
      </c>
      <c r="C2163">
        <v>4</v>
      </c>
      <c r="D2163">
        <v>147</v>
      </c>
      <c r="E2163" t="s">
        <v>6</v>
      </c>
      <c r="F2163">
        <v>27</v>
      </c>
      <c r="G2163" t="s">
        <v>1</v>
      </c>
      <c r="H2163" t="s">
        <v>18</v>
      </c>
      <c r="I2163" t="s">
        <v>11</v>
      </c>
    </row>
    <row r="2164" spans="1:9">
      <c r="A2164">
        <v>2163</v>
      </c>
      <c r="B2164">
        <v>1018</v>
      </c>
      <c r="C2164">
        <v>4</v>
      </c>
      <c r="D2164">
        <v>141</v>
      </c>
      <c r="E2164" t="s">
        <v>5</v>
      </c>
      <c r="F2164">
        <v>33</v>
      </c>
      <c r="G2164" t="s">
        <v>1</v>
      </c>
      <c r="H2164" t="s">
        <v>17</v>
      </c>
      <c r="I2164" t="s">
        <v>11</v>
      </c>
    </row>
    <row r="2165" spans="1:9">
      <c r="A2165">
        <v>2164</v>
      </c>
      <c r="B2165">
        <v>1937</v>
      </c>
      <c r="C2165">
        <v>8</v>
      </c>
      <c r="D2165">
        <v>214</v>
      </c>
      <c r="E2165" t="s">
        <v>6</v>
      </c>
      <c r="F2165">
        <v>21</v>
      </c>
      <c r="G2165" t="s">
        <v>2</v>
      </c>
      <c r="H2165" t="s">
        <v>18</v>
      </c>
      <c r="I2165" t="s">
        <v>23</v>
      </c>
    </row>
    <row r="2166" spans="1:9">
      <c r="A2166">
        <v>2165</v>
      </c>
      <c r="B2166">
        <v>1244</v>
      </c>
      <c r="C2166">
        <v>4</v>
      </c>
      <c r="D2166">
        <v>122</v>
      </c>
      <c r="E2166" t="s">
        <v>5</v>
      </c>
      <c r="F2166">
        <v>28</v>
      </c>
      <c r="G2166" t="s">
        <v>1</v>
      </c>
      <c r="H2166" t="s">
        <v>17</v>
      </c>
      <c r="I2166" t="s">
        <v>11</v>
      </c>
    </row>
    <row r="2167" spans="1:9">
      <c r="A2167">
        <v>2166</v>
      </c>
      <c r="B2167">
        <v>71</v>
      </c>
      <c r="C2167">
        <v>1</v>
      </c>
      <c r="D2167">
        <v>89</v>
      </c>
      <c r="E2167" t="s">
        <v>6</v>
      </c>
      <c r="F2167">
        <v>21</v>
      </c>
      <c r="G2167" t="s">
        <v>1</v>
      </c>
      <c r="H2167" t="s">
        <v>18</v>
      </c>
      <c r="I2167" t="s">
        <v>8</v>
      </c>
    </row>
    <row r="2168" spans="1:9">
      <c r="A2168">
        <v>2167</v>
      </c>
      <c r="B2168">
        <v>1888</v>
      </c>
      <c r="C2168">
        <v>4</v>
      </c>
      <c r="D2168">
        <v>218</v>
      </c>
      <c r="E2168" t="s">
        <v>6</v>
      </c>
      <c r="F2168">
        <v>35</v>
      </c>
      <c r="G2168" t="s">
        <v>1</v>
      </c>
      <c r="H2168" t="s">
        <v>18</v>
      </c>
      <c r="I2168" t="s">
        <v>11</v>
      </c>
    </row>
    <row r="2169" spans="1:9">
      <c r="A2169">
        <v>2168</v>
      </c>
      <c r="B2169">
        <v>341</v>
      </c>
      <c r="C2169">
        <v>2</v>
      </c>
      <c r="D2169">
        <v>175</v>
      </c>
      <c r="E2169" t="s">
        <v>6</v>
      </c>
      <c r="F2169">
        <v>19</v>
      </c>
      <c r="G2169" t="s">
        <v>1</v>
      </c>
      <c r="H2169" t="s">
        <v>18</v>
      </c>
      <c r="I2169" t="s">
        <v>9</v>
      </c>
    </row>
    <row r="2170" spans="1:9">
      <c r="A2170">
        <v>2169</v>
      </c>
      <c r="B2170">
        <v>309</v>
      </c>
      <c r="C2170">
        <v>4</v>
      </c>
      <c r="D2170">
        <v>90</v>
      </c>
      <c r="E2170" t="s">
        <v>6</v>
      </c>
      <c r="F2170">
        <v>18</v>
      </c>
      <c r="G2170" t="s">
        <v>1</v>
      </c>
      <c r="H2170" t="s">
        <v>18</v>
      </c>
      <c r="I2170" t="s">
        <v>11</v>
      </c>
    </row>
    <row r="2171" spans="1:9">
      <c r="A2171">
        <v>2170</v>
      </c>
      <c r="B2171">
        <v>84</v>
      </c>
      <c r="C2171">
        <v>7</v>
      </c>
      <c r="D2171">
        <v>90</v>
      </c>
      <c r="E2171" t="s">
        <v>6</v>
      </c>
      <c r="F2171">
        <v>30</v>
      </c>
      <c r="G2171" t="s">
        <v>2</v>
      </c>
      <c r="H2171" t="s">
        <v>18</v>
      </c>
      <c r="I2171" t="s">
        <v>22</v>
      </c>
    </row>
    <row r="2172" spans="1:9">
      <c r="A2172">
        <v>2171</v>
      </c>
      <c r="B2172">
        <v>1325</v>
      </c>
      <c r="C2172">
        <v>4</v>
      </c>
      <c r="D2172">
        <v>90</v>
      </c>
      <c r="E2172" t="s">
        <v>5</v>
      </c>
      <c r="F2172">
        <v>32</v>
      </c>
      <c r="G2172" t="s">
        <v>1</v>
      </c>
      <c r="H2172" t="s">
        <v>18</v>
      </c>
      <c r="I2172" t="s">
        <v>11</v>
      </c>
    </row>
    <row r="2173" spans="1:9">
      <c r="A2173">
        <v>2172</v>
      </c>
      <c r="B2173">
        <v>837</v>
      </c>
      <c r="C2173">
        <v>9</v>
      </c>
      <c r="D2173">
        <v>90</v>
      </c>
      <c r="E2173" t="s">
        <v>5</v>
      </c>
      <c r="F2173">
        <v>29</v>
      </c>
      <c r="G2173" t="s">
        <v>2</v>
      </c>
      <c r="H2173" t="s">
        <v>18</v>
      </c>
      <c r="I2173" t="s">
        <v>24</v>
      </c>
    </row>
    <row r="2174" spans="1:9">
      <c r="A2174">
        <v>2173</v>
      </c>
      <c r="B2174">
        <v>14</v>
      </c>
      <c r="C2174">
        <v>5</v>
      </c>
      <c r="D2174">
        <v>192</v>
      </c>
      <c r="E2174" t="s">
        <v>5</v>
      </c>
      <c r="F2174">
        <v>25</v>
      </c>
      <c r="G2174" t="s">
        <v>1</v>
      </c>
      <c r="H2174" t="s">
        <v>18</v>
      </c>
      <c r="I2174" t="s">
        <v>12</v>
      </c>
    </row>
    <row r="2175" spans="1:9">
      <c r="A2175">
        <v>2174</v>
      </c>
      <c r="B2175">
        <v>740</v>
      </c>
      <c r="C2175">
        <v>7</v>
      </c>
      <c r="D2175">
        <v>90</v>
      </c>
      <c r="E2175" t="s">
        <v>6</v>
      </c>
      <c r="F2175">
        <v>31</v>
      </c>
      <c r="G2175" t="s">
        <v>2</v>
      </c>
      <c r="H2175" t="s">
        <v>18</v>
      </c>
      <c r="I2175" t="s">
        <v>22</v>
      </c>
    </row>
    <row r="2176" spans="1:9">
      <c r="A2176">
        <v>2175</v>
      </c>
      <c r="B2176">
        <v>929</v>
      </c>
      <c r="C2176">
        <v>3</v>
      </c>
      <c r="D2176">
        <v>184</v>
      </c>
      <c r="E2176" t="s">
        <v>5</v>
      </c>
      <c r="F2176">
        <v>34</v>
      </c>
      <c r="G2176" t="s">
        <v>1</v>
      </c>
      <c r="H2176" t="s">
        <v>18</v>
      </c>
      <c r="I2176" t="s">
        <v>10</v>
      </c>
    </row>
    <row r="2177" spans="1:9">
      <c r="A2177">
        <v>2176</v>
      </c>
      <c r="B2177">
        <v>668</v>
      </c>
      <c r="C2177">
        <v>4</v>
      </c>
      <c r="D2177">
        <v>118</v>
      </c>
      <c r="E2177" t="s">
        <v>5</v>
      </c>
      <c r="F2177">
        <v>22</v>
      </c>
      <c r="G2177" t="s">
        <v>1</v>
      </c>
      <c r="H2177" t="s">
        <v>18</v>
      </c>
      <c r="I2177" t="s">
        <v>11</v>
      </c>
    </row>
    <row r="2178" spans="1:9">
      <c r="A2178">
        <v>2177</v>
      </c>
      <c r="B2178">
        <v>1984</v>
      </c>
      <c r="C2178">
        <v>9</v>
      </c>
      <c r="D2178">
        <v>40</v>
      </c>
      <c r="E2178" t="s">
        <v>5</v>
      </c>
      <c r="F2178">
        <v>25</v>
      </c>
      <c r="G2178" t="s">
        <v>2</v>
      </c>
      <c r="H2178" t="s">
        <v>18</v>
      </c>
      <c r="I2178" t="s">
        <v>24</v>
      </c>
    </row>
    <row r="2179" spans="1:9">
      <c r="A2179">
        <v>2178</v>
      </c>
      <c r="B2179">
        <v>1661</v>
      </c>
      <c r="C2179">
        <v>4</v>
      </c>
      <c r="D2179">
        <v>90</v>
      </c>
      <c r="E2179" t="s">
        <v>5</v>
      </c>
      <c r="F2179">
        <v>19</v>
      </c>
      <c r="G2179" t="s">
        <v>1</v>
      </c>
      <c r="H2179" t="s">
        <v>18</v>
      </c>
      <c r="I2179" t="s">
        <v>11</v>
      </c>
    </row>
    <row r="2180" spans="1:9">
      <c r="A2180">
        <v>2179</v>
      </c>
      <c r="B2180">
        <v>2105</v>
      </c>
      <c r="C2180">
        <v>5</v>
      </c>
      <c r="D2180">
        <v>103</v>
      </c>
      <c r="E2180" t="s">
        <v>5</v>
      </c>
      <c r="F2180">
        <v>28</v>
      </c>
      <c r="G2180" t="s">
        <v>1</v>
      </c>
      <c r="H2180" t="s">
        <v>17</v>
      </c>
      <c r="I2180" t="s">
        <v>12</v>
      </c>
    </row>
    <row r="2181" spans="1:9">
      <c r="A2181">
        <v>2180</v>
      </c>
      <c r="B2181">
        <v>1073</v>
      </c>
      <c r="C2181">
        <v>2</v>
      </c>
      <c r="D2181">
        <v>186</v>
      </c>
      <c r="E2181" t="s">
        <v>5</v>
      </c>
      <c r="F2181">
        <v>30</v>
      </c>
      <c r="G2181" t="s">
        <v>1</v>
      </c>
      <c r="H2181" t="s">
        <v>18</v>
      </c>
      <c r="I2181" t="s">
        <v>9</v>
      </c>
    </row>
    <row r="2182" spans="1:9">
      <c r="A2182">
        <v>2181</v>
      </c>
      <c r="B2182">
        <v>1242</v>
      </c>
      <c r="C2182">
        <v>1</v>
      </c>
      <c r="D2182">
        <v>90</v>
      </c>
      <c r="E2182" t="s">
        <v>6</v>
      </c>
      <c r="F2182">
        <v>32</v>
      </c>
      <c r="G2182" t="s">
        <v>1</v>
      </c>
      <c r="H2182" t="s">
        <v>18</v>
      </c>
      <c r="I2182" t="s">
        <v>8</v>
      </c>
    </row>
    <row r="2183" spans="1:9">
      <c r="A2183">
        <v>2182</v>
      </c>
      <c r="B2183">
        <v>260</v>
      </c>
      <c r="C2183">
        <v>2</v>
      </c>
      <c r="D2183">
        <v>177</v>
      </c>
      <c r="E2183" t="s">
        <v>6</v>
      </c>
      <c r="F2183">
        <v>20</v>
      </c>
      <c r="G2183" t="s">
        <v>1</v>
      </c>
      <c r="H2183" t="s">
        <v>18</v>
      </c>
      <c r="I2183" t="s">
        <v>9</v>
      </c>
    </row>
    <row r="2184" spans="1:9">
      <c r="A2184">
        <v>2183</v>
      </c>
      <c r="B2184">
        <v>1183</v>
      </c>
      <c r="C2184">
        <v>1</v>
      </c>
      <c r="D2184">
        <v>99</v>
      </c>
      <c r="E2184" t="s">
        <v>5</v>
      </c>
      <c r="F2184">
        <v>21</v>
      </c>
      <c r="G2184" t="s">
        <v>1</v>
      </c>
      <c r="H2184" t="s">
        <v>18</v>
      </c>
      <c r="I2184" t="s">
        <v>8</v>
      </c>
    </row>
    <row r="2185" spans="1:9">
      <c r="A2185">
        <v>2184</v>
      </c>
      <c r="B2185">
        <v>1001</v>
      </c>
      <c r="C2185">
        <v>5</v>
      </c>
      <c r="D2185">
        <v>188</v>
      </c>
      <c r="E2185" t="s">
        <v>6</v>
      </c>
      <c r="F2185">
        <v>31</v>
      </c>
      <c r="G2185" t="s">
        <v>1</v>
      </c>
      <c r="H2185" t="s">
        <v>17</v>
      </c>
      <c r="I2185" t="s">
        <v>12</v>
      </c>
    </row>
    <row r="2186" spans="1:9">
      <c r="A2186">
        <v>2185</v>
      </c>
      <c r="B2186">
        <v>1906</v>
      </c>
      <c r="C2186">
        <v>1</v>
      </c>
      <c r="D2186">
        <v>214</v>
      </c>
      <c r="E2186" t="s">
        <v>6</v>
      </c>
      <c r="F2186">
        <v>26</v>
      </c>
      <c r="G2186" t="s">
        <v>1</v>
      </c>
      <c r="H2186" t="s">
        <v>18</v>
      </c>
      <c r="I2186" t="s">
        <v>8</v>
      </c>
    </row>
    <row r="2187" spans="1:9">
      <c r="A2187">
        <v>2186</v>
      </c>
      <c r="B2187">
        <v>1408</v>
      </c>
      <c r="C2187">
        <v>1</v>
      </c>
      <c r="D2187">
        <v>90</v>
      </c>
      <c r="E2187" t="s">
        <v>6</v>
      </c>
      <c r="F2187">
        <v>28</v>
      </c>
      <c r="G2187" t="s">
        <v>1</v>
      </c>
      <c r="H2187" t="s">
        <v>18</v>
      </c>
      <c r="I2187" t="s">
        <v>8</v>
      </c>
    </row>
    <row r="2188" spans="1:9">
      <c r="A2188">
        <v>2187</v>
      </c>
      <c r="B2188">
        <v>510</v>
      </c>
      <c r="C2188">
        <v>9</v>
      </c>
      <c r="D2188">
        <v>40</v>
      </c>
      <c r="E2188" t="s">
        <v>6</v>
      </c>
      <c r="F2188">
        <v>18</v>
      </c>
      <c r="G2188" t="s">
        <v>2</v>
      </c>
      <c r="H2188" t="s">
        <v>18</v>
      </c>
      <c r="I2188" t="s">
        <v>24</v>
      </c>
    </row>
    <row r="2189" spans="1:9">
      <c r="A2189">
        <v>2188</v>
      </c>
      <c r="B2189">
        <v>1793</v>
      </c>
      <c r="C2189">
        <v>5</v>
      </c>
      <c r="D2189">
        <v>87</v>
      </c>
      <c r="E2189" t="s">
        <v>6</v>
      </c>
      <c r="F2189">
        <v>27</v>
      </c>
      <c r="G2189" t="s">
        <v>1</v>
      </c>
      <c r="H2189" t="s">
        <v>17</v>
      </c>
      <c r="I2189" t="s">
        <v>12</v>
      </c>
    </row>
    <row r="2190" spans="1:9">
      <c r="A2190">
        <v>2189</v>
      </c>
      <c r="B2190">
        <v>521</v>
      </c>
      <c r="C2190">
        <v>1</v>
      </c>
      <c r="D2190">
        <v>90</v>
      </c>
      <c r="E2190" t="s">
        <v>6</v>
      </c>
      <c r="F2190">
        <v>19</v>
      </c>
      <c r="G2190" t="s">
        <v>1</v>
      </c>
      <c r="H2190" t="s">
        <v>18</v>
      </c>
      <c r="I2190" t="s">
        <v>8</v>
      </c>
    </row>
    <row r="2191" spans="1:9">
      <c r="A2191">
        <v>2190</v>
      </c>
      <c r="B2191">
        <v>1594</v>
      </c>
      <c r="C2191">
        <v>2</v>
      </c>
      <c r="D2191">
        <v>90</v>
      </c>
      <c r="E2191" t="s">
        <v>5</v>
      </c>
      <c r="F2191">
        <v>34</v>
      </c>
      <c r="G2191" t="s">
        <v>1</v>
      </c>
      <c r="H2191" t="s">
        <v>18</v>
      </c>
      <c r="I2191" t="s">
        <v>9</v>
      </c>
    </row>
    <row r="2192" spans="1:9">
      <c r="A2192">
        <v>2191</v>
      </c>
      <c r="B2192">
        <v>1970</v>
      </c>
      <c r="C2192">
        <v>6</v>
      </c>
      <c r="D2192">
        <v>40</v>
      </c>
      <c r="E2192" t="s">
        <v>6</v>
      </c>
      <c r="F2192">
        <v>33</v>
      </c>
      <c r="G2192" t="s">
        <v>2</v>
      </c>
      <c r="H2192" t="s">
        <v>18</v>
      </c>
      <c r="I2192" t="s">
        <v>21</v>
      </c>
    </row>
    <row r="2193" spans="1:9">
      <c r="A2193">
        <v>2192</v>
      </c>
      <c r="B2193">
        <v>637</v>
      </c>
      <c r="C2193">
        <v>7</v>
      </c>
      <c r="D2193">
        <v>40</v>
      </c>
      <c r="E2193" t="s">
        <v>6</v>
      </c>
      <c r="F2193">
        <v>19</v>
      </c>
      <c r="G2193" t="s">
        <v>2</v>
      </c>
      <c r="H2193" t="s">
        <v>18</v>
      </c>
      <c r="I2193" t="s">
        <v>22</v>
      </c>
    </row>
    <row r="2194" spans="1:9">
      <c r="A2194">
        <v>2193</v>
      </c>
      <c r="B2194">
        <v>1063</v>
      </c>
      <c r="C2194">
        <v>4</v>
      </c>
      <c r="D2194">
        <v>90</v>
      </c>
      <c r="E2194" t="s">
        <v>6</v>
      </c>
      <c r="F2194">
        <v>32</v>
      </c>
      <c r="G2194" t="s">
        <v>1</v>
      </c>
      <c r="H2194" t="s">
        <v>18</v>
      </c>
      <c r="I2194" t="s">
        <v>11</v>
      </c>
    </row>
    <row r="2195" spans="1:9">
      <c r="A2195">
        <v>2194</v>
      </c>
      <c r="B2195">
        <v>366</v>
      </c>
      <c r="C2195">
        <v>1</v>
      </c>
      <c r="D2195">
        <v>129</v>
      </c>
      <c r="E2195" t="s">
        <v>6</v>
      </c>
      <c r="F2195">
        <v>31</v>
      </c>
      <c r="G2195" t="s">
        <v>1</v>
      </c>
      <c r="H2195" t="s">
        <v>17</v>
      </c>
      <c r="I2195" t="s">
        <v>8</v>
      </c>
    </row>
    <row r="2196" spans="1:9">
      <c r="A2196">
        <v>2195</v>
      </c>
      <c r="B2196">
        <v>527</v>
      </c>
      <c r="C2196">
        <v>2</v>
      </c>
      <c r="D2196">
        <v>90</v>
      </c>
      <c r="E2196" t="s">
        <v>6</v>
      </c>
      <c r="F2196">
        <v>26</v>
      </c>
      <c r="G2196" t="s">
        <v>1</v>
      </c>
      <c r="H2196" t="s">
        <v>18</v>
      </c>
      <c r="I2196" t="s">
        <v>9</v>
      </c>
    </row>
    <row r="2197" spans="1:9">
      <c r="A2197">
        <v>2196</v>
      </c>
      <c r="B2197">
        <v>1416</v>
      </c>
      <c r="C2197">
        <v>2</v>
      </c>
      <c r="D2197">
        <v>186</v>
      </c>
      <c r="E2197" t="s">
        <v>6</v>
      </c>
      <c r="F2197">
        <v>29</v>
      </c>
      <c r="G2197" t="s">
        <v>1</v>
      </c>
      <c r="H2197" t="s">
        <v>18</v>
      </c>
      <c r="I2197" t="s">
        <v>9</v>
      </c>
    </row>
    <row r="2198" spans="1:9">
      <c r="A2198">
        <v>2197</v>
      </c>
      <c r="B2198">
        <v>1850</v>
      </c>
      <c r="C2198">
        <v>2</v>
      </c>
      <c r="D2198">
        <v>180</v>
      </c>
      <c r="E2198" t="s">
        <v>5</v>
      </c>
      <c r="F2198">
        <v>35</v>
      </c>
      <c r="G2198" t="s">
        <v>1</v>
      </c>
      <c r="H2198" t="s">
        <v>18</v>
      </c>
      <c r="I2198" t="s">
        <v>9</v>
      </c>
    </row>
    <row r="2199" spans="1:9">
      <c r="A2199">
        <v>2198</v>
      </c>
      <c r="B2199">
        <v>487</v>
      </c>
      <c r="C2199">
        <v>2</v>
      </c>
      <c r="D2199">
        <v>90</v>
      </c>
      <c r="E2199" t="s">
        <v>5</v>
      </c>
      <c r="F2199">
        <v>22</v>
      </c>
      <c r="G2199" t="s">
        <v>1</v>
      </c>
      <c r="H2199" t="s">
        <v>18</v>
      </c>
      <c r="I2199" t="s">
        <v>9</v>
      </c>
    </row>
    <row r="2200" spans="1:9">
      <c r="A2200">
        <v>2199</v>
      </c>
      <c r="B2200">
        <v>799</v>
      </c>
      <c r="C2200">
        <v>6</v>
      </c>
      <c r="D2200">
        <v>40</v>
      </c>
      <c r="E2200" t="s">
        <v>6</v>
      </c>
      <c r="F2200">
        <v>30</v>
      </c>
      <c r="G2200" t="s">
        <v>2</v>
      </c>
      <c r="H2200" t="s">
        <v>18</v>
      </c>
      <c r="I2200" t="s">
        <v>21</v>
      </c>
    </row>
    <row r="2201" spans="1:9">
      <c r="A2201">
        <v>2200</v>
      </c>
      <c r="B2201">
        <v>97</v>
      </c>
      <c r="C2201">
        <v>2</v>
      </c>
      <c r="D2201">
        <v>113</v>
      </c>
      <c r="E2201" t="s">
        <v>6</v>
      </c>
      <c r="F2201">
        <v>28</v>
      </c>
      <c r="G2201" t="s">
        <v>1</v>
      </c>
      <c r="H2201" t="s">
        <v>18</v>
      </c>
      <c r="I2201" t="s">
        <v>9</v>
      </c>
    </row>
    <row r="2202" spans="1:9">
      <c r="A2202">
        <v>2201</v>
      </c>
      <c r="B2202">
        <v>1075</v>
      </c>
      <c r="C2202">
        <v>4</v>
      </c>
      <c r="D2202">
        <v>90</v>
      </c>
      <c r="E2202" t="s">
        <v>5</v>
      </c>
      <c r="F2202">
        <v>24</v>
      </c>
      <c r="G2202" t="s">
        <v>1</v>
      </c>
      <c r="H2202" t="s">
        <v>18</v>
      </c>
      <c r="I2202" t="s">
        <v>11</v>
      </c>
    </row>
    <row r="2203" spans="1:9">
      <c r="A2203">
        <v>2202</v>
      </c>
      <c r="B2203">
        <v>1596</v>
      </c>
      <c r="C2203">
        <v>6</v>
      </c>
      <c r="D2203">
        <v>40</v>
      </c>
      <c r="E2203" t="s">
        <v>6</v>
      </c>
      <c r="F2203">
        <v>26</v>
      </c>
      <c r="G2203" t="s">
        <v>2</v>
      </c>
      <c r="H2203" t="s">
        <v>18</v>
      </c>
      <c r="I2203" t="s">
        <v>21</v>
      </c>
    </row>
    <row r="2204" spans="1:9">
      <c r="A2204">
        <v>2203</v>
      </c>
      <c r="B2204">
        <v>1063</v>
      </c>
      <c r="C2204">
        <v>1</v>
      </c>
      <c r="D2204">
        <v>129</v>
      </c>
      <c r="E2204" t="s">
        <v>6</v>
      </c>
      <c r="F2204">
        <v>32</v>
      </c>
      <c r="G2204" t="s">
        <v>1</v>
      </c>
      <c r="H2204" t="s">
        <v>17</v>
      </c>
      <c r="I2204" t="s">
        <v>8</v>
      </c>
    </row>
    <row r="2205" spans="1:9">
      <c r="A2205">
        <v>2204</v>
      </c>
      <c r="B2205">
        <v>1476</v>
      </c>
      <c r="C2205">
        <v>4</v>
      </c>
      <c r="D2205">
        <v>90</v>
      </c>
      <c r="E2205" t="s">
        <v>5</v>
      </c>
      <c r="F2205">
        <v>22</v>
      </c>
      <c r="G2205" t="s">
        <v>1</v>
      </c>
      <c r="H2205" t="s">
        <v>18</v>
      </c>
      <c r="I2205" t="s">
        <v>11</v>
      </c>
    </row>
    <row r="2206" spans="1:9">
      <c r="A2206">
        <v>2205</v>
      </c>
      <c r="B2206">
        <v>26</v>
      </c>
      <c r="C2206">
        <v>2</v>
      </c>
      <c r="D2206">
        <v>202</v>
      </c>
      <c r="E2206" t="s">
        <v>6</v>
      </c>
      <c r="F2206">
        <v>34</v>
      </c>
      <c r="G2206" t="s">
        <v>1</v>
      </c>
      <c r="H2206" t="s">
        <v>17</v>
      </c>
      <c r="I2206" t="s">
        <v>9</v>
      </c>
    </row>
    <row r="2207" spans="1:9">
      <c r="A2207">
        <v>2206</v>
      </c>
      <c r="B2207">
        <v>1495</v>
      </c>
      <c r="C2207">
        <v>2</v>
      </c>
      <c r="D2207">
        <v>145</v>
      </c>
      <c r="E2207" t="s">
        <v>5</v>
      </c>
      <c r="F2207">
        <v>25</v>
      </c>
      <c r="G2207" t="s">
        <v>1</v>
      </c>
      <c r="H2207" t="s">
        <v>17</v>
      </c>
      <c r="I2207" t="s">
        <v>9</v>
      </c>
    </row>
    <row r="2208" spans="1:9">
      <c r="A2208">
        <v>2207</v>
      </c>
      <c r="B2208">
        <v>1308</v>
      </c>
      <c r="C2208">
        <v>3</v>
      </c>
      <c r="D2208">
        <v>174</v>
      </c>
      <c r="E2208" t="s">
        <v>5</v>
      </c>
      <c r="F2208">
        <v>28</v>
      </c>
      <c r="G2208" t="s">
        <v>1</v>
      </c>
      <c r="H2208" t="s">
        <v>18</v>
      </c>
      <c r="I2208" t="s">
        <v>10</v>
      </c>
    </row>
    <row r="2209" spans="1:9">
      <c r="A2209">
        <v>2208</v>
      </c>
      <c r="B2209">
        <v>1520</v>
      </c>
      <c r="C2209">
        <v>1</v>
      </c>
      <c r="D2209">
        <v>135</v>
      </c>
      <c r="E2209" t="s">
        <v>6</v>
      </c>
      <c r="F2209">
        <v>26</v>
      </c>
      <c r="G2209" t="s">
        <v>1</v>
      </c>
      <c r="H2209" t="s">
        <v>18</v>
      </c>
      <c r="I2209" t="s">
        <v>8</v>
      </c>
    </row>
    <row r="2210" spans="1:9">
      <c r="A2210">
        <v>2209</v>
      </c>
      <c r="B2210">
        <v>1633</v>
      </c>
      <c r="C2210">
        <v>5</v>
      </c>
      <c r="D2210">
        <v>102</v>
      </c>
      <c r="E2210" t="s">
        <v>6</v>
      </c>
      <c r="F2210">
        <v>30</v>
      </c>
      <c r="G2210" t="s">
        <v>1</v>
      </c>
      <c r="H2210" t="s">
        <v>18</v>
      </c>
      <c r="I2210" t="s">
        <v>12</v>
      </c>
    </row>
    <row r="2211" spans="1:9">
      <c r="A2211">
        <v>2210</v>
      </c>
      <c r="B2211">
        <v>1298</v>
      </c>
      <c r="C2211">
        <v>3</v>
      </c>
      <c r="D2211">
        <v>206</v>
      </c>
      <c r="E2211" t="s">
        <v>5</v>
      </c>
      <c r="F2211">
        <v>28</v>
      </c>
      <c r="G2211" t="s">
        <v>1</v>
      </c>
      <c r="H2211" t="s">
        <v>17</v>
      </c>
      <c r="I2211" t="s">
        <v>10</v>
      </c>
    </row>
    <row r="2212" spans="1:9">
      <c r="A2212">
        <v>2211</v>
      </c>
      <c r="B2212">
        <v>781</v>
      </c>
      <c r="C2212">
        <v>2</v>
      </c>
      <c r="D2212">
        <v>93</v>
      </c>
      <c r="E2212" t="s">
        <v>6</v>
      </c>
      <c r="F2212">
        <v>18</v>
      </c>
      <c r="G2212" t="s">
        <v>1</v>
      </c>
      <c r="H2212" t="s">
        <v>18</v>
      </c>
      <c r="I2212" t="s">
        <v>9</v>
      </c>
    </row>
    <row r="2213" spans="1:9">
      <c r="A2213">
        <v>2212</v>
      </c>
      <c r="B2213">
        <v>2040</v>
      </c>
      <c r="C2213">
        <v>2</v>
      </c>
      <c r="D2213">
        <v>195</v>
      </c>
      <c r="E2213" t="s">
        <v>6</v>
      </c>
      <c r="F2213">
        <v>20</v>
      </c>
      <c r="G2213" t="s">
        <v>1</v>
      </c>
      <c r="H2213" t="s">
        <v>18</v>
      </c>
      <c r="I2213" t="s">
        <v>9</v>
      </c>
    </row>
    <row r="2214" spans="1:9">
      <c r="A2214">
        <v>2213</v>
      </c>
      <c r="B2214">
        <v>1668</v>
      </c>
      <c r="C2214">
        <v>5</v>
      </c>
      <c r="D2214">
        <v>90</v>
      </c>
      <c r="E2214" t="s">
        <v>5</v>
      </c>
      <c r="F2214">
        <v>18</v>
      </c>
      <c r="G2214" t="s">
        <v>1</v>
      </c>
      <c r="H2214" t="s">
        <v>18</v>
      </c>
      <c r="I2214" t="s">
        <v>12</v>
      </c>
    </row>
    <row r="2215" spans="1:9">
      <c r="A2215">
        <v>2214</v>
      </c>
      <c r="B2215">
        <v>143</v>
      </c>
      <c r="C2215">
        <v>8</v>
      </c>
      <c r="D2215">
        <v>197</v>
      </c>
      <c r="E2215" t="s">
        <v>5</v>
      </c>
      <c r="F2215">
        <v>32</v>
      </c>
      <c r="G2215" t="s">
        <v>2</v>
      </c>
      <c r="H2215" t="s">
        <v>18</v>
      </c>
      <c r="I2215" t="s">
        <v>23</v>
      </c>
    </row>
    <row r="2216" spans="1:9">
      <c r="A2216">
        <v>2215</v>
      </c>
      <c r="B2216">
        <v>516</v>
      </c>
      <c r="C2216">
        <v>7</v>
      </c>
      <c r="D2216">
        <v>40</v>
      </c>
      <c r="E2216" t="s">
        <v>6</v>
      </c>
      <c r="F2216">
        <v>39</v>
      </c>
      <c r="G2216" t="s">
        <v>2</v>
      </c>
      <c r="H2216" t="s">
        <v>18</v>
      </c>
      <c r="I2216" t="s">
        <v>22</v>
      </c>
    </row>
    <row r="2217" spans="1:9">
      <c r="A2217">
        <v>2216</v>
      </c>
      <c r="B2217">
        <v>108</v>
      </c>
      <c r="C2217">
        <v>4</v>
      </c>
      <c r="D2217">
        <v>189</v>
      </c>
      <c r="E2217" t="s">
        <v>5</v>
      </c>
      <c r="F2217">
        <v>21</v>
      </c>
      <c r="G2217" t="s">
        <v>1</v>
      </c>
      <c r="H2217" t="s">
        <v>18</v>
      </c>
      <c r="I2217" t="s">
        <v>11</v>
      </c>
    </row>
    <row r="2218" spans="1:9">
      <c r="A2218">
        <v>2217</v>
      </c>
      <c r="B2218">
        <v>475</v>
      </c>
      <c r="C2218">
        <v>2</v>
      </c>
      <c r="D2218">
        <v>112</v>
      </c>
      <c r="E2218" t="s">
        <v>5</v>
      </c>
      <c r="F2218">
        <v>27</v>
      </c>
      <c r="G2218" t="s">
        <v>1</v>
      </c>
      <c r="H2218" t="s">
        <v>18</v>
      </c>
      <c r="I2218" t="s">
        <v>9</v>
      </c>
    </row>
    <row r="2219" spans="1:9">
      <c r="A2219">
        <v>2218</v>
      </c>
      <c r="B2219">
        <v>1491</v>
      </c>
      <c r="C2219">
        <v>5</v>
      </c>
      <c r="D2219">
        <v>240</v>
      </c>
      <c r="E2219" t="s">
        <v>5</v>
      </c>
      <c r="F2219">
        <v>28</v>
      </c>
      <c r="G2219" t="s">
        <v>1</v>
      </c>
      <c r="H2219" t="s">
        <v>17</v>
      </c>
      <c r="I2219" t="s">
        <v>12</v>
      </c>
    </row>
    <row r="2220" spans="1:9">
      <c r="A2220">
        <v>2219</v>
      </c>
      <c r="B2220">
        <v>1082</v>
      </c>
      <c r="C2220">
        <v>3</v>
      </c>
      <c r="D2220">
        <v>127</v>
      </c>
      <c r="E2220" t="s">
        <v>6</v>
      </c>
      <c r="F2220">
        <v>24</v>
      </c>
      <c r="G2220" t="s">
        <v>1</v>
      </c>
      <c r="H2220" t="s">
        <v>18</v>
      </c>
      <c r="I2220" t="s">
        <v>10</v>
      </c>
    </row>
    <row r="2221" spans="1:9">
      <c r="A2221">
        <v>2220</v>
      </c>
      <c r="B2221">
        <v>1876</v>
      </c>
      <c r="C2221">
        <v>9</v>
      </c>
      <c r="D2221">
        <v>40</v>
      </c>
      <c r="E2221" t="s">
        <v>6</v>
      </c>
      <c r="F2221">
        <v>28</v>
      </c>
      <c r="G2221" t="s">
        <v>2</v>
      </c>
      <c r="H2221" t="s">
        <v>18</v>
      </c>
      <c r="I2221" t="s">
        <v>24</v>
      </c>
    </row>
    <row r="2222" spans="1:9">
      <c r="A2222">
        <v>2221</v>
      </c>
      <c r="B2222">
        <v>889</v>
      </c>
      <c r="C2222">
        <v>6</v>
      </c>
      <c r="D2222">
        <v>150</v>
      </c>
      <c r="E2222" t="s">
        <v>5</v>
      </c>
      <c r="F2222">
        <v>35</v>
      </c>
      <c r="G2222" t="s">
        <v>2</v>
      </c>
      <c r="H2222" t="s">
        <v>17</v>
      </c>
      <c r="I2222" t="s">
        <v>21</v>
      </c>
    </row>
    <row r="2223" spans="1:9">
      <c r="A2223">
        <v>2222</v>
      </c>
      <c r="B2223">
        <v>1652</v>
      </c>
      <c r="C2223">
        <v>7</v>
      </c>
      <c r="D2223">
        <v>40</v>
      </c>
      <c r="E2223" t="s">
        <v>5</v>
      </c>
      <c r="F2223">
        <v>22</v>
      </c>
      <c r="G2223" t="s">
        <v>2</v>
      </c>
      <c r="H2223" t="s">
        <v>18</v>
      </c>
      <c r="I2223" t="s">
        <v>22</v>
      </c>
    </row>
    <row r="2224" spans="1:9">
      <c r="A2224">
        <v>2223</v>
      </c>
      <c r="B2224">
        <v>2001</v>
      </c>
      <c r="C2224">
        <v>5</v>
      </c>
      <c r="D2224">
        <v>144</v>
      </c>
      <c r="E2224" t="s">
        <v>5</v>
      </c>
      <c r="F2224">
        <v>28</v>
      </c>
      <c r="G2224" t="s">
        <v>1</v>
      </c>
      <c r="H2224" t="s">
        <v>18</v>
      </c>
      <c r="I2224" t="s">
        <v>12</v>
      </c>
    </row>
    <row r="2225" spans="1:9">
      <c r="A2225">
        <v>2224</v>
      </c>
      <c r="B2225">
        <v>961</v>
      </c>
      <c r="C2225">
        <v>5</v>
      </c>
      <c r="D2225">
        <v>142</v>
      </c>
      <c r="E2225" t="s">
        <v>5</v>
      </c>
      <c r="F2225">
        <v>31</v>
      </c>
      <c r="G2225" t="s">
        <v>1</v>
      </c>
      <c r="H2225" t="s">
        <v>17</v>
      </c>
      <c r="I2225" t="s">
        <v>12</v>
      </c>
    </row>
    <row r="2226" spans="1:9">
      <c r="A2226">
        <v>2225</v>
      </c>
      <c r="B2226">
        <v>42</v>
      </c>
      <c r="C2226">
        <v>1</v>
      </c>
      <c r="D2226">
        <v>117</v>
      </c>
      <c r="E2226" t="s">
        <v>5</v>
      </c>
      <c r="F2226">
        <v>37</v>
      </c>
      <c r="G2226" t="s">
        <v>1</v>
      </c>
      <c r="H2226" t="s">
        <v>18</v>
      </c>
      <c r="I2226" t="s">
        <v>8</v>
      </c>
    </row>
    <row r="2227" spans="1:9">
      <c r="A2227">
        <v>2226</v>
      </c>
      <c r="B2227">
        <v>1668</v>
      </c>
      <c r="C2227">
        <v>3</v>
      </c>
      <c r="D2227">
        <v>199</v>
      </c>
      <c r="E2227" t="s">
        <v>5</v>
      </c>
      <c r="F2227">
        <v>18</v>
      </c>
      <c r="G2227" t="s">
        <v>1</v>
      </c>
      <c r="H2227" t="s">
        <v>18</v>
      </c>
      <c r="I2227" t="s">
        <v>10</v>
      </c>
    </row>
    <row r="2228" spans="1:9">
      <c r="A2228">
        <v>2227</v>
      </c>
      <c r="B2228">
        <v>715</v>
      </c>
      <c r="C2228">
        <v>4</v>
      </c>
      <c r="D2228">
        <v>129</v>
      </c>
      <c r="E2228" t="s">
        <v>5</v>
      </c>
      <c r="F2228">
        <v>21</v>
      </c>
      <c r="G2228" t="s">
        <v>1</v>
      </c>
      <c r="H2228" t="s">
        <v>17</v>
      </c>
      <c r="I2228" t="s">
        <v>11</v>
      </c>
    </row>
    <row r="2229" spans="1:9">
      <c r="A2229">
        <v>2228</v>
      </c>
      <c r="B2229">
        <v>525</v>
      </c>
      <c r="C2229">
        <v>5</v>
      </c>
      <c r="D2229">
        <v>171</v>
      </c>
      <c r="E2229" t="s">
        <v>5</v>
      </c>
      <c r="F2229">
        <v>30</v>
      </c>
      <c r="G2229" t="s">
        <v>1</v>
      </c>
      <c r="H2229" t="s">
        <v>17</v>
      </c>
      <c r="I2229" t="s">
        <v>12</v>
      </c>
    </row>
    <row r="2230" spans="1:9">
      <c r="A2230">
        <v>2229</v>
      </c>
      <c r="B2230">
        <v>1270</v>
      </c>
      <c r="C2230">
        <v>2</v>
      </c>
      <c r="D2230">
        <v>235</v>
      </c>
      <c r="E2230" t="s">
        <v>5</v>
      </c>
      <c r="F2230">
        <v>31</v>
      </c>
      <c r="G2230" t="s">
        <v>1</v>
      </c>
      <c r="H2230" t="s">
        <v>17</v>
      </c>
      <c r="I2230" t="s">
        <v>9</v>
      </c>
    </row>
    <row r="2231" spans="1:9">
      <c r="A2231">
        <v>2230</v>
      </c>
      <c r="B2231">
        <v>785</v>
      </c>
      <c r="C2231">
        <v>5</v>
      </c>
      <c r="D2231">
        <v>243</v>
      </c>
      <c r="E2231" t="s">
        <v>6</v>
      </c>
      <c r="F2231">
        <v>30</v>
      </c>
      <c r="G2231" t="s">
        <v>1</v>
      </c>
      <c r="H2231" t="s">
        <v>18</v>
      </c>
      <c r="I2231" t="s">
        <v>12</v>
      </c>
    </row>
    <row r="2232" spans="1:9">
      <c r="A2232">
        <v>2231</v>
      </c>
      <c r="B2232">
        <v>1461</v>
      </c>
      <c r="C2232">
        <v>4</v>
      </c>
      <c r="D2232">
        <v>144</v>
      </c>
      <c r="E2232" t="s">
        <v>5</v>
      </c>
      <c r="F2232">
        <v>38</v>
      </c>
      <c r="G2232" t="s">
        <v>1</v>
      </c>
      <c r="H2232" t="s">
        <v>18</v>
      </c>
      <c r="I2232" t="s">
        <v>11</v>
      </c>
    </row>
    <row r="2233" spans="1:9">
      <c r="A2233">
        <v>2232</v>
      </c>
      <c r="B2233">
        <v>2105</v>
      </c>
      <c r="C2233">
        <v>4</v>
      </c>
      <c r="D2233">
        <v>132</v>
      </c>
      <c r="E2233" t="s">
        <v>5</v>
      </c>
      <c r="F2233">
        <v>28</v>
      </c>
      <c r="G2233" t="s">
        <v>1</v>
      </c>
      <c r="H2233" t="s">
        <v>18</v>
      </c>
      <c r="I2233" t="s">
        <v>11</v>
      </c>
    </row>
    <row r="2234" spans="1:9">
      <c r="A2234">
        <v>2233</v>
      </c>
      <c r="B2234">
        <v>178</v>
      </c>
      <c r="C2234">
        <v>5</v>
      </c>
      <c r="D2234">
        <v>90</v>
      </c>
      <c r="E2234" t="s">
        <v>6</v>
      </c>
      <c r="F2234">
        <v>22</v>
      </c>
      <c r="G2234" t="s">
        <v>1</v>
      </c>
      <c r="H2234" t="s">
        <v>18</v>
      </c>
      <c r="I2234" t="s">
        <v>12</v>
      </c>
    </row>
    <row r="2235" spans="1:9">
      <c r="A2235">
        <v>2234</v>
      </c>
      <c r="B2235">
        <v>1496</v>
      </c>
      <c r="C2235">
        <v>3</v>
      </c>
      <c r="D2235">
        <v>90</v>
      </c>
      <c r="E2235" t="s">
        <v>5</v>
      </c>
      <c r="F2235">
        <v>23</v>
      </c>
      <c r="G2235" t="s">
        <v>1</v>
      </c>
      <c r="H2235" t="s">
        <v>18</v>
      </c>
      <c r="I2235" t="s">
        <v>10</v>
      </c>
    </row>
    <row r="2236" spans="1:9">
      <c r="A2236">
        <v>2235</v>
      </c>
      <c r="B2236">
        <v>1878</v>
      </c>
      <c r="C2236">
        <v>6</v>
      </c>
      <c r="D2236">
        <v>90</v>
      </c>
      <c r="E2236" t="s">
        <v>5</v>
      </c>
      <c r="F2236">
        <v>35</v>
      </c>
      <c r="G2236" t="s">
        <v>2</v>
      </c>
      <c r="H2236" t="s">
        <v>18</v>
      </c>
      <c r="I2236" t="s">
        <v>21</v>
      </c>
    </row>
    <row r="2237" spans="1:9">
      <c r="A2237">
        <v>2236</v>
      </c>
      <c r="B2237">
        <v>714</v>
      </c>
      <c r="C2237">
        <v>7</v>
      </c>
      <c r="D2237">
        <v>40</v>
      </c>
      <c r="E2237" t="s">
        <v>6</v>
      </c>
      <c r="F2237">
        <v>37</v>
      </c>
      <c r="G2237" t="s">
        <v>2</v>
      </c>
      <c r="H2237" t="s">
        <v>18</v>
      </c>
      <c r="I2237" t="s">
        <v>22</v>
      </c>
    </row>
    <row r="2238" spans="1:9">
      <c r="A2238">
        <v>2237</v>
      </c>
      <c r="B2238">
        <v>1860</v>
      </c>
      <c r="C2238">
        <v>4</v>
      </c>
      <c r="D2238">
        <v>90</v>
      </c>
      <c r="E2238" t="s">
        <v>6</v>
      </c>
      <c r="F2238">
        <v>27</v>
      </c>
      <c r="G2238" t="s">
        <v>1</v>
      </c>
      <c r="H2238" t="s">
        <v>18</v>
      </c>
      <c r="I2238" t="s">
        <v>11</v>
      </c>
    </row>
    <row r="2239" spans="1:9">
      <c r="A2239">
        <v>2238</v>
      </c>
      <c r="B2239">
        <v>1463</v>
      </c>
      <c r="C2239">
        <v>3</v>
      </c>
      <c r="D2239">
        <v>143</v>
      </c>
      <c r="E2239" t="s">
        <v>6</v>
      </c>
      <c r="F2239">
        <v>24</v>
      </c>
      <c r="G2239" t="s">
        <v>1</v>
      </c>
      <c r="H2239" t="s">
        <v>18</v>
      </c>
      <c r="I2239" t="s">
        <v>10</v>
      </c>
    </row>
    <row r="2240" spans="1:9">
      <c r="A2240">
        <v>2239</v>
      </c>
      <c r="B2240">
        <v>44</v>
      </c>
      <c r="C2240">
        <v>4</v>
      </c>
      <c r="D2240">
        <v>174</v>
      </c>
      <c r="E2240" t="s">
        <v>6</v>
      </c>
      <c r="F2240">
        <v>31</v>
      </c>
      <c r="G2240" t="s">
        <v>1</v>
      </c>
      <c r="H2240" t="s">
        <v>18</v>
      </c>
      <c r="I2240" t="s">
        <v>11</v>
      </c>
    </row>
    <row r="2241" spans="1:9">
      <c r="A2241">
        <v>2240</v>
      </c>
      <c r="B2241">
        <v>1830</v>
      </c>
      <c r="C2241">
        <v>3</v>
      </c>
      <c r="D2241">
        <v>137</v>
      </c>
      <c r="E2241" t="s">
        <v>6</v>
      </c>
      <c r="F2241">
        <v>19</v>
      </c>
      <c r="G2241" t="s">
        <v>1</v>
      </c>
      <c r="H2241" t="s">
        <v>17</v>
      </c>
      <c r="I2241" t="s">
        <v>10</v>
      </c>
    </row>
    <row r="2242" spans="1:9">
      <c r="A2242">
        <v>2241</v>
      </c>
      <c r="B2242">
        <v>753</v>
      </c>
      <c r="C2242">
        <v>2</v>
      </c>
      <c r="D2242">
        <v>148</v>
      </c>
      <c r="E2242" t="s">
        <v>5</v>
      </c>
      <c r="F2242">
        <v>34</v>
      </c>
      <c r="G2242" t="s">
        <v>1</v>
      </c>
      <c r="H2242" t="s">
        <v>17</v>
      </c>
      <c r="I2242" t="s">
        <v>9</v>
      </c>
    </row>
    <row r="2243" spans="1:9">
      <c r="A2243">
        <v>2242</v>
      </c>
      <c r="B2243">
        <v>230</v>
      </c>
      <c r="C2243">
        <v>4</v>
      </c>
      <c r="D2243">
        <v>90</v>
      </c>
      <c r="E2243" t="s">
        <v>6</v>
      </c>
      <c r="F2243">
        <v>26</v>
      </c>
      <c r="G2243" t="s">
        <v>1</v>
      </c>
      <c r="H2243" t="s">
        <v>18</v>
      </c>
      <c r="I2243" t="s">
        <v>11</v>
      </c>
    </row>
    <row r="2244" spans="1:9">
      <c r="A2244">
        <v>2243</v>
      </c>
      <c r="B2244">
        <v>895</v>
      </c>
      <c r="C2244">
        <v>2</v>
      </c>
      <c r="D2244">
        <v>200</v>
      </c>
      <c r="E2244" t="s">
        <v>6</v>
      </c>
      <c r="F2244">
        <v>18</v>
      </c>
      <c r="G2244" t="s">
        <v>1</v>
      </c>
      <c r="H2244" t="s">
        <v>17</v>
      </c>
      <c r="I2244" t="s">
        <v>9</v>
      </c>
    </row>
    <row r="2245" spans="1:9">
      <c r="A2245">
        <v>2244</v>
      </c>
      <c r="B2245">
        <v>1555</v>
      </c>
      <c r="C2245">
        <v>2</v>
      </c>
      <c r="D2245">
        <v>130</v>
      </c>
      <c r="E2245" t="s">
        <v>6</v>
      </c>
      <c r="F2245">
        <v>32</v>
      </c>
      <c r="G2245" t="s">
        <v>1</v>
      </c>
      <c r="H2245" t="s">
        <v>18</v>
      </c>
      <c r="I2245" t="s">
        <v>9</v>
      </c>
    </row>
    <row r="2246" spans="1:9">
      <c r="A2246">
        <v>2245</v>
      </c>
      <c r="B2246">
        <v>4</v>
      </c>
      <c r="C2246">
        <v>8</v>
      </c>
      <c r="D2246">
        <v>372</v>
      </c>
      <c r="E2246" t="s">
        <v>6</v>
      </c>
      <c r="F2246">
        <v>19</v>
      </c>
      <c r="G2246" t="s">
        <v>2</v>
      </c>
      <c r="H2246" t="s">
        <v>17</v>
      </c>
      <c r="I2246" t="s">
        <v>23</v>
      </c>
    </row>
    <row r="2247" spans="1:9">
      <c r="A2247">
        <v>2246</v>
      </c>
      <c r="B2247">
        <v>219</v>
      </c>
      <c r="C2247">
        <v>4</v>
      </c>
      <c r="D2247">
        <v>90</v>
      </c>
      <c r="E2247" t="s">
        <v>5</v>
      </c>
      <c r="F2247">
        <v>36</v>
      </c>
      <c r="G2247" t="s">
        <v>1</v>
      </c>
      <c r="H2247" t="s">
        <v>18</v>
      </c>
      <c r="I2247" t="s">
        <v>11</v>
      </c>
    </row>
    <row r="2248" spans="1:9">
      <c r="A2248">
        <v>2247</v>
      </c>
      <c r="B2248">
        <v>1659</v>
      </c>
      <c r="C2248">
        <v>4</v>
      </c>
      <c r="D2248">
        <v>183</v>
      </c>
      <c r="E2248" t="s">
        <v>5</v>
      </c>
      <c r="F2248">
        <v>33</v>
      </c>
      <c r="G2248" t="s">
        <v>1</v>
      </c>
      <c r="H2248" t="s">
        <v>18</v>
      </c>
      <c r="I2248" t="s">
        <v>11</v>
      </c>
    </row>
    <row r="2249" spans="1:9">
      <c r="A2249">
        <v>2248</v>
      </c>
      <c r="B2249">
        <v>1657</v>
      </c>
      <c r="C2249">
        <v>8</v>
      </c>
      <c r="D2249">
        <v>40</v>
      </c>
      <c r="E2249" t="s">
        <v>6</v>
      </c>
      <c r="F2249">
        <v>34</v>
      </c>
      <c r="G2249" t="s">
        <v>2</v>
      </c>
      <c r="H2249" t="s">
        <v>18</v>
      </c>
      <c r="I2249" t="s">
        <v>23</v>
      </c>
    </row>
    <row r="2250" spans="1:9">
      <c r="A2250">
        <v>2249</v>
      </c>
      <c r="B2250">
        <v>1865</v>
      </c>
      <c r="C2250">
        <v>4</v>
      </c>
      <c r="D2250">
        <v>127</v>
      </c>
      <c r="E2250" t="s">
        <v>5</v>
      </c>
      <c r="F2250">
        <v>22</v>
      </c>
      <c r="G2250" t="s">
        <v>1</v>
      </c>
      <c r="H2250" t="s">
        <v>18</v>
      </c>
      <c r="I2250" t="s">
        <v>11</v>
      </c>
    </row>
    <row r="2251" spans="1:9">
      <c r="A2251">
        <v>2250</v>
      </c>
      <c r="B2251">
        <v>1742</v>
      </c>
      <c r="C2251">
        <v>9</v>
      </c>
      <c r="D2251">
        <v>268</v>
      </c>
      <c r="E2251" t="s">
        <v>6</v>
      </c>
      <c r="F2251">
        <v>30</v>
      </c>
      <c r="G2251" t="s">
        <v>2</v>
      </c>
      <c r="H2251" t="s">
        <v>17</v>
      </c>
      <c r="I2251" t="s">
        <v>24</v>
      </c>
    </row>
    <row r="2252" spans="1:9">
      <c r="A2252">
        <v>2251</v>
      </c>
      <c r="B2252">
        <v>1969</v>
      </c>
      <c r="C2252">
        <v>3</v>
      </c>
      <c r="D2252">
        <v>154</v>
      </c>
      <c r="E2252" t="s">
        <v>5</v>
      </c>
      <c r="F2252">
        <v>29</v>
      </c>
      <c r="G2252" t="s">
        <v>1</v>
      </c>
      <c r="H2252" t="s">
        <v>18</v>
      </c>
      <c r="I2252" t="s">
        <v>10</v>
      </c>
    </row>
    <row r="2253" spans="1:9">
      <c r="A2253">
        <v>2252</v>
      </c>
      <c r="B2253">
        <v>1858</v>
      </c>
      <c r="C2253">
        <v>3</v>
      </c>
      <c r="D2253">
        <v>90</v>
      </c>
      <c r="E2253" t="s">
        <v>5</v>
      </c>
      <c r="F2253">
        <v>25</v>
      </c>
      <c r="G2253" t="s">
        <v>1</v>
      </c>
      <c r="H2253" t="s">
        <v>18</v>
      </c>
      <c r="I2253" t="s">
        <v>10</v>
      </c>
    </row>
    <row r="2254" spans="1:9">
      <c r="A2254">
        <v>2253</v>
      </c>
      <c r="B2254">
        <v>1076</v>
      </c>
      <c r="C2254">
        <v>2</v>
      </c>
      <c r="D2254">
        <v>154</v>
      </c>
      <c r="E2254" t="s">
        <v>6</v>
      </c>
      <c r="F2254">
        <v>20</v>
      </c>
      <c r="G2254" t="s">
        <v>1</v>
      </c>
      <c r="H2254" t="s">
        <v>18</v>
      </c>
      <c r="I2254" t="s">
        <v>9</v>
      </c>
    </row>
    <row r="2255" spans="1:9">
      <c r="A2255">
        <v>2254</v>
      </c>
      <c r="B2255">
        <v>2075</v>
      </c>
      <c r="C2255">
        <v>8</v>
      </c>
      <c r="D2255">
        <v>40</v>
      </c>
      <c r="E2255" t="s">
        <v>6</v>
      </c>
      <c r="F2255">
        <v>34</v>
      </c>
      <c r="G2255" t="s">
        <v>2</v>
      </c>
      <c r="H2255" t="s">
        <v>18</v>
      </c>
      <c r="I2255" t="s">
        <v>23</v>
      </c>
    </row>
    <row r="2256" spans="1:9">
      <c r="A2256">
        <v>2255</v>
      </c>
      <c r="B2256">
        <v>430</v>
      </c>
      <c r="C2256">
        <v>3</v>
      </c>
      <c r="D2256">
        <v>90</v>
      </c>
      <c r="E2256" t="s">
        <v>6</v>
      </c>
      <c r="F2256">
        <v>24</v>
      </c>
      <c r="G2256" t="s">
        <v>1</v>
      </c>
      <c r="H2256" t="s">
        <v>18</v>
      </c>
      <c r="I2256" t="s">
        <v>10</v>
      </c>
    </row>
    <row r="2257" spans="1:9">
      <c r="A2257">
        <v>2256</v>
      </c>
      <c r="B2257">
        <v>1985</v>
      </c>
      <c r="C2257">
        <v>6</v>
      </c>
      <c r="D2257">
        <v>257</v>
      </c>
      <c r="E2257" t="s">
        <v>6</v>
      </c>
      <c r="F2257">
        <v>25</v>
      </c>
      <c r="G2257" t="s">
        <v>2</v>
      </c>
      <c r="H2257" t="s">
        <v>17</v>
      </c>
      <c r="I2257" t="s">
        <v>21</v>
      </c>
    </row>
    <row r="2258" spans="1:9">
      <c r="A2258">
        <v>2257</v>
      </c>
      <c r="B2258">
        <v>1291</v>
      </c>
      <c r="C2258">
        <v>3</v>
      </c>
      <c r="D2258">
        <v>200</v>
      </c>
      <c r="E2258" t="s">
        <v>6</v>
      </c>
      <c r="F2258">
        <v>39</v>
      </c>
      <c r="G2258" t="s">
        <v>1</v>
      </c>
      <c r="H2258" t="s">
        <v>17</v>
      </c>
      <c r="I2258" t="s">
        <v>10</v>
      </c>
    </row>
    <row r="2259" spans="1:9">
      <c r="A2259">
        <v>2258</v>
      </c>
      <c r="B2259">
        <v>2021</v>
      </c>
      <c r="C2259">
        <v>2</v>
      </c>
      <c r="D2259">
        <v>244</v>
      </c>
      <c r="E2259" t="s">
        <v>5</v>
      </c>
      <c r="F2259">
        <v>20</v>
      </c>
      <c r="G2259" t="s">
        <v>1</v>
      </c>
      <c r="H2259" t="s">
        <v>18</v>
      </c>
      <c r="I2259" t="s">
        <v>9</v>
      </c>
    </row>
    <row r="2260" spans="1:9">
      <c r="A2260">
        <v>2259</v>
      </c>
      <c r="B2260">
        <v>1063</v>
      </c>
      <c r="C2260">
        <v>5</v>
      </c>
      <c r="D2260">
        <v>128</v>
      </c>
      <c r="E2260" t="s">
        <v>6</v>
      </c>
      <c r="F2260">
        <v>32</v>
      </c>
      <c r="G2260" t="s">
        <v>1</v>
      </c>
      <c r="H2260" t="s">
        <v>17</v>
      </c>
      <c r="I2260" t="s">
        <v>12</v>
      </c>
    </row>
    <row r="2261" spans="1:9">
      <c r="A2261">
        <v>2260</v>
      </c>
      <c r="B2261">
        <v>487</v>
      </c>
      <c r="C2261">
        <v>4</v>
      </c>
      <c r="D2261">
        <v>249</v>
      </c>
      <c r="E2261" t="s">
        <v>5</v>
      </c>
      <c r="F2261">
        <v>22</v>
      </c>
      <c r="G2261" t="s">
        <v>1</v>
      </c>
      <c r="H2261" t="s">
        <v>18</v>
      </c>
      <c r="I2261" t="s">
        <v>11</v>
      </c>
    </row>
    <row r="2262" spans="1:9">
      <c r="A2262">
        <v>2261</v>
      </c>
      <c r="B2262">
        <v>2029</v>
      </c>
      <c r="C2262">
        <v>3</v>
      </c>
      <c r="D2262">
        <v>90</v>
      </c>
      <c r="E2262" t="s">
        <v>6</v>
      </c>
      <c r="F2262">
        <v>26</v>
      </c>
      <c r="G2262" t="s">
        <v>1</v>
      </c>
      <c r="H2262" t="s">
        <v>18</v>
      </c>
      <c r="I2262" t="s">
        <v>10</v>
      </c>
    </row>
    <row r="2263" spans="1:9">
      <c r="A2263">
        <v>2262</v>
      </c>
      <c r="B2263">
        <v>638</v>
      </c>
      <c r="C2263">
        <v>8</v>
      </c>
      <c r="D2263">
        <v>90</v>
      </c>
      <c r="E2263" t="s">
        <v>5</v>
      </c>
      <c r="F2263">
        <v>34</v>
      </c>
      <c r="G2263" t="s">
        <v>2</v>
      </c>
      <c r="H2263" t="s">
        <v>18</v>
      </c>
      <c r="I2263" t="s">
        <v>23</v>
      </c>
    </row>
    <row r="2264" spans="1:9">
      <c r="A2264">
        <v>2263</v>
      </c>
      <c r="B2264">
        <v>253</v>
      </c>
      <c r="C2264">
        <v>1</v>
      </c>
      <c r="D2264">
        <v>203</v>
      </c>
      <c r="E2264" t="s">
        <v>5</v>
      </c>
      <c r="F2264">
        <v>23</v>
      </c>
      <c r="G2264" t="s">
        <v>1</v>
      </c>
      <c r="H2264" t="s">
        <v>17</v>
      </c>
      <c r="I2264" t="s">
        <v>8</v>
      </c>
    </row>
    <row r="2265" spans="1:9">
      <c r="A2265">
        <v>2264</v>
      </c>
      <c r="B2265">
        <v>1832</v>
      </c>
      <c r="C2265">
        <v>5</v>
      </c>
      <c r="D2265">
        <v>147</v>
      </c>
      <c r="E2265" t="s">
        <v>6</v>
      </c>
      <c r="F2265">
        <v>29</v>
      </c>
      <c r="G2265" t="s">
        <v>1</v>
      </c>
      <c r="H2265" t="s">
        <v>18</v>
      </c>
      <c r="I2265" t="s">
        <v>12</v>
      </c>
    </row>
    <row r="2266" spans="1:9">
      <c r="A2266">
        <v>2265</v>
      </c>
      <c r="B2266">
        <v>181</v>
      </c>
      <c r="C2266">
        <v>3</v>
      </c>
      <c r="D2266">
        <v>104</v>
      </c>
      <c r="E2266" t="s">
        <v>5</v>
      </c>
      <c r="F2266">
        <v>24</v>
      </c>
      <c r="G2266" t="s">
        <v>1</v>
      </c>
      <c r="H2266" t="s">
        <v>18</v>
      </c>
      <c r="I2266" t="s">
        <v>10</v>
      </c>
    </row>
    <row r="2267" spans="1:9">
      <c r="A2267">
        <v>2266</v>
      </c>
      <c r="B2267">
        <v>328</v>
      </c>
      <c r="C2267">
        <v>2</v>
      </c>
      <c r="D2267">
        <v>143</v>
      </c>
      <c r="E2267" t="s">
        <v>5</v>
      </c>
      <c r="F2267">
        <v>35</v>
      </c>
      <c r="G2267" t="s">
        <v>1</v>
      </c>
      <c r="H2267" t="s">
        <v>18</v>
      </c>
      <c r="I2267" t="s">
        <v>9</v>
      </c>
    </row>
    <row r="2268" spans="1:9">
      <c r="A2268">
        <v>2267</v>
      </c>
      <c r="B2268">
        <v>589</v>
      </c>
      <c r="C2268">
        <v>4</v>
      </c>
      <c r="D2268">
        <v>169</v>
      </c>
      <c r="E2268" t="s">
        <v>6</v>
      </c>
      <c r="F2268">
        <v>28</v>
      </c>
      <c r="G2268" t="s">
        <v>1</v>
      </c>
      <c r="H2268" t="s">
        <v>18</v>
      </c>
      <c r="I2268" t="s">
        <v>11</v>
      </c>
    </row>
    <row r="2269" spans="1:9">
      <c r="A2269">
        <v>2268</v>
      </c>
      <c r="B2269">
        <v>1423</v>
      </c>
      <c r="C2269">
        <v>1</v>
      </c>
      <c r="D2269">
        <v>175</v>
      </c>
      <c r="E2269" t="s">
        <v>5</v>
      </c>
      <c r="F2269">
        <v>34</v>
      </c>
      <c r="G2269" t="s">
        <v>1</v>
      </c>
      <c r="H2269" t="s">
        <v>18</v>
      </c>
      <c r="I2269" t="s">
        <v>8</v>
      </c>
    </row>
    <row r="2270" spans="1:9">
      <c r="A2270">
        <v>2269</v>
      </c>
      <c r="B2270">
        <v>1425</v>
      </c>
      <c r="C2270">
        <v>4</v>
      </c>
      <c r="D2270">
        <v>90</v>
      </c>
      <c r="E2270" t="s">
        <v>5</v>
      </c>
      <c r="F2270">
        <v>28</v>
      </c>
      <c r="G2270" t="s">
        <v>1</v>
      </c>
      <c r="H2270" t="s">
        <v>18</v>
      </c>
      <c r="I2270" t="s">
        <v>11</v>
      </c>
    </row>
    <row r="2271" spans="1:9">
      <c r="A2271">
        <v>2270</v>
      </c>
      <c r="B2271">
        <v>574</v>
      </c>
      <c r="C2271">
        <v>9</v>
      </c>
      <c r="D2271">
        <v>90</v>
      </c>
      <c r="E2271" t="s">
        <v>5</v>
      </c>
      <c r="F2271">
        <v>32</v>
      </c>
      <c r="G2271" t="s">
        <v>2</v>
      </c>
      <c r="H2271" t="s">
        <v>18</v>
      </c>
      <c r="I2271" t="s">
        <v>24</v>
      </c>
    </row>
    <row r="2272" spans="1:9">
      <c r="A2272">
        <v>2271</v>
      </c>
      <c r="B2272">
        <v>161</v>
      </c>
      <c r="C2272">
        <v>7</v>
      </c>
      <c r="D2272">
        <v>40</v>
      </c>
      <c r="E2272" t="s">
        <v>5</v>
      </c>
      <c r="F2272">
        <v>36</v>
      </c>
      <c r="G2272" t="s">
        <v>2</v>
      </c>
      <c r="H2272" t="s">
        <v>18</v>
      </c>
      <c r="I2272" t="s">
        <v>22</v>
      </c>
    </row>
    <row r="2273" spans="1:9">
      <c r="A2273">
        <v>2272</v>
      </c>
      <c r="B2273">
        <v>1482</v>
      </c>
      <c r="C2273">
        <v>9</v>
      </c>
      <c r="D2273">
        <v>40</v>
      </c>
      <c r="E2273" t="s">
        <v>6</v>
      </c>
      <c r="F2273">
        <v>28</v>
      </c>
      <c r="G2273" t="s">
        <v>2</v>
      </c>
      <c r="H2273" t="s">
        <v>18</v>
      </c>
      <c r="I2273" t="s">
        <v>24</v>
      </c>
    </row>
    <row r="2274" spans="1:9">
      <c r="A2274">
        <v>2273</v>
      </c>
      <c r="B2274">
        <v>616</v>
      </c>
      <c r="C2274">
        <v>5</v>
      </c>
      <c r="D2274">
        <v>191</v>
      </c>
      <c r="E2274" t="s">
        <v>6</v>
      </c>
      <c r="F2274">
        <v>18</v>
      </c>
      <c r="G2274" t="s">
        <v>1</v>
      </c>
      <c r="H2274" t="s">
        <v>18</v>
      </c>
      <c r="I2274" t="s">
        <v>12</v>
      </c>
    </row>
    <row r="2275" spans="1:9">
      <c r="A2275">
        <v>2274</v>
      </c>
      <c r="B2275">
        <v>1469</v>
      </c>
      <c r="C2275">
        <v>5</v>
      </c>
      <c r="D2275">
        <v>90</v>
      </c>
      <c r="E2275" t="s">
        <v>6</v>
      </c>
      <c r="F2275">
        <v>22</v>
      </c>
      <c r="G2275" t="s">
        <v>1</v>
      </c>
      <c r="H2275" t="s">
        <v>18</v>
      </c>
      <c r="I2275" t="s">
        <v>12</v>
      </c>
    </row>
    <row r="2276" spans="1:9">
      <c r="A2276">
        <v>2275</v>
      </c>
      <c r="B2276">
        <v>1675</v>
      </c>
      <c r="C2276">
        <v>5</v>
      </c>
      <c r="D2276">
        <v>102</v>
      </c>
      <c r="E2276" t="s">
        <v>6</v>
      </c>
      <c r="F2276">
        <v>23</v>
      </c>
      <c r="G2276" t="s">
        <v>1</v>
      </c>
      <c r="H2276" t="s">
        <v>18</v>
      </c>
      <c r="I2276" t="s">
        <v>12</v>
      </c>
    </row>
    <row r="2277" spans="1:9">
      <c r="A2277">
        <v>2276</v>
      </c>
      <c r="B2277">
        <v>1277</v>
      </c>
      <c r="C2277">
        <v>9</v>
      </c>
      <c r="D2277">
        <v>90</v>
      </c>
      <c r="E2277" t="s">
        <v>6</v>
      </c>
      <c r="F2277">
        <v>33</v>
      </c>
      <c r="G2277" t="s">
        <v>2</v>
      </c>
      <c r="H2277" t="s">
        <v>18</v>
      </c>
      <c r="I2277" t="s">
        <v>24</v>
      </c>
    </row>
    <row r="2278" spans="1:9">
      <c r="A2278">
        <v>2277</v>
      </c>
      <c r="B2278">
        <v>1592</v>
      </c>
      <c r="C2278">
        <v>2</v>
      </c>
      <c r="D2278">
        <v>164</v>
      </c>
      <c r="E2278" t="s">
        <v>5</v>
      </c>
      <c r="F2278">
        <v>37</v>
      </c>
      <c r="G2278" t="s">
        <v>1</v>
      </c>
      <c r="H2278" t="s">
        <v>18</v>
      </c>
      <c r="I2278" t="s">
        <v>9</v>
      </c>
    </row>
    <row r="2279" spans="1:9">
      <c r="A2279">
        <v>2278</v>
      </c>
      <c r="B2279">
        <v>1481</v>
      </c>
      <c r="C2279">
        <v>1</v>
      </c>
      <c r="D2279">
        <v>90</v>
      </c>
      <c r="E2279" t="s">
        <v>6</v>
      </c>
      <c r="F2279">
        <v>27</v>
      </c>
      <c r="G2279" t="s">
        <v>1</v>
      </c>
      <c r="H2279" t="s">
        <v>18</v>
      </c>
      <c r="I2279" t="s">
        <v>8</v>
      </c>
    </row>
    <row r="2280" spans="1:9">
      <c r="A2280">
        <v>2279</v>
      </c>
      <c r="B2280">
        <v>1811</v>
      </c>
      <c r="C2280">
        <v>4</v>
      </c>
      <c r="D2280">
        <v>87</v>
      </c>
      <c r="E2280" t="s">
        <v>6</v>
      </c>
      <c r="F2280">
        <v>22</v>
      </c>
      <c r="G2280" t="s">
        <v>1</v>
      </c>
      <c r="H2280" t="s">
        <v>17</v>
      </c>
      <c r="I2280" t="s">
        <v>11</v>
      </c>
    </row>
    <row r="2281" spans="1:9">
      <c r="A2281">
        <v>2280</v>
      </c>
      <c r="B2281">
        <v>548</v>
      </c>
      <c r="C2281">
        <v>7</v>
      </c>
      <c r="D2281">
        <v>40</v>
      </c>
      <c r="E2281" t="s">
        <v>6</v>
      </c>
      <c r="F2281">
        <v>29</v>
      </c>
      <c r="G2281" t="s">
        <v>2</v>
      </c>
      <c r="H2281" t="s">
        <v>18</v>
      </c>
      <c r="I2281" t="s">
        <v>22</v>
      </c>
    </row>
    <row r="2282" spans="1:9">
      <c r="A2282">
        <v>2281</v>
      </c>
      <c r="B2282">
        <v>296</v>
      </c>
      <c r="C2282">
        <v>1</v>
      </c>
      <c r="D2282">
        <v>90</v>
      </c>
      <c r="E2282" t="s">
        <v>6</v>
      </c>
      <c r="F2282">
        <v>33</v>
      </c>
      <c r="G2282" t="s">
        <v>1</v>
      </c>
      <c r="H2282" t="s">
        <v>18</v>
      </c>
      <c r="I2282" t="s">
        <v>8</v>
      </c>
    </row>
    <row r="2283" spans="1:9">
      <c r="A2283">
        <v>2282</v>
      </c>
      <c r="B2283">
        <v>535</v>
      </c>
      <c r="C2283">
        <v>5</v>
      </c>
      <c r="D2283">
        <v>90</v>
      </c>
      <c r="E2283" t="s">
        <v>6</v>
      </c>
      <c r="F2283">
        <v>22</v>
      </c>
      <c r="G2283" t="s">
        <v>1</v>
      </c>
      <c r="H2283" t="s">
        <v>18</v>
      </c>
      <c r="I2283" t="s">
        <v>12</v>
      </c>
    </row>
    <row r="2284" spans="1:9">
      <c r="A2284">
        <v>2283</v>
      </c>
      <c r="B2284">
        <v>425</v>
      </c>
      <c r="C2284">
        <v>8</v>
      </c>
      <c r="D2284">
        <v>40</v>
      </c>
      <c r="E2284" t="s">
        <v>5</v>
      </c>
      <c r="F2284">
        <v>31</v>
      </c>
      <c r="G2284" t="s">
        <v>2</v>
      </c>
      <c r="H2284" t="s">
        <v>18</v>
      </c>
      <c r="I2284" t="s">
        <v>23</v>
      </c>
    </row>
    <row r="2285" spans="1:9">
      <c r="A2285">
        <v>2284</v>
      </c>
      <c r="B2285">
        <v>425</v>
      </c>
      <c r="C2285">
        <v>3</v>
      </c>
      <c r="D2285">
        <v>126</v>
      </c>
      <c r="E2285" t="s">
        <v>5</v>
      </c>
      <c r="F2285">
        <v>31</v>
      </c>
      <c r="G2285" t="s">
        <v>1</v>
      </c>
      <c r="H2285" t="s">
        <v>18</v>
      </c>
      <c r="I2285" t="s">
        <v>10</v>
      </c>
    </row>
    <row r="2286" spans="1:9">
      <c r="A2286">
        <v>2285</v>
      </c>
      <c r="B2286">
        <v>581</v>
      </c>
      <c r="C2286">
        <v>3</v>
      </c>
      <c r="D2286">
        <v>179</v>
      </c>
      <c r="E2286" t="s">
        <v>6</v>
      </c>
      <c r="F2286">
        <v>24</v>
      </c>
      <c r="G2286" t="s">
        <v>1</v>
      </c>
      <c r="H2286" t="s">
        <v>18</v>
      </c>
      <c r="I2286" t="s">
        <v>10</v>
      </c>
    </row>
    <row r="2287" spans="1:9">
      <c r="A2287">
        <v>2286</v>
      </c>
      <c r="B2287">
        <v>1958</v>
      </c>
      <c r="C2287">
        <v>4</v>
      </c>
      <c r="D2287">
        <v>90</v>
      </c>
      <c r="E2287" t="s">
        <v>6</v>
      </c>
      <c r="F2287">
        <v>33</v>
      </c>
      <c r="G2287" t="s">
        <v>1</v>
      </c>
      <c r="H2287" t="s">
        <v>18</v>
      </c>
      <c r="I2287" t="s">
        <v>11</v>
      </c>
    </row>
    <row r="2288" spans="1:9">
      <c r="A2288">
        <v>2287</v>
      </c>
      <c r="B2288">
        <v>1019</v>
      </c>
      <c r="C2288">
        <v>6</v>
      </c>
      <c r="D2288">
        <v>40</v>
      </c>
      <c r="E2288" t="s">
        <v>5</v>
      </c>
      <c r="F2288">
        <v>32</v>
      </c>
      <c r="G2288" t="s">
        <v>2</v>
      </c>
      <c r="H2288" t="s">
        <v>18</v>
      </c>
      <c r="I2288" t="s">
        <v>21</v>
      </c>
    </row>
    <row r="2289" spans="1:9">
      <c r="A2289">
        <v>2288</v>
      </c>
      <c r="B2289">
        <v>1321</v>
      </c>
      <c r="C2289">
        <v>3</v>
      </c>
      <c r="D2289">
        <v>187</v>
      </c>
      <c r="E2289" t="s">
        <v>6</v>
      </c>
      <c r="F2289">
        <v>23</v>
      </c>
      <c r="G2289" t="s">
        <v>1</v>
      </c>
      <c r="H2289" t="s">
        <v>18</v>
      </c>
      <c r="I2289" t="s">
        <v>10</v>
      </c>
    </row>
    <row r="2290" spans="1:9">
      <c r="A2290">
        <v>2289</v>
      </c>
      <c r="B2290">
        <v>1936</v>
      </c>
      <c r="C2290">
        <v>6</v>
      </c>
      <c r="D2290">
        <v>40</v>
      </c>
      <c r="E2290" t="s">
        <v>5</v>
      </c>
      <c r="F2290">
        <v>34</v>
      </c>
      <c r="G2290" t="s">
        <v>2</v>
      </c>
      <c r="H2290" t="s">
        <v>18</v>
      </c>
      <c r="I2290" t="s">
        <v>21</v>
      </c>
    </row>
    <row r="2291" spans="1:9">
      <c r="A2291">
        <v>2290</v>
      </c>
      <c r="B2291">
        <v>921</v>
      </c>
      <c r="C2291">
        <v>1</v>
      </c>
      <c r="D2291">
        <v>90</v>
      </c>
      <c r="E2291" t="s">
        <v>5</v>
      </c>
      <c r="F2291">
        <v>33</v>
      </c>
      <c r="G2291" t="s">
        <v>1</v>
      </c>
      <c r="H2291" t="s">
        <v>18</v>
      </c>
      <c r="I2291" t="s">
        <v>8</v>
      </c>
    </row>
    <row r="2292" spans="1:9">
      <c r="A2292">
        <v>2291</v>
      </c>
      <c r="B2292">
        <v>989</v>
      </c>
      <c r="C2292">
        <v>9</v>
      </c>
      <c r="D2292">
        <v>372</v>
      </c>
      <c r="E2292" t="s">
        <v>6</v>
      </c>
      <c r="F2292">
        <v>18</v>
      </c>
      <c r="G2292" t="s">
        <v>2</v>
      </c>
      <c r="H2292" t="s">
        <v>17</v>
      </c>
      <c r="I2292" t="s">
        <v>24</v>
      </c>
    </row>
    <row r="2293" spans="1:9">
      <c r="A2293">
        <v>2292</v>
      </c>
      <c r="B2293">
        <v>1849</v>
      </c>
      <c r="C2293">
        <v>9</v>
      </c>
      <c r="D2293">
        <v>90</v>
      </c>
      <c r="E2293" t="s">
        <v>6</v>
      </c>
      <c r="F2293">
        <v>40</v>
      </c>
      <c r="G2293" t="s">
        <v>2</v>
      </c>
      <c r="H2293" t="s">
        <v>18</v>
      </c>
      <c r="I2293" t="s">
        <v>24</v>
      </c>
    </row>
    <row r="2294" spans="1:9">
      <c r="A2294">
        <v>2293</v>
      </c>
      <c r="B2294">
        <v>202</v>
      </c>
      <c r="C2294">
        <v>3</v>
      </c>
      <c r="D2294">
        <v>218</v>
      </c>
      <c r="E2294" t="s">
        <v>5</v>
      </c>
      <c r="F2294">
        <v>25</v>
      </c>
      <c r="G2294" t="s">
        <v>1</v>
      </c>
      <c r="H2294" t="s">
        <v>18</v>
      </c>
      <c r="I2294" t="s">
        <v>10</v>
      </c>
    </row>
    <row r="2295" spans="1:9">
      <c r="A2295">
        <v>2294</v>
      </c>
      <c r="B2295">
        <v>2060</v>
      </c>
      <c r="C2295">
        <v>7</v>
      </c>
      <c r="D2295">
        <v>40</v>
      </c>
      <c r="E2295" t="s">
        <v>5</v>
      </c>
      <c r="F2295">
        <v>23</v>
      </c>
      <c r="G2295" t="s">
        <v>2</v>
      </c>
      <c r="H2295" t="s">
        <v>18</v>
      </c>
      <c r="I2295" t="s">
        <v>22</v>
      </c>
    </row>
    <row r="2296" spans="1:9">
      <c r="A2296">
        <v>2295</v>
      </c>
      <c r="B2296">
        <v>782</v>
      </c>
      <c r="C2296">
        <v>8</v>
      </c>
      <c r="D2296">
        <v>40</v>
      </c>
      <c r="E2296" t="s">
        <v>5</v>
      </c>
      <c r="F2296">
        <v>19</v>
      </c>
      <c r="G2296" t="s">
        <v>2</v>
      </c>
      <c r="H2296" t="s">
        <v>18</v>
      </c>
      <c r="I2296" t="s">
        <v>23</v>
      </c>
    </row>
    <row r="2297" spans="1:9">
      <c r="A2297">
        <v>2296</v>
      </c>
      <c r="B2297">
        <v>1187</v>
      </c>
      <c r="C2297">
        <v>9</v>
      </c>
      <c r="D2297">
        <v>40</v>
      </c>
      <c r="E2297" t="s">
        <v>6</v>
      </c>
      <c r="F2297">
        <v>26</v>
      </c>
      <c r="G2297" t="s">
        <v>2</v>
      </c>
      <c r="H2297" t="s">
        <v>18</v>
      </c>
      <c r="I2297" t="s">
        <v>24</v>
      </c>
    </row>
    <row r="2298" spans="1:9">
      <c r="A2298">
        <v>2297</v>
      </c>
      <c r="B2298">
        <v>874</v>
      </c>
      <c r="C2298">
        <v>2</v>
      </c>
      <c r="D2298">
        <v>180</v>
      </c>
      <c r="E2298" t="s">
        <v>5</v>
      </c>
      <c r="F2298">
        <v>29</v>
      </c>
      <c r="G2298" t="s">
        <v>1</v>
      </c>
      <c r="H2298" t="s">
        <v>18</v>
      </c>
      <c r="I2298" t="s">
        <v>9</v>
      </c>
    </row>
    <row r="2299" spans="1:9">
      <c r="A2299">
        <v>2298</v>
      </c>
      <c r="B2299">
        <v>1040</v>
      </c>
      <c r="C2299">
        <v>6</v>
      </c>
      <c r="D2299">
        <v>90</v>
      </c>
      <c r="E2299" t="s">
        <v>6</v>
      </c>
      <c r="F2299">
        <v>40</v>
      </c>
      <c r="G2299" t="s">
        <v>2</v>
      </c>
      <c r="H2299" t="s">
        <v>18</v>
      </c>
      <c r="I2299" t="s">
        <v>21</v>
      </c>
    </row>
    <row r="2300" spans="1:9">
      <c r="A2300">
        <v>2299</v>
      </c>
      <c r="B2300">
        <v>1495</v>
      </c>
      <c r="C2300">
        <v>6</v>
      </c>
      <c r="D2300">
        <v>40</v>
      </c>
      <c r="E2300" t="s">
        <v>5</v>
      </c>
      <c r="F2300">
        <v>25</v>
      </c>
      <c r="G2300" t="s">
        <v>2</v>
      </c>
      <c r="H2300" t="s">
        <v>18</v>
      </c>
      <c r="I2300" t="s">
        <v>21</v>
      </c>
    </row>
    <row r="2301" spans="1:9">
      <c r="A2301">
        <v>2300</v>
      </c>
      <c r="B2301">
        <v>1832</v>
      </c>
      <c r="C2301">
        <v>8</v>
      </c>
      <c r="D2301">
        <v>40</v>
      </c>
      <c r="E2301" t="s">
        <v>6</v>
      </c>
      <c r="F2301">
        <v>29</v>
      </c>
      <c r="G2301" t="s">
        <v>2</v>
      </c>
      <c r="H2301" t="s">
        <v>18</v>
      </c>
      <c r="I2301" t="s">
        <v>23</v>
      </c>
    </row>
    <row r="2302" spans="1:9">
      <c r="A2302">
        <v>2301</v>
      </c>
      <c r="B2302">
        <v>1257</v>
      </c>
      <c r="C2302">
        <v>7</v>
      </c>
      <c r="D2302">
        <v>248</v>
      </c>
      <c r="E2302" t="s">
        <v>6</v>
      </c>
      <c r="F2302">
        <v>26</v>
      </c>
      <c r="G2302" t="s">
        <v>2</v>
      </c>
      <c r="H2302" t="s">
        <v>18</v>
      </c>
      <c r="I2302" t="s">
        <v>22</v>
      </c>
    </row>
    <row r="2303" spans="1:9">
      <c r="A2303">
        <v>2302</v>
      </c>
      <c r="B2303">
        <v>814</v>
      </c>
      <c r="C2303">
        <v>3</v>
      </c>
      <c r="D2303">
        <v>90</v>
      </c>
      <c r="E2303" t="s">
        <v>6</v>
      </c>
      <c r="F2303">
        <v>40</v>
      </c>
      <c r="G2303" t="s">
        <v>1</v>
      </c>
      <c r="H2303" t="s">
        <v>18</v>
      </c>
      <c r="I2303" t="s">
        <v>10</v>
      </c>
    </row>
    <row r="2304" spans="1:9">
      <c r="A2304">
        <v>2303</v>
      </c>
      <c r="B2304">
        <v>930</v>
      </c>
      <c r="C2304">
        <v>4</v>
      </c>
      <c r="D2304">
        <v>149</v>
      </c>
      <c r="E2304" t="s">
        <v>6</v>
      </c>
      <c r="F2304">
        <v>33</v>
      </c>
      <c r="G2304" t="s">
        <v>1</v>
      </c>
      <c r="H2304" t="s">
        <v>18</v>
      </c>
      <c r="I2304" t="s">
        <v>11</v>
      </c>
    </row>
    <row r="2305" spans="1:9">
      <c r="A2305">
        <v>2304</v>
      </c>
      <c r="B2305">
        <v>1048</v>
      </c>
      <c r="C2305">
        <v>1</v>
      </c>
      <c r="D2305">
        <v>169</v>
      </c>
      <c r="E2305" t="s">
        <v>6</v>
      </c>
      <c r="F2305">
        <v>27</v>
      </c>
      <c r="G2305" t="s">
        <v>1</v>
      </c>
      <c r="H2305" t="s">
        <v>18</v>
      </c>
      <c r="I2305" t="s">
        <v>8</v>
      </c>
    </row>
    <row r="2306" spans="1:9">
      <c r="A2306">
        <v>2305</v>
      </c>
      <c r="B2306">
        <v>117</v>
      </c>
      <c r="C2306">
        <v>4</v>
      </c>
      <c r="D2306">
        <v>145</v>
      </c>
      <c r="E2306" t="s">
        <v>5</v>
      </c>
      <c r="F2306">
        <v>20</v>
      </c>
      <c r="G2306" t="s">
        <v>1</v>
      </c>
      <c r="H2306" t="s">
        <v>17</v>
      </c>
      <c r="I2306" t="s">
        <v>11</v>
      </c>
    </row>
    <row r="2307" spans="1:9">
      <c r="A2307">
        <v>2306</v>
      </c>
      <c r="B2307">
        <v>1261</v>
      </c>
      <c r="C2307">
        <v>2</v>
      </c>
      <c r="D2307">
        <v>210</v>
      </c>
      <c r="E2307" t="s">
        <v>5</v>
      </c>
      <c r="F2307">
        <v>32</v>
      </c>
      <c r="G2307" t="s">
        <v>1</v>
      </c>
      <c r="H2307" t="s">
        <v>18</v>
      </c>
      <c r="I2307" t="s">
        <v>9</v>
      </c>
    </row>
    <row r="2308" spans="1:9">
      <c r="A2308">
        <v>2307</v>
      </c>
      <c r="B2308">
        <v>1874</v>
      </c>
      <c r="C2308">
        <v>4</v>
      </c>
      <c r="D2308">
        <v>227</v>
      </c>
      <c r="E2308" t="s">
        <v>5</v>
      </c>
      <c r="F2308">
        <v>32</v>
      </c>
      <c r="G2308" t="s">
        <v>1</v>
      </c>
      <c r="H2308" t="s">
        <v>17</v>
      </c>
      <c r="I2308" t="s">
        <v>11</v>
      </c>
    </row>
    <row r="2309" spans="1:9">
      <c r="A2309">
        <v>2308</v>
      </c>
      <c r="B2309">
        <v>308</v>
      </c>
      <c r="C2309">
        <v>3</v>
      </c>
      <c r="D2309">
        <v>90</v>
      </c>
      <c r="E2309" t="s">
        <v>5</v>
      </c>
      <c r="F2309">
        <v>20</v>
      </c>
      <c r="G2309" t="s">
        <v>1</v>
      </c>
      <c r="H2309" t="s">
        <v>18</v>
      </c>
      <c r="I2309" t="s">
        <v>10</v>
      </c>
    </row>
    <row r="2310" spans="1:9">
      <c r="A2310">
        <v>2309</v>
      </c>
      <c r="B2310">
        <v>888</v>
      </c>
      <c r="C2310">
        <v>3</v>
      </c>
      <c r="D2310">
        <v>90</v>
      </c>
      <c r="E2310" t="s">
        <v>5</v>
      </c>
      <c r="F2310">
        <v>35</v>
      </c>
      <c r="G2310" t="s">
        <v>1</v>
      </c>
      <c r="H2310" t="s">
        <v>18</v>
      </c>
      <c r="I2310" t="s">
        <v>10</v>
      </c>
    </row>
    <row r="2311" spans="1:9">
      <c r="A2311">
        <v>2310</v>
      </c>
      <c r="B2311">
        <v>1255</v>
      </c>
      <c r="C2311">
        <v>1</v>
      </c>
      <c r="D2311">
        <v>90</v>
      </c>
      <c r="E2311" t="s">
        <v>5</v>
      </c>
      <c r="F2311">
        <v>39</v>
      </c>
      <c r="G2311" t="s">
        <v>1</v>
      </c>
      <c r="H2311" t="s">
        <v>18</v>
      </c>
      <c r="I2311" t="s">
        <v>8</v>
      </c>
    </row>
    <row r="2312" spans="1:9">
      <c r="A2312">
        <v>2311</v>
      </c>
      <c r="B2312">
        <v>1372</v>
      </c>
      <c r="C2312">
        <v>4</v>
      </c>
      <c r="D2312">
        <v>245</v>
      </c>
      <c r="E2312" t="s">
        <v>6</v>
      </c>
      <c r="F2312">
        <v>27</v>
      </c>
      <c r="G2312" t="s">
        <v>1</v>
      </c>
      <c r="H2312" t="s">
        <v>18</v>
      </c>
      <c r="I2312" t="s">
        <v>11</v>
      </c>
    </row>
    <row r="2313" spans="1:9">
      <c r="A2313">
        <v>2312</v>
      </c>
      <c r="B2313">
        <v>1007</v>
      </c>
      <c r="C2313">
        <v>4</v>
      </c>
      <c r="D2313">
        <v>218</v>
      </c>
      <c r="E2313" t="s">
        <v>6</v>
      </c>
      <c r="F2313">
        <v>27</v>
      </c>
      <c r="G2313" t="s">
        <v>1</v>
      </c>
      <c r="H2313" t="s">
        <v>18</v>
      </c>
      <c r="I2313" t="s">
        <v>11</v>
      </c>
    </row>
    <row r="2314" spans="1:9">
      <c r="A2314">
        <v>2313</v>
      </c>
      <c r="B2314">
        <v>254</v>
      </c>
      <c r="C2314">
        <v>3</v>
      </c>
      <c r="D2314">
        <v>90</v>
      </c>
      <c r="E2314" t="s">
        <v>5</v>
      </c>
      <c r="F2314">
        <v>34</v>
      </c>
      <c r="G2314" t="s">
        <v>1</v>
      </c>
      <c r="H2314" t="s">
        <v>18</v>
      </c>
      <c r="I2314" t="s">
        <v>10</v>
      </c>
    </row>
    <row r="2315" spans="1:9">
      <c r="A2315">
        <v>2314</v>
      </c>
      <c r="B2315">
        <v>1713</v>
      </c>
      <c r="C2315">
        <v>7</v>
      </c>
      <c r="D2315">
        <v>90</v>
      </c>
      <c r="E2315" t="s">
        <v>6</v>
      </c>
      <c r="F2315">
        <v>29</v>
      </c>
      <c r="G2315" t="s">
        <v>2</v>
      </c>
      <c r="H2315" t="s">
        <v>18</v>
      </c>
      <c r="I2315" t="s">
        <v>22</v>
      </c>
    </row>
    <row r="2316" spans="1:9">
      <c r="A2316">
        <v>2315</v>
      </c>
      <c r="B2316">
        <v>238</v>
      </c>
      <c r="C2316">
        <v>4</v>
      </c>
      <c r="D2316">
        <v>225</v>
      </c>
      <c r="E2316" t="s">
        <v>5</v>
      </c>
      <c r="F2316">
        <v>20</v>
      </c>
      <c r="G2316" t="s">
        <v>1</v>
      </c>
      <c r="H2316" t="s">
        <v>17</v>
      </c>
      <c r="I2316" t="s">
        <v>11</v>
      </c>
    </row>
    <row r="2317" spans="1:9">
      <c r="A2317">
        <v>2316</v>
      </c>
      <c r="B2317">
        <v>1335</v>
      </c>
      <c r="C2317">
        <v>4</v>
      </c>
      <c r="D2317">
        <v>210</v>
      </c>
      <c r="E2317" t="s">
        <v>6</v>
      </c>
      <c r="F2317">
        <v>34</v>
      </c>
      <c r="G2317" t="s">
        <v>1</v>
      </c>
      <c r="H2317" t="s">
        <v>18</v>
      </c>
      <c r="I2317" t="s">
        <v>11</v>
      </c>
    </row>
    <row r="2318" spans="1:9">
      <c r="A2318">
        <v>2317</v>
      </c>
      <c r="B2318">
        <v>1084</v>
      </c>
      <c r="C2318">
        <v>7</v>
      </c>
      <c r="D2318">
        <v>40</v>
      </c>
      <c r="E2318" t="s">
        <v>6</v>
      </c>
      <c r="F2318">
        <v>28</v>
      </c>
      <c r="G2318" t="s">
        <v>2</v>
      </c>
      <c r="H2318" t="s">
        <v>18</v>
      </c>
      <c r="I2318" t="s">
        <v>22</v>
      </c>
    </row>
    <row r="2319" spans="1:9">
      <c r="A2319">
        <v>2318</v>
      </c>
      <c r="B2319">
        <v>1760</v>
      </c>
      <c r="C2319">
        <v>2</v>
      </c>
      <c r="D2319">
        <v>90</v>
      </c>
      <c r="E2319" t="s">
        <v>5</v>
      </c>
      <c r="F2319">
        <v>29</v>
      </c>
      <c r="G2319" t="s">
        <v>1</v>
      </c>
      <c r="H2319" t="s">
        <v>18</v>
      </c>
      <c r="I2319" t="s">
        <v>9</v>
      </c>
    </row>
    <row r="2320" spans="1:9">
      <c r="A2320">
        <v>2319</v>
      </c>
      <c r="B2320">
        <v>188</v>
      </c>
      <c r="C2320">
        <v>1</v>
      </c>
      <c r="D2320">
        <v>90</v>
      </c>
      <c r="E2320" t="s">
        <v>5</v>
      </c>
      <c r="F2320">
        <v>24</v>
      </c>
      <c r="G2320" t="s">
        <v>1</v>
      </c>
      <c r="H2320" t="s">
        <v>18</v>
      </c>
      <c r="I2320" t="s">
        <v>8</v>
      </c>
    </row>
    <row r="2321" spans="1:9">
      <c r="A2321">
        <v>2320</v>
      </c>
      <c r="B2321">
        <v>1510</v>
      </c>
      <c r="C2321">
        <v>5</v>
      </c>
      <c r="D2321">
        <v>90</v>
      </c>
      <c r="E2321" t="s">
        <v>5</v>
      </c>
      <c r="F2321">
        <v>35</v>
      </c>
      <c r="G2321" t="s">
        <v>1</v>
      </c>
      <c r="H2321" t="s">
        <v>18</v>
      </c>
      <c r="I2321" t="s">
        <v>12</v>
      </c>
    </row>
    <row r="2322" spans="1:9">
      <c r="A2322">
        <v>2321</v>
      </c>
      <c r="B2322">
        <v>1351</v>
      </c>
      <c r="C2322">
        <v>5</v>
      </c>
      <c r="D2322">
        <v>90</v>
      </c>
      <c r="E2322" t="s">
        <v>6</v>
      </c>
      <c r="F2322">
        <v>29</v>
      </c>
      <c r="G2322" t="s">
        <v>1</v>
      </c>
      <c r="H2322" t="s">
        <v>18</v>
      </c>
      <c r="I2322" t="s">
        <v>12</v>
      </c>
    </row>
    <row r="2323" spans="1:9">
      <c r="A2323">
        <v>2322</v>
      </c>
      <c r="B2323">
        <v>175</v>
      </c>
      <c r="C2323">
        <v>9</v>
      </c>
      <c r="D2323">
        <v>181</v>
      </c>
      <c r="E2323" t="s">
        <v>5</v>
      </c>
      <c r="F2323">
        <v>26</v>
      </c>
      <c r="G2323" t="s">
        <v>2</v>
      </c>
      <c r="H2323" t="s">
        <v>18</v>
      </c>
      <c r="I2323" t="s">
        <v>24</v>
      </c>
    </row>
    <row r="2324" spans="1:9">
      <c r="A2324">
        <v>2323</v>
      </c>
      <c r="B2324">
        <v>1862</v>
      </c>
      <c r="C2324">
        <v>7</v>
      </c>
      <c r="D2324">
        <v>40</v>
      </c>
      <c r="E2324" t="s">
        <v>6</v>
      </c>
      <c r="F2324">
        <v>32</v>
      </c>
      <c r="G2324" t="s">
        <v>2</v>
      </c>
      <c r="H2324" t="s">
        <v>18</v>
      </c>
      <c r="I2324" t="s">
        <v>22</v>
      </c>
    </row>
    <row r="2325" spans="1:9">
      <c r="A2325">
        <v>2324</v>
      </c>
      <c r="B2325">
        <v>1552</v>
      </c>
      <c r="C2325">
        <v>3</v>
      </c>
      <c r="D2325">
        <v>125</v>
      </c>
      <c r="E2325" t="s">
        <v>6</v>
      </c>
      <c r="F2325">
        <v>22</v>
      </c>
      <c r="G2325" t="s">
        <v>1</v>
      </c>
      <c r="H2325" t="s">
        <v>18</v>
      </c>
      <c r="I2325" t="s">
        <v>10</v>
      </c>
    </row>
    <row r="2326" spans="1:9">
      <c r="A2326">
        <v>2325</v>
      </c>
      <c r="B2326">
        <v>1095</v>
      </c>
      <c r="C2326">
        <v>7</v>
      </c>
      <c r="D2326">
        <v>90</v>
      </c>
      <c r="E2326" t="s">
        <v>5</v>
      </c>
      <c r="F2326">
        <v>33</v>
      </c>
      <c r="G2326" t="s">
        <v>2</v>
      </c>
      <c r="H2326" t="s">
        <v>18</v>
      </c>
      <c r="I2326" t="s">
        <v>22</v>
      </c>
    </row>
    <row r="2327" spans="1:9">
      <c r="A2327">
        <v>2326</v>
      </c>
      <c r="B2327">
        <v>307</v>
      </c>
      <c r="C2327">
        <v>1</v>
      </c>
      <c r="D2327">
        <v>90</v>
      </c>
      <c r="E2327" t="s">
        <v>5</v>
      </c>
      <c r="F2327">
        <v>33</v>
      </c>
      <c r="G2327" t="s">
        <v>1</v>
      </c>
      <c r="H2327" t="s">
        <v>18</v>
      </c>
      <c r="I2327" t="s">
        <v>8</v>
      </c>
    </row>
    <row r="2328" spans="1:9">
      <c r="A2328">
        <v>2327</v>
      </c>
      <c r="B2328">
        <v>1268</v>
      </c>
      <c r="C2328">
        <v>9</v>
      </c>
      <c r="D2328">
        <v>40</v>
      </c>
      <c r="E2328" t="s">
        <v>6</v>
      </c>
      <c r="F2328">
        <v>36</v>
      </c>
      <c r="G2328" t="s">
        <v>2</v>
      </c>
      <c r="H2328" t="s">
        <v>18</v>
      </c>
      <c r="I2328" t="s">
        <v>24</v>
      </c>
    </row>
    <row r="2329" spans="1:9">
      <c r="A2329">
        <v>2328</v>
      </c>
      <c r="B2329">
        <v>566</v>
      </c>
      <c r="C2329">
        <v>1</v>
      </c>
      <c r="D2329">
        <v>108</v>
      </c>
      <c r="E2329" t="s">
        <v>6</v>
      </c>
      <c r="F2329">
        <v>32</v>
      </c>
      <c r="G2329" t="s">
        <v>1</v>
      </c>
      <c r="H2329" t="s">
        <v>18</v>
      </c>
      <c r="I2329" t="s">
        <v>8</v>
      </c>
    </row>
    <row r="2330" spans="1:9">
      <c r="A2330">
        <v>2329</v>
      </c>
      <c r="B2330">
        <v>404</v>
      </c>
      <c r="C2330">
        <v>5</v>
      </c>
      <c r="D2330">
        <v>146</v>
      </c>
      <c r="E2330" t="s">
        <v>6</v>
      </c>
      <c r="F2330">
        <v>24</v>
      </c>
      <c r="G2330" t="s">
        <v>1</v>
      </c>
      <c r="H2330" t="s">
        <v>18</v>
      </c>
      <c r="I2330" t="s">
        <v>12</v>
      </c>
    </row>
    <row r="2331" spans="1:9">
      <c r="A2331">
        <v>2330</v>
      </c>
      <c r="B2331">
        <v>652</v>
      </c>
      <c r="C2331">
        <v>7</v>
      </c>
      <c r="D2331">
        <v>40</v>
      </c>
      <c r="E2331" t="s">
        <v>5</v>
      </c>
      <c r="F2331">
        <v>27</v>
      </c>
      <c r="G2331" t="s">
        <v>2</v>
      </c>
      <c r="H2331" t="s">
        <v>18</v>
      </c>
      <c r="I2331" t="s">
        <v>22</v>
      </c>
    </row>
    <row r="2332" spans="1:9">
      <c r="A2332">
        <v>2331</v>
      </c>
      <c r="B2332">
        <v>452</v>
      </c>
      <c r="C2332">
        <v>5</v>
      </c>
      <c r="D2332">
        <v>145</v>
      </c>
      <c r="E2332" t="s">
        <v>6</v>
      </c>
      <c r="F2332">
        <v>23</v>
      </c>
      <c r="G2332" t="s">
        <v>1</v>
      </c>
      <c r="H2332" t="s">
        <v>17</v>
      </c>
      <c r="I2332" t="s">
        <v>12</v>
      </c>
    </row>
    <row r="2333" spans="1:9">
      <c r="A2333">
        <v>2332</v>
      </c>
      <c r="B2333">
        <v>561</v>
      </c>
      <c r="C2333">
        <v>5</v>
      </c>
      <c r="D2333">
        <v>90</v>
      </c>
      <c r="E2333" t="s">
        <v>6</v>
      </c>
      <c r="F2333">
        <v>42</v>
      </c>
      <c r="G2333" t="s">
        <v>1</v>
      </c>
      <c r="H2333" t="s">
        <v>18</v>
      </c>
      <c r="I2333" t="s">
        <v>12</v>
      </c>
    </row>
    <row r="2334" spans="1:9">
      <c r="A2334">
        <v>2333</v>
      </c>
      <c r="B2334">
        <v>674</v>
      </c>
      <c r="C2334">
        <v>5</v>
      </c>
      <c r="D2334">
        <v>238</v>
      </c>
      <c r="E2334" t="s">
        <v>6</v>
      </c>
      <c r="F2334">
        <v>32</v>
      </c>
      <c r="G2334" t="s">
        <v>1</v>
      </c>
      <c r="H2334" t="s">
        <v>18</v>
      </c>
      <c r="I2334" t="s">
        <v>12</v>
      </c>
    </row>
    <row r="2335" spans="1:9">
      <c r="A2335">
        <v>2334</v>
      </c>
      <c r="B2335">
        <v>490</v>
      </c>
      <c r="C2335">
        <v>5</v>
      </c>
      <c r="D2335">
        <v>173</v>
      </c>
      <c r="E2335" t="s">
        <v>6</v>
      </c>
      <c r="F2335">
        <v>18</v>
      </c>
      <c r="G2335" t="s">
        <v>1</v>
      </c>
      <c r="H2335" t="s">
        <v>17</v>
      </c>
      <c r="I2335" t="s">
        <v>12</v>
      </c>
    </row>
    <row r="2336" spans="1:9">
      <c r="A2336">
        <v>2335</v>
      </c>
      <c r="B2336">
        <v>2032</v>
      </c>
      <c r="C2336">
        <v>1</v>
      </c>
      <c r="D2336">
        <v>161</v>
      </c>
      <c r="E2336" t="s">
        <v>6</v>
      </c>
      <c r="F2336">
        <v>22</v>
      </c>
      <c r="G2336" t="s">
        <v>1</v>
      </c>
      <c r="H2336" t="s">
        <v>18</v>
      </c>
      <c r="I2336" t="s">
        <v>8</v>
      </c>
    </row>
    <row r="2337" spans="1:9">
      <c r="A2337">
        <v>2336</v>
      </c>
      <c r="B2337">
        <v>1234</v>
      </c>
      <c r="C2337">
        <v>8</v>
      </c>
      <c r="D2337">
        <v>179</v>
      </c>
      <c r="E2337" t="s">
        <v>6</v>
      </c>
      <c r="F2337">
        <v>33</v>
      </c>
      <c r="G2337" t="s">
        <v>2</v>
      </c>
      <c r="H2337" t="s">
        <v>18</v>
      </c>
      <c r="I2337" t="s">
        <v>23</v>
      </c>
    </row>
    <row r="2338" spans="1:9">
      <c r="A2338">
        <v>2337</v>
      </c>
      <c r="B2338">
        <v>593</v>
      </c>
      <c r="C2338">
        <v>4</v>
      </c>
      <c r="D2338">
        <v>232</v>
      </c>
      <c r="E2338" t="s">
        <v>5</v>
      </c>
      <c r="F2338">
        <v>33</v>
      </c>
      <c r="G2338" t="s">
        <v>1</v>
      </c>
      <c r="H2338" t="s">
        <v>18</v>
      </c>
      <c r="I2338" t="s">
        <v>11</v>
      </c>
    </row>
    <row r="2339" spans="1:9">
      <c r="A2339">
        <v>2338</v>
      </c>
      <c r="B2339">
        <v>1042</v>
      </c>
      <c r="C2339">
        <v>2</v>
      </c>
      <c r="D2339">
        <v>244</v>
      </c>
      <c r="E2339" t="s">
        <v>5</v>
      </c>
      <c r="F2339">
        <v>30</v>
      </c>
      <c r="G2339" t="s">
        <v>1</v>
      </c>
      <c r="H2339" t="s">
        <v>18</v>
      </c>
      <c r="I2339" t="s">
        <v>9</v>
      </c>
    </row>
    <row r="2340" spans="1:9">
      <c r="A2340">
        <v>2339</v>
      </c>
      <c r="B2340">
        <v>1090</v>
      </c>
      <c r="C2340">
        <v>3</v>
      </c>
      <c r="D2340">
        <v>201</v>
      </c>
      <c r="E2340" t="s">
        <v>6</v>
      </c>
      <c r="F2340">
        <v>22</v>
      </c>
      <c r="G2340" t="s">
        <v>1</v>
      </c>
      <c r="H2340" t="s">
        <v>17</v>
      </c>
      <c r="I2340" t="s">
        <v>10</v>
      </c>
    </row>
    <row r="2341" spans="1:9">
      <c r="A2341">
        <v>2340</v>
      </c>
      <c r="B2341">
        <v>1441</v>
      </c>
      <c r="C2341">
        <v>6</v>
      </c>
      <c r="D2341">
        <v>359</v>
      </c>
      <c r="E2341" t="s">
        <v>6</v>
      </c>
      <c r="F2341">
        <v>19</v>
      </c>
      <c r="G2341" t="s">
        <v>2</v>
      </c>
      <c r="H2341" t="s">
        <v>17</v>
      </c>
      <c r="I2341" t="s">
        <v>21</v>
      </c>
    </row>
    <row r="2342" spans="1:9">
      <c r="A2342">
        <v>2341</v>
      </c>
      <c r="B2342">
        <v>957</v>
      </c>
      <c r="C2342">
        <v>5</v>
      </c>
      <c r="D2342">
        <v>176</v>
      </c>
      <c r="E2342" t="s">
        <v>5</v>
      </c>
      <c r="F2342">
        <v>27</v>
      </c>
      <c r="G2342" t="s">
        <v>1</v>
      </c>
      <c r="H2342" t="s">
        <v>18</v>
      </c>
      <c r="I2342" t="s">
        <v>12</v>
      </c>
    </row>
    <row r="2343" spans="1:9">
      <c r="A2343">
        <v>2342</v>
      </c>
      <c r="B2343">
        <v>1684</v>
      </c>
      <c r="C2343">
        <v>2</v>
      </c>
      <c r="D2343">
        <v>145</v>
      </c>
      <c r="E2343" t="s">
        <v>5</v>
      </c>
      <c r="F2343">
        <v>25</v>
      </c>
      <c r="G2343" t="s">
        <v>1</v>
      </c>
      <c r="H2343" t="s">
        <v>17</v>
      </c>
      <c r="I2343" t="s">
        <v>9</v>
      </c>
    </row>
    <row r="2344" spans="1:9">
      <c r="A2344">
        <v>2343</v>
      </c>
      <c r="B2344">
        <v>910</v>
      </c>
      <c r="C2344">
        <v>1</v>
      </c>
      <c r="D2344">
        <v>192</v>
      </c>
      <c r="E2344" t="s">
        <v>5</v>
      </c>
      <c r="F2344">
        <v>35</v>
      </c>
      <c r="G2344" t="s">
        <v>1</v>
      </c>
      <c r="H2344" t="s">
        <v>18</v>
      </c>
      <c r="I2344" t="s">
        <v>8</v>
      </c>
    </row>
    <row r="2345" spans="1:9">
      <c r="A2345">
        <v>2344</v>
      </c>
      <c r="B2345">
        <v>1</v>
      </c>
      <c r="C2345">
        <v>7</v>
      </c>
      <c r="D2345">
        <v>40</v>
      </c>
      <c r="E2345" t="s">
        <v>5</v>
      </c>
      <c r="F2345">
        <v>26</v>
      </c>
      <c r="G2345" t="s">
        <v>2</v>
      </c>
      <c r="H2345" t="s">
        <v>18</v>
      </c>
      <c r="I2345" t="s">
        <v>22</v>
      </c>
    </row>
    <row r="2346" spans="1:9">
      <c r="A2346">
        <v>2345</v>
      </c>
      <c r="B2346">
        <v>405</v>
      </c>
      <c r="C2346">
        <v>5</v>
      </c>
      <c r="D2346">
        <v>143</v>
      </c>
      <c r="E2346" t="s">
        <v>6</v>
      </c>
      <c r="F2346">
        <v>21</v>
      </c>
      <c r="G2346" t="s">
        <v>1</v>
      </c>
      <c r="H2346" t="s">
        <v>18</v>
      </c>
      <c r="I2346" t="s">
        <v>12</v>
      </c>
    </row>
    <row r="2347" spans="1:9">
      <c r="A2347">
        <v>2346</v>
      </c>
      <c r="B2347">
        <v>1730</v>
      </c>
      <c r="C2347">
        <v>4</v>
      </c>
      <c r="D2347">
        <v>184</v>
      </c>
      <c r="E2347" t="s">
        <v>5</v>
      </c>
      <c r="F2347">
        <v>23</v>
      </c>
      <c r="G2347" t="s">
        <v>1</v>
      </c>
      <c r="H2347" t="s">
        <v>18</v>
      </c>
      <c r="I2347" t="s">
        <v>11</v>
      </c>
    </row>
    <row r="2348" spans="1:9">
      <c r="A2348">
        <v>2347</v>
      </c>
      <c r="B2348">
        <v>1433</v>
      </c>
      <c r="C2348">
        <v>3</v>
      </c>
      <c r="D2348">
        <v>204</v>
      </c>
      <c r="E2348" t="s">
        <v>5</v>
      </c>
      <c r="F2348">
        <v>25</v>
      </c>
      <c r="G2348" t="s">
        <v>1</v>
      </c>
      <c r="H2348" t="s">
        <v>17</v>
      </c>
      <c r="I2348" t="s">
        <v>10</v>
      </c>
    </row>
    <row r="2349" spans="1:9">
      <c r="A2349">
        <v>2348</v>
      </c>
      <c r="B2349">
        <v>567</v>
      </c>
      <c r="C2349">
        <v>5</v>
      </c>
      <c r="D2349">
        <v>123</v>
      </c>
      <c r="E2349" t="s">
        <v>5</v>
      </c>
      <c r="F2349">
        <v>30</v>
      </c>
      <c r="G2349" t="s">
        <v>1</v>
      </c>
      <c r="H2349" t="s">
        <v>18</v>
      </c>
      <c r="I2349" t="s">
        <v>12</v>
      </c>
    </row>
    <row r="2350" spans="1:9">
      <c r="A2350">
        <v>2349</v>
      </c>
      <c r="B2350">
        <v>959</v>
      </c>
      <c r="C2350">
        <v>7</v>
      </c>
      <c r="D2350">
        <v>90</v>
      </c>
      <c r="E2350" t="s">
        <v>5</v>
      </c>
      <c r="F2350">
        <v>31</v>
      </c>
      <c r="G2350" t="s">
        <v>2</v>
      </c>
      <c r="H2350" t="s">
        <v>18</v>
      </c>
      <c r="I2350" t="s">
        <v>22</v>
      </c>
    </row>
    <row r="2351" spans="1:9">
      <c r="A2351">
        <v>2350</v>
      </c>
      <c r="B2351">
        <v>846</v>
      </c>
      <c r="C2351">
        <v>3</v>
      </c>
      <c r="D2351">
        <v>139</v>
      </c>
      <c r="E2351" t="s">
        <v>6</v>
      </c>
      <c r="F2351">
        <v>27</v>
      </c>
      <c r="G2351" t="s">
        <v>1</v>
      </c>
      <c r="H2351" t="s">
        <v>17</v>
      </c>
      <c r="I2351" t="s">
        <v>10</v>
      </c>
    </row>
    <row r="2352" spans="1:9">
      <c r="A2352">
        <v>2351</v>
      </c>
      <c r="B2352">
        <v>1425</v>
      </c>
      <c r="C2352">
        <v>5</v>
      </c>
      <c r="D2352">
        <v>90</v>
      </c>
      <c r="E2352" t="s">
        <v>5</v>
      </c>
      <c r="F2352">
        <v>28</v>
      </c>
      <c r="G2352" t="s">
        <v>1</v>
      </c>
      <c r="H2352" t="s">
        <v>18</v>
      </c>
      <c r="I2352" t="s">
        <v>12</v>
      </c>
    </row>
    <row r="2353" spans="1:9">
      <c r="A2353">
        <v>2352</v>
      </c>
      <c r="B2353">
        <v>1123</v>
      </c>
      <c r="C2353">
        <v>3</v>
      </c>
      <c r="D2353">
        <v>183</v>
      </c>
      <c r="E2353" t="s">
        <v>6</v>
      </c>
      <c r="F2353">
        <v>30</v>
      </c>
      <c r="G2353" t="s">
        <v>1</v>
      </c>
      <c r="H2353" t="s">
        <v>18</v>
      </c>
      <c r="I2353" t="s">
        <v>10</v>
      </c>
    </row>
    <row r="2354" spans="1:9">
      <c r="A2354">
        <v>2353</v>
      </c>
      <c r="B2354">
        <v>1938</v>
      </c>
      <c r="C2354">
        <v>1</v>
      </c>
      <c r="D2354">
        <v>90</v>
      </c>
      <c r="E2354" t="s">
        <v>5</v>
      </c>
      <c r="F2354">
        <v>31</v>
      </c>
      <c r="G2354" t="s">
        <v>1</v>
      </c>
      <c r="H2354" t="s">
        <v>18</v>
      </c>
      <c r="I2354" t="s">
        <v>8</v>
      </c>
    </row>
    <row r="2355" spans="1:9">
      <c r="A2355">
        <v>2354</v>
      </c>
      <c r="B2355">
        <v>1248</v>
      </c>
      <c r="C2355">
        <v>4</v>
      </c>
      <c r="D2355">
        <v>84</v>
      </c>
      <c r="E2355" t="s">
        <v>6</v>
      </c>
      <c r="F2355">
        <v>22</v>
      </c>
      <c r="G2355" t="s">
        <v>1</v>
      </c>
      <c r="H2355" t="s">
        <v>18</v>
      </c>
      <c r="I2355" t="s">
        <v>11</v>
      </c>
    </row>
    <row r="2356" spans="1:9">
      <c r="A2356">
        <v>2355</v>
      </c>
      <c r="B2356">
        <v>789</v>
      </c>
      <c r="C2356">
        <v>5</v>
      </c>
      <c r="D2356">
        <v>94</v>
      </c>
      <c r="E2356" t="s">
        <v>5</v>
      </c>
      <c r="F2356">
        <v>33</v>
      </c>
      <c r="G2356" t="s">
        <v>1</v>
      </c>
      <c r="H2356" t="s">
        <v>18</v>
      </c>
      <c r="I2356" t="s">
        <v>12</v>
      </c>
    </row>
    <row r="2357" spans="1:9">
      <c r="A2357">
        <v>2356</v>
      </c>
      <c r="B2357">
        <v>1715</v>
      </c>
      <c r="C2357">
        <v>1</v>
      </c>
      <c r="D2357">
        <v>184</v>
      </c>
      <c r="E2357" t="s">
        <v>5</v>
      </c>
      <c r="F2357">
        <v>30</v>
      </c>
      <c r="G2357" t="s">
        <v>1</v>
      </c>
      <c r="H2357" t="s">
        <v>18</v>
      </c>
      <c r="I2357" t="s">
        <v>8</v>
      </c>
    </row>
    <row r="2358" spans="1:9">
      <c r="A2358">
        <v>2357</v>
      </c>
      <c r="B2358">
        <v>1828</v>
      </c>
      <c r="C2358">
        <v>4</v>
      </c>
      <c r="D2358">
        <v>228</v>
      </c>
      <c r="E2358" t="s">
        <v>5</v>
      </c>
      <c r="F2358">
        <v>24</v>
      </c>
      <c r="G2358" t="s">
        <v>1</v>
      </c>
      <c r="H2358" t="s">
        <v>17</v>
      </c>
      <c r="I2358" t="s">
        <v>11</v>
      </c>
    </row>
    <row r="2359" spans="1:9">
      <c r="A2359">
        <v>2358</v>
      </c>
      <c r="B2359">
        <v>370</v>
      </c>
      <c r="C2359">
        <v>9</v>
      </c>
      <c r="D2359">
        <v>90</v>
      </c>
      <c r="E2359" t="s">
        <v>5</v>
      </c>
      <c r="F2359">
        <v>18</v>
      </c>
      <c r="G2359" t="s">
        <v>2</v>
      </c>
      <c r="H2359" t="s">
        <v>18</v>
      </c>
      <c r="I2359" t="s">
        <v>24</v>
      </c>
    </row>
    <row r="2360" spans="1:9">
      <c r="A2360">
        <v>2359</v>
      </c>
      <c r="B2360">
        <v>285</v>
      </c>
      <c r="C2360">
        <v>3</v>
      </c>
      <c r="D2360">
        <v>98</v>
      </c>
      <c r="E2360" t="s">
        <v>5</v>
      </c>
      <c r="F2360">
        <v>31</v>
      </c>
      <c r="G2360" t="s">
        <v>1</v>
      </c>
      <c r="H2360" t="s">
        <v>17</v>
      </c>
      <c r="I2360" t="s">
        <v>10</v>
      </c>
    </row>
    <row r="2361" spans="1:9">
      <c r="A2361">
        <v>2360</v>
      </c>
      <c r="B2361">
        <v>963</v>
      </c>
      <c r="C2361">
        <v>6</v>
      </c>
      <c r="D2361">
        <v>40</v>
      </c>
      <c r="E2361" t="s">
        <v>5</v>
      </c>
      <c r="F2361">
        <v>20</v>
      </c>
      <c r="G2361" t="s">
        <v>2</v>
      </c>
      <c r="H2361" t="s">
        <v>18</v>
      </c>
      <c r="I2361" t="s">
        <v>21</v>
      </c>
    </row>
    <row r="2362" spans="1:9">
      <c r="A2362">
        <v>2361</v>
      </c>
      <c r="B2362">
        <v>437</v>
      </c>
      <c r="C2362">
        <v>5</v>
      </c>
      <c r="D2362">
        <v>186</v>
      </c>
      <c r="E2362" t="s">
        <v>6</v>
      </c>
      <c r="F2362">
        <v>24</v>
      </c>
      <c r="G2362" t="s">
        <v>1</v>
      </c>
      <c r="H2362" t="s">
        <v>18</v>
      </c>
      <c r="I2362" t="s">
        <v>12</v>
      </c>
    </row>
    <row r="2363" spans="1:9">
      <c r="A2363">
        <v>2362</v>
      </c>
      <c r="B2363">
        <v>688</v>
      </c>
      <c r="C2363">
        <v>4</v>
      </c>
      <c r="D2363">
        <v>128</v>
      </c>
      <c r="E2363" t="s">
        <v>6</v>
      </c>
      <c r="F2363">
        <v>27</v>
      </c>
      <c r="G2363" t="s">
        <v>1</v>
      </c>
      <c r="H2363" t="s">
        <v>17</v>
      </c>
      <c r="I2363" t="s">
        <v>11</v>
      </c>
    </row>
    <row r="2364" spans="1:9">
      <c r="A2364">
        <v>2363</v>
      </c>
      <c r="B2364">
        <v>541</v>
      </c>
      <c r="C2364">
        <v>3</v>
      </c>
      <c r="D2364">
        <v>165</v>
      </c>
      <c r="E2364" t="s">
        <v>5</v>
      </c>
      <c r="F2364">
        <v>24</v>
      </c>
      <c r="G2364" t="s">
        <v>1</v>
      </c>
      <c r="H2364" t="s">
        <v>17</v>
      </c>
      <c r="I2364" t="s">
        <v>10</v>
      </c>
    </row>
    <row r="2365" spans="1:9">
      <c r="A2365">
        <v>2364</v>
      </c>
      <c r="B2365">
        <v>137</v>
      </c>
      <c r="C2365">
        <v>5</v>
      </c>
      <c r="D2365">
        <v>112</v>
      </c>
      <c r="E2365" t="s">
        <v>6</v>
      </c>
      <c r="F2365">
        <v>28</v>
      </c>
      <c r="G2365" t="s">
        <v>1</v>
      </c>
      <c r="H2365" t="s">
        <v>18</v>
      </c>
      <c r="I2365" t="s">
        <v>12</v>
      </c>
    </row>
    <row r="2366" spans="1:9">
      <c r="A2366">
        <v>2365</v>
      </c>
      <c r="B2366">
        <v>2080</v>
      </c>
      <c r="C2366">
        <v>2</v>
      </c>
      <c r="D2366">
        <v>141</v>
      </c>
      <c r="E2366" t="s">
        <v>5</v>
      </c>
      <c r="F2366">
        <v>24</v>
      </c>
      <c r="G2366" t="s">
        <v>1</v>
      </c>
      <c r="H2366" t="s">
        <v>17</v>
      </c>
      <c r="I2366" t="s">
        <v>9</v>
      </c>
    </row>
    <row r="2367" spans="1:9">
      <c r="A2367">
        <v>2366</v>
      </c>
      <c r="B2367">
        <v>737</v>
      </c>
      <c r="C2367">
        <v>5</v>
      </c>
      <c r="D2367">
        <v>221</v>
      </c>
      <c r="E2367" t="s">
        <v>5</v>
      </c>
      <c r="F2367">
        <v>37</v>
      </c>
      <c r="G2367" t="s">
        <v>1</v>
      </c>
      <c r="H2367" t="s">
        <v>18</v>
      </c>
      <c r="I2367" t="s">
        <v>12</v>
      </c>
    </row>
    <row r="2368" spans="1:9">
      <c r="A2368">
        <v>2367</v>
      </c>
      <c r="B2368">
        <v>1194</v>
      </c>
      <c r="C2368">
        <v>7</v>
      </c>
      <c r="D2368">
        <v>40</v>
      </c>
      <c r="E2368" t="s">
        <v>5</v>
      </c>
      <c r="F2368">
        <v>25</v>
      </c>
      <c r="G2368" t="s">
        <v>2</v>
      </c>
      <c r="H2368" t="s">
        <v>18</v>
      </c>
      <c r="I2368" t="s">
        <v>22</v>
      </c>
    </row>
    <row r="2369" spans="1:9">
      <c r="A2369">
        <v>2368</v>
      </c>
      <c r="B2369">
        <v>1169</v>
      </c>
      <c r="C2369">
        <v>9</v>
      </c>
      <c r="D2369">
        <v>271</v>
      </c>
      <c r="E2369" t="s">
        <v>6</v>
      </c>
      <c r="F2369">
        <v>29</v>
      </c>
      <c r="G2369" t="s">
        <v>2</v>
      </c>
      <c r="H2369" t="s">
        <v>17</v>
      </c>
      <c r="I2369" t="s">
        <v>24</v>
      </c>
    </row>
    <row r="2370" spans="1:9">
      <c r="A2370">
        <v>2369</v>
      </c>
      <c r="B2370">
        <v>355</v>
      </c>
      <c r="C2370">
        <v>8</v>
      </c>
      <c r="D2370">
        <v>40</v>
      </c>
      <c r="E2370" t="s">
        <v>5</v>
      </c>
      <c r="F2370">
        <v>27</v>
      </c>
      <c r="G2370" t="s">
        <v>2</v>
      </c>
      <c r="H2370" t="s">
        <v>18</v>
      </c>
      <c r="I2370" t="s">
        <v>23</v>
      </c>
    </row>
    <row r="2371" spans="1:9">
      <c r="A2371">
        <v>2370</v>
      </c>
      <c r="B2371">
        <v>1560</v>
      </c>
      <c r="C2371">
        <v>3</v>
      </c>
      <c r="D2371">
        <v>199</v>
      </c>
      <c r="E2371" t="s">
        <v>6</v>
      </c>
      <c r="F2371">
        <v>29</v>
      </c>
      <c r="G2371" t="s">
        <v>1</v>
      </c>
      <c r="H2371" t="s">
        <v>18</v>
      </c>
      <c r="I2371" t="s">
        <v>10</v>
      </c>
    </row>
    <row r="2372" spans="1:9">
      <c r="A2372">
        <v>2371</v>
      </c>
      <c r="B2372">
        <v>2097</v>
      </c>
      <c r="C2372">
        <v>3</v>
      </c>
      <c r="D2372">
        <v>250</v>
      </c>
      <c r="E2372" t="s">
        <v>6</v>
      </c>
      <c r="F2372">
        <v>28</v>
      </c>
      <c r="G2372" t="s">
        <v>1</v>
      </c>
      <c r="H2372" t="s">
        <v>18</v>
      </c>
      <c r="I2372" t="s">
        <v>10</v>
      </c>
    </row>
    <row r="2373" spans="1:9">
      <c r="A2373">
        <v>2372</v>
      </c>
      <c r="B2373">
        <v>1566</v>
      </c>
      <c r="C2373">
        <v>4</v>
      </c>
      <c r="D2373">
        <v>222</v>
      </c>
      <c r="E2373" t="s">
        <v>5</v>
      </c>
      <c r="F2373">
        <v>32</v>
      </c>
      <c r="G2373" t="s">
        <v>1</v>
      </c>
      <c r="H2373" t="s">
        <v>17</v>
      </c>
      <c r="I2373" t="s">
        <v>11</v>
      </c>
    </row>
    <row r="2374" spans="1:9">
      <c r="A2374">
        <v>2373</v>
      </c>
      <c r="B2374">
        <v>365</v>
      </c>
      <c r="C2374">
        <v>4</v>
      </c>
      <c r="D2374">
        <v>140</v>
      </c>
      <c r="E2374" t="s">
        <v>5</v>
      </c>
      <c r="F2374">
        <v>19</v>
      </c>
      <c r="G2374" t="s">
        <v>1</v>
      </c>
      <c r="H2374" t="s">
        <v>18</v>
      </c>
      <c r="I2374" t="s">
        <v>11</v>
      </c>
    </row>
    <row r="2375" spans="1:9">
      <c r="A2375">
        <v>2374</v>
      </c>
      <c r="B2375">
        <v>1371</v>
      </c>
      <c r="C2375">
        <v>5</v>
      </c>
      <c r="D2375">
        <v>188</v>
      </c>
      <c r="E2375" t="s">
        <v>6</v>
      </c>
      <c r="F2375">
        <v>28</v>
      </c>
      <c r="G2375" t="s">
        <v>1</v>
      </c>
      <c r="H2375" t="s">
        <v>17</v>
      </c>
      <c r="I2375" t="s">
        <v>12</v>
      </c>
    </row>
    <row r="2376" spans="1:9">
      <c r="A2376">
        <v>2375</v>
      </c>
      <c r="B2376">
        <v>1834</v>
      </c>
      <c r="C2376">
        <v>7</v>
      </c>
      <c r="D2376">
        <v>186</v>
      </c>
      <c r="E2376" t="s">
        <v>6</v>
      </c>
      <c r="F2376">
        <v>25</v>
      </c>
      <c r="G2376" t="s">
        <v>2</v>
      </c>
      <c r="H2376" t="s">
        <v>18</v>
      </c>
      <c r="I2376" t="s">
        <v>22</v>
      </c>
    </row>
    <row r="2377" spans="1:9">
      <c r="A2377">
        <v>2376</v>
      </c>
      <c r="B2377">
        <v>1819</v>
      </c>
      <c r="C2377">
        <v>9</v>
      </c>
      <c r="D2377">
        <v>171</v>
      </c>
      <c r="E2377" t="s">
        <v>6</v>
      </c>
      <c r="F2377">
        <v>26</v>
      </c>
      <c r="G2377" t="s">
        <v>2</v>
      </c>
      <c r="H2377" t="s">
        <v>17</v>
      </c>
      <c r="I2377" t="s">
        <v>24</v>
      </c>
    </row>
    <row r="2378" spans="1:9">
      <c r="A2378">
        <v>2377</v>
      </c>
      <c r="B2378">
        <v>1861</v>
      </c>
      <c r="C2378">
        <v>9</v>
      </c>
      <c r="D2378">
        <v>310</v>
      </c>
      <c r="E2378" t="s">
        <v>5</v>
      </c>
      <c r="F2378">
        <v>27</v>
      </c>
      <c r="G2378" t="s">
        <v>2</v>
      </c>
      <c r="H2378" t="s">
        <v>17</v>
      </c>
      <c r="I2378" t="s">
        <v>24</v>
      </c>
    </row>
    <row r="2379" spans="1:9">
      <c r="A2379">
        <v>2378</v>
      </c>
      <c r="B2379">
        <v>1496</v>
      </c>
      <c r="C2379">
        <v>1</v>
      </c>
      <c r="D2379">
        <v>107</v>
      </c>
      <c r="E2379" t="s">
        <v>5</v>
      </c>
      <c r="F2379">
        <v>23</v>
      </c>
      <c r="G2379" t="s">
        <v>1</v>
      </c>
      <c r="H2379" t="s">
        <v>17</v>
      </c>
      <c r="I2379" t="s">
        <v>8</v>
      </c>
    </row>
    <row r="2380" spans="1:9">
      <c r="A2380">
        <v>2379</v>
      </c>
      <c r="B2380">
        <v>1271</v>
      </c>
      <c r="C2380">
        <v>1</v>
      </c>
      <c r="D2380">
        <v>182</v>
      </c>
      <c r="E2380" t="s">
        <v>6</v>
      </c>
      <c r="F2380">
        <v>27</v>
      </c>
      <c r="G2380" t="s">
        <v>1</v>
      </c>
      <c r="H2380" t="s">
        <v>18</v>
      </c>
      <c r="I2380" t="s">
        <v>8</v>
      </c>
    </row>
    <row r="2381" spans="1:9">
      <c r="A2381">
        <v>2380</v>
      </c>
      <c r="B2381">
        <v>706</v>
      </c>
      <c r="C2381">
        <v>4</v>
      </c>
      <c r="D2381">
        <v>90</v>
      </c>
      <c r="E2381" t="s">
        <v>5</v>
      </c>
      <c r="F2381">
        <v>22</v>
      </c>
      <c r="G2381" t="s">
        <v>1</v>
      </c>
      <c r="H2381" t="s">
        <v>18</v>
      </c>
      <c r="I2381" t="s">
        <v>11</v>
      </c>
    </row>
    <row r="2382" spans="1:9">
      <c r="A2382">
        <v>2381</v>
      </c>
      <c r="B2382">
        <v>1622</v>
      </c>
      <c r="C2382">
        <v>2</v>
      </c>
      <c r="D2382">
        <v>130</v>
      </c>
      <c r="E2382" t="s">
        <v>6</v>
      </c>
      <c r="F2382">
        <v>30</v>
      </c>
      <c r="G2382" t="s">
        <v>1</v>
      </c>
      <c r="H2382" t="s">
        <v>18</v>
      </c>
      <c r="I2382" t="s">
        <v>9</v>
      </c>
    </row>
    <row r="2383" spans="1:9">
      <c r="A2383">
        <v>2382</v>
      </c>
      <c r="B2383">
        <v>1254</v>
      </c>
      <c r="C2383">
        <v>3</v>
      </c>
      <c r="D2383">
        <v>90</v>
      </c>
      <c r="E2383" t="s">
        <v>5</v>
      </c>
      <c r="F2383">
        <v>19</v>
      </c>
      <c r="G2383" t="s">
        <v>1</v>
      </c>
      <c r="H2383" t="s">
        <v>18</v>
      </c>
      <c r="I2383" t="s">
        <v>10</v>
      </c>
    </row>
    <row r="2384" spans="1:9">
      <c r="A2384">
        <v>2383</v>
      </c>
      <c r="B2384">
        <v>788</v>
      </c>
      <c r="C2384">
        <v>1</v>
      </c>
      <c r="D2384">
        <v>236</v>
      </c>
      <c r="E2384" t="s">
        <v>6</v>
      </c>
      <c r="F2384">
        <v>25</v>
      </c>
      <c r="G2384" t="s">
        <v>1</v>
      </c>
      <c r="H2384" t="s">
        <v>17</v>
      </c>
      <c r="I2384" t="s">
        <v>8</v>
      </c>
    </row>
    <row r="2385" spans="1:9">
      <c r="A2385">
        <v>2384</v>
      </c>
      <c r="B2385">
        <v>1051</v>
      </c>
      <c r="C2385">
        <v>5</v>
      </c>
      <c r="D2385">
        <v>90</v>
      </c>
      <c r="E2385" t="s">
        <v>5</v>
      </c>
      <c r="F2385">
        <v>50</v>
      </c>
      <c r="G2385" t="s">
        <v>1</v>
      </c>
      <c r="H2385" t="s">
        <v>18</v>
      </c>
      <c r="I2385" t="s">
        <v>12</v>
      </c>
    </row>
    <row r="2386" spans="1:9">
      <c r="A2386">
        <v>2385</v>
      </c>
      <c r="B2386">
        <v>148</v>
      </c>
      <c r="C2386">
        <v>5</v>
      </c>
      <c r="D2386">
        <v>161</v>
      </c>
      <c r="E2386" t="s">
        <v>6</v>
      </c>
      <c r="F2386">
        <v>35</v>
      </c>
      <c r="G2386" t="s">
        <v>1</v>
      </c>
      <c r="H2386" t="s">
        <v>18</v>
      </c>
      <c r="I2386" t="s">
        <v>12</v>
      </c>
    </row>
    <row r="2387" spans="1:9">
      <c r="A2387">
        <v>2386</v>
      </c>
      <c r="B2387">
        <v>1621</v>
      </c>
      <c r="C2387">
        <v>5</v>
      </c>
      <c r="D2387">
        <v>90</v>
      </c>
      <c r="E2387" t="s">
        <v>5</v>
      </c>
      <c r="F2387">
        <v>29</v>
      </c>
      <c r="G2387" t="s">
        <v>1</v>
      </c>
      <c r="H2387" t="s">
        <v>18</v>
      </c>
      <c r="I2387" t="s">
        <v>12</v>
      </c>
    </row>
    <row r="2388" spans="1:9">
      <c r="A2388">
        <v>2387</v>
      </c>
      <c r="B2388">
        <v>1429</v>
      </c>
      <c r="C2388">
        <v>1</v>
      </c>
      <c r="D2388">
        <v>120</v>
      </c>
      <c r="E2388" t="s">
        <v>5</v>
      </c>
      <c r="F2388">
        <v>39</v>
      </c>
      <c r="G2388" t="s">
        <v>1</v>
      </c>
      <c r="H2388" t="s">
        <v>17</v>
      </c>
      <c r="I2388" t="s">
        <v>8</v>
      </c>
    </row>
    <row r="2389" spans="1:9">
      <c r="A2389">
        <v>2388</v>
      </c>
      <c r="B2389">
        <v>1110</v>
      </c>
      <c r="C2389">
        <v>6</v>
      </c>
      <c r="D2389">
        <v>40</v>
      </c>
      <c r="E2389" t="s">
        <v>5</v>
      </c>
      <c r="F2389">
        <v>30</v>
      </c>
      <c r="G2389" t="s">
        <v>2</v>
      </c>
      <c r="H2389" t="s">
        <v>18</v>
      </c>
      <c r="I2389" t="s">
        <v>21</v>
      </c>
    </row>
    <row r="2390" spans="1:9">
      <c r="A2390">
        <v>2389</v>
      </c>
      <c r="B2390">
        <v>1772</v>
      </c>
      <c r="C2390">
        <v>6</v>
      </c>
      <c r="D2390">
        <v>40</v>
      </c>
      <c r="E2390" t="s">
        <v>6</v>
      </c>
      <c r="F2390">
        <v>30</v>
      </c>
      <c r="G2390" t="s">
        <v>2</v>
      </c>
      <c r="H2390" t="s">
        <v>18</v>
      </c>
      <c r="I2390" t="s">
        <v>21</v>
      </c>
    </row>
    <row r="2391" spans="1:9">
      <c r="A2391">
        <v>2390</v>
      </c>
      <c r="B2391">
        <v>667</v>
      </c>
      <c r="C2391">
        <v>5</v>
      </c>
      <c r="D2391">
        <v>200</v>
      </c>
      <c r="E2391" t="s">
        <v>6</v>
      </c>
      <c r="F2391">
        <v>31</v>
      </c>
      <c r="G2391" t="s">
        <v>1</v>
      </c>
      <c r="H2391" t="s">
        <v>17</v>
      </c>
      <c r="I2391" t="s">
        <v>12</v>
      </c>
    </row>
    <row r="2392" spans="1:9">
      <c r="A2392">
        <v>2391</v>
      </c>
      <c r="B2392">
        <v>185</v>
      </c>
      <c r="C2392">
        <v>3</v>
      </c>
      <c r="D2392">
        <v>242</v>
      </c>
      <c r="E2392" t="s">
        <v>5</v>
      </c>
      <c r="F2392">
        <v>21</v>
      </c>
      <c r="G2392" t="s">
        <v>1</v>
      </c>
      <c r="H2392" t="s">
        <v>17</v>
      </c>
      <c r="I2392" t="s">
        <v>10</v>
      </c>
    </row>
    <row r="2393" spans="1:9">
      <c r="A2393">
        <v>2392</v>
      </c>
      <c r="B2393">
        <v>1121</v>
      </c>
      <c r="C2393">
        <v>5</v>
      </c>
      <c r="D2393">
        <v>249</v>
      </c>
      <c r="E2393" t="s">
        <v>6</v>
      </c>
      <c r="F2393">
        <v>25</v>
      </c>
      <c r="G2393" t="s">
        <v>1</v>
      </c>
      <c r="H2393" t="s">
        <v>18</v>
      </c>
      <c r="I2393" t="s">
        <v>12</v>
      </c>
    </row>
    <row r="2394" spans="1:9">
      <c r="A2394">
        <v>2393</v>
      </c>
      <c r="B2394">
        <v>599</v>
      </c>
      <c r="C2394">
        <v>3</v>
      </c>
      <c r="D2394">
        <v>90</v>
      </c>
      <c r="E2394" t="s">
        <v>5</v>
      </c>
      <c r="F2394">
        <v>20</v>
      </c>
      <c r="G2394" t="s">
        <v>1</v>
      </c>
      <c r="H2394" t="s">
        <v>18</v>
      </c>
      <c r="I2394" t="s">
        <v>10</v>
      </c>
    </row>
    <row r="2395" spans="1:9">
      <c r="A2395">
        <v>2394</v>
      </c>
      <c r="B2395">
        <v>1043</v>
      </c>
      <c r="C2395">
        <v>3</v>
      </c>
      <c r="D2395">
        <v>233</v>
      </c>
      <c r="E2395" t="s">
        <v>5</v>
      </c>
      <c r="F2395">
        <v>18</v>
      </c>
      <c r="G2395" t="s">
        <v>1</v>
      </c>
      <c r="H2395" t="s">
        <v>18</v>
      </c>
      <c r="I2395" t="s">
        <v>10</v>
      </c>
    </row>
    <row r="2396" spans="1:9">
      <c r="A2396">
        <v>2395</v>
      </c>
      <c r="B2396">
        <v>433</v>
      </c>
      <c r="C2396">
        <v>5</v>
      </c>
      <c r="D2396">
        <v>153</v>
      </c>
      <c r="E2396" t="s">
        <v>5</v>
      </c>
      <c r="F2396">
        <v>23</v>
      </c>
      <c r="G2396" t="s">
        <v>1</v>
      </c>
      <c r="H2396" t="s">
        <v>17</v>
      </c>
      <c r="I2396" t="s">
        <v>12</v>
      </c>
    </row>
    <row r="2397" spans="1:9">
      <c r="A2397">
        <v>2396</v>
      </c>
      <c r="B2397">
        <v>1107</v>
      </c>
      <c r="C2397">
        <v>2</v>
      </c>
      <c r="D2397">
        <v>81</v>
      </c>
      <c r="E2397" t="s">
        <v>6</v>
      </c>
      <c r="F2397">
        <v>33</v>
      </c>
      <c r="G2397" t="s">
        <v>1</v>
      </c>
      <c r="H2397" t="s">
        <v>18</v>
      </c>
      <c r="I2397" t="s">
        <v>9</v>
      </c>
    </row>
    <row r="2398" spans="1:9">
      <c r="A2398">
        <v>2397</v>
      </c>
      <c r="B2398">
        <v>2093</v>
      </c>
      <c r="C2398">
        <v>7</v>
      </c>
      <c r="D2398">
        <v>40</v>
      </c>
      <c r="E2398" t="s">
        <v>6</v>
      </c>
      <c r="F2398">
        <v>22</v>
      </c>
      <c r="G2398" t="s">
        <v>2</v>
      </c>
      <c r="H2398" t="s">
        <v>18</v>
      </c>
      <c r="I2398" t="s">
        <v>22</v>
      </c>
    </row>
    <row r="2399" spans="1:9">
      <c r="A2399">
        <v>2398</v>
      </c>
      <c r="B2399">
        <v>546</v>
      </c>
      <c r="C2399">
        <v>1</v>
      </c>
      <c r="D2399">
        <v>90</v>
      </c>
      <c r="E2399" t="s">
        <v>6</v>
      </c>
      <c r="F2399">
        <v>32</v>
      </c>
      <c r="G2399" t="s">
        <v>1</v>
      </c>
      <c r="H2399" t="s">
        <v>18</v>
      </c>
      <c r="I2399" t="s">
        <v>8</v>
      </c>
    </row>
    <row r="2400" spans="1:9">
      <c r="A2400">
        <v>2399</v>
      </c>
      <c r="B2400">
        <v>1167</v>
      </c>
      <c r="C2400">
        <v>2</v>
      </c>
      <c r="D2400">
        <v>176</v>
      </c>
      <c r="E2400" t="s">
        <v>6</v>
      </c>
      <c r="F2400">
        <v>23</v>
      </c>
      <c r="G2400" t="s">
        <v>1</v>
      </c>
      <c r="H2400" t="s">
        <v>18</v>
      </c>
      <c r="I2400" t="s">
        <v>9</v>
      </c>
    </row>
    <row r="2401" spans="1:9">
      <c r="A2401">
        <v>2400</v>
      </c>
      <c r="B2401">
        <v>88</v>
      </c>
      <c r="C2401">
        <v>2</v>
      </c>
      <c r="D2401">
        <v>193</v>
      </c>
      <c r="E2401" t="s">
        <v>6</v>
      </c>
      <c r="F2401">
        <v>28</v>
      </c>
      <c r="G2401" t="s">
        <v>1</v>
      </c>
      <c r="H2401" t="s">
        <v>17</v>
      </c>
      <c r="I2401" t="s">
        <v>9</v>
      </c>
    </row>
    <row r="2402" spans="1:9">
      <c r="A2402">
        <v>2401</v>
      </c>
      <c r="B2402">
        <v>387</v>
      </c>
      <c r="C2402">
        <v>1</v>
      </c>
      <c r="D2402">
        <v>128</v>
      </c>
      <c r="E2402" t="s">
        <v>5</v>
      </c>
      <c r="F2402">
        <v>32</v>
      </c>
      <c r="G2402" t="s">
        <v>1</v>
      </c>
      <c r="H2402" t="s">
        <v>17</v>
      </c>
      <c r="I2402" t="s">
        <v>8</v>
      </c>
    </row>
    <row r="2403" spans="1:9">
      <c r="A2403">
        <v>2402</v>
      </c>
      <c r="B2403">
        <v>783</v>
      </c>
      <c r="C2403">
        <v>6</v>
      </c>
      <c r="D2403">
        <v>40</v>
      </c>
      <c r="E2403" t="s">
        <v>5</v>
      </c>
      <c r="F2403">
        <v>21</v>
      </c>
      <c r="G2403" t="s">
        <v>2</v>
      </c>
      <c r="H2403" t="s">
        <v>18</v>
      </c>
      <c r="I2403" t="s">
        <v>21</v>
      </c>
    </row>
    <row r="2404" spans="1:9">
      <c r="A2404">
        <v>2403</v>
      </c>
      <c r="B2404">
        <v>410</v>
      </c>
      <c r="C2404">
        <v>3</v>
      </c>
      <c r="D2404">
        <v>90</v>
      </c>
      <c r="E2404" t="s">
        <v>6</v>
      </c>
      <c r="F2404">
        <v>28</v>
      </c>
      <c r="G2404" t="s">
        <v>1</v>
      </c>
      <c r="H2404" t="s">
        <v>18</v>
      </c>
      <c r="I2404" t="s">
        <v>10</v>
      </c>
    </row>
    <row r="2405" spans="1:9">
      <c r="A2405">
        <v>2404</v>
      </c>
      <c r="B2405">
        <v>987</v>
      </c>
      <c r="C2405">
        <v>5</v>
      </c>
      <c r="D2405">
        <v>90</v>
      </c>
      <c r="E2405" t="s">
        <v>6</v>
      </c>
      <c r="F2405">
        <v>30</v>
      </c>
      <c r="G2405" t="s">
        <v>1</v>
      </c>
      <c r="H2405" t="s">
        <v>18</v>
      </c>
      <c r="I2405" t="s">
        <v>12</v>
      </c>
    </row>
    <row r="2406" spans="1:9">
      <c r="A2406">
        <v>2405</v>
      </c>
      <c r="B2406">
        <v>2103</v>
      </c>
      <c r="C2406">
        <v>3</v>
      </c>
      <c r="D2406">
        <v>180</v>
      </c>
      <c r="E2406" t="s">
        <v>6</v>
      </c>
      <c r="F2406">
        <v>34</v>
      </c>
      <c r="G2406" t="s">
        <v>1</v>
      </c>
      <c r="H2406" t="s">
        <v>18</v>
      </c>
      <c r="I2406" t="s">
        <v>10</v>
      </c>
    </row>
    <row r="2407" spans="1:9">
      <c r="A2407">
        <v>2406</v>
      </c>
      <c r="B2407">
        <v>1493</v>
      </c>
      <c r="C2407">
        <v>1</v>
      </c>
      <c r="D2407">
        <v>80</v>
      </c>
      <c r="E2407" t="s">
        <v>5</v>
      </c>
      <c r="F2407">
        <v>35</v>
      </c>
      <c r="G2407" t="s">
        <v>1</v>
      </c>
      <c r="H2407" t="s">
        <v>18</v>
      </c>
      <c r="I2407" t="s">
        <v>8</v>
      </c>
    </row>
    <row r="2408" spans="1:9">
      <c r="A2408">
        <v>2407</v>
      </c>
      <c r="B2408">
        <v>1673</v>
      </c>
      <c r="C2408">
        <v>2</v>
      </c>
      <c r="D2408">
        <v>126</v>
      </c>
      <c r="E2408" t="s">
        <v>5</v>
      </c>
      <c r="F2408">
        <v>21</v>
      </c>
      <c r="G2408" t="s">
        <v>1</v>
      </c>
      <c r="H2408" t="s">
        <v>18</v>
      </c>
      <c r="I2408" t="s">
        <v>9</v>
      </c>
    </row>
    <row r="2409" spans="1:9">
      <c r="A2409">
        <v>2408</v>
      </c>
      <c r="B2409">
        <v>1954</v>
      </c>
      <c r="C2409">
        <v>1</v>
      </c>
      <c r="D2409">
        <v>90</v>
      </c>
      <c r="E2409" t="s">
        <v>5</v>
      </c>
      <c r="F2409">
        <v>24</v>
      </c>
      <c r="G2409" t="s">
        <v>1</v>
      </c>
      <c r="H2409" t="s">
        <v>18</v>
      </c>
      <c r="I2409" t="s">
        <v>8</v>
      </c>
    </row>
    <row r="2410" spans="1:9">
      <c r="A2410">
        <v>2409</v>
      </c>
      <c r="B2410">
        <v>284</v>
      </c>
      <c r="C2410">
        <v>4</v>
      </c>
      <c r="D2410">
        <v>90</v>
      </c>
      <c r="E2410" t="s">
        <v>6</v>
      </c>
      <c r="F2410">
        <v>35</v>
      </c>
      <c r="G2410" t="s">
        <v>1</v>
      </c>
      <c r="H2410" t="s">
        <v>18</v>
      </c>
      <c r="I2410" t="s">
        <v>11</v>
      </c>
    </row>
    <row r="2411" spans="1:9">
      <c r="A2411">
        <v>2410</v>
      </c>
      <c r="B2411">
        <v>663</v>
      </c>
      <c r="C2411">
        <v>5</v>
      </c>
      <c r="D2411">
        <v>240</v>
      </c>
      <c r="E2411" t="s">
        <v>6</v>
      </c>
      <c r="F2411">
        <v>33</v>
      </c>
      <c r="G2411" t="s">
        <v>1</v>
      </c>
      <c r="H2411" t="s">
        <v>17</v>
      </c>
      <c r="I2411" t="s">
        <v>12</v>
      </c>
    </row>
    <row r="2412" spans="1:9">
      <c r="A2412">
        <v>2411</v>
      </c>
      <c r="B2412">
        <v>1128</v>
      </c>
      <c r="C2412">
        <v>2</v>
      </c>
      <c r="D2412">
        <v>197</v>
      </c>
      <c r="E2412" t="s">
        <v>6</v>
      </c>
      <c r="F2412">
        <v>30</v>
      </c>
      <c r="G2412" t="s">
        <v>1</v>
      </c>
      <c r="H2412" t="s">
        <v>18</v>
      </c>
      <c r="I2412" t="s">
        <v>9</v>
      </c>
    </row>
    <row r="2413" spans="1:9">
      <c r="A2413">
        <v>2412</v>
      </c>
      <c r="B2413">
        <v>962</v>
      </c>
      <c r="C2413">
        <v>7</v>
      </c>
      <c r="D2413">
        <v>225</v>
      </c>
      <c r="E2413" t="s">
        <v>5</v>
      </c>
      <c r="F2413">
        <v>22</v>
      </c>
      <c r="G2413" t="s">
        <v>2</v>
      </c>
      <c r="H2413" t="s">
        <v>17</v>
      </c>
      <c r="I2413" t="s">
        <v>22</v>
      </c>
    </row>
    <row r="2414" spans="1:9">
      <c r="A2414">
        <v>2413</v>
      </c>
      <c r="B2414">
        <v>2095</v>
      </c>
      <c r="C2414">
        <v>6</v>
      </c>
      <c r="D2414">
        <v>266</v>
      </c>
      <c r="E2414" t="s">
        <v>6</v>
      </c>
      <c r="F2414">
        <v>24</v>
      </c>
      <c r="G2414" t="s">
        <v>2</v>
      </c>
      <c r="H2414" t="s">
        <v>18</v>
      </c>
      <c r="I2414" t="s">
        <v>21</v>
      </c>
    </row>
    <row r="2415" spans="1:9">
      <c r="A2415">
        <v>2414</v>
      </c>
      <c r="B2415">
        <v>1710</v>
      </c>
      <c r="C2415">
        <v>3</v>
      </c>
      <c r="D2415">
        <v>89</v>
      </c>
      <c r="E2415" t="s">
        <v>5</v>
      </c>
      <c r="F2415">
        <v>32</v>
      </c>
      <c r="G2415" t="s">
        <v>1</v>
      </c>
      <c r="H2415" t="s">
        <v>18</v>
      </c>
      <c r="I2415" t="s">
        <v>10</v>
      </c>
    </row>
    <row r="2416" spans="1:9">
      <c r="A2416">
        <v>2415</v>
      </c>
      <c r="B2416">
        <v>1622</v>
      </c>
      <c r="C2416">
        <v>5</v>
      </c>
      <c r="D2416">
        <v>170</v>
      </c>
      <c r="E2416" t="s">
        <v>6</v>
      </c>
      <c r="F2416">
        <v>30</v>
      </c>
      <c r="G2416" t="s">
        <v>1</v>
      </c>
      <c r="H2416" t="s">
        <v>18</v>
      </c>
      <c r="I2416" t="s">
        <v>12</v>
      </c>
    </row>
    <row r="2417" spans="1:9">
      <c r="A2417">
        <v>2416</v>
      </c>
      <c r="B2417">
        <v>901</v>
      </c>
      <c r="C2417">
        <v>5</v>
      </c>
      <c r="D2417">
        <v>190</v>
      </c>
      <c r="E2417" t="s">
        <v>5</v>
      </c>
      <c r="F2417">
        <v>23</v>
      </c>
      <c r="G2417" t="s">
        <v>1</v>
      </c>
      <c r="H2417" t="s">
        <v>18</v>
      </c>
      <c r="I2417" t="s">
        <v>12</v>
      </c>
    </row>
    <row r="2418" spans="1:9">
      <c r="A2418">
        <v>2417</v>
      </c>
      <c r="B2418">
        <v>1275</v>
      </c>
      <c r="C2418">
        <v>3</v>
      </c>
      <c r="D2418">
        <v>90</v>
      </c>
      <c r="E2418" t="s">
        <v>5</v>
      </c>
      <c r="F2418">
        <v>29</v>
      </c>
      <c r="G2418" t="s">
        <v>1</v>
      </c>
      <c r="H2418" t="s">
        <v>18</v>
      </c>
      <c r="I2418" t="s">
        <v>10</v>
      </c>
    </row>
    <row r="2419" spans="1:9">
      <c r="A2419">
        <v>2418</v>
      </c>
      <c r="B2419">
        <v>924</v>
      </c>
      <c r="C2419">
        <v>2</v>
      </c>
      <c r="D2419">
        <v>90</v>
      </c>
      <c r="E2419" t="s">
        <v>5</v>
      </c>
      <c r="F2419">
        <v>27</v>
      </c>
      <c r="G2419" t="s">
        <v>1</v>
      </c>
      <c r="H2419" t="s">
        <v>18</v>
      </c>
      <c r="I2419" t="s">
        <v>9</v>
      </c>
    </row>
    <row r="2420" spans="1:9">
      <c r="A2420">
        <v>2419</v>
      </c>
      <c r="B2420">
        <v>158</v>
      </c>
      <c r="C2420">
        <v>6</v>
      </c>
      <c r="D2420">
        <v>210</v>
      </c>
      <c r="E2420" t="s">
        <v>5</v>
      </c>
      <c r="F2420">
        <v>22</v>
      </c>
      <c r="G2420" t="s">
        <v>2</v>
      </c>
      <c r="H2420" t="s">
        <v>18</v>
      </c>
      <c r="I2420" t="s">
        <v>21</v>
      </c>
    </row>
    <row r="2421" spans="1:9">
      <c r="A2421">
        <v>2420</v>
      </c>
      <c r="B2421">
        <v>1596</v>
      </c>
      <c r="C2421">
        <v>2</v>
      </c>
      <c r="D2421">
        <v>154</v>
      </c>
      <c r="E2421" t="s">
        <v>6</v>
      </c>
      <c r="F2421">
        <v>26</v>
      </c>
      <c r="G2421" t="s">
        <v>1</v>
      </c>
      <c r="H2421" t="s">
        <v>18</v>
      </c>
      <c r="I2421" t="s">
        <v>9</v>
      </c>
    </row>
    <row r="2422" spans="1:9">
      <c r="A2422">
        <v>2421</v>
      </c>
      <c r="B2422">
        <v>158</v>
      </c>
      <c r="C2422">
        <v>6</v>
      </c>
      <c r="D2422">
        <v>40</v>
      </c>
      <c r="E2422" t="s">
        <v>5</v>
      </c>
      <c r="F2422">
        <v>22</v>
      </c>
      <c r="G2422" t="s">
        <v>2</v>
      </c>
      <c r="H2422" t="s">
        <v>18</v>
      </c>
      <c r="I2422" t="s">
        <v>21</v>
      </c>
    </row>
    <row r="2423" spans="1:9">
      <c r="A2423">
        <v>2422</v>
      </c>
      <c r="B2423">
        <v>419</v>
      </c>
      <c r="C2423">
        <v>2</v>
      </c>
      <c r="D2423">
        <v>90</v>
      </c>
      <c r="E2423" t="s">
        <v>6</v>
      </c>
      <c r="F2423">
        <v>41</v>
      </c>
      <c r="G2423" t="s">
        <v>1</v>
      </c>
      <c r="H2423" t="s">
        <v>18</v>
      </c>
      <c r="I2423" t="s">
        <v>9</v>
      </c>
    </row>
    <row r="2424" spans="1:9">
      <c r="A2424">
        <v>2423</v>
      </c>
      <c r="B2424">
        <v>892</v>
      </c>
      <c r="C2424">
        <v>8</v>
      </c>
      <c r="D2424">
        <v>40</v>
      </c>
      <c r="E2424" t="s">
        <v>5</v>
      </c>
      <c r="F2424">
        <v>27</v>
      </c>
      <c r="G2424" t="s">
        <v>2</v>
      </c>
      <c r="H2424" t="s">
        <v>18</v>
      </c>
      <c r="I2424" t="s">
        <v>23</v>
      </c>
    </row>
    <row r="2425" spans="1:9">
      <c r="A2425">
        <v>2424</v>
      </c>
      <c r="B2425">
        <v>1609</v>
      </c>
      <c r="C2425">
        <v>3</v>
      </c>
      <c r="D2425">
        <v>206</v>
      </c>
      <c r="E2425" t="s">
        <v>5</v>
      </c>
      <c r="F2425">
        <v>29</v>
      </c>
      <c r="G2425" t="s">
        <v>1</v>
      </c>
      <c r="H2425" t="s">
        <v>17</v>
      </c>
      <c r="I2425" t="s">
        <v>10</v>
      </c>
    </row>
    <row r="2426" spans="1:9">
      <c r="A2426">
        <v>2425</v>
      </c>
      <c r="B2426">
        <v>655</v>
      </c>
      <c r="C2426">
        <v>8</v>
      </c>
      <c r="D2426">
        <v>40</v>
      </c>
      <c r="E2426" t="s">
        <v>6</v>
      </c>
      <c r="F2426">
        <v>30</v>
      </c>
      <c r="G2426" t="s">
        <v>2</v>
      </c>
      <c r="H2426" t="s">
        <v>18</v>
      </c>
      <c r="I2426" t="s">
        <v>23</v>
      </c>
    </row>
    <row r="2427" spans="1:9">
      <c r="A2427">
        <v>2426</v>
      </c>
      <c r="B2427">
        <v>38</v>
      </c>
      <c r="C2427">
        <v>1</v>
      </c>
      <c r="D2427">
        <v>100</v>
      </c>
      <c r="E2427" t="s">
        <v>5</v>
      </c>
      <c r="F2427">
        <v>34</v>
      </c>
      <c r="G2427" t="s">
        <v>1</v>
      </c>
      <c r="H2427" t="s">
        <v>18</v>
      </c>
      <c r="I2427" t="s">
        <v>8</v>
      </c>
    </row>
    <row r="2428" spans="1:9">
      <c r="A2428">
        <v>2427</v>
      </c>
      <c r="B2428">
        <v>1902</v>
      </c>
      <c r="C2428">
        <v>1</v>
      </c>
      <c r="D2428">
        <v>222</v>
      </c>
      <c r="E2428" t="s">
        <v>6</v>
      </c>
      <c r="F2428">
        <v>19</v>
      </c>
      <c r="G2428" t="s">
        <v>1</v>
      </c>
      <c r="H2428" t="s">
        <v>17</v>
      </c>
      <c r="I2428" t="s">
        <v>8</v>
      </c>
    </row>
    <row r="2429" spans="1:9">
      <c r="A2429">
        <v>2428</v>
      </c>
      <c r="B2429">
        <v>2085</v>
      </c>
      <c r="C2429">
        <v>3</v>
      </c>
      <c r="D2429">
        <v>185</v>
      </c>
      <c r="E2429" t="s">
        <v>6</v>
      </c>
      <c r="F2429">
        <v>29</v>
      </c>
      <c r="G2429" t="s">
        <v>1</v>
      </c>
      <c r="H2429" t="s">
        <v>18</v>
      </c>
      <c r="I2429" t="s">
        <v>10</v>
      </c>
    </row>
    <row r="2430" spans="1:9">
      <c r="A2430">
        <v>2429</v>
      </c>
      <c r="B2430">
        <v>79</v>
      </c>
      <c r="C2430">
        <v>4</v>
      </c>
      <c r="D2430">
        <v>170</v>
      </c>
      <c r="E2430" t="s">
        <v>6</v>
      </c>
      <c r="F2430">
        <v>33</v>
      </c>
      <c r="G2430" t="s">
        <v>1</v>
      </c>
      <c r="H2430" t="s">
        <v>18</v>
      </c>
      <c r="I2430" t="s">
        <v>11</v>
      </c>
    </row>
    <row r="2431" spans="1:9">
      <c r="A2431">
        <v>2430</v>
      </c>
      <c r="B2431">
        <v>1446</v>
      </c>
      <c r="C2431">
        <v>1</v>
      </c>
      <c r="D2431">
        <v>168</v>
      </c>
      <c r="E2431" t="s">
        <v>6</v>
      </c>
      <c r="F2431">
        <v>22</v>
      </c>
      <c r="G2431" t="s">
        <v>1</v>
      </c>
      <c r="H2431" t="s">
        <v>17</v>
      </c>
      <c r="I2431" t="s">
        <v>8</v>
      </c>
    </row>
    <row r="2432" spans="1:9">
      <c r="A2432">
        <v>2431</v>
      </c>
      <c r="B2432">
        <v>2041</v>
      </c>
      <c r="C2432">
        <v>1</v>
      </c>
      <c r="D2432">
        <v>102</v>
      </c>
      <c r="E2432" t="s">
        <v>5</v>
      </c>
      <c r="F2432">
        <v>28</v>
      </c>
      <c r="G2432" t="s">
        <v>1</v>
      </c>
      <c r="H2432" t="s">
        <v>18</v>
      </c>
      <c r="I2432" t="s">
        <v>8</v>
      </c>
    </row>
    <row r="2433" spans="1:9">
      <c r="A2433">
        <v>2432</v>
      </c>
      <c r="B2433">
        <v>487</v>
      </c>
      <c r="C2433">
        <v>4</v>
      </c>
      <c r="D2433">
        <v>96</v>
      </c>
      <c r="E2433" t="s">
        <v>5</v>
      </c>
      <c r="F2433">
        <v>22</v>
      </c>
      <c r="G2433" t="s">
        <v>1</v>
      </c>
      <c r="H2433" t="s">
        <v>18</v>
      </c>
      <c r="I2433" t="s">
        <v>11</v>
      </c>
    </row>
    <row r="2434" spans="1:9">
      <c r="A2434">
        <v>2433</v>
      </c>
      <c r="B2434">
        <v>254</v>
      </c>
      <c r="C2434">
        <v>5</v>
      </c>
      <c r="D2434">
        <v>181</v>
      </c>
      <c r="E2434" t="s">
        <v>5</v>
      </c>
      <c r="F2434">
        <v>34</v>
      </c>
      <c r="G2434" t="s">
        <v>1</v>
      </c>
      <c r="H2434" t="s">
        <v>18</v>
      </c>
      <c r="I2434" t="s">
        <v>12</v>
      </c>
    </row>
    <row r="2435" spans="1:9">
      <c r="A2435">
        <v>2434</v>
      </c>
      <c r="B2435">
        <v>1741</v>
      </c>
      <c r="C2435">
        <v>4</v>
      </c>
      <c r="D2435">
        <v>90</v>
      </c>
      <c r="E2435" t="s">
        <v>6</v>
      </c>
      <c r="F2435">
        <v>22</v>
      </c>
      <c r="G2435" t="s">
        <v>1</v>
      </c>
      <c r="H2435" t="s">
        <v>18</v>
      </c>
      <c r="I2435" t="s">
        <v>11</v>
      </c>
    </row>
    <row r="2436" spans="1:9">
      <c r="A2436">
        <v>2435</v>
      </c>
      <c r="B2436">
        <v>1931</v>
      </c>
      <c r="C2436">
        <v>9</v>
      </c>
      <c r="D2436">
        <v>90</v>
      </c>
      <c r="E2436" t="s">
        <v>5</v>
      </c>
      <c r="F2436">
        <v>23</v>
      </c>
      <c r="G2436" t="s">
        <v>2</v>
      </c>
      <c r="H2436" t="s">
        <v>18</v>
      </c>
      <c r="I2436" t="s">
        <v>24</v>
      </c>
    </row>
    <row r="2437" spans="1:9">
      <c r="A2437">
        <v>2436</v>
      </c>
      <c r="B2437">
        <v>1342</v>
      </c>
      <c r="C2437">
        <v>3</v>
      </c>
      <c r="D2437">
        <v>90</v>
      </c>
      <c r="E2437" t="s">
        <v>6</v>
      </c>
      <c r="F2437">
        <v>26</v>
      </c>
      <c r="G2437" t="s">
        <v>1</v>
      </c>
      <c r="H2437" t="s">
        <v>18</v>
      </c>
      <c r="I2437" t="s">
        <v>10</v>
      </c>
    </row>
    <row r="2438" spans="1:9">
      <c r="A2438">
        <v>2437</v>
      </c>
      <c r="B2438">
        <v>1277</v>
      </c>
      <c r="C2438">
        <v>3</v>
      </c>
      <c r="D2438">
        <v>90</v>
      </c>
      <c r="E2438" t="s">
        <v>6</v>
      </c>
      <c r="F2438">
        <v>33</v>
      </c>
      <c r="G2438" t="s">
        <v>1</v>
      </c>
      <c r="H2438" t="s">
        <v>18</v>
      </c>
      <c r="I2438" t="s">
        <v>10</v>
      </c>
    </row>
    <row r="2439" spans="1:9">
      <c r="A2439">
        <v>2438</v>
      </c>
      <c r="B2439">
        <v>1510</v>
      </c>
      <c r="C2439">
        <v>6</v>
      </c>
      <c r="D2439">
        <v>40</v>
      </c>
      <c r="E2439" t="s">
        <v>5</v>
      </c>
      <c r="F2439">
        <v>35</v>
      </c>
      <c r="G2439" t="s">
        <v>2</v>
      </c>
      <c r="H2439" t="s">
        <v>18</v>
      </c>
      <c r="I2439" t="s">
        <v>21</v>
      </c>
    </row>
    <row r="2440" spans="1:9">
      <c r="A2440">
        <v>2439</v>
      </c>
      <c r="B2440">
        <v>1388</v>
      </c>
      <c r="C2440">
        <v>1</v>
      </c>
      <c r="D2440">
        <v>90</v>
      </c>
      <c r="E2440" t="s">
        <v>6</v>
      </c>
      <c r="F2440">
        <v>19</v>
      </c>
      <c r="G2440" t="s">
        <v>1</v>
      </c>
      <c r="H2440" t="s">
        <v>18</v>
      </c>
      <c r="I2440" t="s">
        <v>8</v>
      </c>
    </row>
    <row r="2441" spans="1:9">
      <c r="A2441">
        <v>2440</v>
      </c>
      <c r="B2441">
        <v>2</v>
      </c>
      <c r="C2441">
        <v>8</v>
      </c>
      <c r="D2441">
        <v>328</v>
      </c>
      <c r="E2441" t="s">
        <v>6</v>
      </c>
      <c r="F2441">
        <v>34</v>
      </c>
      <c r="G2441" t="s">
        <v>2</v>
      </c>
      <c r="H2441" t="s">
        <v>17</v>
      </c>
      <c r="I2441" t="s">
        <v>23</v>
      </c>
    </row>
    <row r="2442" spans="1:9">
      <c r="A2442">
        <v>2441</v>
      </c>
      <c r="B2442">
        <v>1888</v>
      </c>
      <c r="C2442">
        <v>7</v>
      </c>
      <c r="D2442">
        <v>40</v>
      </c>
      <c r="E2442" t="s">
        <v>6</v>
      </c>
      <c r="F2442">
        <v>35</v>
      </c>
      <c r="G2442" t="s">
        <v>2</v>
      </c>
      <c r="H2442" t="s">
        <v>18</v>
      </c>
      <c r="I2442" t="s">
        <v>22</v>
      </c>
    </row>
    <row r="2443" spans="1:9">
      <c r="A2443">
        <v>2442</v>
      </c>
      <c r="B2443">
        <v>529</v>
      </c>
      <c r="C2443">
        <v>8</v>
      </c>
      <c r="D2443">
        <v>40</v>
      </c>
      <c r="E2443" t="s">
        <v>6</v>
      </c>
      <c r="F2443">
        <v>19</v>
      </c>
      <c r="G2443" t="s">
        <v>2</v>
      </c>
      <c r="H2443" t="s">
        <v>18</v>
      </c>
      <c r="I2443" t="s">
        <v>23</v>
      </c>
    </row>
    <row r="2444" spans="1:9">
      <c r="A2444">
        <v>2443</v>
      </c>
      <c r="B2444">
        <v>328</v>
      </c>
      <c r="C2444">
        <v>4</v>
      </c>
      <c r="D2444">
        <v>90</v>
      </c>
      <c r="E2444" t="s">
        <v>5</v>
      </c>
      <c r="F2444">
        <v>35</v>
      </c>
      <c r="G2444" t="s">
        <v>1</v>
      </c>
      <c r="H2444" t="s">
        <v>18</v>
      </c>
      <c r="I2444" t="s">
        <v>11</v>
      </c>
    </row>
    <row r="2445" spans="1:9">
      <c r="A2445">
        <v>2444</v>
      </c>
      <c r="B2445">
        <v>803</v>
      </c>
      <c r="C2445">
        <v>4</v>
      </c>
      <c r="D2445">
        <v>90</v>
      </c>
      <c r="E2445" t="s">
        <v>5</v>
      </c>
      <c r="F2445">
        <v>36</v>
      </c>
      <c r="G2445" t="s">
        <v>1</v>
      </c>
      <c r="H2445" t="s">
        <v>18</v>
      </c>
      <c r="I2445" t="s">
        <v>11</v>
      </c>
    </row>
    <row r="2446" spans="1:9">
      <c r="A2446">
        <v>2445</v>
      </c>
      <c r="B2446">
        <v>1683</v>
      </c>
      <c r="C2446">
        <v>3</v>
      </c>
      <c r="D2446">
        <v>138</v>
      </c>
      <c r="E2446" t="s">
        <v>5</v>
      </c>
      <c r="F2446">
        <v>23</v>
      </c>
      <c r="G2446" t="s">
        <v>1</v>
      </c>
      <c r="H2446" t="s">
        <v>17</v>
      </c>
      <c r="I2446" t="s">
        <v>10</v>
      </c>
    </row>
    <row r="2447" spans="1:9">
      <c r="A2447">
        <v>2446</v>
      </c>
      <c r="B2447">
        <v>44</v>
      </c>
      <c r="C2447">
        <v>5</v>
      </c>
      <c r="D2447">
        <v>130</v>
      </c>
      <c r="E2447" t="s">
        <v>6</v>
      </c>
      <c r="F2447">
        <v>31</v>
      </c>
      <c r="G2447" t="s">
        <v>1</v>
      </c>
      <c r="H2447" t="s">
        <v>18</v>
      </c>
      <c r="I2447" t="s">
        <v>12</v>
      </c>
    </row>
    <row r="2448" spans="1:9">
      <c r="A2448">
        <v>2447</v>
      </c>
      <c r="B2448">
        <v>614</v>
      </c>
      <c r="C2448">
        <v>6</v>
      </c>
      <c r="D2448">
        <v>398</v>
      </c>
      <c r="E2448" t="s">
        <v>6</v>
      </c>
      <c r="F2448">
        <v>23</v>
      </c>
      <c r="G2448" t="s">
        <v>2</v>
      </c>
      <c r="H2448" t="s">
        <v>18</v>
      </c>
      <c r="I2448" t="s">
        <v>21</v>
      </c>
    </row>
    <row r="2449" spans="1:9">
      <c r="A2449">
        <v>2448</v>
      </c>
      <c r="B2449">
        <v>1958</v>
      </c>
      <c r="C2449">
        <v>6</v>
      </c>
      <c r="D2449">
        <v>285</v>
      </c>
      <c r="E2449" t="s">
        <v>6</v>
      </c>
      <c r="F2449">
        <v>33</v>
      </c>
      <c r="G2449" t="s">
        <v>2</v>
      </c>
      <c r="H2449" t="s">
        <v>18</v>
      </c>
      <c r="I2449" t="s">
        <v>21</v>
      </c>
    </row>
    <row r="2450" spans="1:9">
      <c r="A2450">
        <v>2449</v>
      </c>
      <c r="B2450">
        <v>1692</v>
      </c>
      <c r="C2450">
        <v>1</v>
      </c>
      <c r="D2450">
        <v>167</v>
      </c>
      <c r="E2450" t="s">
        <v>5</v>
      </c>
      <c r="F2450">
        <v>34</v>
      </c>
      <c r="G2450" t="s">
        <v>1</v>
      </c>
      <c r="H2450" t="s">
        <v>18</v>
      </c>
      <c r="I2450" t="s">
        <v>8</v>
      </c>
    </row>
    <row r="2451" spans="1:9">
      <c r="A2451">
        <v>2450</v>
      </c>
      <c r="B2451">
        <v>147</v>
      </c>
      <c r="C2451">
        <v>2</v>
      </c>
      <c r="D2451">
        <v>174</v>
      </c>
      <c r="E2451" t="s">
        <v>6</v>
      </c>
      <c r="F2451">
        <v>32</v>
      </c>
      <c r="G2451" t="s">
        <v>1</v>
      </c>
      <c r="H2451" t="s">
        <v>18</v>
      </c>
      <c r="I2451" t="s">
        <v>9</v>
      </c>
    </row>
    <row r="2452" spans="1:9">
      <c r="A2452">
        <v>2451</v>
      </c>
      <c r="B2452">
        <v>1539</v>
      </c>
      <c r="C2452">
        <v>5</v>
      </c>
      <c r="D2452">
        <v>224</v>
      </c>
      <c r="E2452" t="s">
        <v>6</v>
      </c>
      <c r="F2452">
        <v>18</v>
      </c>
      <c r="G2452" t="s">
        <v>1</v>
      </c>
      <c r="H2452" t="s">
        <v>18</v>
      </c>
      <c r="I2452" t="s">
        <v>12</v>
      </c>
    </row>
    <row r="2453" spans="1:9">
      <c r="A2453">
        <v>2452</v>
      </c>
      <c r="B2453">
        <v>1571</v>
      </c>
      <c r="C2453">
        <v>5</v>
      </c>
      <c r="D2453">
        <v>90</v>
      </c>
      <c r="E2453" t="s">
        <v>6</v>
      </c>
      <c r="F2453">
        <v>33</v>
      </c>
      <c r="G2453" t="s">
        <v>1</v>
      </c>
      <c r="H2453" t="s">
        <v>18</v>
      </c>
      <c r="I2453" t="s">
        <v>12</v>
      </c>
    </row>
    <row r="2454" spans="1:9">
      <c r="A2454">
        <v>2453</v>
      </c>
      <c r="B2454">
        <v>1626</v>
      </c>
      <c r="C2454">
        <v>3</v>
      </c>
      <c r="D2454">
        <v>130</v>
      </c>
      <c r="E2454" t="s">
        <v>6</v>
      </c>
      <c r="F2454">
        <v>29</v>
      </c>
      <c r="G2454" t="s">
        <v>1</v>
      </c>
      <c r="H2454" t="s">
        <v>18</v>
      </c>
      <c r="I2454" t="s">
        <v>10</v>
      </c>
    </row>
    <row r="2455" spans="1:9">
      <c r="A2455">
        <v>2454</v>
      </c>
      <c r="B2455">
        <v>266</v>
      </c>
      <c r="C2455">
        <v>5</v>
      </c>
      <c r="D2455">
        <v>145</v>
      </c>
      <c r="E2455" t="s">
        <v>6</v>
      </c>
      <c r="F2455">
        <v>24</v>
      </c>
      <c r="G2455" t="s">
        <v>1</v>
      </c>
      <c r="H2455" t="s">
        <v>17</v>
      </c>
      <c r="I2455" t="s">
        <v>12</v>
      </c>
    </row>
    <row r="2456" spans="1:9">
      <c r="A2456">
        <v>2455</v>
      </c>
      <c r="B2456">
        <v>62</v>
      </c>
      <c r="C2456">
        <v>2</v>
      </c>
      <c r="D2456">
        <v>145</v>
      </c>
      <c r="E2456" t="s">
        <v>5</v>
      </c>
      <c r="F2456">
        <v>23</v>
      </c>
      <c r="G2456" t="s">
        <v>1</v>
      </c>
      <c r="H2456" t="s">
        <v>17</v>
      </c>
      <c r="I2456" t="s">
        <v>9</v>
      </c>
    </row>
    <row r="2457" spans="1:9">
      <c r="A2457">
        <v>2456</v>
      </c>
      <c r="B2457">
        <v>649</v>
      </c>
      <c r="C2457">
        <v>4</v>
      </c>
      <c r="D2457">
        <v>172</v>
      </c>
      <c r="E2457" t="s">
        <v>6</v>
      </c>
      <c r="F2457">
        <v>31</v>
      </c>
      <c r="G2457" t="s">
        <v>1</v>
      </c>
      <c r="H2457" t="s">
        <v>17</v>
      </c>
      <c r="I2457" t="s">
        <v>11</v>
      </c>
    </row>
    <row r="2458" spans="1:9">
      <c r="A2458">
        <v>2457</v>
      </c>
      <c r="B2458">
        <v>657</v>
      </c>
      <c r="C2458">
        <v>1</v>
      </c>
      <c r="D2458">
        <v>86</v>
      </c>
      <c r="E2458" t="s">
        <v>6</v>
      </c>
      <c r="F2458">
        <v>33</v>
      </c>
      <c r="G2458" t="s">
        <v>1</v>
      </c>
      <c r="H2458" t="s">
        <v>18</v>
      </c>
      <c r="I2458" t="s">
        <v>8</v>
      </c>
    </row>
    <row r="2459" spans="1:9">
      <c r="A2459">
        <v>2458</v>
      </c>
      <c r="B2459">
        <v>424</v>
      </c>
      <c r="C2459">
        <v>1</v>
      </c>
      <c r="D2459">
        <v>187</v>
      </c>
      <c r="E2459" t="s">
        <v>5</v>
      </c>
      <c r="F2459">
        <v>19</v>
      </c>
      <c r="G2459" t="s">
        <v>1</v>
      </c>
      <c r="H2459" t="s">
        <v>18</v>
      </c>
      <c r="I2459" t="s">
        <v>8</v>
      </c>
    </row>
    <row r="2460" spans="1:9">
      <c r="A2460">
        <v>2459</v>
      </c>
      <c r="B2460">
        <v>169</v>
      </c>
      <c r="C2460">
        <v>5</v>
      </c>
      <c r="D2460">
        <v>164</v>
      </c>
      <c r="E2460" t="s">
        <v>5</v>
      </c>
      <c r="F2460">
        <v>27</v>
      </c>
      <c r="G2460" t="s">
        <v>1</v>
      </c>
      <c r="H2460" t="s">
        <v>18</v>
      </c>
      <c r="I2460" t="s">
        <v>12</v>
      </c>
    </row>
    <row r="2461" spans="1:9">
      <c r="A2461">
        <v>2460</v>
      </c>
      <c r="B2461">
        <v>895</v>
      </c>
      <c r="C2461">
        <v>6</v>
      </c>
      <c r="D2461">
        <v>90</v>
      </c>
      <c r="E2461" t="s">
        <v>6</v>
      </c>
      <c r="F2461">
        <v>18</v>
      </c>
      <c r="G2461" t="s">
        <v>2</v>
      </c>
      <c r="H2461" t="s">
        <v>18</v>
      </c>
      <c r="I2461" t="s">
        <v>21</v>
      </c>
    </row>
    <row r="2462" spans="1:9">
      <c r="A2462">
        <v>2461</v>
      </c>
      <c r="B2462">
        <v>1711</v>
      </c>
      <c r="C2462">
        <v>5</v>
      </c>
      <c r="D2462">
        <v>90</v>
      </c>
      <c r="E2462" t="s">
        <v>5</v>
      </c>
      <c r="F2462">
        <v>30</v>
      </c>
      <c r="G2462" t="s">
        <v>1</v>
      </c>
      <c r="H2462" t="s">
        <v>18</v>
      </c>
      <c r="I2462" t="s">
        <v>12</v>
      </c>
    </row>
    <row r="2463" spans="1:9">
      <c r="A2463">
        <v>2462</v>
      </c>
      <c r="B2463">
        <v>602</v>
      </c>
      <c r="C2463">
        <v>6</v>
      </c>
      <c r="D2463">
        <v>358</v>
      </c>
      <c r="E2463" t="s">
        <v>6</v>
      </c>
      <c r="F2463">
        <v>18</v>
      </c>
      <c r="G2463" t="s">
        <v>2</v>
      </c>
      <c r="H2463" t="s">
        <v>18</v>
      </c>
      <c r="I2463" t="s">
        <v>21</v>
      </c>
    </row>
    <row r="2464" spans="1:9">
      <c r="A2464">
        <v>2463</v>
      </c>
      <c r="B2464">
        <v>1182</v>
      </c>
      <c r="C2464">
        <v>2</v>
      </c>
      <c r="D2464">
        <v>191</v>
      </c>
      <c r="E2464" t="s">
        <v>6</v>
      </c>
      <c r="F2464">
        <v>24</v>
      </c>
      <c r="G2464" t="s">
        <v>1</v>
      </c>
      <c r="H2464" t="s">
        <v>18</v>
      </c>
      <c r="I2464" t="s">
        <v>9</v>
      </c>
    </row>
    <row r="2465" spans="1:9">
      <c r="A2465">
        <v>2464</v>
      </c>
      <c r="B2465">
        <v>990</v>
      </c>
      <c r="C2465">
        <v>3</v>
      </c>
      <c r="D2465">
        <v>90</v>
      </c>
      <c r="E2465" t="s">
        <v>6</v>
      </c>
      <c r="F2465">
        <v>27</v>
      </c>
      <c r="G2465" t="s">
        <v>1</v>
      </c>
      <c r="H2465" t="s">
        <v>18</v>
      </c>
      <c r="I2465" t="s">
        <v>10</v>
      </c>
    </row>
    <row r="2466" spans="1:9">
      <c r="A2466">
        <v>2465</v>
      </c>
      <c r="B2466">
        <v>441</v>
      </c>
      <c r="C2466">
        <v>6</v>
      </c>
      <c r="D2466">
        <v>40</v>
      </c>
      <c r="E2466" t="s">
        <v>6</v>
      </c>
      <c r="F2466">
        <v>31</v>
      </c>
      <c r="G2466" t="s">
        <v>2</v>
      </c>
      <c r="H2466" t="s">
        <v>18</v>
      </c>
      <c r="I2466" t="s">
        <v>21</v>
      </c>
    </row>
    <row r="2467" spans="1:9">
      <c r="A2467">
        <v>2466</v>
      </c>
      <c r="B2467">
        <v>1398</v>
      </c>
      <c r="C2467">
        <v>6</v>
      </c>
      <c r="D2467">
        <v>40</v>
      </c>
      <c r="E2467" t="s">
        <v>5</v>
      </c>
      <c r="F2467">
        <v>29</v>
      </c>
      <c r="G2467" t="s">
        <v>2</v>
      </c>
      <c r="H2467" t="s">
        <v>18</v>
      </c>
      <c r="I2467" t="s">
        <v>21</v>
      </c>
    </row>
    <row r="2468" spans="1:9">
      <c r="A2468">
        <v>2467</v>
      </c>
      <c r="B2468">
        <v>727</v>
      </c>
      <c r="C2468">
        <v>2</v>
      </c>
      <c r="D2468">
        <v>112</v>
      </c>
      <c r="E2468" t="s">
        <v>5</v>
      </c>
      <c r="F2468">
        <v>23</v>
      </c>
      <c r="G2468" t="s">
        <v>1</v>
      </c>
      <c r="H2468" t="s">
        <v>18</v>
      </c>
      <c r="I2468" t="s">
        <v>9</v>
      </c>
    </row>
    <row r="2469" spans="1:9">
      <c r="A2469">
        <v>2468</v>
      </c>
      <c r="B2469">
        <v>1324</v>
      </c>
      <c r="C2469">
        <v>7</v>
      </c>
      <c r="D2469">
        <v>90</v>
      </c>
      <c r="E2469" t="s">
        <v>5</v>
      </c>
      <c r="F2469">
        <v>35</v>
      </c>
      <c r="G2469" t="s">
        <v>2</v>
      </c>
      <c r="H2469" t="s">
        <v>18</v>
      </c>
      <c r="I2469" t="s">
        <v>22</v>
      </c>
    </row>
    <row r="2470" spans="1:9">
      <c r="A2470">
        <v>2469</v>
      </c>
      <c r="B2470">
        <v>1074</v>
      </c>
      <c r="C2470">
        <v>6</v>
      </c>
      <c r="D2470">
        <v>40</v>
      </c>
      <c r="E2470" t="s">
        <v>5</v>
      </c>
      <c r="F2470">
        <v>38</v>
      </c>
      <c r="G2470" t="s">
        <v>2</v>
      </c>
      <c r="H2470" t="s">
        <v>18</v>
      </c>
      <c r="I2470" t="s">
        <v>21</v>
      </c>
    </row>
    <row r="2471" spans="1:9">
      <c r="A2471">
        <v>2470</v>
      </c>
      <c r="B2471">
        <v>1423</v>
      </c>
      <c r="C2471">
        <v>3</v>
      </c>
      <c r="D2471">
        <v>90</v>
      </c>
      <c r="E2471" t="s">
        <v>5</v>
      </c>
      <c r="F2471">
        <v>34</v>
      </c>
      <c r="G2471" t="s">
        <v>1</v>
      </c>
      <c r="H2471" t="s">
        <v>18</v>
      </c>
      <c r="I2471" t="s">
        <v>10</v>
      </c>
    </row>
    <row r="2472" spans="1:9">
      <c r="A2472">
        <v>2471</v>
      </c>
      <c r="B2472">
        <v>508</v>
      </c>
      <c r="C2472">
        <v>6</v>
      </c>
      <c r="D2472">
        <v>258</v>
      </c>
      <c r="E2472" t="s">
        <v>5</v>
      </c>
      <c r="F2472">
        <v>20</v>
      </c>
      <c r="G2472" t="s">
        <v>2</v>
      </c>
      <c r="H2472" t="s">
        <v>18</v>
      </c>
      <c r="I2472" t="s">
        <v>21</v>
      </c>
    </row>
    <row r="2473" spans="1:9">
      <c r="A2473">
        <v>2472</v>
      </c>
      <c r="B2473">
        <v>689</v>
      </c>
      <c r="C2473">
        <v>5</v>
      </c>
      <c r="D2473">
        <v>249</v>
      </c>
      <c r="E2473" t="s">
        <v>5</v>
      </c>
      <c r="F2473">
        <v>27</v>
      </c>
      <c r="G2473" t="s">
        <v>1</v>
      </c>
      <c r="H2473" t="s">
        <v>18</v>
      </c>
      <c r="I2473" t="s">
        <v>12</v>
      </c>
    </row>
    <row r="2474" spans="1:9">
      <c r="A2474">
        <v>2473</v>
      </c>
      <c r="B2474">
        <v>365</v>
      </c>
      <c r="C2474">
        <v>5</v>
      </c>
      <c r="D2474">
        <v>105</v>
      </c>
      <c r="E2474" t="s">
        <v>5</v>
      </c>
      <c r="F2474">
        <v>19</v>
      </c>
      <c r="G2474" t="s">
        <v>1</v>
      </c>
      <c r="H2474" t="s">
        <v>18</v>
      </c>
      <c r="I2474" t="s">
        <v>12</v>
      </c>
    </row>
    <row r="2475" spans="1:9">
      <c r="A2475">
        <v>2474</v>
      </c>
      <c r="B2475">
        <v>1812</v>
      </c>
      <c r="C2475">
        <v>1</v>
      </c>
      <c r="D2475">
        <v>196</v>
      </c>
      <c r="E2475" t="s">
        <v>5</v>
      </c>
      <c r="F2475">
        <v>34</v>
      </c>
      <c r="G2475" t="s">
        <v>1</v>
      </c>
      <c r="H2475" t="s">
        <v>18</v>
      </c>
      <c r="I2475" t="s">
        <v>8</v>
      </c>
    </row>
    <row r="2476" spans="1:9">
      <c r="A2476">
        <v>2475</v>
      </c>
      <c r="B2476">
        <v>908</v>
      </c>
      <c r="C2476">
        <v>8</v>
      </c>
      <c r="D2476">
        <v>90</v>
      </c>
      <c r="E2476" t="s">
        <v>5</v>
      </c>
      <c r="F2476">
        <v>43</v>
      </c>
      <c r="G2476" t="s">
        <v>2</v>
      </c>
      <c r="H2476" t="s">
        <v>18</v>
      </c>
      <c r="I2476" t="s">
        <v>23</v>
      </c>
    </row>
    <row r="2477" spans="1:9">
      <c r="A2477">
        <v>2476</v>
      </c>
      <c r="B2477">
        <v>478</v>
      </c>
      <c r="C2477">
        <v>4</v>
      </c>
      <c r="D2477">
        <v>90</v>
      </c>
      <c r="E2477" t="s">
        <v>5</v>
      </c>
      <c r="F2477">
        <v>24</v>
      </c>
      <c r="G2477" t="s">
        <v>1</v>
      </c>
      <c r="H2477" t="s">
        <v>18</v>
      </c>
      <c r="I2477" t="s">
        <v>11</v>
      </c>
    </row>
    <row r="2478" spans="1:9">
      <c r="A2478">
        <v>2477</v>
      </c>
      <c r="B2478">
        <v>736</v>
      </c>
      <c r="C2478">
        <v>8</v>
      </c>
      <c r="D2478">
        <v>90</v>
      </c>
      <c r="E2478" t="s">
        <v>5</v>
      </c>
      <c r="F2478">
        <v>29</v>
      </c>
      <c r="G2478" t="s">
        <v>2</v>
      </c>
      <c r="H2478" t="s">
        <v>18</v>
      </c>
      <c r="I2478" t="s">
        <v>23</v>
      </c>
    </row>
    <row r="2479" spans="1:9">
      <c r="A2479">
        <v>2478</v>
      </c>
      <c r="B2479">
        <v>1112</v>
      </c>
      <c r="C2479">
        <v>1</v>
      </c>
      <c r="D2479">
        <v>179</v>
      </c>
      <c r="E2479" t="s">
        <v>6</v>
      </c>
      <c r="F2479">
        <v>28</v>
      </c>
      <c r="G2479" t="s">
        <v>1</v>
      </c>
      <c r="H2479" t="s">
        <v>18</v>
      </c>
      <c r="I2479" t="s">
        <v>8</v>
      </c>
    </row>
    <row r="2480" spans="1:9">
      <c r="A2480">
        <v>2479</v>
      </c>
      <c r="B2480">
        <v>604</v>
      </c>
      <c r="C2480">
        <v>6</v>
      </c>
      <c r="D2480">
        <v>278</v>
      </c>
      <c r="E2480" t="s">
        <v>6</v>
      </c>
      <c r="F2480">
        <v>35</v>
      </c>
      <c r="G2480" t="s">
        <v>2</v>
      </c>
      <c r="H2480" t="s">
        <v>18</v>
      </c>
      <c r="I2480" t="s">
        <v>21</v>
      </c>
    </row>
    <row r="2481" spans="1:9">
      <c r="A2481">
        <v>2480</v>
      </c>
      <c r="B2481">
        <v>504</v>
      </c>
      <c r="C2481">
        <v>7</v>
      </c>
      <c r="D2481">
        <v>197</v>
      </c>
      <c r="E2481" t="s">
        <v>5</v>
      </c>
      <c r="F2481">
        <v>31</v>
      </c>
      <c r="G2481" t="s">
        <v>2</v>
      </c>
      <c r="H2481" t="s">
        <v>18</v>
      </c>
      <c r="I2481" t="s">
        <v>22</v>
      </c>
    </row>
    <row r="2482" spans="1:9">
      <c r="A2482">
        <v>2481</v>
      </c>
      <c r="B2482">
        <v>236</v>
      </c>
      <c r="C2482">
        <v>6</v>
      </c>
      <c r="D2482">
        <v>90</v>
      </c>
      <c r="E2482" t="s">
        <v>6</v>
      </c>
      <c r="F2482">
        <v>20</v>
      </c>
      <c r="G2482" t="s">
        <v>2</v>
      </c>
      <c r="H2482" t="s">
        <v>18</v>
      </c>
      <c r="I2482" t="s">
        <v>21</v>
      </c>
    </row>
    <row r="2483" spans="1:9">
      <c r="A2483">
        <v>2482</v>
      </c>
      <c r="B2483">
        <v>1516</v>
      </c>
      <c r="C2483">
        <v>3</v>
      </c>
      <c r="D2483">
        <v>120</v>
      </c>
      <c r="E2483" t="s">
        <v>5</v>
      </c>
      <c r="F2483">
        <v>18</v>
      </c>
      <c r="G2483" t="s">
        <v>1</v>
      </c>
      <c r="H2483" t="s">
        <v>17</v>
      </c>
      <c r="I2483" t="s">
        <v>10</v>
      </c>
    </row>
    <row r="2484" spans="1:9">
      <c r="A2484">
        <v>2483</v>
      </c>
      <c r="B2484">
        <v>379</v>
      </c>
      <c r="C2484">
        <v>8</v>
      </c>
      <c r="D2484">
        <v>40</v>
      </c>
      <c r="E2484" t="s">
        <v>5</v>
      </c>
      <c r="F2484">
        <v>19</v>
      </c>
      <c r="G2484" t="s">
        <v>2</v>
      </c>
      <c r="H2484" t="s">
        <v>18</v>
      </c>
      <c r="I2484" t="s">
        <v>23</v>
      </c>
    </row>
    <row r="2485" spans="1:9">
      <c r="A2485">
        <v>2484</v>
      </c>
      <c r="B2485">
        <v>1772</v>
      </c>
      <c r="C2485">
        <v>4</v>
      </c>
      <c r="D2485">
        <v>90</v>
      </c>
      <c r="E2485" t="s">
        <v>6</v>
      </c>
      <c r="F2485">
        <v>30</v>
      </c>
      <c r="G2485" t="s">
        <v>1</v>
      </c>
      <c r="H2485" t="s">
        <v>18</v>
      </c>
      <c r="I2485" t="s">
        <v>11</v>
      </c>
    </row>
    <row r="2486" spans="1:9">
      <c r="A2486">
        <v>2485</v>
      </c>
      <c r="B2486">
        <v>1263</v>
      </c>
      <c r="C2486">
        <v>4</v>
      </c>
      <c r="D2486">
        <v>90</v>
      </c>
      <c r="E2486" t="s">
        <v>6</v>
      </c>
      <c r="F2486">
        <v>33</v>
      </c>
      <c r="G2486" t="s">
        <v>1</v>
      </c>
      <c r="H2486" t="s">
        <v>18</v>
      </c>
      <c r="I2486" t="s">
        <v>11</v>
      </c>
    </row>
    <row r="2487" spans="1:9">
      <c r="A2487">
        <v>2486</v>
      </c>
      <c r="B2487">
        <v>988</v>
      </c>
      <c r="C2487">
        <v>8</v>
      </c>
      <c r="D2487">
        <v>90</v>
      </c>
      <c r="E2487" t="s">
        <v>6</v>
      </c>
      <c r="F2487">
        <v>26</v>
      </c>
      <c r="G2487" t="s">
        <v>2</v>
      </c>
      <c r="H2487" t="s">
        <v>18</v>
      </c>
      <c r="I2487" t="s">
        <v>23</v>
      </c>
    </row>
    <row r="2488" spans="1:9">
      <c r="A2488">
        <v>2487</v>
      </c>
      <c r="B2488">
        <v>472</v>
      </c>
      <c r="C2488">
        <v>9</v>
      </c>
      <c r="D2488">
        <v>331</v>
      </c>
      <c r="E2488" t="s">
        <v>5</v>
      </c>
      <c r="F2488">
        <v>23</v>
      </c>
      <c r="G2488" t="s">
        <v>2</v>
      </c>
      <c r="H2488" t="s">
        <v>18</v>
      </c>
      <c r="I2488" t="s">
        <v>24</v>
      </c>
    </row>
    <row r="2489" spans="1:9">
      <c r="A2489">
        <v>2488</v>
      </c>
      <c r="B2489">
        <v>1335</v>
      </c>
      <c r="C2489">
        <v>6</v>
      </c>
      <c r="D2489">
        <v>40</v>
      </c>
      <c r="E2489" t="s">
        <v>6</v>
      </c>
      <c r="F2489">
        <v>34</v>
      </c>
      <c r="G2489" t="s">
        <v>2</v>
      </c>
      <c r="H2489" t="s">
        <v>18</v>
      </c>
      <c r="I2489" t="s">
        <v>21</v>
      </c>
    </row>
    <row r="2490" spans="1:9">
      <c r="A2490">
        <v>2489</v>
      </c>
      <c r="B2490">
        <v>164</v>
      </c>
      <c r="C2490">
        <v>5</v>
      </c>
      <c r="D2490">
        <v>167</v>
      </c>
      <c r="E2490" t="s">
        <v>5</v>
      </c>
      <c r="F2490">
        <v>21</v>
      </c>
      <c r="G2490" t="s">
        <v>1</v>
      </c>
      <c r="H2490" t="s">
        <v>18</v>
      </c>
      <c r="I2490" t="s">
        <v>12</v>
      </c>
    </row>
    <row r="2491" spans="1:9">
      <c r="A2491">
        <v>2490</v>
      </c>
      <c r="B2491">
        <v>1188</v>
      </c>
      <c r="C2491">
        <v>6</v>
      </c>
      <c r="D2491">
        <v>90</v>
      </c>
      <c r="E2491" t="s">
        <v>6</v>
      </c>
      <c r="F2491">
        <v>27</v>
      </c>
      <c r="G2491" t="s">
        <v>2</v>
      </c>
      <c r="H2491" t="s">
        <v>18</v>
      </c>
      <c r="I2491" t="s">
        <v>21</v>
      </c>
    </row>
    <row r="2492" spans="1:9">
      <c r="A2492">
        <v>2491</v>
      </c>
      <c r="B2492">
        <v>1295</v>
      </c>
      <c r="C2492">
        <v>3</v>
      </c>
      <c r="D2492">
        <v>161</v>
      </c>
      <c r="E2492" t="s">
        <v>6</v>
      </c>
      <c r="F2492">
        <v>32</v>
      </c>
      <c r="G2492" t="s">
        <v>1</v>
      </c>
      <c r="H2492" t="s">
        <v>18</v>
      </c>
      <c r="I2492" t="s">
        <v>10</v>
      </c>
    </row>
    <row r="2493" spans="1:9">
      <c r="A2493">
        <v>2492</v>
      </c>
      <c r="B2493">
        <v>998</v>
      </c>
      <c r="C2493">
        <v>5</v>
      </c>
      <c r="D2493">
        <v>90</v>
      </c>
      <c r="E2493" t="s">
        <v>5</v>
      </c>
      <c r="F2493">
        <v>32</v>
      </c>
      <c r="G2493" t="s">
        <v>1</v>
      </c>
      <c r="H2493" t="s">
        <v>18</v>
      </c>
      <c r="I2493" t="s">
        <v>12</v>
      </c>
    </row>
    <row r="2494" spans="1:9">
      <c r="A2494">
        <v>2493</v>
      </c>
      <c r="B2494">
        <v>1329</v>
      </c>
      <c r="C2494">
        <v>4</v>
      </c>
      <c r="D2494">
        <v>224</v>
      </c>
      <c r="E2494" t="s">
        <v>5</v>
      </c>
      <c r="F2494">
        <v>28</v>
      </c>
      <c r="G2494" t="s">
        <v>1</v>
      </c>
      <c r="H2494" t="s">
        <v>18</v>
      </c>
      <c r="I2494" t="s">
        <v>11</v>
      </c>
    </row>
    <row r="2495" spans="1:9">
      <c r="A2495">
        <v>2494</v>
      </c>
      <c r="B2495">
        <v>1224</v>
      </c>
      <c r="C2495">
        <v>4</v>
      </c>
      <c r="D2495">
        <v>220</v>
      </c>
      <c r="E2495" t="s">
        <v>5</v>
      </c>
      <c r="F2495">
        <v>23</v>
      </c>
      <c r="G2495" t="s">
        <v>1</v>
      </c>
      <c r="H2495" t="s">
        <v>18</v>
      </c>
      <c r="I2495" t="s">
        <v>11</v>
      </c>
    </row>
    <row r="2496" spans="1:9">
      <c r="A2496">
        <v>2495</v>
      </c>
      <c r="B2496">
        <v>193</v>
      </c>
      <c r="C2496">
        <v>5</v>
      </c>
      <c r="D2496">
        <v>90</v>
      </c>
      <c r="E2496" t="s">
        <v>5</v>
      </c>
      <c r="F2496">
        <v>32</v>
      </c>
      <c r="G2496" t="s">
        <v>1</v>
      </c>
      <c r="H2496" t="s">
        <v>18</v>
      </c>
      <c r="I2496" t="s">
        <v>12</v>
      </c>
    </row>
    <row r="2497" spans="1:9">
      <c r="A2497">
        <v>2496</v>
      </c>
      <c r="B2497">
        <v>1801</v>
      </c>
      <c r="C2497">
        <v>5</v>
      </c>
      <c r="D2497">
        <v>127</v>
      </c>
      <c r="E2497" t="s">
        <v>6</v>
      </c>
      <c r="F2497">
        <v>27</v>
      </c>
      <c r="G2497" t="s">
        <v>1</v>
      </c>
      <c r="H2497" t="s">
        <v>18</v>
      </c>
      <c r="I2497" t="s">
        <v>12</v>
      </c>
    </row>
    <row r="2498" spans="1:9">
      <c r="A2498">
        <v>2497</v>
      </c>
      <c r="B2498">
        <v>321</v>
      </c>
      <c r="C2498">
        <v>5</v>
      </c>
      <c r="D2498">
        <v>166</v>
      </c>
      <c r="E2498" t="s">
        <v>5</v>
      </c>
      <c r="F2498">
        <v>25</v>
      </c>
      <c r="G2498" t="s">
        <v>1</v>
      </c>
      <c r="H2498" t="s">
        <v>17</v>
      </c>
      <c r="I2498" t="s">
        <v>12</v>
      </c>
    </row>
    <row r="2499" spans="1:9">
      <c r="A2499">
        <v>2498</v>
      </c>
      <c r="B2499">
        <v>2002</v>
      </c>
      <c r="C2499">
        <v>8</v>
      </c>
      <c r="D2499">
        <v>90</v>
      </c>
      <c r="E2499" t="s">
        <v>6</v>
      </c>
      <c r="F2499">
        <v>27</v>
      </c>
      <c r="G2499" t="s">
        <v>2</v>
      </c>
      <c r="H2499" t="s">
        <v>18</v>
      </c>
      <c r="I2499" t="s">
        <v>23</v>
      </c>
    </row>
    <row r="2500" spans="1:9">
      <c r="A2500">
        <v>2499</v>
      </c>
      <c r="B2500">
        <v>1970</v>
      </c>
      <c r="C2500">
        <v>1</v>
      </c>
      <c r="D2500">
        <v>89</v>
      </c>
      <c r="E2500" t="s">
        <v>6</v>
      </c>
      <c r="F2500">
        <v>33</v>
      </c>
      <c r="G2500" t="s">
        <v>1</v>
      </c>
      <c r="H2500" t="s">
        <v>18</v>
      </c>
      <c r="I2500" t="s">
        <v>8</v>
      </c>
    </row>
    <row r="2501" spans="1:9">
      <c r="A2501">
        <v>2500</v>
      </c>
      <c r="B2501">
        <v>2088</v>
      </c>
      <c r="C2501">
        <v>2</v>
      </c>
      <c r="D2501">
        <v>171</v>
      </c>
      <c r="E2501" t="s">
        <v>6</v>
      </c>
      <c r="F2501">
        <v>24</v>
      </c>
      <c r="G2501" t="s">
        <v>1</v>
      </c>
      <c r="H2501" t="s">
        <v>17</v>
      </c>
      <c r="I2501" t="s">
        <v>9</v>
      </c>
    </row>
    <row r="2502" spans="1:9">
      <c r="A2502">
        <v>2501</v>
      </c>
      <c r="B2502">
        <v>1383</v>
      </c>
      <c r="C2502">
        <v>7</v>
      </c>
      <c r="D2502">
        <v>90</v>
      </c>
      <c r="E2502" t="s">
        <v>6</v>
      </c>
      <c r="F2502">
        <v>22</v>
      </c>
      <c r="G2502" t="s">
        <v>2</v>
      </c>
      <c r="H2502" t="s">
        <v>18</v>
      </c>
      <c r="I2502" t="s">
        <v>22</v>
      </c>
    </row>
    <row r="2503" spans="1:9">
      <c r="A2503">
        <v>2502</v>
      </c>
      <c r="B2503">
        <v>1024</v>
      </c>
      <c r="C2503">
        <v>7</v>
      </c>
      <c r="D2503">
        <v>40</v>
      </c>
      <c r="E2503" t="s">
        <v>5</v>
      </c>
      <c r="F2503">
        <v>27</v>
      </c>
      <c r="G2503" t="s">
        <v>2</v>
      </c>
      <c r="H2503" t="s">
        <v>18</v>
      </c>
      <c r="I2503" t="s">
        <v>22</v>
      </c>
    </row>
    <row r="2504" spans="1:9">
      <c r="A2504">
        <v>2503</v>
      </c>
      <c r="B2504">
        <v>36</v>
      </c>
      <c r="C2504">
        <v>1</v>
      </c>
      <c r="D2504">
        <v>147</v>
      </c>
      <c r="E2504" t="s">
        <v>6</v>
      </c>
      <c r="F2504">
        <v>24</v>
      </c>
      <c r="G2504" t="s">
        <v>1</v>
      </c>
      <c r="H2504" t="s">
        <v>18</v>
      </c>
      <c r="I2504" t="s">
        <v>8</v>
      </c>
    </row>
    <row r="2505" spans="1:9">
      <c r="A2505">
        <v>2504</v>
      </c>
      <c r="B2505">
        <v>1815</v>
      </c>
      <c r="C2505">
        <v>2</v>
      </c>
      <c r="D2505">
        <v>155</v>
      </c>
      <c r="E2505" t="s">
        <v>6</v>
      </c>
      <c r="F2505">
        <v>25</v>
      </c>
      <c r="G2505" t="s">
        <v>1</v>
      </c>
      <c r="H2505" t="s">
        <v>18</v>
      </c>
      <c r="I2505" t="s">
        <v>9</v>
      </c>
    </row>
    <row r="2506" spans="1:9">
      <c r="A2506">
        <v>2505</v>
      </c>
      <c r="B2506">
        <v>90</v>
      </c>
      <c r="C2506">
        <v>6</v>
      </c>
      <c r="D2506">
        <v>40</v>
      </c>
      <c r="E2506" t="s">
        <v>5</v>
      </c>
      <c r="F2506">
        <v>35</v>
      </c>
      <c r="G2506" t="s">
        <v>2</v>
      </c>
      <c r="H2506" t="s">
        <v>18</v>
      </c>
      <c r="I2506" t="s">
        <v>21</v>
      </c>
    </row>
    <row r="2507" spans="1:9">
      <c r="A2507">
        <v>2506</v>
      </c>
      <c r="B2507">
        <v>1907</v>
      </c>
      <c r="C2507">
        <v>1</v>
      </c>
      <c r="D2507">
        <v>144</v>
      </c>
      <c r="E2507" t="s">
        <v>5</v>
      </c>
      <c r="F2507">
        <v>35</v>
      </c>
      <c r="G2507" t="s">
        <v>1</v>
      </c>
      <c r="H2507" t="s">
        <v>18</v>
      </c>
      <c r="I2507" t="s">
        <v>8</v>
      </c>
    </row>
    <row r="2508" spans="1:9">
      <c r="A2508">
        <v>2507</v>
      </c>
      <c r="B2508">
        <v>1501</v>
      </c>
      <c r="C2508">
        <v>9</v>
      </c>
      <c r="D2508">
        <v>90</v>
      </c>
      <c r="E2508" t="s">
        <v>6</v>
      </c>
      <c r="F2508">
        <v>26</v>
      </c>
      <c r="G2508" t="s">
        <v>2</v>
      </c>
      <c r="H2508" t="s">
        <v>18</v>
      </c>
      <c r="I2508" t="s">
        <v>24</v>
      </c>
    </row>
    <row r="2509" spans="1:9">
      <c r="A2509">
        <v>2508</v>
      </c>
      <c r="B2509">
        <v>1275</v>
      </c>
      <c r="C2509">
        <v>3</v>
      </c>
      <c r="D2509">
        <v>200</v>
      </c>
      <c r="E2509" t="s">
        <v>5</v>
      </c>
      <c r="F2509">
        <v>29</v>
      </c>
      <c r="G2509" t="s">
        <v>1</v>
      </c>
      <c r="H2509" t="s">
        <v>17</v>
      </c>
      <c r="I2509" t="s">
        <v>10</v>
      </c>
    </row>
    <row r="2510" spans="1:9">
      <c r="A2510">
        <v>2509</v>
      </c>
      <c r="B2510">
        <v>1266</v>
      </c>
      <c r="C2510">
        <v>9</v>
      </c>
      <c r="D2510">
        <v>40</v>
      </c>
      <c r="E2510" t="s">
        <v>5</v>
      </c>
      <c r="F2510">
        <v>24</v>
      </c>
      <c r="G2510" t="s">
        <v>2</v>
      </c>
      <c r="H2510" t="s">
        <v>18</v>
      </c>
      <c r="I2510" t="s">
        <v>24</v>
      </c>
    </row>
    <row r="2511" spans="1:9">
      <c r="A2511">
        <v>2510</v>
      </c>
      <c r="B2511">
        <v>462</v>
      </c>
      <c r="C2511">
        <v>1</v>
      </c>
      <c r="D2511">
        <v>90</v>
      </c>
      <c r="E2511" t="s">
        <v>5</v>
      </c>
      <c r="F2511">
        <v>25</v>
      </c>
      <c r="G2511" t="s">
        <v>1</v>
      </c>
      <c r="H2511" t="s">
        <v>18</v>
      </c>
      <c r="I2511" t="s">
        <v>8</v>
      </c>
    </row>
    <row r="2512" spans="1:9">
      <c r="A2512">
        <v>2511</v>
      </c>
      <c r="B2512">
        <v>1371</v>
      </c>
      <c r="C2512">
        <v>2</v>
      </c>
      <c r="D2512">
        <v>98</v>
      </c>
      <c r="E2512" t="s">
        <v>6</v>
      </c>
      <c r="F2512">
        <v>28</v>
      </c>
      <c r="G2512" t="s">
        <v>1</v>
      </c>
      <c r="H2512" t="s">
        <v>17</v>
      </c>
      <c r="I2512" t="s">
        <v>9</v>
      </c>
    </row>
    <row r="2513" spans="1:9">
      <c r="A2513">
        <v>2512</v>
      </c>
      <c r="B2513">
        <v>1115</v>
      </c>
      <c r="C2513">
        <v>1</v>
      </c>
      <c r="D2513">
        <v>112</v>
      </c>
      <c r="E2513" t="s">
        <v>6</v>
      </c>
      <c r="F2513">
        <v>22</v>
      </c>
      <c r="G2513" t="s">
        <v>1</v>
      </c>
      <c r="H2513" t="s">
        <v>18</v>
      </c>
      <c r="I2513" t="s">
        <v>8</v>
      </c>
    </row>
    <row r="2514" spans="1:9">
      <c r="A2514">
        <v>2513</v>
      </c>
      <c r="B2514">
        <v>945</v>
      </c>
      <c r="C2514">
        <v>2</v>
      </c>
      <c r="D2514">
        <v>202</v>
      </c>
      <c r="E2514" t="s">
        <v>5</v>
      </c>
      <c r="F2514">
        <v>29</v>
      </c>
      <c r="G2514" t="s">
        <v>1</v>
      </c>
      <c r="H2514" t="s">
        <v>17</v>
      </c>
      <c r="I2514" t="s">
        <v>9</v>
      </c>
    </row>
    <row r="2515" spans="1:9">
      <c r="A2515">
        <v>2514</v>
      </c>
      <c r="B2515">
        <v>1858</v>
      </c>
      <c r="C2515">
        <v>2</v>
      </c>
      <c r="D2515">
        <v>90</v>
      </c>
      <c r="E2515" t="s">
        <v>5</v>
      </c>
      <c r="F2515">
        <v>25</v>
      </c>
      <c r="G2515" t="s">
        <v>1</v>
      </c>
      <c r="H2515" t="s">
        <v>18</v>
      </c>
      <c r="I2515" t="s">
        <v>9</v>
      </c>
    </row>
    <row r="2516" spans="1:9">
      <c r="A2516">
        <v>2515</v>
      </c>
      <c r="B2516">
        <v>332</v>
      </c>
      <c r="C2516">
        <v>9</v>
      </c>
      <c r="D2516">
        <v>40</v>
      </c>
      <c r="E2516" t="s">
        <v>6</v>
      </c>
      <c r="F2516">
        <v>38</v>
      </c>
      <c r="G2516" t="s">
        <v>2</v>
      </c>
      <c r="H2516" t="s">
        <v>18</v>
      </c>
      <c r="I2516" t="s">
        <v>24</v>
      </c>
    </row>
    <row r="2517" spans="1:9">
      <c r="A2517">
        <v>2516</v>
      </c>
      <c r="B2517">
        <v>1304</v>
      </c>
      <c r="C2517">
        <v>6</v>
      </c>
      <c r="D2517">
        <v>40</v>
      </c>
      <c r="E2517" t="s">
        <v>6</v>
      </c>
      <c r="F2517">
        <v>35</v>
      </c>
      <c r="G2517" t="s">
        <v>2</v>
      </c>
      <c r="H2517" t="s">
        <v>18</v>
      </c>
      <c r="I2517" t="s">
        <v>21</v>
      </c>
    </row>
    <row r="2518" spans="1:9">
      <c r="A2518">
        <v>2517</v>
      </c>
      <c r="B2518">
        <v>187</v>
      </c>
      <c r="C2518">
        <v>3</v>
      </c>
      <c r="D2518">
        <v>90</v>
      </c>
      <c r="E2518" t="s">
        <v>6</v>
      </c>
      <c r="F2518">
        <v>30</v>
      </c>
      <c r="G2518" t="s">
        <v>1</v>
      </c>
      <c r="H2518" t="s">
        <v>18</v>
      </c>
      <c r="I2518" t="s">
        <v>10</v>
      </c>
    </row>
    <row r="2519" spans="1:9">
      <c r="A2519">
        <v>2518</v>
      </c>
      <c r="B2519">
        <v>1642</v>
      </c>
      <c r="C2519">
        <v>5</v>
      </c>
      <c r="D2519">
        <v>160</v>
      </c>
      <c r="E2519" t="s">
        <v>5</v>
      </c>
      <c r="F2519">
        <v>29</v>
      </c>
      <c r="G2519" t="s">
        <v>1</v>
      </c>
      <c r="H2519" t="s">
        <v>18</v>
      </c>
      <c r="I2519" t="s">
        <v>12</v>
      </c>
    </row>
    <row r="2520" spans="1:9">
      <c r="A2520">
        <v>2519</v>
      </c>
      <c r="B2520">
        <v>251</v>
      </c>
      <c r="C2520">
        <v>1</v>
      </c>
      <c r="D2520">
        <v>104</v>
      </c>
      <c r="E2520" t="s">
        <v>5</v>
      </c>
      <c r="F2520">
        <v>40</v>
      </c>
      <c r="G2520" t="s">
        <v>1</v>
      </c>
      <c r="H2520" t="s">
        <v>18</v>
      </c>
      <c r="I2520" t="s">
        <v>8</v>
      </c>
    </row>
    <row r="2521" spans="1:9">
      <c r="A2521">
        <v>2520</v>
      </c>
      <c r="B2521">
        <v>473</v>
      </c>
      <c r="C2521">
        <v>1</v>
      </c>
      <c r="D2521">
        <v>168</v>
      </c>
      <c r="E2521" t="s">
        <v>5</v>
      </c>
      <c r="F2521">
        <v>42</v>
      </c>
      <c r="G2521" t="s">
        <v>1</v>
      </c>
      <c r="H2521" t="s">
        <v>17</v>
      </c>
      <c r="I2521" t="s">
        <v>8</v>
      </c>
    </row>
    <row r="2522" spans="1:9">
      <c r="A2522">
        <v>2521</v>
      </c>
      <c r="B2522">
        <v>554</v>
      </c>
      <c r="C2522">
        <v>8</v>
      </c>
      <c r="D2522">
        <v>40</v>
      </c>
      <c r="E2522" t="s">
        <v>5</v>
      </c>
      <c r="F2522">
        <v>32</v>
      </c>
      <c r="G2522" t="s">
        <v>2</v>
      </c>
      <c r="H2522" t="s">
        <v>18</v>
      </c>
      <c r="I2522" t="s">
        <v>23</v>
      </c>
    </row>
    <row r="2523" spans="1:9">
      <c r="A2523">
        <v>2522</v>
      </c>
      <c r="B2523">
        <v>1958</v>
      </c>
      <c r="C2523">
        <v>6</v>
      </c>
      <c r="D2523">
        <v>90</v>
      </c>
      <c r="E2523" t="s">
        <v>6</v>
      </c>
      <c r="F2523">
        <v>33</v>
      </c>
      <c r="G2523" t="s">
        <v>2</v>
      </c>
      <c r="H2523" t="s">
        <v>18</v>
      </c>
      <c r="I2523" t="s">
        <v>21</v>
      </c>
    </row>
    <row r="2524" spans="1:9">
      <c r="A2524">
        <v>2523</v>
      </c>
      <c r="B2524">
        <v>2032</v>
      </c>
      <c r="C2524">
        <v>3</v>
      </c>
      <c r="D2524">
        <v>97</v>
      </c>
      <c r="E2524" t="s">
        <v>6</v>
      </c>
      <c r="F2524">
        <v>22</v>
      </c>
      <c r="G2524" t="s">
        <v>1</v>
      </c>
      <c r="H2524" t="s">
        <v>18</v>
      </c>
      <c r="I2524" t="s">
        <v>10</v>
      </c>
    </row>
    <row r="2525" spans="1:9">
      <c r="A2525">
        <v>2524</v>
      </c>
      <c r="B2525">
        <v>2049</v>
      </c>
      <c r="C2525">
        <v>2</v>
      </c>
      <c r="D2525">
        <v>214</v>
      </c>
      <c r="E2525" t="s">
        <v>5</v>
      </c>
      <c r="F2525">
        <v>37</v>
      </c>
      <c r="G2525" t="s">
        <v>1</v>
      </c>
      <c r="H2525" t="s">
        <v>18</v>
      </c>
      <c r="I2525" t="s">
        <v>9</v>
      </c>
    </row>
    <row r="2526" spans="1:9">
      <c r="A2526">
        <v>2525</v>
      </c>
      <c r="B2526">
        <v>413</v>
      </c>
      <c r="C2526">
        <v>3</v>
      </c>
      <c r="D2526">
        <v>90</v>
      </c>
      <c r="E2526" t="s">
        <v>6</v>
      </c>
      <c r="F2526">
        <v>45</v>
      </c>
      <c r="G2526" t="s">
        <v>1</v>
      </c>
      <c r="H2526" t="s">
        <v>18</v>
      </c>
      <c r="I2526" t="s">
        <v>10</v>
      </c>
    </row>
    <row r="2527" spans="1:9">
      <c r="A2527">
        <v>2526</v>
      </c>
      <c r="B2527">
        <v>1754</v>
      </c>
      <c r="C2527">
        <v>6</v>
      </c>
      <c r="D2527">
        <v>234</v>
      </c>
      <c r="E2527" t="s">
        <v>6</v>
      </c>
      <c r="F2527">
        <v>34</v>
      </c>
      <c r="G2527" t="s">
        <v>2</v>
      </c>
      <c r="H2527" t="s">
        <v>17</v>
      </c>
      <c r="I2527" t="s">
        <v>21</v>
      </c>
    </row>
    <row r="2528" spans="1:9">
      <c r="A2528">
        <v>2527</v>
      </c>
      <c r="B2528">
        <v>842</v>
      </c>
      <c r="C2528">
        <v>4</v>
      </c>
      <c r="D2528">
        <v>90</v>
      </c>
      <c r="E2528" t="s">
        <v>5</v>
      </c>
      <c r="F2528">
        <v>34</v>
      </c>
      <c r="G2528" t="s">
        <v>1</v>
      </c>
      <c r="H2528" t="s">
        <v>18</v>
      </c>
      <c r="I2528" t="s">
        <v>11</v>
      </c>
    </row>
    <row r="2529" spans="1:9">
      <c r="A2529">
        <v>2528</v>
      </c>
      <c r="B2529">
        <v>342</v>
      </c>
      <c r="C2529">
        <v>6</v>
      </c>
      <c r="D2529">
        <v>40</v>
      </c>
      <c r="E2529" t="s">
        <v>6</v>
      </c>
      <c r="F2529">
        <v>18</v>
      </c>
      <c r="G2529" t="s">
        <v>2</v>
      </c>
      <c r="H2529" t="s">
        <v>18</v>
      </c>
      <c r="I2529" t="s">
        <v>21</v>
      </c>
    </row>
    <row r="2530" spans="1:9">
      <c r="A2530">
        <v>2529</v>
      </c>
      <c r="B2530">
        <v>2096</v>
      </c>
      <c r="C2530">
        <v>5</v>
      </c>
      <c r="D2530">
        <v>160</v>
      </c>
      <c r="E2530" t="s">
        <v>6</v>
      </c>
      <c r="F2530">
        <v>38</v>
      </c>
      <c r="G2530" t="s">
        <v>1</v>
      </c>
      <c r="H2530" t="s">
        <v>18</v>
      </c>
      <c r="I2530" t="s">
        <v>12</v>
      </c>
    </row>
    <row r="2531" spans="1:9">
      <c r="A2531">
        <v>2530</v>
      </c>
      <c r="B2531">
        <v>875</v>
      </c>
      <c r="C2531">
        <v>1</v>
      </c>
      <c r="D2531">
        <v>178</v>
      </c>
      <c r="E2531" t="s">
        <v>6</v>
      </c>
      <c r="F2531">
        <v>23</v>
      </c>
      <c r="G2531" t="s">
        <v>1</v>
      </c>
      <c r="H2531" t="s">
        <v>18</v>
      </c>
      <c r="I2531" t="s">
        <v>8</v>
      </c>
    </row>
    <row r="2532" spans="1:9">
      <c r="A2532">
        <v>2531</v>
      </c>
      <c r="B2532">
        <v>240</v>
      </c>
      <c r="C2532">
        <v>7</v>
      </c>
      <c r="D2532">
        <v>214</v>
      </c>
      <c r="E2532" t="s">
        <v>5</v>
      </c>
      <c r="F2532">
        <v>35</v>
      </c>
      <c r="G2532" t="s">
        <v>2</v>
      </c>
      <c r="H2532" t="s">
        <v>18</v>
      </c>
      <c r="I2532" t="s">
        <v>22</v>
      </c>
    </row>
    <row r="2533" spans="1:9">
      <c r="A2533">
        <v>2532</v>
      </c>
      <c r="B2533">
        <v>851</v>
      </c>
      <c r="C2533">
        <v>3</v>
      </c>
      <c r="D2533">
        <v>142</v>
      </c>
      <c r="E2533" t="s">
        <v>6</v>
      </c>
      <c r="F2533">
        <v>35</v>
      </c>
      <c r="G2533" t="s">
        <v>1</v>
      </c>
      <c r="H2533" t="s">
        <v>17</v>
      </c>
      <c r="I2533" t="s">
        <v>10</v>
      </c>
    </row>
    <row r="2534" spans="1:9">
      <c r="A2534">
        <v>2533</v>
      </c>
      <c r="B2534">
        <v>1868</v>
      </c>
      <c r="C2534">
        <v>2</v>
      </c>
      <c r="D2534">
        <v>156</v>
      </c>
      <c r="E2534" t="s">
        <v>6</v>
      </c>
      <c r="F2534">
        <v>27</v>
      </c>
      <c r="G2534" t="s">
        <v>1</v>
      </c>
      <c r="H2534" t="s">
        <v>17</v>
      </c>
      <c r="I2534" t="s">
        <v>9</v>
      </c>
    </row>
    <row r="2535" spans="1:9">
      <c r="A2535">
        <v>2534</v>
      </c>
      <c r="B2535">
        <v>1745</v>
      </c>
      <c r="C2535">
        <v>4</v>
      </c>
      <c r="D2535">
        <v>90</v>
      </c>
      <c r="E2535" t="s">
        <v>5</v>
      </c>
      <c r="F2535">
        <v>27</v>
      </c>
      <c r="G2535" t="s">
        <v>1</v>
      </c>
      <c r="H2535" t="s">
        <v>18</v>
      </c>
      <c r="I2535" t="s">
        <v>11</v>
      </c>
    </row>
    <row r="2536" spans="1:9">
      <c r="A2536">
        <v>2535</v>
      </c>
      <c r="B2536">
        <v>156</v>
      </c>
      <c r="C2536">
        <v>1</v>
      </c>
      <c r="D2536">
        <v>90</v>
      </c>
      <c r="E2536" t="s">
        <v>6</v>
      </c>
      <c r="F2536">
        <v>30</v>
      </c>
      <c r="G2536" t="s">
        <v>1</v>
      </c>
      <c r="H2536" t="s">
        <v>18</v>
      </c>
      <c r="I2536" t="s">
        <v>8</v>
      </c>
    </row>
    <row r="2537" spans="1:9">
      <c r="A2537">
        <v>2536</v>
      </c>
      <c r="B2537">
        <v>1242</v>
      </c>
      <c r="C2537">
        <v>4</v>
      </c>
      <c r="D2537">
        <v>136</v>
      </c>
      <c r="E2537" t="s">
        <v>6</v>
      </c>
      <c r="F2537">
        <v>32</v>
      </c>
      <c r="G2537" t="s">
        <v>1</v>
      </c>
      <c r="H2537" t="s">
        <v>18</v>
      </c>
      <c r="I2537" t="s">
        <v>11</v>
      </c>
    </row>
    <row r="2538" spans="1:9">
      <c r="A2538">
        <v>2537</v>
      </c>
      <c r="B2538">
        <v>533</v>
      </c>
      <c r="C2538">
        <v>6</v>
      </c>
      <c r="D2538">
        <v>90</v>
      </c>
      <c r="E2538" t="s">
        <v>6</v>
      </c>
      <c r="F2538">
        <v>18</v>
      </c>
      <c r="G2538" t="s">
        <v>2</v>
      </c>
      <c r="H2538" t="s">
        <v>18</v>
      </c>
      <c r="I2538" t="s">
        <v>21</v>
      </c>
    </row>
    <row r="2539" spans="1:9">
      <c r="A2539">
        <v>2538</v>
      </c>
      <c r="B2539">
        <v>1346</v>
      </c>
      <c r="C2539">
        <v>1</v>
      </c>
      <c r="D2539">
        <v>90</v>
      </c>
      <c r="E2539" t="s">
        <v>5</v>
      </c>
      <c r="F2539">
        <v>21</v>
      </c>
      <c r="G2539" t="s">
        <v>1</v>
      </c>
      <c r="H2539" t="s">
        <v>18</v>
      </c>
      <c r="I2539" t="s">
        <v>8</v>
      </c>
    </row>
    <row r="2540" spans="1:9">
      <c r="A2540">
        <v>2539</v>
      </c>
      <c r="B2540">
        <v>46</v>
      </c>
      <c r="C2540">
        <v>7</v>
      </c>
      <c r="D2540">
        <v>40</v>
      </c>
      <c r="E2540" t="s">
        <v>5</v>
      </c>
      <c r="F2540">
        <v>26</v>
      </c>
      <c r="G2540" t="s">
        <v>2</v>
      </c>
      <c r="H2540" t="s">
        <v>18</v>
      </c>
      <c r="I2540" t="s">
        <v>22</v>
      </c>
    </row>
    <row r="2541" spans="1:9">
      <c r="A2541">
        <v>2540</v>
      </c>
      <c r="B2541">
        <v>1140</v>
      </c>
      <c r="C2541">
        <v>9</v>
      </c>
      <c r="D2541">
        <v>342</v>
      </c>
      <c r="E2541" t="s">
        <v>5</v>
      </c>
      <c r="F2541">
        <v>18</v>
      </c>
      <c r="G2541" t="s">
        <v>2</v>
      </c>
      <c r="H2541" t="s">
        <v>18</v>
      </c>
      <c r="I2541" t="s">
        <v>24</v>
      </c>
    </row>
    <row r="2542" spans="1:9">
      <c r="A2542">
        <v>2541</v>
      </c>
      <c r="B2542">
        <v>1669</v>
      </c>
      <c r="C2542">
        <v>4</v>
      </c>
      <c r="D2542">
        <v>196</v>
      </c>
      <c r="E2542" t="s">
        <v>5</v>
      </c>
      <c r="F2542">
        <v>31</v>
      </c>
      <c r="G2542" t="s">
        <v>1</v>
      </c>
      <c r="H2542" t="s">
        <v>18</v>
      </c>
      <c r="I2542" t="s">
        <v>11</v>
      </c>
    </row>
    <row r="2543" spans="1:9">
      <c r="A2543">
        <v>2542</v>
      </c>
      <c r="B2543">
        <v>74</v>
      </c>
      <c r="C2543">
        <v>5</v>
      </c>
      <c r="D2543">
        <v>90</v>
      </c>
      <c r="E2543" t="s">
        <v>6</v>
      </c>
      <c r="F2543">
        <v>19</v>
      </c>
      <c r="G2543" t="s">
        <v>1</v>
      </c>
      <c r="H2543" t="s">
        <v>18</v>
      </c>
      <c r="I2543" t="s">
        <v>12</v>
      </c>
    </row>
    <row r="2544" spans="1:9">
      <c r="A2544">
        <v>2543</v>
      </c>
      <c r="B2544">
        <v>287</v>
      </c>
      <c r="C2544">
        <v>6</v>
      </c>
      <c r="D2544">
        <v>366</v>
      </c>
      <c r="E2544" t="s">
        <v>6</v>
      </c>
      <c r="F2544">
        <v>36</v>
      </c>
      <c r="G2544" t="s">
        <v>2</v>
      </c>
      <c r="H2544" t="s">
        <v>17</v>
      </c>
      <c r="I2544" t="s">
        <v>21</v>
      </c>
    </row>
    <row r="2545" spans="1:9">
      <c r="A2545">
        <v>2544</v>
      </c>
      <c r="B2545">
        <v>1134</v>
      </c>
      <c r="C2545">
        <v>4</v>
      </c>
      <c r="D2545">
        <v>194</v>
      </c>
      <c r="E2545" t="s">
        <v>6</v>
      </c>
      <c r="F2545">
        <v>22</v>
      </c>
      <c r="G2545" t="s">
        <v>1</v>
      </c>
      <c r="H2545" t="s">
        <v>18</v>
      </c>
      <c r="I2545" t="s">
        <v>11</v>
      </c>
    </row>
    <row r="2546" spans="1:9">
      <c r="A2546">
        <v>2545</v>
      </c>
      <c r="B2546">
        <v>1600</v>
      </c>
      <c r="C2546">
        <v>6</v>
      </c>
      <c r="D2546">
        <v>40</v>
      </c>
      <c r="E2546" t="s">
        <v>6</v>
      </c>
      <c r="F2546">
        <v>32</v>
      </c>
      <c r="G2546" t="s">
        <v>2</v>
      </c>
      <c r="H2546" t="s">
        <v>18</v>
      </c>
      <c r="I2546" t="s">
        <v>21</v>
      </c>
    </row>
    <row r="2547" spans="1:9">
      <c r="A2547">
        <v>2546</v>
      </c>
      <c r="B2547">
        <v>2102</v>
      </c>
      <c r="C2547">
        <v>7</v>
      </c>
      <c r="D2547">
        <v>40</v>
      </c>
      <c r="E2547" t="s">
        <v>5</v>
      </c>
      <c r="F2547">
        <v>20</v>
      </c>
      <c r="G2547" t="s">
        <v>2</v>
      </c>
      <c r="H2547" t="s">
        <v>18</v>
      </c>
      <c r="I2547" t="s">
        <v>22</v>
      </c>
    </row>
    <row r="2548" spans="1:9">
      <c r="A2548">
        <v>2547</v>
      </c>
      <c r="B2548">
        <v>1517</v>
      </c>
      <c r="C2548">
        <v>1</v>
      </c>
      <c r="D2548">
        <v>90</v>
      </c>
      <c r="E2548" t="s">
        <v>5</v>
      </c>
      <c r="F2548">
        <v>21</v>
      </c>
      <c r="G2548" t="s">
        <v>1</v>
      </c>
      <c r="H2548" t="s">
        <v>18</v>
      </c>
      <c r="I2548" t="s">
        <v>8</v>
      </c>
    </row>
    <row r="2549" spans="1:9">
      <c r="A2549">
        <v>2548</v>
      </c>
      <c r="B2549">
        <v>494</v>
      </c>
      <c r="C2549">
        <v>9</v>
      </c>
      <c r="D2549">
        <v>90</v>
      </c>
      <c r="E2549" t="s">
        <v>5</v>
      </c>
      <c r="F2549">
        <v>23</v>
      </c>
      <c r="G2549" t="s">
        <v>2</v>
      </c>
      <c r="H2549" t="s">
        <v>18</v>
      </c>
      <c r="I2549" t="s">
        <v>24</v>
      </c>
    </row>
    <row r="2550" spans="1:9">
      <c r="A2550">
        <v>2549</v>
      </c>
      <c r="B2550">
        <v>2001</v>
      </c>
      <c r="C2550">
        <v>2</v>
      </c>
      <c r="D2550">
        <v>96</v>
      </c>
      <c r="E2550" t="s">
        <v>5</v>
      </c>
      <c r="F2550">
        <v>28</v>
      </c>
      <c r="G2550" t="s">
        <v>1</v>
      </c>
      <c r="H2550" t="s">
        <v>18</v>
      </c>
      <c r="I2550" t="s">
        <v>9</v>
      </c>
    </row>
    <row r="2551" spans="1:9">
      <c r="A2551">
        <v>2550</v>
      </c>
      <c r="B2551">
        <v>1790</v>
      </c>
      <c r="C2551">
        <v>9</v>
      </c>
      <c r="D2551">
        <v>40</v>
      </c>
      <c r="E2551" t="s">
        <v>5</v>
      </c>
      <c r="F2551">
        <v>27</v>
      </c>
      <c r="G2551" t="s">
        <v>2</v>
      </c>
      <c r="H2551" t="s">
        <v>18</v>
      </c>
      <c r="I2551" t="s">
        <v>24</v>
      </c>
    </row>
    <row r="2552" spans="1:9">
      <c r="A2552">
        <v>2551</v>
      </c>
      <c r="B2552">
        <v>785</v>
      </c>
      <c r="C2552">
        <v>9</v>
      </c>
      <c r="D2552">
        <v>256</v>
      </c>
      <c r="E2552" t="s">
        <v>6</v>
      </c>
      <c r="F2552">
        <v>30</v>
      </c>
      <c r="G2552" t="s">
        <v>2</v>
      </c>
      <c r="H2552" t="s">
        <v>18</v>
      </c>
      <c r="I2552" t="s">
        <v>24</v>
      </c>
    </row>
    <row r="2553" spans="1:9">
      <c r="A2553">
        <v>2552</v>
      </c>
      <c r="B2553">
        <v>1320</v>
      </c>
      <c r="C2553">
        <v>6</v>
      </c>
      <c r="D2553">
        <v>246</v>
      </c>
      <c r="E2553" t="s">
        <v>5</v>
      </c>
      <c r="F2553">
        <v>24</v>
      </c>
      <c r="G2553" t="s">
        <v>2</v>
      </c>
      <c r="H2553" t="s">
        <v>17</v>
      </c>
      <c r="I2553" t="s">
        <v>21</v>
      </c>
    </row>
    <row r="2554" spans="1:9">
      <c r="A2554">
        <v>2553</v>
      </c>
      <c r="B2554">
        <v>1958</v>
      </c>
      <c r="C2554">
        <v>5</v>
      </c>
      <c r="D2554">
        <v>90</v>
      </c>
      <c r="E2554" t="s">
        <v>6</v>
      </c>
      <c r="F2554">
        <v>33</v>
      </c>
      <c r="G2554" t="s">
        <v>1</v>
      </c>
      <c r="H2554" t="s">
        <v>18</v>
      </c>
      <c r="I2554" t="s">
        <v>12</v>
      </c>
    </row>
    <row r="2555" spans="1:9">
      <c r="A2555">
        <v>2554</v>
      </c>
      <c r="B2555">
        <v>701</v>
      </c>
      <c r="C2555">
        <v>9</v>
      </c>
      <c r="D2555">
        <v>90</v>
      </c>
      <c r="E2555" t="s">
        <v>6</v>
      </c>
      <c r="F2555">
        <v>26</v>
      </c>
      <c r="G2555" t="s">
        <v>2</v>
      </c>
      <c r="H2555" t="s">
        <v>18</v>
      </c>
      <c r="I2555" t="s">
        <v>24</v>
      </c>
    </row>
    <row r="2556" spans="1:9">
      <c r="A2556">
        <v>2555</v>
      </c>
      <c r="B2556">
        <v>171</v>
      </c>
      <c r="C2556">
        <v>6</v>
      </c>
      <c r="D2556">
        <v>40</v>
      </c>
      <c r="E2556" t="s">
        <v>6</v>
      </c>
      <c r="F2556">
        <v>27</v>
      </c>
      <c r="G2556" t="s">
        <v>2</v>
      </c>
      <c r="H2556" t="s">
        <v>18</v>
      </c>
      <c r="I2556" t="s">
        <v>21</v>
      </c>
    </row>
    <row r="2557" spans="1:9">
      <c r="A2557">
        <v>2556</v>
      </c>
      <c r="B2557">
        <v>10</v>
      </c>
      <c r="C2557">
        <v>5</v>
      </c>
      <c r="D2557">
        <v>149</v>
      </c>
      <c r="E2557" t="s">
        <v>5</v>
      </c>
      <c r="F2557">
        <v>24</v>
      </c>
      <c r="G2557" t="s">
        <v>1</v>
      </c>
      <c r="H2557" t="s">
        <v>18</v>
      </c>
      <c r="I2557" t="s">
        <v>12</v>
      </c>
    </row>
    <row r="2558" spans="1:9">
      <c r="A2558">
        <v>2557</v>
      </c>
      <c r="B2558">
        <v>1058</v>
      </c>
      <c r="C2558">
        <v>8</v>
      </c>
      <c r="D2558">
        <v>40</v>
      </c>
      <c r="E2558" t="s">
        <v>5</v>
      </c>
      <c r="F2558">
        <v>18</v>
      </c>
      <c r="G2558" t="s">
        <v>2</v>
      </c>
      <c r="H2558" t="s">
        <v>18</v>
      </c>
      <c r="I2558" t="s">
        <v>23</v>
      </c>
    </row>
    <row r="2559" spans="1:9">
      <c r="A2559">
        <v>2558</v>
      </c>
      <c r="B2559">
        <v>795</v>
      </c>
      <c r="C2559">
        <v>7</v>
      </c>
      <c r="D2559">
        <v>272</v>
      </c>
      <c r="E2559" t="s">
        <v>5</v>
      </c>
      <c r="F2559">
        <v>19</v>
      </c>
      <c r="G2559" t="s">
        <v>2</v>
      </c>
      <c r="H2559" t="s">
        <v>18</v>
      </c>
      <c r="I2559" t="s">
        <v>22</v>
      </c>
    </row>
    <row r="2560" spans="1:9">
      <c r="A2560">
        <v>2559</v>
      </c>
      <c r="B2560">
        <v>202</v>
      </c>
      <c r="C2560">
        <v>1</v>
      </c>
      <c r="D2560">
        <v>90</v>
      </c>
      <c r="E2560" t="s">
        <v>5</v>
      </c>
      <c r="F2560">
        <v>25</v>
      </c>
      <c r="G2560" t="s">
        <v>1</v>
      </c>
      <c r="H2560" t="s">
        <v>18</v>
      </c>
      <c r="I2560" t="s">
        <v>8</v>
      </c>
    </row>
    <row r="2561" spans="1:9">
      <c r="A2561">
        <v>2560</v>
      </c>
      <c r="B2561">
        <v>1542</v>
      </c>
      <c r="C2561">
        <v>5</v>
      </c>
      <c r="D2561">
        <v>222</v>
      </c>
      <c r="E2561" t="s">
        <v>5</v>
      </c>
      <c r="F2561">
        <v>30</v>
      </c>
      <c r="G2561" t="s">
        <v>1</v>
      </c>
      <c r="H2561" t="s">
        <v>17</v>
      </c>
      <c r="I2561" t="s">
        <v>12</v>
      </c>
    </row>
    <row r="2562" spans="1:9">
      <c r="A2562">
        <v>2561</v>
      </c>
      <c r="B2562">
        <v>1821</v>
      </c>
      <c r="C2562">
        <v>3</v>
      </c>
      <c r="D2562">
        <v>90</v>
      </c>
      <c r="E2562" t="s">
        <v>6</v>
      </c>
      <c r="F2562">
        <v>34</v>
      </c>
      <c r="G2562" t="s">
        <v>1</v>
      </c>
      <c r="H2562" t="s">
        <v>18</v>
      </c>
      <c r="I2562" t="s">
        <v>10</v>
      </c>
    </row>
    <row r="2563" spans="1:9">
      <c r="A2563">
        <v>2562</v>
      </c>
      <c r="B2563">
        <v>536</v>
      </c>
      <c r="C2563">
        <v>2</v>
      </c>
      <c r="D2563">
        <v>90</v>
      </c>
      <c r="E2563" t="s">
        <v>5</v>
      </c>
      <c r="F2563">
        <v>32</v>
      </c>
      <c r="G2563" t="s">
        <v>1</v>
      </c>
      <c r="H2563" t="s">
        <v>18</v>
      </c>
      <c r="I2563" t="s">
        <v>9</v>
      </c>
    </row>
    <row r="2564" spans="1:9">
      <c r="A2564">
        <v>2563</v>
      </c>
      <c r="B2564">
        <v>583</v>
      </c>
      <c r="C2564">
        <v>6</v>
      </c>
      <c r="D2564">
        <v>363</v>
      </c>
      <c r="E2564" t="s">
        <v>6</v>
      </c>
      <c r="F2564">
        <v>22</v>
      </c>
      <c r="G2564" t="s">
        <v>2</v>
      </c>
      <c r="H2564" t="s">
        <v>17</v>
      </c>
      <c r="I2564" t="s">
        <v>21</v>
      </c>
    </row>
    <row r="2565" spans="1:9">
      <c r="A2565">
        <v>2564</v>
      </c>
      <c r="B2565">
        <v>759</v>
      </c>
      <c r="C2565">
        <v>2</v>
      </c>
      <c r="D2565">
        <v>152</v>
      </c>
      <c r="E2565" t="s">
        <v>6</v>
      </c>
      <c r="F2565">
        <v>33</v>
      </c>
      <c r="G2565" t="s">
        <v>1</v>
      </c>
      <c r="H2565" t="s">
        <v>17</v>
      </c>
      <c r="I2565" t="s">
        <v>9</v>
      </c>
    </row>
    <row r="2566" spans="1:9">
      <c r="A2566">
        <v>2565</v>
      </c>
      <c r="B2566">
        <v>220</v>
      </c>
      <c r="C2566">
        <v>1</v>
      </c>
      <c r="D2566">
        <v>90</v>
      </c>
      <c r="E2566" t="s">
        <v>5</v>
      </c>
      <c r="F2566">
        <v>31</v>
      </c>
      <c r="G2566" t="s">
        <v>1</v>
      </c>
      <c r="H2566" t="s">
        <v>18</v>
      </c>
      <c r="I2566" t="s">
        <v>8</v>
      </c>
    </row>
    <row r="2567" spans="1:9">
      <c r="A2567">
        <v>2566</v>
      </c>
      <c r="B2567">
        <v>1929</v>
      </c>
      <c r="C2567">
        <v>5</v>
      </c>
      <c r="D2567">
        <v>90</v>
      </c>
      <c r="E2567" t="s">
        <v>6</v>
      </c>
      <c r="F2567">
        <v>34</v>
      </c>
      <c r="G2567" t="s">
        <v>1</v>
      </c>
      <c r="H2567" t="s">
        <v>18</v>
      </c>
      <c r="I2567" t="s">
        <v>12</v>
      </c>
    </row>
    <row r="2568" spans="1:9">
      <c r="A2568">
        <v>2567</v>
      </c>
      <c r="B2568">
        <v>1660</v>
      </c>
      <c r="C2568">
        <v>6</v>
      </c>
      <c r="D2568">
        <v>40</v>
      </c>
      <c r="E2568" t="s">
        <v>5</v>
      </c>
      <c r="F2568">
        <v>33</v>
      </c>
      <c r="G2568" t="s">
        <v>2</v>
      </c>
      <c r="H2568" t="s">
        <v>18</v>
      </c>
      <c r="I2568" t="s">
        <v>21</v>
      </c>
    </row>
    <row r="2569" spans="1:9">
      <c r="A2569">
        <v>2568</v>
      </c>
      <c r="B2569">
        <v>2071</v>
      </c>
      <c r="C2569">
        <v>8</v>
      </c>
      <c r="D2569">
        <v>90</v>
      </c>
      <c r="E2569" t="s">
        <v>5</v>
      </c>
      <c r="F2569">
        <v>22</v>
      </c>
      <c r="G2569" t="s">
        <v>2</v>
      </c>
      <c r="H2569" t="s">
        <v>18</v>
      </c>
      <c r="I2569" t="s">
        <v>23</v>
      </c>
    </row>
    <row r="2570" spans="1:9">
      <c r="A2570">
        <v>2569</v>
      </c>
      <c r="B2570">
        <v>1981</v>
      </c>
      <c r="C2570">
        <v>3</v>
      </c>
      <c r="D2570">
        <v>175</v>
      </c>
      <c r="E2570" t="s">
        <v>6</v>
      </c>
      <c r="F2570">
        <v>21</v>
      </c>
      <c r="G2570" t="s">
        <v>1</v>
      </c>
      <c r="H2570" t="s">
        <v>18</v>
      </c>
      <c r="I2570" t="s">
        <v>10</v>
      </c>
    </row>
    <row r="2571" spans="1:9">
      <c r="A2571">
        <v>2570</v>
      </c>
      <c r="B2571">
        <v>162</v>
      </c>
      <c r="C2571">
        <v>6</v>
      </c>
      <c r="D2571">
        <v>40</v>
      </c>
      <c r="E2571" t="s">
        <v>5</v>
      </c>
      <c r="F2571">
        <v>33</v>
      </c>
      <c r="G2571" t="s">
        <v>2</v>
      </c>
      <c r="H2571" t="s">
        <v>18</v>
      </c>
      <c r="I2571" t="s">
        <v>21</v>
      </c>
    </row>
    <row r="2572" spans="1:9">
      <c r="A2572">
        <v>2571</v>
      </c>
      <c r="B2572">
        <v>1728</v>
      </c>
      <c r="C2572">
        <v>5</v>
      </c>
      <c r="D2572">
        <v>133</v>
      </c>
      <c r="E2572" t="s">
        <v>6</v>
      </c>
      <c r="F2572">
        <v>20</v>
      </c>
      <c r="G2572" t="s">
        <v>1</v>
      </c>
      <c r="H2572" t="s">
        <v>17</v>
      </c>
      <c r="I2572" t="s">
        <v>12</v>
      </c>
    </row>
    <row r="2573" spans="1:9">
      <c r="A2573">
        <v>2572</v>
      </c>
      <c r="B2573">
        <v>1740</v>
      </c>
      <c r="C2573">
        <v>2</v>
      </c>
      <c r="D2573">
        <v>225</v>
      </c>
      <c r="E2573" t="s">
        <v>6</v>
      </c>
      <c r="F2573">
        <v>18</v>
      </c>
      <c r="G2573" t="s">
        <v>1</v>
      </c>
      <c r="H2573" t="s">
        <v>17</v>
      </c>
      <c r="I2573" t="s">
        <v>9</v>
      </c>
    </row>
    <row r="2574" spans="1:9">
      <c r="A2574">
        <v>2573</v>
      </c>
      <c r="B2574">
        <v>1351</v>
      </c>
      <c r="C2574">
        <v>3</v>
      </c>
      <c r="D2574">
        <v>100</v>
      </c>
      <c r="E2574" t="s">
        <v>6</v>
      </c>
      <c r="F2574">
        <v>29</v>
      </c>
      <c r="G2574" t="s">
        <v>1</v>
      </c>
      <c r="H2574" t="s">
        <v>18</v>
      </c>
      <c r="I2574" t="s">
        <v>10</v>
      </c>
    </row>
    <row r="2575" spans="1:9">
      <c r="A2575">
        <v>2574</v>
      </c>
      <c r="B2575">
        <v>1023</v>
      </c>
      <c r="C2575">
        <v>4</v>
      </c>
      <c r="D2575">
        <v>148</v>
      </c>
      <c r="E2575" t="s">
        <v>5</v>
      </c>
      <c r="F2575">
        <v>38</v>
      </c>
      <c r="G2575" t="s">
        <v>1</v>
      </c>
      <c r="H2575" t="s">
        <v>17</v>
      </c>
      <c r="I2575" t="s">
        <v>11</v>
      </c>
    </row>
    <row r="2576" spans="1:9">
      <c r="A2576">
        <v>2575</v>
      </c>
      <c r="B2576">
        <v>1531</v>
      </c>
      <c r="C2576">
        <v>1</v>
      </c>
      <c r="D2576">
        <v>90</v>
      </c>
      <c r="E2576" t="s">
        <v>6</v>
      </c>
      <c r="F2576">
        <v>29</v>
      </c>
      <c r="G2576" t="s">
        <v>1</v>
      </c>
      <c r="H2576" t="s">
        <v>18</v>
      </c>
      <c r="I2576" t="s">
        <v>8</v>
      </c>
    </row>
    <row r="2577" spans="1:9">
      <c r="A2577">
        <v>2576</v>
      </c>
      <c r="B2577">
        <v>760</v>
      </c>
      <c r="C2577">
        <v>4</v>
      </c>
      <c r="D2577">
        <v>176</v>
      </c>
      <c r="E2577" t="s">
        <v>5</v>
      </c>
      <c r="F2577">
        <v>26</v>
      </c>
      <c r="G2577" t="s">
        <v>1</v>
      </c>
      <c r="H2577" t="s">
        <v>18</v>
      </c>
      <c r="I2577" t="s">
        <v>11</v>
      </c>
    </row>
    <row r="2578" spans="1:9">
      <c r="A2578">
        <v>2577</v>
      </c>
      <c r="B2578">
        <v>2085</v>
      </c>
      <c r="C2578">
        <v>1</v>
      </c>
      <c r="D2578">
        <v>189</v>
      </c>
      <c r="E2578" t="s">
        <v>6</v>
      </c>
      <c r="F2578">
        <v>29</v>
      </c>
      <c r="G2578" t="s">
        <v>1</v>
      </c>
      <c r="H2578" t="s">
        <v>18</v>
      </c>
      <c r="I2578" t="s">
        <v>8</v>
      </c>
    </row>
    <row r="2579" spans="1:9">
      <c r="A2579">
        <v>2578</v>
      </c>
      <c r="B2579">
        <v>1428</v>
      </c>
      <c r="C2579">
        <v>3</v>
      </c>
      <c r="D2579">
        <v>184</v>
      </c>
      <c r="E2579" t="s">
        <v>5</v>
      </c>
      <c r="F2579">
        <v>30</v>
      </c>
      <c r="G2579" t="s">
        <v>1</v>
      </c>
      <c r="H2579" t="s">
        <v>18</v>
      </c>
      <c r="I2579" t="s">
        <v>10</v>
      </c>
    </row>
    <row r="2580" spans="1:9">
      <c r="A2580">
        <v>2579</v>
      </c>
      <c r="B2580">
        <v>1968</v>
      </c>
      <c r="C2580">
        <v>1</v>
      </c>
      <c r="D2580">
        <v>249</v>
      </c>
      <c r="E2580" t="s">
        <v>6</v>
      </c>
      <c r="F2580">
        <v>36</v>
      </c>
      <c r="G2580" t="s">
        <v>1</v>
      </c>
      <c r="H2580" t="s">
        <v>18</v>
      </c>
      <c r="I2580" t="s">
        <v>8</v>
      </c>
    </row>
    <row r="2581" spans="1:9">
      <c r="A2581">
        <v>2580</v>
      </c>
      <c r="B2581">
        <v>183</v>
      </c>
      <c r="C2581">
        <v>2</v>
      </c>
      <c r="D2581">
        <v>108</v>
      </c>
      <c r="E2581" t="s">
        <v>5</v>
      </c>
      <c r="F2581">
        <v>21</v>
      </c>
      <c r="G2581" t="s">
        <v>1</v>
      </c>
      <c r="H2581" t="s">
        <v>18</v>
      </c>
      <c r="I2581" t="s">
        <v>9</v>
      </c>
    </row>
    <row r="2582" spans="1:9">
      <c r="A2582">
        <v>2581</v>
      </c>
      <c r="B2582">
        <v>414</v>
      </c>
      <c r="C2582">
        <v>3</v>
      </c>
      <c r="D2582">
        <v>145</v>
      </c>
      <c r="E2582" t="s">
        <v>6</v>
      </c>
      <c r="F2582">
        <v>18</v>
      </c>
      <c r="G2582" t="s">
        <v>1</v>
      </c>
      <c r="H2582" t="s">
        <v>17</v>
      </c>
      <c r="I2582" t="s">
        <v>10</v>
      </c>
    </row>
    <row r="2583" spans="1:9">
      <c r="A2583">
        <v>2582</v>
      </c>
      <c r="B2583">
        <v>1707</v>
      </c>
      <c r="C2583">
        <v>1</v>
      </c>
      <c r="D2583">
        <v>161</v>
      </c>
      <c r="E2583" t="s">
        <v>5</v>
      </c>
      <c r="F2583">
        <v>27</v>
      </c>
      <c r="G2583" t="s">
        <v>1</v>
      </c>
      <c r="H2583" t="s">
        <v>18</v>
      </c>
      <c r="I2583" t="s">
        <v>8</v>
      </c>
    </row>
    <row r="2584" spans="1:9">
      <c r="A2584">
        <v>2583</v>
      </c>
      <c r="B2584">
        <v>1237</v>
      </c>
      <c r="C2584">
        <v>5</v>
      </c>
      <c r="D2584">
        <v>166</v>
      </c>
      <c r="E2584" t="s">
        <v>6</v>
      </c>
      <c r="F2584">
        <v>22</v>
      </c>
      <c r="G2584" t="s">
        <v>1</v>
      </c>
      <c r="H2584" t="s">
        <v>17</v>
      </c>
      <c r="I2584" t="s">
        <v>12</v>
      </c>
    </row>
    <row r="2585" spans="1:9">
      <c r="A2585">
        <v>2584</v>
      </c>
      <c r="B2585">
        <v>1068</v>
      </c>
      <c r="C2585">
        <v>9</v>
      </c>
      <c r="D2585">
        <v>40</v>
      </c>
      <c r="E2585" t="s">
        <v>6</v>
      </c>
      <c r="F2585">
        <v>19</v>
      </c>
      <c r="G2585" t="s">
        <v>2</v>
      </c>
      <c r="H2585" t="s">
        <v>18</v>
      </c>
      <c r="I2585" t="s">
        <v>24</v>
      </c>
    </row>
    <row r="2586" spans="1:9">
      <c r="A2586">
        <v>2585</v>
      </c>
      <c r="B2586">
        <v>1704</v>
      </c>
      <c r="C2586">
        <v>5</v>
      </c>
      <c r="D2586">
        <v>85</v>
      </c>
      <c r="E2586" t="s">
        <v>6</v>
      </c>
      <c r="F2586">
        <v>23</v>
      </c>
      <c r="G2586" t="s">
        <v>1</v>
      </c>
      <c r="H2586" t="s">
        <v>18</v>
      </c>
      <c r="I2586" t="s">
        <v>12</v>
      </c>
    </row>
    <row r="2587" spans="1:9">
      <c r="A2587">
        <v>2586</v>
      </c>
      <c r="B2587">
        <v>304</v>
      </c>
      <c r="C2587">
        <v>3</v>
      </c>
      <c r="D2587">
        <v>154</v>
      </c>
      <c r="E2587" t="s">
        <v>6</v>
      </c>
      <c r="F2587">
        <v>35</v>
      </c>
      <c r="G2587" t="s">
        <v>1</v>
      </c>
      <c r="H2587" t="s">
        <v>18</v>
      </c>
      <c r="I2587" t="s">
        <v>10</v>
      </c>
    </row>
    <row r="2588" spans="1:9">
      <c r="A2588">
        <v>2587</v>
      </c>
      <c r="B2588">
        <v>265</v>
      </c>
      <c r="C2588">
        <v>3</v>
      </c>
      <c r="D2588">
        <v>187</v>
      </c>
      <c r="E2588" t="s">
        <v>5</v>
      </c>
      <c r="F2588">
        <v>32</v>
      </c>
      <c r="G2588" t="s">
        <v>1</v>
      </c>
      <c r="H2588" t="s">
        <v>18</v>
      </c>
      <c r="I2588" t="s">
        <v>10</v>
      </c>
    </row>
    <row r="2589" spans="1:9">
      <c r="A2589">
        <v>2588</v>
      </c>
      <c r="B2589">
        <v>1150</v>
      </c>
      <c r="C2589">
        <v>1</v>
      </c>
      <c r="D2589">
        <v>244</v>
      </c>
      <c r="E2589" t="s">
        <v>6</v>
      </c>
      <c r="F2589">
        <v>41</v>
      </c>
      <c r="G2589" t="s">
        <v>1</v>
      </c>
      <c r="H2589" t="s">
        <v>18</v>
      </c>
      <c r="I2589" t="s">
        <v>8</v>
      </c>
    </row>
    <row r="2590" spans="1:9">
      <c r="A2590">
        <v>2589</v>
      </c>
      <c r="B2590">
        <v>66</v>
      </c>
      <c r="C2590">
        <v>4</v>
      </c>
      <c r="D2590">
        <v>139</v>
      </c>
      <c r="E2590" t="s">
        <v>6</v>
      </c>
      <c r="F2590">
        <v>35</v>
      </c>
      <c r="G2590" t="s">
        <v>1</v>
      </c>
      <c r="H2590" t="s">
        <v>17</v>
      </c>
      <c r="I2590" t="s">
        <v>11</v>
      </c>
    </row>
    <row r="2591" spans="1:9">
      <c r="A2591">
        <v>2590</v>
      </c>
      <c r="B2591">
        <v>377</v>
      </c>
      <c r="C2591">
        <v>4</v>
      </c>
      <c r="D2591">
        <v>196</v>
      </c>
      <c r="E2591" t="s">
        <v>6</v>
      </c>
      <c r="F2591">
        <v>23</v>
      </c>
      <c r="G2591" t="s">
        <v>1</v>
      </c>
      <c r="H2591" t="s">
        <v>18</v>
      </c>
      <c r="I2591" t="s">
        <v>11</v>
      </c>
    </row>
    <row r="2592" spans="1:9">
      <c r="A2592">
        <v>2591</v>
      </c>
      <c r="B2592">
        <v>2097</v>
      </c>
      <c r="C2592">
        <v>6</v>
      </c>
      <c r="D2592">
        <v>90</v>
      </c>
      <c r="E2592" t="s">
        <v>6</v>
      </c>
      <c r="F2592">
        <v>28</v>
      </c>
      <c r="G2592" t="s">
        <v>2</v>
      </c>
      <c r="H2592" t="s">
        <v>18</v>
      </c>
      <c r="I2592" t="s">
        <v>21</v>
      </c>
    </row>
    <row r="2593" spans="1:9">
      <c r="A2593">
        <v>2592</v>
      </c>
      <c r="B2593">
        <v>125</v>
      </c>
      <c r="C2593">
        <v>3</v>
      </c>
      <c r="D2593">
        <v>133</v>
      </c>
      <c r="E2593" t="s">
        <v>5</v>
      </c>
      <c r="F2593">
        <v>24</v>
      </c>
      <c r="G2593" t="s">
        <v>1</v>
      </c>
      <c r="H2593" t="s">
        <v>17</v>
      </c>
      <c r="I2593" t="s">
        <v>10</v>
      </c>
    </row>
    <row r="2594" spans="1:9">
      <c r="A2594">
        <v>2593</v>
      </c>
      <c r="B2594">
        <v>424</v>
      </c>
      <c r="C2594">
        <v>5</v>
      </c>
      <c r="D2594">
        <v>105</v>
      </c>
      <c r="E2594" t="s">
        <v>5</v>
      </c>
      <c r="F2594">
        <v>19</v>
      </c>
      <c r="G2594" t="s">
        <v>1</v>
      </c>
      <c r="H2594" t="s">
        <v>18</v>
      </c>
      <c r="I2594" t="s">
        <v>12</v>
      </c>
    </row>
    <row r="2595" spans="1:9">
      <c r="A2595">
        <v>2594</v>
      </c>
      <c r="B2595">
        <v>1444</v>
      </c>
      <c r="C2595">
        <v>3</v>
      </c>
      <c r="D2595">
        <v>189</v>
      </c>
      <c r="E2595" t="s">
        <v>6</v>
      </c>
      <c r="F2595">
        <v>20</v>
      </c>
      <c r="G2595" t="s">
        <v>1</v>
      </c>
      <c r="H2595" t="s">
        <v>18</v>
      </c>
      <c r="I2595" t="s">
        <v>10</v>
      </c>
    </row>
    <row r="2596" spans="1:9">
      <c r="A2596">
        <v>2595</v>
      </c>
      <c r="B2596">
        <v>1032</v>
      </c>
      <c r="C2596">
        <v>6</v>
      </c>
      <c r="D2596">
        <v>40</v>
      </c>
      <c r="E2596" t="s">
        <v>6</v>
      </c>
      <c r="F2596">
        <v>22</v>
      </c>
      <c r="G2596" t="s">
        <v>2</v>
      </c>
      <c r="H2596" t="s">
        <v>18</v>
      </c>
      <c r="I2596" t="s">
        <v>21</v>
      </c>
    </row>
    <row r="2597" spans="1:9">
      <c r="A2597">
        <v>2596</v>
      </c>
      <c r="B2597">
        <v>169</v>
      </c>
      <c r="C2597">
        <v>3</v>
      </c>
      <c r="D2597">
        <v>113</v>
      </c>
      <c r="E2597" t="s">
        <v>5</v>
      </c>
      <c r="F2597">
        <v>27</v>
      </c>
      <c r="G2597" t="s">
        <v>1</v>
      </c>
      <c r="H2597" t="s">
        <v>18</v>
      </c>
      <c r="I2597" t="s">
        <v>10</v>
      </c>
    </row>
    <row r="2598" spans="1:9">
      <c r="A2598">
        <v>2597</v>
      </c>
      <c r="B2598">
        <v>1227</v>
      </c>
      <c r="C2598">
        <v>9</v>
      </c>
      <c r="D2598">
        <v>251</v>
      </c>
      <c r="E2598" t="s">
        <v>5</v>
      </c>
      <c r="F2598">
        <v>20</v>
      </c>
      <c r="G2598" t="s">
        <v>2</v>
      </c>
      <c r="H2598" t="s">
        <v>18</v>
      </c>
      <c r="I2598" t="s">
        <v>24</v>
      </c>
    </row>
    <row r="2599" spans="1:9">
      <c r="A2599">
        <v>2598</v>
      </c>
      <c r="B2599">
        <v>327</v>
      </c>
      <c r="C2599">
        <v>4</v>
      </c>
      <c r="D2599">
        <v>90</v>
      </c>
      <c r="E2599" t="s">
        <v>5</v>
      </c>
      <c r="F2599">
        <v>27</v>
      </c>
      <c r="G2599" t="s">
        <v>1</v>
      </c>
      <c r="H2599" t="s">
        <v>18</v>
      </c>
      <c r="I2599" t="s">
        <v>11</v>
      </c>
    </row>
    <row r="2600" spans="1:9">
      <c r="A2600">
        <v>2599</v>
      </c>
      <c r="B2600">
        <v>450</v>
      </c>
      <c r="C2600">
        <v>5</v>
      </c>
      <c r="D2600">
        <v>207</v>
      </c>
      <c r="E2600" t="s">
        <v>5</v>
      </c>
      <c r="F2600">
        <v>39</v>
      </c>
      <c r="G2600" t="s">
        <v>1</v>
      </c>
      <c r="H2600" t="s">
        <v>17</v>
      </c>
      <c r="I2600" t="s">
        <v>12</v>
      </c>
    </row>
    <row r="2601" spans="1:9">
      <c r="A2601">
        <v>2600</v>
      </c>
      <c r="B2601">
        <v>188</v>
      </c>
      <c r="C2601">
        <v>3</v>
      </c>
      <c r="D2601">
        <v>244</v>
      </c>
      <c r="E2601" t="s">
        <v>5</v>
      </c>
      <c r="F2601">
        <v>24</v>
      </c>
      <c r="G2601" t="s">
        <v>1</v>
      </c>
      <c r="H2601" t="s">
        <v>18</v>
      </c>
      <c r="I2601" t="s">
        <v>10</v>
      </c>
    </row>
    <row r="2602" spans="1:9">
      <c r="A2602">
        <v>2601</v>
      </c>
      <c r="B2602">
        <v>165</v>
      </c>
      <c r="C2602">
        <v>6</v>
      </c>
      <c r="D2602">
        <v>40</v>
      </c>
      <c r="E2602" t="s">
        <v>6</v>
      </c>
      <c r="F2602">
        <v>34</v>
      </c>
      <c r="G2602" t="s">
        <v>2</v>
      </c>
      <c r="H2602" t="s">
        <v>18</v>
      </c>
      <c r="I2602" t="s">
        <v>21</v>
      </c>
    </row>
    <row r="2603" spans="1:9">
      <c r="A2603">
        <v>2602</v>
      </c>
      <c r="B2603">
        <v>345</v>
      </c>
      <c r="C2603">
        <v>8</v>
      </c>
      <c r="D2603">
        <v>394</v>
      </c>
      <c r="E2603" t="s">
        <v>5</v>
      </c>
      <c r="F2603">
        <v>20</v>
      </c>
      <c r="G2603" t="s">
        <v>2</v>
      </c>
      <c r="H2603" t="s">
        <v>18</v>
      </c>
      <c r="I2603" t="s">
        <v>23</v>
      </c>
    </row>
    <row r="2604" spans="1:9">
      <c r="A2604">
        <v>2603</v>
      </c>
      <c r="B2604">
        <v>1475</v>
      </c>
      <c r="C2604">
        <v>2</v>
      </c>
      <c r="D2604">
        <v>90</v>
      </c>
      <c r="E2604" t="s">
        <v>5</v>
      </c>
      <c r="F2604">
        <v>30</v>
      </c>
      <c r="G2604" t="s">
        <v>1</v>
      </c>
      <c r="H2604" t="s">
        <v>18</v>
      </c>
      <c r="I2604" t="s">
        <v>9</v>
      </c>
    </row>
    <row r="2605" spans="1:9">
      <c r="A2605">
        <v>2604</v>
      </c>
      <c r="B2605">
        <v>550</v>
      </c>
      <c r="C2605">
        <v>3</v>
      </c>
      <c r="D2605">
        <v>236</v>
      </c>
      <c r="E2605" t="s">
        <v>6</v>
      </c>
      <c r="F2605">
        <v>19</v>
      </c>
      <c r="G2605" t="s">
        <v>1</v>
      </c>
      <c r="H2605" t="s">
        <v>17</v>
      </c>
      <c r="I2605" t="s">
        <v>10</v>
      </c>
    </row>
    <row r="2606" spans="1:9">
      <c r="A2606">
        <v>2605</v>
      </c>
      <c r="B2606">
        <v>1686</v>
      </c>
      <c r="C2606">
        <v>6</v>
      </c>
      <c r="D2606">
        <v>90</v>
      </c>
      <c r="E2606" t="s">
        <v>5</v>
      </c>
      <c r="F2606">
        <v>26</v>
      </c>
      <c r="G2606" t="s">
        <v>2</v>
      </c>
      <c r="H2606" t="s">
        <v>18</v>
      </c>
      <c r="I2606" t="s">
        <v>21</v>
      </c>
    </row>
    <row r="2607" spans="1:9">
      <c r="A2607">
        <v>2606</v>
      </c>
      <c r="B2607">
        <v>818</v>
      </c>
      <c r="C2607">
        <v>7</v>
      </c>
      <c r="D2607">
        <v>90</v>
      </c>
      <c r="E2607" t="s">
        <v>6</v>
      </c>
      <c r="F2607">
        <v>37</v>
      </c>
      <c r="G2607" t="s">
        <v>2</v>
      </c>
      <c r="H2607" t="s">
        <v>18</v>
      </c>
      <c r="I2607" t="s">
        <v>22</v>
      </c>
    </row>
    <row r="2608" spans="1:9">
      <c r="A2608">
        <v>2607</v>
      </c>
      <c r="B2608">
        <v>129</v>
      </c>
      <c r="C2608">
        <v>4</v>
      </c>
      <c r="D2608">
        <v>175</v>
      </c>
      <c r="E2608" t="s">
        <v>6</v>
      </c>
      <c r="F2608">
        <v>24</v>
      </c>
      <c r="G2608" t="s">
        <v>1</v>
      </c>
      <c r="H2608" t="s">
        <v>18</v>
      </c>
      <c r="I2608" t="s">
        <v>11</v>
      </c>
    </row>
    <row r="2609" spans="1:9">
      <c r="A2609">
        <v>2608</v>
      </c>
      <c r="B2609">
        <v>76</v>
      </c>
      <c r="C2609">
        <v>5</v>
      </c>
      <c r="D2609">
        <v>243</v>
      </c>
      <c r="E2609" t="s">
        <v>5</v>
      </c>
      <c r="F2609">
        <v>26</v>
      </c>
      <c r="G2609" t="s">
        <v>1</v>
      </c>
      <c r="H2609" t="s">
        <v>18</v>
      </c>
      <c r="I2609" t="s">
        <v>12</v>
      </c>
    </row>
    <row r="2610" spans="1:9">
      <c r="A2610">
        <v>2609</v>
      </c>
      <c r="B2610">
        <v>1753</v>
      </c>
      <c r="C2610">
        <v>1</v>
      </c>
      <c r="D2610">
        <v>212</v>
      </c>
      <c r="E2610" t="s">
        <v>5</v>
      </c>
      <c r="F2610">
        <v>33</v>
      </c>
      <c r="G2610" t="s">
        <v>1</v>
      </c>
      <c r="H2610" t="s">
        <v>17</v>
      </c>
      <c r="I2610" t="s">
        <v>8</v>
      </c>
    </row>
    <row r="2611" spans="1:9">
      <c r="A2611">
        <v>2610</v>
      </c>
      <c r="B2611">
        <v>727</v>
      </c>
      <c r="C2611">
        <v>2</v>
      </c>
      <c r="D2611">
        <v>104</v>
      </c>
      <c r="E2611" t="s">
        <v>5</v>
      </c>
      <c r="F2611">
        <v>23</v>
      </c>
      <c r="G2611" t="s">
        <v>1</v>
      </c>
      <c r="H2611" t="s">
        <v>18</v>
      </c>
      <c r="I2611" t="s">
        <v>9</v>
      </c>
    </row>
    <row r="2612" spans="1:9">
      <c r="A2612">
        <v>2611</v>
      </c>
      <c r="B2612">
        <v>1590</v>
      </c>
      <c r="C2612">
        <v>2</v>
      </c>
      <c r="D2612">
        <v>90</v>
      </c>
      <c r="E2612" t="s">
        <v>6</v>
      </c>
      <c r="F2612">
        <v>26</v>
      </c>
      <c r="G2612" t="s">
        <v>1</v>
      </c>
      <c r="H2612" t="s">
        <v>18</v>
      </c>
      <c r="I2612" t="s">
        <v>9</v>
      </c>
    </row>
    <row r="2613" spans="1:9">
      <c r="A2613">
        <v>2612</v>
      </c>
      <c r="B2613">
        <v>286</v>
      </c>
      <c r="C2613">
        <v>1</v>
      </c>
      <c r="D2613">
        <v>131</v>
      </c>
      <c r="E2613" t="s">
        <v>5</v>
      </c>
      <c r="F2613">
        <v>28</v>
      </c>
      <c r="G2613" t="s">
        <v>1</v>
      </c>
      <c r="H2613" t="s">
        <v>18</v>
      </c>
      <c r="I2613" t="s">
        <v>8</v>
      </c>
    </row>
    <row r="2614" spans="1:9">
      <c r="A2614">
        <v>2613</v>
      </c>
      <c r="B2614">
        <v>1541</v>
      </c>
      <c r="C2614">
        <v>6</v>
      </c>
      <c r="D2614">
        <v>40</v>
      </c>
      <c r="E2614" t="s">
        <v>5</v>
      </c>
      <c r="F2614">
        <v>34</v>
      </c>
      <c r="G2614" t="s">
        <v>2</v>
      </c>
      <c r="H2614" t="s">
        <v>18</v>
      </c>
      <c r="I2614" t="s">
        <v>21</v>
      </c>
    </row>
    <row r="2615" spans="1:9">
      <c r="A2615">
        <v>2614</v>
      </c>
      <c r="B2615">
        <v>1500</v>
      </c>
      <c r="C2615">
        <v>6</v>
      </c>
      <c r="D2615">
        <v>40</v>
      </c>
      <c r="E2615" t="s">
        <v>6</v>
      </c>
      <c r="F2615">
        <v>22</v>
      </c>
      <c r="G2615" t="s">
        <v>2</v>
      </c>
      <c r="H2615" t="s">
        <v>18</v>
      </c>
      <c r="I2615" t="s">
        <v>21</v>
      </c>
    </row>
    <row r="2616" spans="1:9">
      <c r="A2616">
        <v>2615</v>
      </c>
      <c r="B2616">
        <v>2098</v>
      </c>
      <c r="C2616">
        <v>4</v>
      </c>
      <c r="D2616">
        <v>90</v>
      </c>
      <c r="E2616" t="s">
        <v>5</v>
      </c>
      <c r="F2616">
        <v>28</v>
      </c>
      <c r="G2616" t="s">
        <v>1</v>
      </c>
      <c r="H2616" t="s">
        <v>18</v>
      </c>
      <c r="I2616" t="s">
        <v>11</v>
      </c>
    </row>
    <row r="2617" spans="1:9">
      <c r="A2617">
        <v>2616</v>
      </c>
      <c r="B2617">
        <v>322</v>
      </c>
      <c r="C2617">
        <v>1</v>
      </c>
      <c r="D2617">
        <v>108</v>
      </c>
      <c r="E2617" t="s">
        <v>5</v>
      </c>
      <c r="F2617">
        <v>23</v>
      </c>
      <c r="G2617" t="s">
        <v>1</v>
      </c>
      <c r="H2617" t="s">
        <v>18</v>
      </c>
      <c r="I2617" t="s">
        <v>8</v>
      </c>
    </row>
    <row r="2618" spans="1:9">
      <c r="A2618">
        <v>2617</v>
      </c>
      <c r="B2618">
        <v>614</v>
      </c>
      <c r="C2618">
        <v>2</v>
      </c>
      <c r="D2618">
        <v>90</v>
      </c>
      <c r="E2618" t="s">
        <v>6</v>
      </c>
      <c r="F2618">
        <v>23</v>
      </c>
      <c r="G2618" t="s">
        <v>1</v>
      </c>
      <c r="H2618" t="s">
        <v>18</v>
      </c>
      <c r="I2618" t="s">
        <v>9</v>
      </c>
    </row>
    <row r="2619" spans="1:9">
      <c r="A2619">
        <v>2618</v>
      </c>
      <c r="B2619">
        <v>801</v>
      </c>
      <c r="C2619">
        <v>6</v>
      </c>
      <c r="D2619">
        <v>40</v>
      </c>
      <c r="E2619" t="s">
        <v>5</v>
      </c>
      <c r="F2619">
        <v>32</v>
      </c>
      <c r="G2619" t="s">
        <v>2</v>
      </c>
      <c r="H2619" t="s">
        <v>18</v>
      </c>
      <c r="I2619" t="s">
        <v>21</v>
      </c>
    </row>
    <row r="2620" spans="1:9">
      <c r="A2620">
        <v>2619</v>
      </c>
      <c r="B2620">
        <v>1278</v>
      </c>
      <c r="C2620">
        <v>4</v>
      </c>
      <c r="D2620">
        <v>90</v>
      </c>
      <c r="E2620" t="s">
        <v>5</v>
      </c>
      <c r="F2620">
        <v>18</v>
      </c>
      <c r="G2620" t="s">
        <v>1</v>
      </c>
      <c r="H2620" t="s">
        <v>18</v>
      </c>
      <c r="I2620" t="s">
        <v>11</v>
      </c>
    </row>
    <row r="2621" spans="1:9">
      <c r="A2621">
        <v>2620</v>
      </c>
      <c r="B2621">
        <v>298</v>
      </c>
      <c r="C2621">
        <v>5</v>
      </c>
      <c r="D2621">
        <v>145</v>
      </c>
      <c r="E2621" t="s">
        <v>5</v>
      </c>
      <c r="F2621">
        <v>36</v>
      </c>
      <c r="G2621" t="s">
        <v>1</v>
      </c>
      <c r="H2621" t="s">
        <v>17</v>
      </c>
      <c r="I2621" t="s">
        <v>12</v>
      </c>
    </row>
    <row r="2622" spans="1:9">
      <c r="A2622">
        <v>2621</v>
      </c>
      <c r="B2622">
        <v>1214</v>
      </c>
      <c r="C2622">
        <v>2</v>
      </c>
      <c r="D2622">
        <v>246</v>
      </c>
      <c r="E2622" t="s">
        <v>6</v>
      </c>
      <c r="F2622">
        <v>28</v>
      </c>
      <c r="G2622" t="s">
        <v>1</v>
      </c>
      <c r="H2622" t="s">
        <v>17</v>
      </c>
      <c r="I2622" t="s">
        <v>9</v>
      </c>
    </row>
    <row r="2623" spans="1:9">
      <c r="A2623">
        <v>2622</v>
      </c>
      <c r="B2623">
        <v>1510</v>
      </c>
      <c r="C2623">
        <v>9</v>
      </c>
      <c r="D2623">
        <v>172</v>
      </c>
      <c r="E2623" t="s">
        <v>5</v>
      </c>
      <c r="F2623">
        <v>35</v>
      </c>
      <c r="G2623" t="s">
        <v>2</v>
      </c>
      <c r="H2623" t="s">
        <v>17</v>
      </c>
      <c r="I2623" t="s">
        <v>24</v>
      </c>
    </row>
    <row r="2624" spans="1:9">
      <c r="A2624">
        <v>2623</v>
      </c>
      <c r="B2624">
        <v>1633</v>
      </c>
      <c r="C2624">
        <v>3</v>
      </c>
      <c r="D2624">
        <v>90</v>
      </c>
      <c r="E2624" t="s">
        <v>6</v>
      </c>
      <c r="F2624">
        <v>30</v>
      </c>
      <c r="G2624" t="s">
        <v>1</v>
      </c>
      <c r="H2624" t="s">
        <v>18</v>
      </c>
      <c r="I2624" t="s">
        <v>10</v>
      </c>
    </row>
    <row r="2625" spans="1:9">
      <c r="A2625">
        <v>2624</v>
      </c>
      <c r="B2625">
        <v>274</v>
      </c>
      <c r="C2625">
        <v>6</v>
      </c>
      <c r="D2625">
        <v>90</v>
      </c>
      <c r="E2625" t="s">
        <v>5</v>
      </c>
      <c r="F2625">
        <v>23</v>
      </c>
      <c r="G2625" t="s">
        <v>2</v>
      </c>
      <c r="H2625" t="s">
        <v>18</v>
      </c>
      <c r="I2625" t="s">
        <v>21</v>
      </c>
    </row>
    <row r="2626" spans="1:9">
      <c r="A2626">
        <v>2625</v>
      </c>
      <c r="B2626">
        <v>171</v>
      </c>
      <c r="C2626">
        <v>1</v>
      </c>
      <c r="D2626">
        <v>129</v>
      </c>
      <c r="E2626" t="s">
        <v>6</v>
      </c>
      <c r="F2626">
        <v>27</v>
      </c>
      <c r="G2626" t="s">
        <v>1</v>
      </c>
      <c r="H2626" t="s">
        <v>17</v>
      </c>
      <c r="I2626" t="s">
        <v>8</v>
      </c>
    </row>
    <row r="2627" spans="1:9">
      <c r="A2627">
        <v>2626</v>
      </c>
      <c r="B2627">
        <v>868</v>
      </c>
      <c r="C2627">
        <v>8</v>
      </c>
      <c r="D2627">
        <v>305</v>
      </c>
      <c r="E2627" t="s">
        <v>5</v>
      </c>
      <c r="F2627">
        <v>22</v>
      </c>
      <c r="G2627" t="s">
        <v>2</v>
      </c>
      <c r="H2627" t="s">
        <v>18</v>
      </c>
      <c r="I2627" t="s">
        <v>23</v>
      </c>
    </row>
    <row r="2628" spans="1:9">
      <c r="A2628">
        <v>2627</v>
      </c>
      <c r="B2628">
        <v>239</v>
      </c>
      <c r="C2628">
        <v>5</v>
      </c>
      <c r="D2628">
        <v>90</v>
      </c>
      <c r="E2628" t="s">
        <v>5</v>
      </c>
      <c r="F2628">
        <v>27</v>
      </c>
      <c r="G2628" t="s">
        <v>1</v>
      </c>
      <c r="H2628" t="s">
        <v>18</v>
      </c>
      <c r="I2628" t="s">
        <v>12</v>
      </c>
    </row>
    <row r="2629" spans="1:9">
      <c r="A2629">
        <v>2628</v>
      </c>
      <c r="B2629">
        <v>847</v>
      </c>
      <c r="C2629">
        <v>2</v>
      </c>
      <c r="D2629">
        <v>119</v>
      </c>
      <c r="E2629" t="s">
        <v>6</v>
      </c>
      <c r="F2629">
        <v>23</v>
      </c>
      <c r="G2629" t="s">
        <v>1</v>
      </c>
      <c r="H2629" t="s">
        <v>18</v>
      </c>
      <c r="I2629" t="s">
        <v>9</v>
      </c>
    </row>
    <row r="2630" spans="1:9">
      <c r="A2630">
        <v>2629</v>
      </c>
      <c r="B2630">
        <v>1861</v>
      </c>
      <c r="C2630">
        <v>8</v>
      </c>
      <c r="D2630">
        <v>40</v>
      </c>
      <c r="E2630" t="s">
        <v>5</v>
      </c>
      <c r="F2630">
        <v>27</v>
      </c>
      <c r="G2630" t="s">
        <v>2</v>
      </c>
      <c r="H2630" t="s">
        <v>18</v>
      </c>
      <c r="I2630" t="s">
        <v>23</v>
      </c>
    </row>
    <row r="2631" spans="1:9">
      <c r="A2631">
        <v>2630</v>
      </c>
      <c r="B2631">
        <v>533</v>
      </c>
      <c r="C2631">
        <v>4</v>
      </c>
      <c r="D2631">
        <v>90</v>
      </c>
      <c r="E2631" t="s">
        <v>6</v>
      </c>
      <c r="F2631">
        <v>18</v>
      </c>
      <c r="G2631" t="s">
        <v>1</v>
      </c>
      <c r="H2631" t="s">
        <v>18</v>
      </c>
      <c r="I2631" t="s">
        <v>11</v>
      </c>
    </row>
    <row r="2632" spans="1:9">
      <c r="A2632">
        <v>2631</v>
      </c>
      <c r="B2632">
        <v>1187</v>
      </c>
      <c r="C2632">
        <v>8</v>
      </c>
      <c r="D2632">
        <v>90</v>
      </c>
      <c r="E2632" t="s">
        <v>6</v>
      </c>
      <c r="F2632">
        <v>26</v>
      </c>
      <c r="G2632" t="s">
        <v>2</v>
      </c>
      <c r="H2632" t="s">
        <v>18</v>
      </c>
      <c r="I2632" t="s">
        <v>23</v>
      </c>
    </row>
    <row r="2633" spans="1:9">
      <c r="A2633">
        <v>2632</v>
      </c>
      <c r="B2633">
        <v>2048</v>
      </c>
      <c r="C2633">
        <v>3</v>
      </c>
      <c r="D2633">
        <v>151</v>
      </c>
      <c r="E2633" t="s">
        <v>5</v>
      </c>
      <c r="F2633">
        <v>25</v>
      </c>
      <c r="G2633" t="s">
        <v>1</v>
      </c>
      <c r="H2633" t="s">
        <v>18</v>
      </c>
      <c r="I2633" t="s">
        <v>10</v>
      </c>
    </row>
    <row r="2634" spans="1:9">
      <c r="A2634">
        <v>2633</v>
      </c>
      <c r="B2634">
        <v>2012</v>
      </c>
      <c r="C2634">
        <v>9</v>
      </c>
      <c r="D2634">
        <v>40</v>
      </c>
      <c r="E2634" t="s">
        <v>5</v>
      </c>
      <c r="F2634">
        <v>39</v>
      </c>
      <c r="G2634" t="s">
        <v>2</v>
      </c>
      <c r="H2634" t="s">
        <v>18</v>
      </c>
      <c r="I2634" t="s">
        <v>24</v>
      </c>
    </row>
    <row r="2635" spans="1:9">
      <c r="A2635">
        <v>2634</v>
      </c>
      <c r="B2635">
        <v>593</v>
      </c>
      <c r="C2635">
        <v>1</v>
      </c>
      <c r="D2635">
        <v>128</v>
      </c>
      <c r="E2635" t="s">
        <v>5</v>
      </c>
      <c r="F2635">
        <v>33</v>
      </c>
      <c r="G2635" t="s">
        <v>1</v>
      </c>
      <c r="H2635" t="s">
        <v>17</v>
      </c>
      <c r="I2635" t="s">
        <v>8</v>
      </c>
    </row>
    <row r="2636" spans="1:9">
      <c r="A2636">
        <v>2635</v>
      </c>
      <c r="B2636">
        <v>18</v>
      </c>
      <c r="C2636">
        <v>5</v>
      </c>
      <c r="D2636">
        <v>106</v>
      </c>
      <c r="E2636" t="s">
        <v>5</v>
      </c>
      <c r="F2636">
        <v>30</v>
      </c>
      <c r="G2636" t="s">
        <v>1</v>
      </c>
      <c r="H2636" t="s">
        <v>18</v>
      </c>
      <c r="I2636" t="s">
        <v>12</v>
      </c>
    </row>
    <row r="2637" spans="1:9">
      <c r="A2637">
        <v>2636</v>
      </c>
      <c r="B2637">
        <v>1172</v>
      </c>
      <c r="C2637">
        <v>4</v>
      </c>
      <c r="D2637">
        <v>90</v>
      </c>
      <c r="E2637" t="s">
        <v>5</v>
      </c>
      <c r="F2637">
        <v>30</v>
      </c>
      <c r="G2637" t="s">
        <v>1</v>
      </c>
      <c r="H2637" t="s">
        <v>18</v>
      </c>
      <c r="I2637" t="s">
        <v>11</v>
      </c>
    </row>
    <row r="2638" spans="1:9">
      <c r="A2638">
        <v>2637</v>
      </c>
      <c r="B2638">
        <v>646</v>
      </c>
      <c r="C2638">
        <v>1</v>
      </c>
      <c r="D2638">
        <v>108</v>
      </c>
      <c r="E2638" t="s">
        <v>5</v>
      </c>
      <c r="F2638">
        <v>27</v>
      </c>
      <c r="G2638" t="s">
        <v>1</v>
      </c>
      <c r="H2638" t="s">
        <v>18</v>
      </c>
      <c r="I2638" t="s">
        <v>8</v>
      </c>
    </row>
    <row r="2639" spans="1:9">
      <c r="A2639">
        <v>2638</v>
      </c>
      <c r="B2639">
        <v>1417</v>
      </c>
      <c r="C2639">
        <v>3</v>
      </c>
      <c r="D2639">
        <v>105</v>
      </c>
      <c r="E2639" t="s">
        <v>5</v>
      </c>
      <c r="F2639">
        <v>32</v>
      </c>
      <c r="G2639" t="s">
        <v>1</v>
      </c>
      <c r="H2639" t="s">
        <v>18</v>
      </c>
      <c r="I2639" t="s">
        <v>10</v>
      </c>
    </row>
    <row r="2640" spans="1:9">
      <c r="A2640">
        <v>2639</v>
      </c>
      <c r="B2640">
        <v>806</v>
      </c>
      <c r="C2640">
        <v>7</v>
      </c>
      <c r="D2640">
        <v>318</v>
      </c>
      <c r="E2640" t="s">
        <v>6</v>
      </c>
      <c r="F2640">
        <v>21</v>
      </c>
      <c r="G2640" t="s">
        <v>2</v>
      </c>
      <c r="H2640" t="s">
        <v>18</v>
      </c>
      <c r="I2640" t="s">
        <v>22</v>
      </c>
    </row>
    <row r="2641" spans="1:9">
      <c r="A2641">
        <v>2640</v>
      </c>
      <c r="B2641">
        <v>364</v>
      </c>
      <c r="C2641">
        <v>3</v>
      </c>
      <c r="D2641">
        <v>162</v>
      </c>
      <c r="E2641" t="s">
        <v>5</v>
      </c>
      <c r="F2641">
        <v>34</v>
      </c>
      <c r="G2641" t="s">
        <v>1</v>
      </c>
      <c r="H2641" t="s">
        <v>17</v>
      </c>
      <c r="I2641" t="s">
        <v>10</v>
      </c>
    </row>
    <row r="2642" spans="1:9">
      <c r="A2642">
        <v>2641</v>
      </c>
      <c r="B2642">
        <v>831</v>
      </c>
      <c r="C2642">
        <v>4</v>
      </c>
      <c r="D2642">
        <v>82</v>
      </c>
      <c r="E2642" t="s">
        <v>6</v>
      </c>
      <c r="F2642">
        <v>29</v>
      </c>
      <c r="G2642" t="s">
        <v>1</v>
      </c>
      <c r="H2642" t="s">
        <v>17</v>
      </c>
      <c r="I2642" t="s">
        <v>11</v>
      </c>
    </row>
    <row r="2643" spans="1:9">
      <c r="A2643">
        <v>2642</v>
      </c>
      <c r="B2643">
        <v>1351</v>
      </c>
      <c r="C2643">
        <v>3</v>
      </c>
      <c r="D2643">
        <v>247</v>
      </c>
      <c r="E2643" t="s">
        <v>6</v>
      </c>
      <c r="F2643">
        <v>29</v>
      </c>
      <c r="G2643" t="s">
        <v>1</v>
      </c>
      <c r="H2643" t="s">
        <v>18</v>
      </c>
      <c r="I2643" t="s">
        <v>10</v>
      </c>
    </row>
    <row r="2644" spans="1:9">
      <c r="A2644">
        <v>2643</v>
      </c>
      <c r="B2644">
        <v>1146</v>
      </c>
      <c r="C2644">
        <v>3</v>
      </c>
      <c r="D2644">
        <v>139</v>
      </c>
      <c r="E2644" t="s">
        <v>5</v>
      </c>
      <c r="F2644">
        <v>29</v>
      </c>
      <c r="G2644" t="s">
        <v>1</v>
      </c>
      <c r="H2644" t="s">
        <v>17</v>
      </c>
      <c r="I2644" t="s">
        <v>10</v>
      </c>
    </row>
    <row r="2645" spans="1:9">
      <c r="A2645">
        <v>2644</v>
      </c>
      <c r="B2645">
        <v>1663</v>
      </c>
      <c r="C2645">
        <v>3</v>
      </c>
      <c r="D2645">
        <v>90</v>
      </c>
      <c r="E2645" t="s">
        <v>5</v>
      </c>
      <c r="F2645">
        <v>19</v>
      </c>
      <c r="G2645" t="s">
        <v>1</v>
      </c>
      <c r="H2645" t="s">
        <v>18</v>
      </c>
      <c r="I2645" t="s">
        <v>10</v>
      </c>
    </row>
    <row r="2646" spans="1:9">
      <c r="A2646">
        <v>2645</v>
      </c>
      <c r="B2646">
        <v>733</v>
      </c>
      <c r="C2646">
        <v>5</v>
      </c>
      <c r="D2646">
        <v>158</v>
      </c>
      <c r="E2646" t="s">
        <v>5</v>
      </c>
      <c r="F2646">
        <v>31</v>
      </c>
      <c r="G2646" t="s">
        <v>1</v>
      </c>
      <c r="H2646" t="s">
        <v>18</v>
      </c>
      <c r="I2646" t="s">
        <v>12</v>
      </c>
    </row>
    <row r="2647" spans="1:9">
      <c r="A2647">
        <v>2646</v>
      </c>
      <c r="B2647">
        <v>1109</v>
      </c>
      <c r="C2647">
        <v>6</v>
      </c>
      <c r="D2647">
        <v>40</v>
      </c>
      <c r="E2647" t="s">
        <v>5</v>
      </c>
      <c r="F2647">
        <v>33</v>
      </c>
      <c r="G2647" t="s">
        <v>2</v>
      </c>
      <c r="H2647" t="s">
        <v>18</v>
      </c>
      <c r="I2647" t="s">
        <v>21</v>
      </c>
    </row>
    <row r="2648" spans="1:9">
      <c r="A2648">
        <v>2647</v>
      </c>
      <c r="B2648">
        <v>696</v>
      </c>
      <c r="C2648">
        <v>3</v>
      </c>
      <c r="D2648">
        <v>163</v>
      </c>
      <c r="E2648" t="s">
        <v>6</v>
      </c>
      <c r="F2648">
        <v>20</v>
      </c>
      <c r="G2648" t="s">
        <v>1</v>
      </c>
      <c r="H2648" t="s">
        <v>17</v>
      </c>
      <c r="I2648" t="s">
        <v>10</v>
      </c>
    </row>
    <row r="2649" spans="1:9">
      <c r="A2649">
        <v>2648</v>
      </c>
      <c r="B2649">
        <v>203</v>
      </c>
      <c r="C2649">
        <v>1</v>
      </c>
      <c r="D2649">
        <v>113</v>
      </c>
      <c r="E2649" t="s">
        <v>5</v>
      </c>
      <c r="F2649">
        <v>29</v>
      </c>
      <c r="G2649" t="s">
        <v>1</v>
      </c>
      <c r="H2649" t="s">
        <v>18</v>
      </c>
      <c r="I2649" t="s">
        <v>8</v>
      </c>
    </row>
    <row r="2650" spans="1:9">
      <c r="A2650">
        <v>2649</v>
      </c>
      <c r="B2650">
        <v>811</v>
      </c>
      <c r="C2650">
        <v>6</v>
      </c>
      <c r="D2650">
        <v>40</v>
      </c>
      <c r="E2650" t="s">
        <v>6</v>
      </c>
      <c r="F2650">
        <v>21</v>
      </c>
      <c r="G2650" t="s">
        <v>2</v>
      </c>
      <c r="H2650" t="s">
        <v>18</v>
      </c>
      <c r="I2650" t="s">
        <v>21</v>
      </c>
    </row>
    <row r="2651" spans="1:9">
      <c r="A2651">
        <v>2650</v>
      </c>
      <c r="B2651">
        <v>548</v>
      </c>
      <c r="C2651">
        <v>2</v>
      </c>
      <c r="D2651">
        <v>135</v>
      </c>
      <c r="E2651" t="s">
        <v>6</v>
      </c>
      <c r="F2651">
        <v>29</v>
      </c>
      <c r="G2651" t="s">
        <v>1</v>
      </c>
      <c r="H2651" t="s">
        <v>18</v>
      </c>
      <c r="I2651" t="s">
        <v>9</v>
      </c>
    </row>
    <row r="2652" spans="1:9">
      <c r="A2652">
        <v>2651</v>
      </c>
      <c r="B2652">
        <v>1678</v>
      </c>
      <c r="C2652">
        <v>4</v>
      </c>
      <c r="D2652">
        <v>123</v>
      </c>
      <c r="E2652" t="s">
        <v>5</v>
      </c>
      <c r="F2652">
        <v>27</v>
      </c>
      <c r="G2652" t="s">
        <v>1</v>
      </c>
      <c r="H2652" t="s">
        <v>18</v>
      </c>
      <c r="I2652" t="s">
        <v>11</v>
      </c>
    </row>
    <row r="2653" spans="1:9">
      <c r="A2653">
        <v>2652</v>
      </c>
      <c r="B2653">
        <v>534</v>
      </c>
      <c r="C2653">
        <v>7</v>
      </c>
      <c r="D2653">
        <v>293</v>
      </c>
      <c r="E2653" t="s">
        <v>6</v>
      </c>
      <c r="F2653">
        <v>32</v>
      </c>
      <c r="G2653" t="s">
        <v>2</v>
      </c>
      <c r="H2653" t="s">
        <v>17</v>
      </c>
      <c r="I2653" t="s">
        <v>22</v>
      </c>
    </row>
    <row r="2654" spans="1:9">
      <c r="A2654">
        <v>2653</v>
      </c>
      <c r="B2654">
        <v>927</v>
      </c>
      <c r="C2654">
        <v>2</v>
      </c>
      <c r="D2654">
        <v>210</v>
      </c>
      <c r="E2654" t="s">
        <v>6</v>
      </c>
      <c r="F2654">
        <v>27</v>
      </c>
      <c r="G2654" t="s">
        <v>1</v>
      </c>
      <c r="H2654" t="s">
        <v>18</v>
      </c>
      <c r="I2654" t="s">
        <v>9</v>
      </c>
    </row>
    <row r="2655" spans="1:9">
      <c r="A2655">
        <v>2654</v>
      </c>
      <c r="B2655">
        <v>584</v>
      </c>
      <c r="C2655">
        <v>3</v>
      </c>
      <c r="D2655">
        <v>90</v>
      </c>
      <c r="E2655" t="s">
        <v>5</v>
      </c>
      <c r="F2655">
        <v>18</v>
      </c>
      <c r="G2655" t="s">
        <v>1</v>
      </c>
      <c r="H2655" t="s">
        <v>18</v>
      </c>
      <c r="I2655" t="s">
        <v>10</v>
      </c>
    </row>
    <row r="2656" spans="1:9">
      <c r="A2656">
        <v>2655</v>
      </c>
      <c r="B2656">
        <v>1023</v>
      </c>
      <c r="C2656">
        <v>3</v>
      </c>
      <c r="D2656">
        <v>90</v>
      </c>
      <c r="E2656" t="s">
        <v>5</v>
      </c>
      <c r="F2656">
        <v>38</v>
      </c>
      <c r="G2656" t="s">
        <v>1</v>
      </c>
      <c r="H2656" t="s">
        <v>18</v>
      </c>
      <c r="I2656" t="s">
        <v>10</v>
      </c>
    </row>
    <row r="2657" spans="1:9">
      <c r="A2657">
        <v>2656</v>
      </c>
      <c r="B2657">
        <v>1902</v>
      </c>
      <c r="C2657">
        <v>5</v>
      </c>
      <c r="D2657">
        <v>173</v>
      </c>
      <c r="E2657" t="s">
        <v>6</v>
      </c>
      <c r="F2657">
        <v>19</v>
      </c>
      <c r="G2657" t="s">
        <v>1</v>
      </c>
      <c r="H2657" t="s">
        <v>17</v>
      </c>
      <c r="I2657" t="s">
        <v>12</v>
      </c>
    </row>
    <row r="2658" spans="1:9">
      <c r="A2658">
        <v>2657</v>
      </c>
      <c r="B2658">
        <v>1397</v>
      </c>
      <c r="C2658">
        <v>5</v>
      </c>
      <c r="D2658">
        <v>124</v>
      </c>
      <c r="E2658" t="s">
        <v>5</v>
      </c>
      <c r="F2658">
        <v>27</v>
      </c>
      <c r="G2658" t="s">
        <v>1</v>
      </c>
      <c r="H2658" t="s">
        <v>17</v>
      </c>
      <c r="I2658" t="s">
        <v>12</v>
      </c>
    </row>
    <row r="2659" spans="1:9">
      <c r="A2659">
        <v>2658</v>
      </c>
      <c r="B2659">
        <v>964</v>
      </c>
      <c r="C2659">
        <v>6</v>
      </c>
      <c r="D2659">
        <v>90</v>
      </c>
      <c r="E2659" t="s">
        <v>6</v>
      </c>
      <c r="F2659">
        <v>18</v>
      </c>
      <c r="G2659" t="s">
        <v>2</v>
      </c>
      <c r="H2659" t="s">
        <v>18</v>
      </c>
      <c r="I2659" t="s">
        <v>21</v>
      </c>
    </row>
    <row r="2660" spans="1:9">
      <c r="A2660">
        <v>2659</v>
      </c>
      <c r="B2660">
        <v>2021</v>
      </c>
      <c r="C2660">
        <v>7</v>
      </c>
      <c r="D2660">
        <v>90</v>
      </c>
      <c r="E2660" t="s">
        <v>5</v>
      </c>
      <c r="F2660">
        <v>20</v>
      </c>
      <c r="G2660" t="s">
        <v>2</v>
      </c>
      <c r="H2660" t="s">
        <v>18</v>
      </c>
      <c r="I2660" t="s">
        <v>22</v>
      </c>
    </row>
    <row r="2661" spans="1:9">
      <c r="A2661">
        <v>2660</v>
      </c>
      <c r="B2661">
        <v>1478</v>
      </c>
      <c r="C2661">
        <v>5</v>
      </c>
      <c r="D2661">
        <v>200</v>
      </c>
      <c r="E2661" t="s">
        <v>6</v>
      </c>
      <c r="F2661">
        <v>23</v>
      </c>
      <c r="G2661" t="s">
        <v>1</v>
      </c>
      <c r="H2661" t="s">
        <v>17</v>
      </c>
      <c r="I2661" t="s">
        <v>12</v>
      </c>
    </row>
    <row r="2662" spans="1:9">
      <c r="A2662">
        <v>2661</v>
      </c>
      <c r="B2662">
        <v>1698</v>
      </c>
      <c r="C2662">
        <v>9</v>
      </c>
      <c r="D2662">
        <v>273</v>
      </c>
      <c r="E2662" t="s">
        <v>5</v>
      </c>
      <c r="F2662">
        <v>19</v>
      </c>
      <c r="G2662" t="s">
        <v>2</v>
      </c>
      <c r="H2662" t="s">
        <v>18</v>
      </c>
      <c r="I2662" t="s">
        <v>24</v>
      </c>
    </row>
    <row r="2663" spans="1:9">
      <c r="A2663">
        <v>2662</v>
      </c>
      <c r="B2663">
        <v>860</v>
      </c>
      <c r="C2663">
        <v>9</v>
      </c>
      <c r="D2663">
        <v>90</v>
      </c>
      <c r="E2663" t="s">
        <v>5</v>
      </c>
      <c r="F2663">
        <v>27</v>
      </c>
      <c r="G2663" t="s">
        <v>2</v>
      </c>
      <c r="H2663" t="s">
        <v>18</v>
      </c>
      <c r="I2663" t="s">
        <v>24</v>
      </c>
    </row>
    <row r="2664" spans="1:9">
      <c r="A2664">
        <v>2663</v>
      </c>
      <c r="B2664">
        <v>1510</v>
      </c>
      <c r="C2664">
        <v>7</v>
      </c>
      <c r="D2664">
        <v>40</v>
      </c>
      <c r="E2664" t="s">
        <v>5</v>
      </c>
      <c r="F2664">
        <v>35</v>
      </c>
      <c r="G2664" t="s">
        <v>2</v>
      </c>
      <c r="H2664" t="s">
        <v>18</v>
      </c>
      <c r="I2664" t="s">
        <v>22</v>
      </c>
    </row>
    <row r="2665" spans="1:9">
      <c r="A2665">
        <v>2664</v>
      </c>
      <c r="B2665">
        <v>1367</v>
      </c>
      <c r="C2665">
        <v>5</v>
      </c>
      <c r="D2665">
        <v>225</v>
      </c>
      <c r="E2665" t="s">
        <v>5</v>
      </c>
      <c r="F2665">
        <v>33</v>
      </c>
      <c r="G2665" t="s">
        <v>1</v>
      </c>
      <c r="H2665" t="s">
        <v>17</v>
      </c>
      <c r="I2665" t="s">
        <v>12</v>
      </c>
    </row>
    <row r="2666" spans="1:9">
      <c r="A2666">
        <v>2665</v>
      </c>
      <c r="B2666">
        <v>1275</v>
      </c>
      <c r="C2666">
        <v>3</v>
      </c>
      <c r="D2666">
        <v>223</v>
      </c>
      <c r="E2666" t="s">
        <v>5</v>
      </c>
      <c r="F2666">
        <v>29</v>
      </c>
      <c r="G2666" t="s">
        <v>1</v>
      </c>
      <c r="H2666" t="s">
        <v>18</v>
      </c>
      <c r="I2666" t="s">
        <v>10</v>
      </c>
    </row>
    <row r="2667" spans="1:9">
      <c r="A2667">
        <v>2666</v>
      </c>
      <c r="B2667">
        <v>1226</v>
      </c>
      <c r="C2667">
        <v>1</v>
      </c>
      <c r="D2667">
        <v>157</v>
      </c>
      <c r="E2667" t="s">
        <v>5</v>
      </c>
      <c r="F2667">
        <v>37</v>
      </c>
      <c r="G2667" t="s">
        <v>1</v>
      </c>
      <c r="H2667" t="s">
        <v>18</v>
      </c>
      <c r="I2667" t="s">
        <v>8</v>
      </c>
    </row>
    <row r="2668" spans="1:9">
      <c r="A2668">
        <v>2667</v>
      </c>
      <c r="B2668">
        <v>128</v>
      </c>
      <c r="C2668">
        <v>5</v>
      </c>
      <c r="D2668">
        <v>181</v>
      </c>
      <c r="E2668" t="s">
        <v>6</v>
      </c>
      <c r="F2668">
        <v>29</v>
      </c>
      <c r="G2668" t="s">
        <v>1</v>
      </c>
      <c r="H2668" t="s">
        <v>18</v>
      </c>
      <c r="I2668" t="s">
        <v>12</v>
      </c>
    </row>
    <row r="2669" spans="1:9">
      <c r="A2669">
        <v>2668</v>
      </c>
      <c r="B2669">
        <v>169</v>
      </c>
      <c r="C2669">
        <v>1</v>
      </c>
      <c r="D2669">
        <v>197</v>
      </c>
      <c r="E2669" t="s">
        <v>5</v>
      </c>
      <c r="F2669">
        <v>27</v>
      </c>
      <c r="G2669" t="s">
        <v>1</v>
      </c>
      <c r="H2669" t="s">
        <v>18</v>
      </c>
      <c r="I2669" t="s">
        <v>8</v>
      </c>
    </row>
    <row r="2670" spans="1:9">
      <c r="A2670">
        <v>2669</v>
      </c>
      <c r="B2670">
        <v>1084</v>
      </c>
      <c r="C2670">
        <v>1</v>
      </c>
      <c r="D2670">
        <v>90</v>
      </c>
      <c r="E2670" t="s">
        <v>6</v>
      </c>
      <c r="F2670">
        <v>28</v>
      </c>
      <c r="G2670" t="s">
        <v>1</v>
      </c>
      <c r="H2670" t="s">
        <v>18</v>
      </c>
      <c r="I2670" t="s">
        <v>8</v>
      </c>
    </row>
    <row r="2671" spans="1:9">
      <c r="A2671">
        <v>2670</v>
      </c>
      <c r="B2671">
        <v>2004</v>
      </c>
      <c r="C2671">
        <v>4</v>
      </c>
      <c r="D2671">
        <v>193</v>
      </c>
      <c r="E2671" t="s">
        <v>6</v>
      </c>
      <c r="F2671">
        <v>33</v>
      </c>
      <c r="G2671" t="s">
        <v>1</v>
      </c>
      <c r="H2671" t="s">
        <v>17</v>
      </c>
      <c r="I2671" t="s">
        <v>11</v>
      </c>
    </row>
    <row r="2672" spans="1:9">
      <c r="A2672">
        <v>2671</v>
      </c>
      <c r="B2672">
        <v>768</v>
      </c>
      <c r="C2672">
        <v>3</v>
      </c>
      <c r="D2672">
        <v>101</v>
      </c>
      <c r="E2672" t="s">
        <v>6</v>
      </c>
      <c r="F2672">
        <v>34</v>
      </c>
      <c r="G2672" t="s">
        <v>1</v>
      </c>
      <c r="H2672" t="s">
        <v>18</v>
      </c>
      <c r="I2672" t="s">
        <v>10</v>
      </c>
    </row>
    <row r="2673" spans="1:9">
      <c r="A2673">
        <v>2672</v>
      </c>
      <c r="B2673">
        <v>1113</v>
      </c>
      <c r="C2673">
        <v>5</v>
      </c>
      <c r="D2673">
        <v>157</v>
      </c>
      <c r="E2673" t="s">
        <v>6</v>
      </c>
      <c r="F2673">
        <v>29</v>
      </c>
      <c r="G2673" t="s">
        <v>1</v>
      </c>
      <c r="H2673" t="s">
        <v>18</v>
      </c>
      <c r="I2673" t="s">
        <v>12</v>
      </c>
    </row>
    <row r="2674" spans="1:9">
      <c r="A2674">
        <v>2673</v>
      </c>
      <c r="B2674">
        <v>727</v>
      </c>
      <c r="C2674">
        <v>3</v>
      </c>
      <c r="D2674">
        <v>97</v>
      </c>
      <c r="E2674" t="s">
        <v>5</v>
      </c>
      <c r="F2674">
        <v>23</v>
      </c>
      <c r="G2674" t="s">
        <v>1</v>
      </c>
      <c r="H2674" t="s">
        <v>18</v>
      </c>
      <c r="I2674" t="s">
        <v>10</v>
      </c>
    </row>
    <row r="2675" spans="1:9">
      <c r="A2675">
        <v>2674</v>
      </c>
      <c r="B2675">
        <v>339</v>
      </c>
      <c r="C2675">
        <v>5</v>
      </c>
      <c r="D2675">
        <v>156</v>
      </c>
      <c r="E2675" t="s">
        <v>5</v>
      </c>
      <c r="F2675">
        <v>20</v>
      </c>
      <c r="G2675" t="s">
        <v>1</v>
      </c>
      <c r="H2675" t="s">
        <v>17</v>
      </c>
      <c r="I2675" t="s">
        <v>12</v>
      </c>
    </row>
    <row r="2676" spans="1:9">
      <c r="A2676">
        <v>2675</v>
      </c>
      <c r="B2676">
        <v>578</v>
      </c>
      <c r="C2676">
        <v>5</v>
      </c>
      <c r="D2676">
        <v>168</v>
      </c>
      <c r="E2676" t="s">
        <v>6</v>
      </c>
      <c r="F2676">
        <v>26</v>
      </c>
      <c r="G2676" t="s">
        <v>1</v>
      </c>
      <c r="H2676" t="s">
        <v>17</v>
      </c>
      <c r="I2676" t="s">
        <v>12</v>
      </c>
    </row>
    <row r="2677" spans="1:9">
      <c r="A2677">
        <v>2676</v>
      </c>
      <c r="B2677">
        <v>34</v>
      </c>
      <c r="C2677">
        <v>9</v>
      </c>
      <c r="D2677">
        <v>40</v>
      </c>
      <c r="E2677" t="s">
        <v>5</v>
      </c>
      <c r="F2677">
        <v>27</v>
      </c>
      <c r="G2677" t="s">
        <v>2</v>
      </c>
      <c r="H2677" t="s">
        <v>18</v>
      </c>
      <c r="I2677" t="s">
        <v>24</v>
      </c>
    </row>
    <row r="2678" spans="1:9">
      <c r="A2678">
        <v>2677</v>
      </c>
      <c r="B2678">
        <v>1230</v>
      </c>
      <c r="C2678">
        <v>8</v>
      </c>
      <c r="D2678">
        <v>90</v>
      </c>
      <c r="E2678" t="s">
        <v>5</v>
      </c>
      <c r="F2678">
        <v>18</v>
      </c>
      <c r="G2678" t="s">
        <v>2</v>
      </c>
      <c r="H2678" t="s">
        <v>18</v>
      </c>
      <c r="I2678" t="s">
        <v>23</v>
      </c>
    </row>
    <row r="2679" spans="1:9">
      <c r="A2679">
        <v>2678</v>
      </c>
      <c r="B2679">
        <v>1004</v>
      </c>
      <c r="C2679">
        <v>3</v>
      </c>
      <c r="D2679">
        <v>152</v>
      </c>
      <c r="E2679" t="s">
        <v>5</v>
      </c>
      <c r="F2679">
        <v>27</v>
      </c>
      <c r="G2679" t="s">
        <v>1</v>
      </c>
      <c r="H2679" t="s">
        <v>17</v>
      </c>
      <c r="I2679" t="s">
        <v>10</v>
      </c>
    </row>
    <row r="2680" spans="1:9">
      <c r="A2680">
        <v>2679</v>
      </c>
      <c r="B2680">
        <v>214</v>
      </c>
      <c r="C2680">
        <v>3</v>
      </c>
      <c r="D2680">
        <v>215</v>
      </c>
      <c r="E2680" t="s">
        <v>5</v>
      </c>
      <c r="F2680">
        <v>19</v>
      </c>
      <c r="G2680" t="s">
        <v>1</v>
      </c>
      <c r="H2680" t="s">
        <v>17</v>
      </c>
      <c r="I2680" t="s">
        <v>10</v>
      </c>
    </row>
    <row r="2681" spans="1:9">
      <c r="A2681">
        <v>2680</v>
      </c>
      <c r="B2681">
        <v>170</v>
      </c>
      <c r="C2681">
        <v>3</v>
      </c>
      <c r="D2681">
        <v>191</v>
      </c>
      <c r="E2681" t="s">
        <v>5</v>
      </c>
      <c r="F2681">
        <v>33</v>
      </c>
      <c r="G2681" t="s">
        <v>1</v>
      </c>
      <c r="H2681" t="s">
        <v>18</v>
      </c>
      <c r="I2681" t="s">
        <v>10</v>
      </c>
    </row>
    <row r="2682" spans="1:9">
      <c r="A2682">
        <v>2681</v>
      </c>
      <c r="B2682">
        <v>1069</v>
      </c>
      <c r="C2682">
        <v>9</v>
      </c>
      <c r="D2682">
        <v>213</v>
      </c>
      <c r="E2682" t="s">
        <v>6</v>
      </c>
      <c r="F2682">
        <v>25</v>
      </c>
      <c r="G2682" t="s">
        <v>2</v>
      </c>
      <c r="H2682" t="s">
        <v>18</v>
      </c>
      <c r="I2682" t="s">
        <v>24</v>
      </c>
    </row>
    <row r="2683" spans="1:9">
      <c r="A2683">
        <v>2682</v>
      </c>
      <c r="B2683">
        <v>1011</v>
      </c>
      <c r="C2683">
        <v>7</v>
      </c>
      <c r="D2683">
        <v>90</v>
      </c>
      <c r="E2683" t="s">
        <v>6</v>
      </c>
      <c r="F2683">
        <v>26</v>
      </c>
      <c r="G2683" t="s">
        <v>2</v>
      </c>
      <c r="H2683" t="s">
        <v>18</v>
      </c>
      <c r="I2683" t="s">
        <v>22</v>
      </c>
    </row>
    <row r="2684" spans="1:9">
      <c r="A2684">
        <v>2683</v>
      </c>
      <c r="B2684">
        <v>910</v>
      </c>
      <c r="C2684">
        <v>1</v>
      </c>
      <c r="D2684">
        <v>144</v>
      </c>
      <c r="E2684" t="s">
        <v>5</v>
      </c>
      <c r="F2684">
        <v>35</v>
      </c>
      <c r="G2684" t="s">
        <v>1</v>
      </c>
      <c r="H2684" t="s">
        <v>18</v>
      </c>
      <c r="I2684" t="s">
        <v>8</v>
      </c>
    </row>
    <row r="2685" spans="1:9">
      <c r="A2685">
        <v>2684</v>
      </c>
      <c r="B2685">
        <v>1977</v>
      </c>
      <c r="C2685">
        <v>2</v>
      </c>
      <c r="D2685">
        <v>158</v>
      </c>
      <c r="E2685" t="s">
        <v>5</v>
      </c>
      <c r="F2685">
        <v>23</v>
      </c>
      <c r="G2685" t="s">
        <v>1</v>
      </c>
      <c r="H2685" t="s">
        <v>18</v>
      </c>
      <c r="I2685" t="s">
        <v>9</v>
      </c>
    </row>
    <row r="2686" spans="1:9">
      <c r="A2686">
        <v>2685</v>
      </c>
      <c r="B2686">
        <v>203</v>
      </c>
      <c r="C2686">
        <v>3</v>
      </c>
      <c r="D2686">
        <v>90</v>
      </c>
      <c r="E2686" t="s">
        <v>5</v>
      </c>
      <c r="F2686">
        <v>29</v>
      </c>
      <c r="G2686" t="s">
        <v>1</v>
      </c>
      <c r="H2686" t="s">
        <v>18</v>
      </c>
      <c r="I2686" t="s">
        <v>10</v>
      </c>
    </row>
    <row r="2687" spans="1:9">
      <c r="A2687">
        <v>2686</v>
      </c>
      <c r="B2687">
        <v>814</v>
      </c>
      <c r="C2687">
        <v>1</v>
      </c>
      <c r="D2687">
        <v>90</v>
      </c>
      <c r="E2687" t="s">
        <v>6</v>
      </c>
      <c r="F2687">
        <v>40</v>
      </c>
      <c r="G2687" t="s">
        <v>1</v>
      </c>
      <c r="H2687" t="s">
        <v>18</v>
      </c>
      <c r="I2687" t="s">
        <v>8</v>
      </c>
    </row>
    <row r="2688" spans="1:9">
      <c r="A2688">
        <v>2687</v>
      </c>
      <c r="B2688">
        <v>212</v>
      </c>
      <c r="C2688">
        <v>4</v>
      </c>
      <c r="D2688">
        <v>90</v>
      </c>
      <c r="E2688" t="s">
        <v>5</v>
      </c>
      <c r="F2688">
        <v>23</v>
      </c>
      <c r="G2688" t="s">
        <v>1</v>
      </c>
      <c r="H2688" t="s">
        <v>18</v>
      </c>
      <c r="I2688" t="s">
        <v>11</v>
      </c>
    </row>
    <row r="2689" spans="1:9">
      <c r="A2689">
        <v>2688</v>
      </c>
      <c r="B2689">
        <v>1357</v>
      </c>
      <c r="C2689">
        <v>7</v>
      </c>
      <c r="D2689">
        <v>40</v>
      </c>
      <c r="E2689" t="s">
        <v>6</v>
      </c>
      <c r="F2689">
        <v>18</v>
      </c>
      <c r="G2689" t="s">
        <v>2</v>
      </c>
      <c r="H2689" t="s">
        <v>18</v>
      </c>
      <c r="I2689" t="s">
        <v>22</v>
      </c>
    </row>
    <row r="2690" spans="1:9">
      <c r="A2690">
        <v>2689</v>
      </c>
      <c r="B2690">
        <v>1307</v>
      </c>
      <c r="C2690">
        <v>1</v>
      </c>
      <c r="D2690">
        <v>173</v>
      </c>
      <c r="E2690" t="s">
        <v>6</v>
      </c>
      <c r="F2690">
        <v>27</v>
      </c>
      <c r="G2690" t="s">
        <v>1</v>
      </c>
      <c r="H2690" t="s">
        <v>17</v>
      </c>
      <c r="I2690" t="s">
        <v>8</v>
      </c>
    </row>
    <row r="2691" spans="1:9">
      <c r="A2691">
        <v>2690</v>
      </c>
      <c r="B2691">
        <v>729</v>
      </c>
      <c r="C2691">
        <v>3</v>
      </c>
      <c r="D2691">
        <v>152</v>
      </c>
      <c r="E2691" t="s">
        <v>5</v>
      </c>
      <c r="F2691">
        <v>28</v>
      </c>
      <c r="G2691" t="s">
        <v>1</v>
      </c>
      <c r="H2691" t="s">
        <v>17</v>
      </c>
      <c r="I2691" t="s">
        <v>10</v>
      </c>
    </row>
    <row r="2692" spans="1:9">
      <c r="A2692">
        <v>2691</v>
      </c>
      <c r="B2692">
        <v>1505</v>
      </c>
      <c r="C2692">
        <v>1</v>
      </c>
      <c r="D2692">
        <v>193</v>
      </c>
      <c r="E2692" t="s">
        <v>5</v>
      </c>
      <c r="F2692">
        <v>28</v>
      </c>
      <c r="G2692" t="s">
        <v>1</v>
      </c>
      <c r="H2692" t="s">
        <v>17</v>
      </c>
      <c r="I2692" t="s">
        <v>8</v>
      </c>
    </row>
    <row r="2693" spans="1:9">
      <c r="A2693">
        <v>2692</v>
      </c>
      <c r="B2693">
        <v>16</v>
      </c>
      <c r="C2693">
        <v>1</v>
      </c>
      <c r="D2693">
        <v>173</v>
      </c>
      <c r="E2693" t="s">
        <v>5</v>
      </c>
      <c r="F2693">
        <v>34</v>
      </c>
      <c r="G2693" t="s">
        <v>1</v>
      </c>
      <c r="H2693" t="s">
        <v>17</v>
      </c>
      <c r="I2693" t="s">
        <v>8</v>
      </c>
    </row>
    <row r="2694" spans="1:9">
      <c r="A2694">
        <v>2693</v>
      </c>
      <c r="B2694">
        <v>1718</v>
      </c>
      <c r="C2694">
        <v>4</v>
      </c>
      <c r="D2694">
        <v>90</v>
      </c>
      <c r="E2694" t="s">
        <v>6</v>
      </c>
      <c r="F2694">
        <v>20</v>
      </c>
      <c r="G2694" t="s">
        <v>1</v>
      </c>
      <c r="H2694" t="s">
        <v>18</v>
      </c>
      <c r="I2694" t="s">
        <v>11</v>
      </c>
    </row>
    <row r="2695" spans="1:9">
      <c r="A2695">
        <v>2694</v>
      </c>
      <c r="B2695">
        <v>527</v>
      </c>
      <c r="C2695">
        <v>5</v>
      </c>
      <c r="D2695">
        <v>128</v>
      </c>
      <c r="E2695" t="s">
        <v>6</v>
      </c>
      <c r="F2695">
        <v>26</v>
      </c>
      <c r="G2695" t="s">
        <v>1</v>
      </c>
      <c r="H2695" t="s">
        <v>17</v>
      </c>
      <c r="I2695" t="s">
        <v>12</v>
      </c>
    </row>
    <row r="2696" spans="1:9">
      <c r="A2696">
        <v>2695</v>
      </c>
      <c r="B2696">
        <v>2087</v>
      </c>
      <c r="C2696">
        <v>2</v>
      </c>
      <c r="D2696">
        <v>90</v>
      </c>
      <c r="E2696" t="s">
        <v>6</v>
      </c>
      <c r="F2696">
        <v>22</v>
      </c>
      <c r="G2696" t="s">
        <v>1</v>
      </c>
      <c r="H2696" t="s">
        <v>18</v>
      </c>
      <c r="I2696" t="s">
        <v>9</v>
      </c>
    </row>
    <row r="2697" spans="1:9">
      <c r="A2697">
        <v>2696</v>
      </c>
      <c r="B2697">
        <v>1243</v>
      </c>
      <c r="C2697">
        <v>3</v>
      </c>
      <c r="D2697">
        <v>164</v>
      </c>
      <c r="E2697" t="s">
        <v>5</v>
      </c>
      <c r="F2697">
        <v>20</v>
      </c>
      <c r="G2697" t="s">
        <v>1</v>
      </c>
      <c r="H2697" t="s">
        <v>18</v>
      </c>
      <c r="I2697" t="s">
        <v>10</v>
      </c>
    </row>
    <row r="2698" spans="1:9">
      <c r="A2698">
        <v>2697</v>
      </c>
      <c r="B2698">
        <v>450</v>
      </c>
      <c r="C2698">
        <v>9</v>
      </c>
      <c r="D2698">
        <v>40</v>
      </c>
      <c r="E2698" t="s">
        <v>5</v>
      </c>
      <c r="F2698">
        <v>39</v>
      </c>
      <c r="G2698" t="s">
        <v>2</v>
      </c>
      <c r="H2698" t="s">
        <v>18</v>
      </c>
      <c r="I2698" t="s">
        <v>24</v>
      </c>
    </row>
    <row r="2699" spans="1:9">
      <c r="A2699">
        <v>2698</v>
      </c>
      <c r="B2699">
        <v>697</v>
      </c>
      <c r="C2699">
        <v>5</v>
      </c>
      <c r="D2699">
        <v>90</v>
      </c>
      <c r="E2699" t="s">
        <v>5</v>
      </c>
      <c r="F2699">
        <v>37</v>
      </c>
      <c r="G2699" t="s">
        <v>1</v>
      </c>
      <c r="H2699" t="s">
        <v>18</v>
      </c>
      <c r="I2699" t="s">
        <v>12</v>
      </c>
    </row>
    <row r="2700" spans="1:9">
      <c r="A2700">
        <v>2699</v>
      </c>
      <c r="B2700">
        <v>626</v>
      </c>
      <c r="C2700">
        <v>3</v>
      </c>
      <c r="D2700">
        <v>90</v>
      </c>
      <c r="E2700" t="s">
        <v>6</v>
      </c>
      <c r="F2700">
        <v>21</v>
      </c>
      <c r="G2700" t="s">
        <v>1</v>
      </c>
      <c r="H2700" t="s">
        <v>18</v>
      </c>
      <c r="I2700" t="s">
        <v>10</v>
      </c>
    </row>
    <row r="2701" spans="1:9">
      <c r="A2701">
        <v>2700</v>
      </c>
      <c r="B2701">
        <v>441</v>
      </c>
      <c r="C2701">
        <v>8</v>
      </c>
      <c r="D2701">
        <v>90</v>
      </c>
      <c r="E2701" t="s">
        <v>6</v>
      </c>
      <c r="F2701">
        <v>31</v>
      </c>
      <c r="G2701" t="s">
        <v>2</v>
      </c>
      <c r="H2701" t="s">
        <v>18</v>
      </c>
      <c r="I2701" t="s">
        <v>23</v>
      </c>
    </row>
    <row r="2702" spans="1:9">
      <c r="A2702">
        <v>2701</v>
      </c>
      <c r="B2702">
        <v>433</v>
      </c>
      <c r="C2702">
        <v>4</v>
      </c>
      <c r="D2702">
        <v>173</v>
      </c>
      <c r="E2702" t="s">
        <v>5</v>
      </c>
      <c r="F2702">
        <v>23</v>
      </c>
      <c r="G2702" t="s">
        <v>1</v>
      </c>
      <c r="H2702" t="s">
        <v>17</v>
      </c>
      <c r="I2702" t="s">
        <v>11</v>
      </c>
    </row>
    <row r="2703" spans="1:9">
      <c r="A2703">
        <v>2702</v>
      </c>
      <c r="B2703">
        <v>1545</v>
      </c>
      <c r="C2703">
        <v>8</v>
      </c>
      <c r="D2703">
        <v>90</v>
      </c>
      <c r="E2703" t="s">
        <v>6</v>
      </c>
      <c r="F2703">
        <v>34</v>
      </c>
      <c r="G2703" t="s">
        <v>2</v>
      </c>
      <c r="H2703" t="s">
        <v>18</v>
      </c>
      <c r="I2703" t="s">
        <v>23</v>
      </c>
    </row>
    <row r="2704" spans="1:9">
      <c r="A2704">
        <v>2703</v>
      </c>
      <c r="B2704">
        <v>422</v>
      </c>
      <c r="C2704">
        <v>3</v>
      </c>
      <c r="D2704">
        <v>122</v>
      </c>
      <c r="E2704" t="s">
        <v>6</v>
      </c>
      <c r="F2704">
        <v>34</v>
      </c>
      <c r="G2704" t="s">
        <v>1</v>
      </c>
      <c r="H2704" t="s">
        <v>17</v>
      </c>
      <c r="I2704" t="s">
        <v>10</v>
      </c>
    </row>
    <row r="2705" spans="1:9">
      <c r="A2705">
        <v>2704</v>
      </c>
      <c r="B2705">
        <v>529</v>
      </c>
      <c r="C2705">
        <v>2</v>
      </c>
      <c r="D2705">
        <v>162</v>
      </c>
      <c r="E2705" t="s">
        <v>6</v>
      </c>
      <c r="F2705">
        <v>19</v>
      </c>
      <c r="G2705" t="s">
        <v>1</v>
      </c>
      <c r="H2705" t="s">
        <v>17</v>
      </c>
      <c r="I2705" t="s">
        <v>9</v>
      </c>
    </row>
    <row r="2706" spans="1:9">
      <c r="A2706">
        <v>2705</v>
      </c>
      <c r="B2706">
        <v>1849</v>
      </c>
      <c r="C2706">
        <v>2</v>
      </c>
      <c r="D2706">
        <v>124</v>
      </c>
      <c r="E2706" t="s">
        <v>6</v>
      </c>
      <c r="F2706">
        <v>40</v>
      </c>
      <c r="G2706" t="s">
        <v>1</v>
      </c>
      <c r="H2706" t="s">
        <v>17</v>
      </c>
      <c r="I2706" t="s">
        <v>9</v>
      </c>
    </row>
    <row r="2707" spans="1:9">
      <c r="A2707">
        <v>2706</v>
      </c>
      <c r="B2707">
        <v>1390</v>
      </c>
      <c r="C2707">
        <v>9</v>
      </c>
      <c r="D2707">
        <v>90</v>
      </c>
      <c r="E2707" t="s">
        <v>6</v>
      </c>
      <c r="F2707">
        <v>33</v>
      </c>
      <c r="G2707" t="s">
        <v>2</v>
      </c>
      <c r="H2707" t="s">
        <v>18</v>
      </c>
      <c r="I2707" t="s">
        <v>24</v>
      </c>
    </row>
    <row r="2708" spans="1:9">
      <c r="A2708">
        <v>2707</v>
      </c>
      <c r="B2708">
        <v>1404</v>
      </c>
      <c r="C2708">
        <v>2</v>
      </c>
      <c r="D2708">
        <v>133</v>
      </c>
      <c r="E2708" t="s">
        <v>6</v>
      </c>
      <c r="F2708">
        <v>35</v>
      </c>
      <c r="G2708" t="s">
        <v>1</v>
      </c>
      <c r="H2708" t="s">
        <v>17</v>
      </c>
      <c r="I2708" t="s">
        <v>9</v>
      </c>
    </row>
    <row r="2709" spans="1:9">
      <c r="A2709">
        <v>2708</v>
      </c>
      <c r="B2709">
        <v>1691</v>
      </c>
      <c r="C2709">
        <v>4</v>
      </c>
      <c r="D2709">
        <v>233</v>
      </c>
      <c r="E2709" t="s">
        <v>6</v>
      </c>
      <c r="F2709">
        <v>21</v>
      </c>
      <c r="G2709" t="s">
        <v>1</v>
      </c>
      <c r="H2709" t="s">
        <v>18</v>
      </c>
      <c r="I2709" t="s">
        <v>11</v>
      </c>
    </row>
    <row r="2710" spans="1:9">
      <c r="A2710">
        <v>2709</v>
      </c>
      <c r="B2710">
        <v>374</v>
      </c>
      <c r="C2710">
        <v>4</v>
      </c>
      <c r="D2710">
        <v>90</v>
      </c>
      <c r="E2710" t="s">
        <v>6</v>
      </c>
      <c r="F2710">
        <v>34</v>
      </c>
      <c r="G2710" t="s">
        <v>1</v>
      </c>
      <c r="H2710" t="s">
        <v>18</v>
      </c>
      <c r="I2710" t="s">
        <v>11</v>
      </c>
    </row>
    <row r="2711" spans="1:9">
      <c r="A2711">
        <v>2710</v>
      </c>
      <c r="B2711">
        <v>2022</v>
      </c>
      <c r="C2711">
        <v>8</v>
      </c>
      <c r="D2711">
        <v>90</v>
      </c>
      <c r="E2711" t="s">
        <v>5</v>
      </c>
      <c r="F2711">
        <v>31</v>
      </c>
      <c r="G2711" t="s">
        <v>2</v>
      </c>
      <c r="H2711" t="s">
        <v>18</v>
      </c>
      <c r="I2711" t="s">
        <v>23</v>
      </c>
    </row>
    <row r="2712" spans="1:9">
      <c r="A2712">
        <v>2711</v>
      </c>
      <c r="B2712">
        <v>713</v>
      </c>
      <c r="C2712">
        <v>9</v>
      </c>
      <c r="D2712">
        <v>212</v>
      </c>
      <c r="E2712" t="s">
        <v>6</v>
      </c>
      <c r="F2712">
        <v>36</v>
      </c>
      <c r="G2712" t="s">
        <v>2</v>
      </c>
      <c r="H2712" t="s">
        <v>17</v>
      </c>
      <c r="I2712" t="s">
        <v>24</v>
      </c>
    </row>
    <row r="2713" spans="1:9">
      <c r="A2713">
        <v>2712</v>
      </c>
      <c r="B2713">
        <v>320</v>
      </c>
      <c r="C2713">
        <v>3</v>
      </c>
      <c r="D2713">
        <v>121</v>
      </c>
      <c r="E2713" t="s">
        <v>6</v>
      </c>
      <c r="F2713">
        <v>34</v>
      </c>
      <c r="G2713" t="s">
        <v>1</v>
      </c>
      <c r="H2713" t="s">
        <v>18</v>
      </c>
      <c r="I2713" t="s">
        <v>10</v>
      </c>
    </row>
    <row r="2714" spans="1:9">
      <c r="A2714">
        <v>2713</v>
      </c>
      <c r="B2714">
        <v>1908</v>
      </c>
      <c r="C2714">
        <v>2</v>
      </c>
      <c r="D2714">
        <v>90</v>
      </c>
      <c r="E2714" t="s">
        <v>5</v>
      </c>
      <c r="F2714">
        <v>24</v>
      </c>
      <c r="G2714" t="s">
        <v>1</v>
      </c>
      <c r="H2714" t="s">
        <v>18</v>
      </c>
      <c r="I2714" t="s">
        <v>9</v>
      </c>
    </row>
    <row r="2715" spans="1:9">
      <c r="A2715">
        <v>2714</v>
      </c>
      <c r="B2715">
        <v>359</v>
      </c>
      <c r="C2715">
        <v>7</v>
      </c>
      <c r="D2715">
        <v>90</v>
      </c>
      <c r="E2715" t="s">
        <v>5</v>
      </c>
      <c r="F2715">
        <v>36</v>
      </c>
      <c r="G2715" t="s">
        <v>2</v>
      </c>
      <c r="H2715" t="s">
        <v>18</v>
      </c>
      <c r="I2715" t="s">
        <v>22</v>
      </c>
    </row>
    <row r="2716" spans="1:9">
      <c r="A2716">
        <v>2715</v>
      </c>
      <c r="B2716">
        <v>675</v>
      </c>
      <c r="C2716">
        <v>8</v>
      </c>
      <c r="D2716">
        <v>40</v>
      </c>
      <c r="E2716" t="s">
        <v>6</v>
      </c>
      <c r="F2716">
        <v>30</v>
      </c>
      <c r="G2716" t="s">
        <v>2</v>
      </c>
      <c r="H2716" t="s">
        <v>18</v>
      </c>
      <c r="I2716" t="s">
        <v>23</v>
      </c>
    </row>
    <row r="2717" spans="1:9">
      <c r="A2717">
        <v>2716</v>
      </c>
      <c r="B2717">
        <v>910</v>
      </c>
      <c r="C2717">
        <v>7</v>
      </c>
      <c r="D2717">
        <v>40</v>
      </c>
      <c r="E2717" t="s">
        <v>5</v>
      </c>
      <c r="F2717">
        <v>35</v>
      </c>
      <c r="G2717" t="s">
        <v>2</v>
      </c>
      <c r="H2717" t="s">
        <v>18</v>
      </c>
      <c r="I2717" t="s">
        <v>22</v>
      </c>
    </row>
    <row r="2718" spans="1:9">
      <c r="A2718">
        <v>2717</v>
      </c>
      <c r="B2718">
        <v>646</v>
      </c>
      <c r="C2718">
        <v>1</v>
      </c>
      <c r="D2718">
        <v>139</v>
      </c>
      <c r="E2718" t="s">
        <v>5</v>
      </c>
      <c r="F2718">
        <v>27</v>
      </c>
      <c r="G2718" t="s">
        <v>1</v>
      </c>
      <c r="H2718" t="s">
        <v>17</v>
      </c>
      <c r="I2718" t="s">
        <v>8</v>
      </c>
    </row>
    <row r="2719" spans="1:9">
      <c r="A2719">
        <v>2718</v>
      </c>
      <c r="B2719">
        <v>2082</v>
      </c>
      <c r="C2719">
        <v>4</v>
      </c>
      <c r="D2719">
        <v>241</v>
      </c>
      <c r="E2719" t="s">
        <v>6</v>
      </c>
      <c r="F2719">
        <v>23</v>
      </c>
      <c r="G2719" t="s">
        <v>1</v>
      </c>
      <c r="H2719" t="s">
        <v>17</v>
      </c>
      <c r="I2719" t="s">
        <v>11</v>
      </c>
    </row>
    <row r="2720" spans="1:9">
      <c r="A2720">
        <v>2719</v>
      </c>
      <c r="B2720">
        <v>1933</v>
      </c>
      <c r="C2720">
        <v>2</v>
      </c>
      <c r="D2720">
        <v>130</v>
      </c>
      <c r="E2720" t="s">
        <v>5</v>
      </c>
      <c r="F2720">
        <v>24</v>
      </c>
      <c r="G2720" t="s">
        <v>1</v>
      </c>
      <c r="H2720" t="s">
        <v>18</v>
      </c>
      <c r="I2720" t="s">
        <v>9</v>
      </c>
    </row>
    <row r="2721" spans="1:9">
      <c r="A2721">
        <v>2720</v>
      </c>
      <c r="B2721">
        <v>447</v>
      </c>
      <c r="C2721">
        <v>3</v>
      </c>
      <c r="D2721">
        <v>121</v>
      </c>
      <c r="E2721" t="s">
        <v>6</v>
      </c>
      <c r="F2721">
        <v>24</v>
      </c>
      <c r="G2721" t="s">
        <v>1</v>
      </c>
      <c r="H2721" t="s">
        <v>18</v>
      </c>
      <c r="I2721" t="s">
        <v>10</v>
      </c>
    </row>
    <row r="2722" spans="1:9">
      <c r="A2722">
        <v>2721</v>
      </c>
      <c r="B2722">
        <v>1214</v>
      </c>
      <c r="C2722">
        <v>2</v>
      </c>
      <c r="D2722">
        <v>183</v>
      </c>
      <c r="E2722" t="s">
        <v>6</v>
      </c>
      <c r="F2722">
        <v>28</v>
      </c>
      <c r="G2722" t="s">
        <v>1</v>
      </c>
      <c r="H2722" t="s">
        <v>18</v>
      </c>
      <c r="I2722" t="s">
        <v>9</v>
      </c>
    </row>
    <row r="2723" spans="1:9">
      <c r="A2723">
        <v>2722</v>
      </c>
      <c r="B2723">
        <v>591</v>
      </c>
      <c r="C2723">
        <v>5</v>
      </c>
      <c r="D2723">
        <v>172</v>
      </c>
      <c r="E2723" t="s">
        <v>6</v>
      </c>
      <c r="F2723">
        <v>22</v>
      </c>
      <c r="G2723" t="s">
        <v>1</v>
      </c>
      <c r="H2723" t="s">
        <v>17</v>
      </c>
      <c r="I2723" t="s">
        <v>12</v>
      </c>
    </row>
    <row r="2724" spans="1:9">
      <c r="A2724">
        <v>2723</v>
      </c>
      <c r="B2724">
        <v>1865</v>
      </c>
      <c r="C2724">
        <v>1</v>
      </c>
      <c r="D2724">
        <v>80</v>
      </c>
      <c r="E2724" t="s">
        <v>5</v>
      </c>
      <c r="F2724">
        <v>22</v>
      </c>
      <c r="G2724" t="s">
        <v>1</v>
      </c>
      <c r="H2724" t="s">
        <v>18</v>
      </c>
      <c r="I2724" t="s">
        <v>8</v>
      </c>
    </row>
    <row r="2725" spans="1:9">
      <c r="A2725">
        <v>2724</v>
      </c>
      <c r="B2725">
        <v>1027</v>
      </c>
      <c r="C2725">
        <v>1</v>
      </c>
      <c r="D2725">
        <v>90</v>
      </c>
      <c r="E2725" t="s">
        <v>5</v>
      </c>
      <c r="F2725">
        <v>19</v>
      </c>
      <c r="G2725" t="s">
        <v>1</v>
      </c>
      <c r="H2725" t="s">
        <v>18</v>
      </c>
      <c r="I2725" t="s">
        <v>8</v>
      </c>
    </row>
    <row r="2726" spans="1:9">
      <c r="A2726">
        <v>2725</v>
      </c>
      <c r="B2726">
        <v>618</v>
      </c>
      <c r="C2726">
        <v>4</v>
      </c>
      <c r="D2726">
        <v>119</v>
      </c>
      <c r="E2726" t="s">
        <v>5</v>
      </c>
      <c r="F2726">
        <v>23</v>
      </c>
      <c r="G2726" t="s">
        <v>1</v>
      </c>
      <c r="H2726" t="s">
        <v>18</v>
      </c>
      <c r="I2726" t="s">
        <v>11</v>
      </c>
    </row>
    <row r="2727" spans="1:9">
      <c r="A2727">
        <v>2726</v>
      </c>
      <c r="B2727">
        <v>807</v>
      </c>
      <c r="C2727">
        <v>6</v>
      </c>
      <c r="D2727">
        <v>40</v>
      </c>
      <c r="E2727" t="s">
        <v>5</v>
      </c>
      <c r="F2727">
        <v>26</v>
      </c>
      <c r="G2727" t="s">
        <v>2</v>
      </c>
      <c r="H2727" t="s">
        <v>18</v>
      </c>
      <c r="I2727" t="s">
        <v>21</v>
      </c>
    </row>
    <row r="2728" spans="1:9">
      <c r="A2728">
        <v>2727</v>
      </c>
      <c r="B2728">
        <v>526</v>
      </c>
      <c r="C2728">
        <v>6</v>
      </c>
      <c r="D2728">
        <v>40</v>
      </c>
      <c r="E2728" t="s">
        <v>6</v>
      </c>
      <c r="F2728">
        <v>29</v>
      </c>
      <c r="G2728" t="s">
        <v>2</v>
      </c>
      <c r="H2728" t="s">
        <v>18</v>
      </c>
      <c r="I2728" t="s">
        <v>21</v>
      </c>
    </row>
    <row r="2729" spans="1:9">
      <c r="A2729">
        <v>2728</v>
      </c>
      <c r="B2729">
        <v>1053</v>
      </c>
      <c r="C2729">
        <v>3</v>
      </c>
      <c r="D2729">
        <v>102</v>
      </c>
      <c r="E2729" t="s">
        <v>5</v>
      </c>
      <c r="F2729">
        <v>26</v>
      </c>
      <c r="G2729" t="s">
        <v>1</v>
      </c>
      <c r="H2729" t="s">
        <v>18</v>
      </c>
      <c r="I2729" t="s">
        <v>10</v>
      </c>
    </row>
    <row r="2730" spans="1:9">
      <c r="A2730">
        <v>2729</v>
      </c>
      <c r="B2730">
        <v>1171</v>
      </c>
      <c r="C2730">
        <v>8</v>
      </c>
      <c r="D2730">
        <v>40</v>
      </c>
      <c r="E2730" t="s">
        <v>6</v>
      </c>
      <c r="F2730">
        <v>25</v>
      </c>
      <c r="G2730" t="s">
        <v>2</v>
      </c>
      <c r="H2730" t="s">
        <v>18</v>
      </c>
      <c r="I2730" t="s">
        <v>23</v>
      </c>
    </row>
    <row r="2731" spans="1:9">
      <c r="A2731">
        <v>2730</v>
      </c>
      <c r="B2731">
        <v>1112</v>
      </c>
      <c r="C2731">
        <v>5</v>
      </c>
      <c r="D2731">
        <v>93</v>
      </c>
      <c r="E2731" t="s">
        <v>6</v>
      </c>
      <c r="F2731">
        <v>28</v>
      </c>
      <c r="G2731" t="s">
        <v>1</v>
      </c>
      <c r="H2731" t="s">
        <v>18</v>
      </c>
      <c r="I2731" t="s">
        <v>12</v>
      </c>
    </row>
    <row r="2732" spans="1:9">
      <c r="A2732">
        <v>2731</v>
      </c>
      <c r="B2732">
        <v>1998</v>
      </c>
      <c r="C2732">
        <v>6</v>
      </c>
      <c r="D2732">
        <v>213</v>
      </c>
      <c r="E2732" t="s">
        <v>5</v>
      </c>
      <c r="F2732">
        <v>33</v>
      </c>
      <c r="G2732" t="s">
        <v>2</v>
      </c>
      <c r="H2732" t="s">
        <v>18</v>
      </c>
      <c r="I2732" t="s">
        <v>21</v>
      </c>
    </row>
    <row r="2733" spans="1:9">
      <c r="A2733">
        <v>2732</v>
      </c>
      <c r="B2733">
        <v>2049</v>
      </c>
      <c r="C2733">
        <v>2</v>
      </c>
      <c r="D2733">
        <v>150</v>
      </c>
      <c r="E2733" t="s">
        <v>5</v>
      </c>
      <c r="F2733">
        <v>37</v>
      </c>
      <c r="G2733" t="s">
        <v>1</v>
      </c>
      <c r="H2733" t="s">
        <v>17</v>
      </c>
      <c r="I2733" t="s">
        <v>9</v>
      </c>
    </row>
    <row r="2734" spans="1:9">
      <c r="A2734">
        <v>2733</v>
      </c>
      <c r="B2734">
        <v>956</v>
      </c>
      <c r="C2734">
        <v>8</v>
      </c>
      <c r="D2734">
        <v>40</v>
      </c>
      <c r="E2734" t="s">
        <v>6</v>
      </c>
      <c r="F2734">
        <v>26</v>
      </c>
      <c r="G2734" t="s">
        <v>2</v>
      </c>
      <c r="H2734" t="s">
        <v>18</v>
      </c>
      <c r="I2734" t="s">
        <v>23</v>
      </c>
    </row>
    <row r="2735" spans="1:9">
      <c r="A2735">
        <v>2734</v>
      </c>
      <c r="B2735">
        <v>331</v>
      </c>
      <c r="C2735">
        <v>7</v>
      </c>
      <c r="D2735">
        <v>40</v>
      </c>
      <c r="E2735" t="s">
        <v>5</v>
      </c>
      <c r="F2735">
        <v>30</v>
      </c>
      <c r="G2735" t="s">
        <v>2</v>
      </c>
      <c r="H2735" t="s">
        <v>18</v>
      </c>
      <c r="I2735" t="s">
        <v>22</v>
      </c>
    </row>
    <row r="2736" spans="1:9">
      <c r="A2736">
        <v>2735</v>
      </c>
      <c r="B2736">
        <v>2021</v>
      </c>
      <c r="C2736">
        <v>1</v>
      </c>
      <c r="D2736">
        <v>137</v>
      </c>
      <c r="E2736" t="s">
        <v>5</v>
      </c>
      <c r="F2736">
        <v>20</v>
      </c>
      <c r="G2736" t="s">
        <v>1</v>
      </c>
      <c r="H2736" t="s">
        <v>17</v>
      </c>
      <c r="I2736" t="s">
        <v>8</v>
      </c>
    </row>
    <row r="2737" spans="1:9">
      <c r="A2737">
        <v>2736</v>
      </c>
      <c r="B2737">
        <v>1665</v>
      </c>
      <c r="C2737">
        <v>1</v>
      </c>
      <c r="D2737">
        <v>124</v>
      </c>
      <c r="E2737" t="s">
        <v>6</v>
      </c>
      <c r="F2737">
        <v>25</v>
      </c>
      <c r="G2737" t="s">
        <v>1</v>
      </c>
      <c r="H2737" t="s">
        <v>17</v>
      </c>
      <c r="I2737" t="s">
        <v>8</v>
      </c>
    </row>
    <row r="2738" spans="1:9">
      <c r="A2738">
        <v>2737</v>
      </c>
      <c r="B2738">
        <v>1467</v>
      </c>
      <c r="C2738">
        <v>1</v>
      </c>
      <c r="D2738">
        <v>163</v>
      </c>
      <c r="E2738" t="s">
        <v>6</v>
      </c>
      <c r="F2738">
        <v>36</v>
      </c>
      <c r="G2738" t="s">
        <v>1</v>
      </c>
      <c r="H2738" t="s">
        <v>17</v>
      </c>
      <c r="I2738" t="s">
        <v>8</v>
      </c>
    </row>
    <row r="2739" spans="1:9">
      <c r="A2739">
        <v>2738</v>
      </c>
      <c r="B2739">
        <v>748</v>
      </c>
      <c r="C2739">
        <v>6</v>
      </c>
      <c r="D2739">
        <v>334</v>
      </c>
      <c r="E2739" t="s">
        <v>5</v>
      </c>
      <c r="F2739">
        <v>25</v>
      </c>
      <c r="G2739" t="s">
        <v>2</v>
      </c>
      <c r="H2739" t="s">
        <v>18</v>
      </c>
      <c r="I2739" t="s">
        <v>21</v>
      </c>
    </row>
    <row r="2740" spans="1:9">
      <c r="A2740">
        <v>2739</v>
      </c>
      <c r="B2740">
        <v>1511</v>
      </c>
      <c r="C2740">
        <v>5</v>
      </c>
      <c r="D2740">
        <v>90</v>
      </c>
      <c r="E2740" t="s">
        <v>6</v>
      </c>
      <c r="F2740">
        <v>21</v>
      </c>
      <c r="G2740" t="s">
        <v>1</v>
      </c>
      <c r="H2740" t="s">
        <v>18</v>
      </c>
      <c r="I2740" t="s">
        <v>12</v>
      </c>
    </row>
    <row r="2741" spans="1:9">
      <c r="A2741">
        <v>2740</v>
      </c>
      <c r="B2741">
        <v>1411</v>
      </c>
      <c r="C2741">
        <v>4</v>
      </c>
      <c r="D2741">
        <v>90</v>
      </c>
      <c r="E2741" t="s">
        <v>5</v>
      </c>
      <c r="F2741">
        <v>28</v>
      </c>
      <c r="G2741" t="s">
        <v>1</v>
      </c>
      <c r="H2741" t="s">
        <v>18</v>
      </c>
      <c r="I2741" t="s">
        <v>11</v>
      </c>
    </row>
    <row r="2742" spans="1:9">
      <c r="A2742">
        <v>2741</v>
      </c>
      <c r="B2742">
        <v>788</v>
      </c>
      <c r="C2742">
        <v>3</v>
      </c>
      <c r="D2742">
        <v>90</v>
      </c>
      <c r="E2742" t="s">
        <v>6</v>
      </c>
      <c r="F2742">
        <v>25</v>
      </c>
      <c r="G2742" t="s">
        <v>1</v>
      </c>
      <c r="H2742" t="s">
        <v>18</v>
      </c>
      <c r="I2742" t="s">
        <v>10</v>
      </c>
    </row>
    <row r="2743" spans="1:9">
      <c r="A2743">
        <v>2742</v>
      </c>
      <c r="B2743">
        <v>1757</v>
      </c>
      <c r="C2743">
        <v>5</v>
      </c>
      <c r="D2743">
        <v>90</v>
      </c>
      <c r="E2743" t="s">
        <v>6</v>
      </c>
      <c r="F2743">
        <v>24</v>
      </c>
      <c r="G2743" t="s">
        <v>1</v>
      </c>
      <c r="H2743" t="s">
        <v>18</v>
      </c>
      <c r="I2743" t="s">
        <v>12</v>
      </c>
    </row>
    <row r="2744" spans="1:9">
      <c r="A2744">
        <v>2743</v>
      </c>
      <c r="B2744">
        <v>377</v>
      </c>
      <c r="C2744">
        <v>1</v>
      </c>
      <c r="D2744">
        <v>245</v>
      </c>
      <c r="E2744" t="s">
        <v>6</v>
      </c>
      <c r="F2744">
        <v>23</v>
      </c>
      <c r="G2744" t="s">
        <v>1</v>
      </c>
      <c r="H2744" t="s">
        <v>18</v>
      </c>
      <c r="I2744" t="s">
        <v>8</v>
      </c>
    </row>
    <row r="2745" spans="1:9">
      <c r="A2745">
        <v>2744</v>
      </c>
      <c r="B2745">
        <v>2040</v>
      </c>
      <c r="C2745">
        <v>7</v>
      </c>
      <c r="D2745">
        <v>350</v>
      </c>
      <c r="E2745" t="s">
        <v>6</v>
      </c>
      <c r="F2745">
        <v>20</v>
      </c>
      <c r="G2745" t="s">
        <v>2</v>
      </c>
      <c r="H2745" t="s">
        <v>17</v>
      </c>
      <c r="I2745" t="s">
        <v>22</v>
      </c>
    </row>
    <row r="2746" spans="1:9">
      <c r="A2746">
        <v>2745</v>
      </c>
      <c r="B2746">
        <v>1983</v>
      </c>
      <c r="C2746">
        <v>7</v>
      </c>
      <c r="D2746">
        <v>40</v>
      </c>
      <c r="E2746" t="s">
        <v>6</v>
      </c>
      <c r="F2746">
        <v>31</v>
      </c>
      <c r="G2746" t="s">
        <v>2</v>
      </c>
      <c r="H2746" t="s">
        <v>18</v>
      </c>
      <c r="I2746" t="s">
        <v>22</v>
      </c>
    </row>
    <row r="2747" spans="1:9">
      <c r="A2747">
        <v>2746</v>
      </c>
      <c r="B2747">
        <v>2025</v>
      </c>
      <c r="C2747">
        <v>3</v>
      </c>
      <c r="D2747">
        <v>165</v>
      </c>
      <c r="E2747" t="s">
        <v>6</v>
      </c>
      <c r="F2747">
        <v>24</v>
      </c>
      <c r="G2747" t="s">
        <v>1</v>
      </c>
      <c r="H2747" t="s">
        <v>17</v>
      </c>
      <c r="I2747" t="s">
        <v>10</v>
      </c>
    </row>
    <row r="2748" spans="1:9">
      <c r="A2748">
        <v>2747</v>
      </c>
      <c r="B2748">
        <v>611</v>
      </c>
      <c r="C2748">
        <v>6</v>
      </c>
      <c r="D2748">
        <v>90</v>
      </c>
      <c r="E2748" t="s">
        <v>6</v>
      </c>
      <c r="F2748">
        <v>31</v>
      </c>
      <c r="G2748" t="s">
        <v>2</v>
      </c>
      <c r="H2748" t="s">
        <v>18</v>
      </c>
      <c r="I2748" t="s">
        <v>21</v>
      </c>
    </row>
    <row r="2749" spans="1:9">
      <c r="A2749">
        <v>2748</v>
      </c>
      <c r="B2749">
        <v>854</v>
      </c>
      <c r="C2749">
        <v>8</v>
      </c>
      <c r="D2749">
        <v>40</v>
      </c>
      <c r="E2749" t="s">
        <v>6</v>
      </c>
      <c r="F2749">
        <v>29</v>
      </c>
      <c r="G2749" t="s">
        <v>2</v>
      </c>
      <c r="H2749" t="s">
        <v>18</v>
      </c>
      <c r="I2749" t="s">
        <v>23</v>
      </c>
    </row>
    <row r="2750" spans="1:9">
      <c r="A2750">
        <v>2749</v>
      </c>
      <c r="B2750">
        <v>1922</v>
      </c>
      <c r="C2750">
        <v>6</v>
      </c>
      <c r="D2750">
        <v>40</v>
      </c>
      <c r="E2750" t="s">
        <v>6</v>
      </c>
      <c r="F2750">
        <v>28</v>
      </c>
      <c r="G2750" t="s">
        <v>2</v>
      </c>
      <c r="H2750" t="s">
        <v>18</v>
      </c>
      <c r="I2750" t="s">
        <v>21</v>
      </c>
    </row>
    <row r="2751" spans="1:9">
      <c r="A2751">
        <v>2750</v>
      </c>
      <c r="B2751">
        <v>895</v>
      </c>
      <c r="C2751">
        <v>7</v>
      </c>
      <c r="D2751">
        <v>40</v>
      </c>
      <c r="E2751" t="s">
        <v>6</v>
      </c>
      <c r="F2751">
        <v>18</v>
      </c>
      <c r="G2751" t="s">
        <v>2</v>
      </c>
      <c r="H2751" t="s">
        <v>18</v>
      </c>
      <c r="I2751" t="s">
        <v>22</v>
      </c>
    </row>
    <row r="2752" spans="1:9">
      <c r="A2752">
        <v>2751</v>
      </c>
      <c r="B2752">
        <v>1159</v>
      </c>
      <c r="C2752">
        <v>8</v>
      </c>
      <c r="D2752">
        <v>40</v>
      </c>
      <c r="E2752" t="s">
        <v>6</v>
      </c>
      <c r="F2752">
        <v>22</v>
      </c>
      <c r="G2752" t="s">
        <v>2</v>
      </c>
      <c r="H2752" t="s">
        <v>18</v>
      </c>
      <c r="I2752" t="s">
        <v>23</v>
      </c>
    </row>
    <row r="2753" spans="1:9">
      <c r="A2753">
        <v>2752</v>
      </c>
      <c r="B2753">
        <v>2031</v>
      </c>
      <c r="C2753">
        <v>1</v>
      </c>
      <c r="D2753">
        <v>162</v>
      </c>
      <c r="E2753" t="s">
        <v>5</v>
      </c>
      <c r="F2753">
        <v>33</v>
      </c>
      <c r="G2753" t="s">
        <v>1</v>
      </c>
      <c r="H2753" t="s">
        <v>17</v>
      </c>
      <c r="I2753" t="s">
        <v>8</v>
      </c>
    </row>
    <row r="2754" spans="1:9">
      <c r="A2754">
        <v>2753</v>
      </c>
      <c r="B2754">
        <v>1078</v>
      </c>
      <c r="C2754">
        <v>7</v>
      </c>
      <c r="D2754">
        <v>40</v>
      </c>
      <c r="E2754" t="s">
        <v>5</v>
      </c>
      <c r="F2754">
        <v>31</v>
      </c>
      <c r="G2754" t="s">
        <v>2</v>
      </c>
      <c r="H2754" t="s">
        <v>18</v>
      </c>
      <c r="I2754" t="s">
        <v>22</v>
      </c>
    </row>
    <row r="2755" spans="1:9">
      <c r="A2755">
        <v>2754</v>
      </c>
      <c r="B2755">
        <v>97</v>
      </c>
      <c r="C2755">
        <v>9</v>
      </c>
      <c r="D2755">
        <v>40</v>
      </c>
      <c r="E2755" t="s">
        <v>6</v>
      </c>
      <c r="F2755">
        <v>28</v>
      </c>
      <c r="G2755" t="s">
        <v>2</v>
      </c>
      <c r="H2755" t="s">
        <v>18</v>
      </c>
      <c r="I2755" t="s">
        <v>24</v>
      </c>
    </row>
    <row r="2756" spans="1:9">
      <c r="A2756">
        <v>2755</v>
      </c>
      <c r="B2756">
        <v>210</v>
      </c>
      <c r="C2756">
        <v>7</v>
      </c>
      <c r="D2756">
        <v>390</v>
      </c>
      <c r="E2756" t="s">
        <v>5</v>
      </c>
      <c r="F2756">
        <v>31</v>
      </c>
      <c r="G2756" t="s">
        <v>2</v>
      </c>
      <c r="H2756" t="s">
        <v>18</v>
      </c>
      <c r="I2756" t="s">
        <v>22</v>
      </c>
    </row>
    <row r="2757" spans="1:9">
      <c r="A2757">
        <v>2756</v>
      </c>
      <c r="B2757">
        <v>1264</v>
      </c>
      <c r="C2757">
        <v>1</v>
      </c>
      <c r="D2757">
        <v>174</v>
      </c>
      <c r="E2757" t="s">
        <v>5</v>
      </c>
      <c r="F2757">
        <v>30</v>
      </c>
      <c r="G2757" t="s">
        <v>1</v>
      </c>
      <c r="H2757" t="s">
        <v>18</v>
      </c>
      <c r="I2757" t="s">
        <v>8</v>
      </c>
    </row>
    <row r="2758" spans="1:9">
      <c r="A2758">
        <v>2757</v>
      </c>
      <c r="B2758">
        <v>1151</v>
      </c>
      <c r="C2758">
        <v>4</v>
      </c>
      <c r="D2758">
        <v>166</v>
      </c>
      <c r="E2758" t="s">
        <v>6</v>
      </c>
      <c r="F2758">
        <v>32</v>
      </c>
      <c r="G2758" t="s">
        <v>1</v>
      </c>
      <c r="H2758" t="s">
        <v>17</v>
      </c>
      <c r="I2758" t="s">
        <v>11</v>
      </c>
    </row>
    <row r="2759" spans="1:9">
      <c r="A2759">
        <v>2758</v>
      </c>
      <c r="B2759">
        <v>363</v>
      </c>
      <c r="C2759">
        <v>2</v>
      </c>
      <c r="D2759">
        <v>90</v>
      </c>
      <c r="E2759" t="s">
        <v>6</v>
      </c>
      <c r="F2759">
        <v>22</v>
      </c>
      <c r="G2759" t="s">
        <v>1</v>
      </c>
      <c r="H2759" t="s">
        <v>18</v>
      </c>
      <c r="I2759" t="s">
        <v>9</v>
      </c>
    </row>
    <row r="2760" spans="1:9">
      <c r="A2760">
        <v>2759</v>
      </c>
      <c r="B2760">
        <v>1121</v>
      </c>
      <c r="C2760">
        <v>9</v>
      </c>
      <c r="D2760">
        <v>40</v>
      </c>
      <c r="E2760" t="s">
        <v>6</v>
      </c>
      <c r="F2760">
        <v>25</v>
      </c>
      <c r="G2760" t="s">
        <v>2</v>
      </c>
      <c r="H2760" t="s">
        <v>18</v>
      </c>
      <c r="I2760" t="s">
        <v>24</v>
      </c>
    </row>
    <row r="2761" spans="1:9">
      <c r="A2761">
        <v>2760</v>
      </c>
      <c r="B2761">
        <v>376</v>
      </c>
      <c r="C2761">
        <v>4</v>
      </c>
      <c r="D2761">
        <v>168</v>
      </c>
      <c r="E2761" t="s">
        <v>5</v>
      </c>
      <c r="F2761">
        <v>22</v>
      </c>
      <c r="G2761" t="s">
        <v>1</v>
      </c>
      <c r="H2761" t="s">
        <v>17</v>
      </c>
      <c r="I2761" t="s">
        <v>11</v>
      </c>
    </row>
    <row r="2762" spans="1:9">
      <c r="A2762">
        <v>2761</v>
      </c>
      <c r="B2762">
        <v>411</v>
      </c>
      <c r="C2762">
        <v>6</v>
      </c>
      <c r="D2762">
        <v>90</v>
      </c>
      <c r="E2762" t="s">
        <v>5</v>
      </c>
      <c r="F2762">
        <v>29</v>
      </c>
      <c r="G2762" t="s">
        <v>2</v>
      </c>
      <c r="H2762" t="s">
        <v>18</v>
      </c>
      <c r="I2762" t="s">
        <v>21</v>
      </c>
    </row>
    <row r="2763" spans="1:9">
      <c r="A2763">
        <v>2762</v>
      </c>
      <c r="B2763">
        <v>1401</v>
      </c>
      <c r="C2763">
        <v>7</v>
      </c>
      <c r="D2763">
        <v>90</v>
      </c>
      <c r="E2763" t="s">
        <v>6</v>
      </c>
      <c r="F2763">
        <v>26</v>
      </c>
      <c r="G2763" t="s">
        <v>2</v>
      </c>
      <c r="H2763" t="s">
        <v>18</v>
      </c>
      <c r="I2763" t="s">
        <v>22</v>
      </c>
    </row>
    <row r="2764" spans="1:9">
      <c r="A2764">
        <v>2763</v>
      </c>
      <c r="B2764">
        <v>1921</v>
      </c>
      <c r="C2764">
        <v>5</v>
      </c>
      <c r="D2764">
        <v>184</v>
      </c>
      <c r="E2764" t="s">
        <v>5</v>
      </c>
      <c r="F2764">
        <v>27</v>
      </c>
      <c r="G2764" t="s">
        <v>1</v>
      </c>
      <c r="H2764" t="s">
        <v>18</v>
      </c>
      <c r="I2764" t="s">
        <v>12</v>
      </c>
    </row>
    <row r="2765" spans="1:9">
      <c r="A2765">
        <v>2764</v>
      </c>
      <c r="B2765">
        <v>1641</v>
      </c>
      <c r="C2765">
        <v>9</v>
      </c>
      <c r="D2765">
        <v>40</v>
      </c>
      <c r="E2765" t="s">
        <v>5</v>
      </c>
      <c r="F2765">
        <v>41</v>
      </c>
      <c r="G2765" t="s">
        <v>2</v>
      </c>
      <c r="H2765" t="s">
        <v>18</v>
      </c>
      <c r="I2765" t="s">
        <v>24</v>
      </c>
    </row>
    <row r="2766" spans="1:9">
      <c r="A2766">
        <v>2765</v>
      </c>
      <c r="B2766">
        <v>1563</v>
      </c>
      <c r="C2766">
        <v>5</v>
      </c>
      <c r="D2766">
        <v>90</v>
      </c>
      <c r="E2766" t="s">
        <v>6</v>
      </c>
      <c r="F2766">
        <v>26</v>
      </c>
      <c r="G2766" t="s">
        <v>1</v>
      </c>
      <c r="H2766" t="s">
        <v>18</v>
      </c>
      <c r="I2766" t="s">
        <v>12</v>
      </c>
    </row>
    <row r="2767" spans="1:9">
      <c r="A2767">
        <v>2766</v>
      </c>
      <c r="B2767">
        <v>762</v>
      </c>
      <c r="C2767">
        <v>3</v>
      </c>
      <c r="D2767">
        <v>89</v>
      </c>
      <c r="E2767" t="s">
        <v>5</v>
      </c>
      <c r="F2767">
        <v>33</v>
      </c>
      <c r="G2767" t="s">
        <v>1</v>
      </c>
      <c r="H2767" t="s">
        <v>18</v>
      </c>
      <c r="I2767" t="s">
        <v>10</v>
      </c>
    </row>
    <row r="2768" spans="1:9">
      <c r="A2768">
        <v>2767</v>
      </c>
      <c r="B2768">
        <v>142</v>
      </c>
      <c r="C2768">
        <v>2</v>
      </c>
      <c r="D2768">
        <v>90</v>
      </c>
      <c r="E2768" t="s">
        <v>6</v>
      </c>
      <c r="F2768">
        <v>22</v>
      </c>
      <c r="G2768" t="s">
        <v>1</v>
      </c>
      <c r="H2768" t="s">
        <v>18</v>
      </c>
      <c r="I2768" t="s">
        <v>9</v>
      </c>
    </row>
    <row r="2769" spans="1:9">
      <c r="A2769">
        <v>2768</v>
      </c>
      <c r="B2769">
        <v>1280</v>
      </c>
      <c r="C2769">
        <v>3</v>
      </c>
      <c r="D2769">
        <v>90</v>
      </c>
      <c r="E2769" t="s">
        <v>6</v>
      </c>
      <c r="F2769">
        <v>24</v>
      </c>
      <c r="G2769" t="s">
        <v>1</v>
      </c>
      <c r="H2769" t="s">
        <v>18</v>
      </c>
      <c r="I2769" t="s">
        <v>10</v>
      </c>
    </row>
    <row r="2770" spans="1:9">
      <c r="A2770">
        <v>2769</v>
      </c>
      <c r="B2770">
        <v>1888</v>
      </c>
      <c r="C2770">
        <v>4</v>
      </c>
      <c r="D2770">
        <v>147</v>
      </c>
      <c r="E2770" t="s">
        <v>6</v>
      </c>
      <c r="F2770">
        <v>35</v>
      </c>
      <c r="G2770" t="s">
        <v>1</v>
      </c>
      <c r="H2770" t="s">
        <v>18</v>
      </c>
      <c r="I2770" t="s">
        <v>11</v>
      </c>
    </row>
    <row r="2771" spans="1:9">
      <c r="A2771">
        <v>2770</v>
      </c>
      <c r="B2771">
        <v>627</v>
      </c>
      <c r="C2771">
        <v>4</v>
      </c>
      <c r="D2771">
        <v>127</v>
      </c>
      <c r="E2771" t="s">
        <v>5</v>
      </c>
      <c r="F2771">
        <v>24</v>
      </c>
      <c r="G2771" t="s">
        <v>1</v>
      </c>
      <c r="H2771" t="s">
        <v>18</v>
      </c>
      <c r="I2771" t="s">
        <v>11</v>
      </c>
    </row>
    <row r="2772" spans="1:9">
      <c r="A2772">
        <v>2771</v>
      </c>
      <c r="B2772">
        <v>289</v>
      </c>
      <c r="C2772">
        <v>8</v>
      </c>
      <c r="D2772">
        <v>40</v>
      </c>
      <c r="E2772" t="s">
        <v>5</v>
      </c>
      <c r="F2772">
        <v>24</v>
      </c>
      <c r="G2772" t="s">
        <v>2</v>
      </c>
      <c r="H2772" t="s">
        <v>18</v>
      </c>
      <c r="I2772" t="s">
        <v>23</v>
      </c>
    </row>
    <row r="2773" spans="1:9">
      <c r="A2773">
        <v>2772</v>
      </c>
      <c r="B2773">
        <v>1576</v>
      </c>
      <c r="C2773">
        <v>4</v>
      </c>
      <c r="D2773">
        <v>208</v>
      </c>
      <c r="E2773" t="s">
        <v>6</v>
      </c>
      <c r="F2773">
        <v>26</v>
      </c>
      <c r="G2773" t="s">
        <v>1</v>
      </c>
      <c r="H2773" t="s">
        <v>17</v>
      </c>
      <c r="I2773" t="s">
        <v>11</v>
      </c>
    </row>
    <row r="2774" spans="1:9">
      <c r="A2774">
        <v>2773</v>
      </c>
      <c r="B2774">
        <v>2028</v>
      </c>
      <c r="C2774">
        <v>7</v>
      </c>
      <c r="D2774">
        <v>40</v>
      </c>
      <c r="E2774" t="s">
        <v>5</v>
      </c>
      <c r="F2774">
        <v>33</v>
      </c>
      <c r="G2774" t="s">
        <v>2</v>
      </c>
      <c r="H2774" t="s">
        <v>18</v>
      </c>
      <c r="I2774" t="s">
        <v>22</v>
      </c>
    </row>
    <row r="2775" spans="1:9">
      <c r="A2775">
        <v>2774</v>
      </c>
      <c r="B2775">
        <v>1583</v>
      </c>
      <c r="C2775">
        <v>4</v>
      </c>
      <c r="D2775">
        <v>90</v>
      </c>
      <c r="E2775" t="s">
        <v>6</v>
      </c>
      <c r="F2775">
        <v>35</v>
      </c>
      <c r="G2775" t="s">
        <v>1</v>
      </c>
      <c r="H2775" t="s">
        <v>18</v>
      </c>
      <c r="I2775" t="s">
        <v>11</v>
      </c>
    </row>
    <row r="2776" spans="1:9">
      <c r="A2776">
        <v>2775</v>
      </c>
      <c r="B2776">
        <v>1362</v>
      </c>
      <c r="C2776">
        <v>4</v>
      </c>
      <c r="D2776">
        <v>120</v>
      </c>
      <c r="E2776" t="s">
        <v>6</v>
      </c>
      <c r="F2776">
        <v>29</v>
      </c>
      <c r="G2776" t="s">
        <v>1</v>
      </c>
      <c r="H2776" t="s">
        <v>17</v>
      </c>
      <c r="I2776" t="s">
        <v>11</v>
      </c>
    </row>
    <row r="2777" spans="1:9">
      <c r="A2777">
        <v>2776</v>
      </c>
      <c r="B2777">
        <v>1468</v>
      </c>
      <c r="C2777">
        <v>8</v>
      </c>
      <c r="D2777">
        <v>90</v>
      </c>
      <c r="E2777" t="s">
        <v>6</v>
      </c>
      <c r="F2777">
        <v>21</v>
      </c>
      <c r="G2777" t="s">
        <v>2</v>
      </c>
      <c r="H2777" t="s">
        <v>18</v>
      </c>
      <c r="I2777" t="s">
        <v>23</v>
      </c>
    </row>
    <row r="2778" spans="1:9">
      <c r="A2778">
        <v>2777</v>
      </c>
      <c r="B2778">
        <v>1805</v>
      </c>
      <c r="C2778">
        <v>5</v>
      </c>
      <c r="D2778">
        <v>90</v>
      </c>
      <c r="E2778" t="s">
        <v>5</v>
      </c>
      <c r="F2778">
        <v>21</v>
      </c>
      <c r="G2778" t="s">
        <v>1</v>
      </c>
      <c r="H2778" t="s">
        <v>18</v>
      </c>
      <c r="I2778" t="s">
        <v>12</v>
      </c>
    </row>
    <row r="2779" spans="1:9">
      <c r="A2779">
        <v>2778</v>
      </c>
      <c r="B2779">
        <v>2026</v>
      </c>
      <c r="C2779">
        <v>8</v>
      </c>
      <c r="D2779">
        <v>236</v>
      </c>
      <c r="E2779" t="s">
        <v>5</v>
      </c>
      <c r="F2779">
        <v>35</v>
      </c>
      <c r="G2779" t="s">
        <v>2</v>
      </c>
      <c r="H2779" t="s">
        <v>17</v>
      </c>
      <c r="I2779" t="s">
        <v>23</v>
      </c>
    </row>
    <row r="2780" spans="1:9">
      <c r="A2780">
        <v>2779</v>
      </c>
      <c r="B2780">
        <v>755</v>
      </c>
      <c r="C2780">
        <v>7</v>
      </c>
      <c r="D2780">
        <v>355</v>
      </c>
      <c r="E2780" t="s">
        <v>5</v>
      </c>
      <c r="F2780">
        <v>24</v>
      </c>
      <c r="G2780" t="s">
        <v>2</v>
      </c>
      <c r="H2780" t="s">
        <v>18</v>
      </c>
      <c r="I2780" t="s">
        <v>22</v>
      </c>
    </row>
    <row r="2781" spans="1:9">
      <c r="A2781">
        <v>2780</v>
      </c>
      <c r="B2781">
        <v>417</v>
      </c>
      <c r="C2781">
        <v>4</v>
      </c>
      <c r="D2781">
        <v>89</v>
      </c>
      <c r="E2781" t="s">
        <v>5</v>
      </c>
      <c r="F2781">
        <v>24</v>
      </c>
      <c r="G2781" t="s">
        <v>1</v>
      </c>
      <c r="H2781" t="s">
        <v>18</v>
      </c>
      <c r="I2781" t="s">
        <v>11</v>
      </c>
    </row>
    <row r="2782" spans="1:9">
      <c r="A2782">
        <v>2781</v>
      </c>
      <c r="B2782">
        <v>1862</v>
      </c>
      <c r="C2782">
        <v>5</v>
      </c>
      <c r="D2782">
        <v>89</v>
      </c>
      <c r="E2782" t="s">
        <v>6</v>
      </c>
      <c r="F2782">
        <v>32</v>
      </c>
      <c r="G2782" t="s">
        <v>1</v>
      </c>
      <c r="H2782" t="s">
        <v>18</v>
      </c>
      <c r="I2782" t="s">
        <v>12</v>
      </c>
    </row>
    <row r="2783" spans="1:9">
      <c r="A2783">
        <v>2782</v>
      </c>
      <c r="B2783">
        <v>483</v>
      </c>
      <c r="C2783">
        <v>9</v>
      </c>
      <c r="D2783">
        <v>90</v>
      </c>
      <c r="E2783" t="s">
        <v>6</v>
      </c>
      <c r="F2783">
        <v>33</v>
      </c>
      <c r="G2783" t="s">
        <v>2</v>
      </c>
      <c r="H2783" t="s">
        <v>18</v>
      </c>
      <c r="I2783" t="s">
        <v>24</v>
      </c>
    </row>
    <row r="2784" spans="1:9">
      <c r="A2784">
        <v>2783</v>
      </c>
      <c r="B2784">
        <v>1958</v>
      </c>
      <c r="C2784">
        <v>8</v>
      </c>
      <c r="D2784">
        <v>90</v>
      </c>
      <c r="E2784" t="s">
        <v>6</v>
      </c>
      <c r="F2784">
        <v>33</v>
      </c>
      <c r="G2784" t="s">
        <v>2</v>
      </c>
      <c r="H2784" t="s">
        <v>18</v>
      </c>
      <c r="I2784" t="s">
        <v>23</v>
      </c>
    </row>
    <row r="2785" spans="1:9">
      <c r="A2785">
        <v>2784</v>
      </c>
      <c r="B2785">
        <v>1356</v>
      </c>
      <c r="C2785">
        <v>1</v>
      </c>
      <c r="D2785">
        <v>222</v>
      </c>
      <c r="E2785" t="s">
        <v>5</v>
      </c>
      <c r="F2785">
        <v>22</v>
      </c>
      <c r="G2785" t="s">
        <v>1</v>
      </c>
      <c r="H2785" t="s">
        <v>17</v>
      </c>
      <c r="I2785" t="s">
        <v>8</v>
      </c>
    </row>
    <row r="2786" spans="1:9">
      <c r="A2786">
        <v>2785</v>
      </c>
      <c r="B2786">
        <v>425</v>
      </c>
      <c r="C2786">
        <v>9</v>
      </c>
      <c r="D2786">
        <v>90</v>
      </c>
      <c r="E2786" t="s">
        <v>5</v>
      </c>
      <c r="F2786">
        <v>31</v>
      </c>
      <c r="G2786" t="s">
        <v>2</v>
      </c>
      <c r="H2786" t="s">
        <v>18</v>
      </c>
      <c r="I2786" t="s">
        <v>24</v>
      </c>
    </row>
    <row r="2787" spans="1:9">
      <c r="A2787">
        <v>2786</v>
      </c>
      <c r="B2787">
        <v>2088</v>
      </c>
      <c r="C2787">
        <v>3</v>
      </c>
      <c r="D2787">
        <v>147</v>
      </c>
      <c r="E2787" t="s">
        <v>6</v>
      </c>
      <c r="F2787">
        <v>24</v>
      </c>
      <c r="G2787" t="s">
        <v>1</v>
      </c>
      <c r="H2787" t="s">
        <v>18</v>
      </c>
      <c r="I2787" t="s">
        <v>10</v>
      </c>
    </row>
    <row r="2788" spans="1:9">
      <c r="A2788">
        <v>2787</v>
      </c>
      <c r="B2788">
        <v>996</v>
      </c>
      <c r="C2788">
        <v>2</v>
      </c>
      <c r="D2788">
        <v>114</v>
      </c>
      <c r="E2788" t="s">
        <v>5</v>
      </c>
      <c r="F2788">
        <v>31</v>
      </c>
      <c r="G2788" t="s">
        <v>1</v>
      </c>
      <c r="H2788" t="s">
        <v>17</v>
      </c>
      <c r="I2788" t="s">
        <v>9</v>
      </c>
    </row>
    <row r="2789" spans="1:9">
      <c r="A2789">
        <v>2788</v>
      </c>
      <c r="B2789">
        <v>998</v>
      </c>
      <c r="C2789">
        <v>3</v>
      </c>
      <c r="D2789">
        <v>153</v>
      </c>
      <c r="E2789" t="s">
        <v>5</v>
      </c>
      <c r="F2789">
        <v>32</v>
      </c>
      <c r="G2789" t="s">
        <v>1</v>
      </c>
      <c r="H2789" t="s">
        <v>17</v>
      </c>
      <c r="I2789" t="s">
        <v>10</v>
      </c>
    </row>
    <row r="2790" spans="1:9">
      <c r="A2790">
        <v>2789</v>
      </c>
      <c r="B2790">
        <v>1228</v>
      </c>
      <c r="C2790">
        <v>3</v>
      </c>
      <c r="D2790">
        <v>150</v>
      </c>
      <c r="E2790" t="s">
        <v>6</v>
      </c>
      <c r="F2790">
        <v>28</v>
      </c>
      <c r="G2790" t="s">
        <v>1</v>
      </c>
      <c r="H2790" t="s">
        <v>17</v>
      </c>
      <c r="I2790" t="s">
        <v>10</v>
      </c>
    </row>
    <row r="2791" spans="1:9">
      <c r="A2791">
        <v>2790</v>
      </c>
      <c r="B2791">
        <v>174</v>
      </c>
      <c r="C2791">
        <v>1</v>
      </c>
      <c r="D2791">
        <v>163</v>
      </c>
      <c r="E2791" t="s">
        <v>6</v>
      </c>
      <c r="F2791">
        <v>29</v>
      </c>
      <c r="G2791" t="s">
        <v>1</v>
      </c>
      <c r="H2791" t="s">
        <v>17</v>
      </c>
      <c r="I2791" t="s">
        <v>8</v>
      </c>
    </row>
    <row r="2792" spans="1:9">
      <c r="A2792">
        <v>2791</v>
      </c>
      <c r="B2792">
        <v>2060</v>
      </c>
      <c r="C2792">
        <v>5</v>
      </c>
      <c r="D2792">
        <v>81</v>
      </c>
      <c r="E2792" t="s">
        <v>5</v>
      </c>
      <c r="F2792">
        <v>23</v>
      </c>
      <c r="G2792" t="s">
        <v>1</v>
      </c>
      <c r="H2792" t="s">
        <v>18</v>
      </c>
      <c r="I2792" t="s">
        <v>12</v>
      </c>
    </row>
    <row r="2793" spans="1:9">
      <c r="A2793">
        <v>2792</v>
      </c>
      <c r="B2793">
        <v>225</v>
      </c>
      <c r="C2793">
        <v>8</v>
      </c>
      <c r="D2793">
        <v>40</v>
      </c>
      <c r="E2793" t="s">
        <v>5</v>
      </c>
      <c r="F2793">
        <v>24</v>
      </c>
      <c r="G2793" t="s">
        <v>2</v>
      </c>
      <c r="H2793" t="s">
        <v>18</v>
      </c>
      <c r="I2793" t="s">
        <v>23</v>
      </c>
    </row>
    <row r="2794" spans="1:9">
      <c r="A2794">
        <v>2793</v>
      </c>
      <c r="B2794">
        <v>1056</v>
      </c>
      <c r="C2794">
        <v>2</v>
      </c>
      <c r="D2794">
        <v>94</v>
      </c>
      <c r="E2794" t="s">
        <v>6</v>
      </c>
      <c r="F2794">
        <v>22</v>
      </c>
      <c r="G2794" t="s">
        <v>1</v>
      </c>
      <c r="H2794" t="s">
        <v>18</v>
      </c>
      <c r="I2794" t="s">
        <v>9</v>
      </c>
    </row>
    <row r="2795" spans="1:9">
      <c r="A2795">
        <v>2794</v>
      </c>
      <c r="B2795">
        <v>481</v>
      </c>
      <c r="C2795">
        <v>4</v>
      </c>
      <c r="D2795">
        <v>204</v>
      </c>
      <c r="E2795" t="s">
        <v>6</v>
      </c>
      <c r="F2795">
        <v>26</v>
      </c>
      <c r="G2795" t="s">
        <v>1</v>
      </c>
      <c r="H2795" t="s">
        <v>17</v>
      </c>
      <c r="I2795" t="s">
        <v>11</v>
      </c>
    </row>
    <row r="2796" spans="1:9">
      <c r="A2796">
        <v>2795</v>
      </c>
      <c r="B2796">
        <v>1314</v>
      </c>
      <c r="C2796">
        <v>4</v>
      </c>
      <c r="D2796">
        <v>133</v>
      </c>
      <c r="E2796" t="s">
        <v>6</v>
      </c>
      <c r="F2796">
        <v>18</v>
      </c>
      <c r="G2796" t="s">
        <v>1</v>
      </c>
      <c r="H2796" t="s">
        <v>17</v>
      </c>
      <c r="I2796" t="s">
        <v>11</v>
      </c>
    </row>
    <row r="2797" spans="1:9">
      <c r="A2797">
        <v>2796</v>
      </c>
      <c r="B2797">
        <v>750</v>
      </c>
      <c r="C2797">
        <v>6</v>
      </c>
      <c r="D2797">
        <v>90</v>
      </c>
      <c r="E2797" t="s">
        <v>5</v>
      </c>
      <c r="F2797">
        <v>27</v>
      </c>
      <c r="G2797" t="s">
        <v>2</v>
      </c>
      <c r="H2797" t="s">
        <v>18</v>
      </c>
      <c r="I2797" t="s">
        <v>21</v>
      </c>
    </row>
    <row r="2798" spans="1:9">
      <c r="A2798">
        <v>2797</v>
      </c>
      <c r="B2798">
        <v>1029</v>
      </c>
      <c r="C2798">
        <v>1</v>
      </c>
      <c r="D2798">
        <v>240</v>
      </c>
      <c r="E2798" t="s">
        <v>6</v>
      </c>
      <c r="F2798">
        <v>20</v>
      </c>
      <c r="G2798" t="s">
        <v>1</v>
      </c>
      <c r="H2798" t="s">
        <v>17</v>
      </c>
      <c r="I2798" t="s">
        <v>8</v>
      </c>
    </row>
    <row r="2799" spans="1:9">
      <c r="A2799">
        <v>2798</v>
      </c>
      <c r="B2799">
        <v>1776</v>
      </c>
      <c r="C2799">
        <v>2</v>
      </c>
      <c r="D2799">
        <v>159</v>
      </c>
      <c r="E2799" t="s">
        <v>5</v>
      </c>
      <c r="F2799">
        <v>24</v>
      </c>
      <c r="G2799" t="s">
        <v>1</v>
      </c>
      <c r="H2799" t="s">
        <v>18</v>
      </c>
      <c r="I2799" t="s">
        <v>9</v>
      </c>
    </row>
    <row r="2800" spans="1:9">
      <c r="A2800">
        <v>2799</v>
      </c>
      <c r="B2800">
        <v>711</v>
      </c>
      <c r="C2800">
        <v>1</v>
      </c>
      <c r="D2800">
        <v>104</v>
      </c>
      <c r="E2800" t="s">
        <v>5</v>
      </c>
      <c r="F2800">
        <v>32</v>
      </c>
      <c r="G2800" t="s">
        <v>1</v>
      </c>
      <c r="H2800" t="s">
        <v>18</v>
      </c>
      <c r="I2800" t="s">
        <v>8</v>
      </c>
    </row>
    <row r="2801" spans="1:9">
      <c r="A2801">
        <v>2800</v>
      </c>
      <c r="B2801">
        <v>785</v>
      </c>
      <c r="C2801">
        <v>6</v>
      </c>
      <c r="D2801">
        <v>40</v>
      </c>
      <c r="E2801" t="s">
        <v>6</v>
      </c>
      <c r="F2801">
        <v>30</v>
      </c>
      <c r="G2801" t="s">
        <v>2</v>
      </c>
      <c r="H2801" t="s">
        <v>18</v>
      </c>
      <c r="I2801" t="s">
        <v>21</v>
      </c>
    </row>
    <row r="2802" spans="1:9">
      <c r="A2802">
        <v>2801</v>
      </c>
      <c r="B2802">
        <v>1788</v>
      </c>
      <c r="C2802">
        <v>4</v>
      </c>
      <c r="D2802">
        <v>80</v>
      </c>
      <c r="E2802" t="s">
        <v>6</v>
      </c>
      <c r="F2802">
        <v>30</v>
      </c>
      <c r="G2802" t="s">
        <v>1</v>
      </c>
      <c r="H2802" t="s">
        <v>18</v>
      </c>
      <c r="I2802" t="s">
        <v>11</v>
      </c>
    </row>
    <row r="2803" spans="1:9">
      <c r="A2803">
        <v>2802</v>
      </c>
      <c r="B2803">
        <v>59</v>
      </c>
      <c r="C2803">
        <v>9</v>
      </c>
      <c r="D2803">
        <v>90</v>
      </c>
      <c r="E2803" t="s">
        <v>6</v>
      </c>
      <c r="F2803">
        <v>36</v>
      </c>
      <c r="G2803" t="s">
        <v>2</v>
      </c>
      <c r="H2803" t="s">
        <v>18</v>
      </c>
      <c r="I2803" t="s">
        <v>24</v>
      </c>
    </row>
    <row r="2804" spans="1:9">
      <c r="A2804">
        <v>2803</v>
      </c>
      <c r="B2804">
        <v>1930</v>
      </c>
      <c r="C2804">
        <v>4</v>
      </c>
      <c r="D2804">
        <v>201</v>
      </c>
      <c r="E2804" t="s">
        <v>5</v>
      </c>
      <c r="F2804">
        <v>38</v>
      </c>
      <c r="G2804" t="s">
        <v>1</v>
      </c>
      <c r="H2804" t="s">
        <v>17</v>
      </c>
      <c r="I2804" t="s">
        <v>11</v>
      </c>
    </row>
    <row r="2805" spans="1:9">
      <c r="A2805">
        <v>2804</v>
      </c>
      <c r="B2805">
        <v>986</v>
      </c>
      <c r="C2805">
        <v>3</v>
      </c>
      <c r="D2805">
        <v>123</v>
      </c>
      <c r="E2805" t="s">
        <v>5</v>
      </c>
      <c r="F2805">
        <v>28</v>
      </c>
      <c r="G2805" t="s">
        <v>1</v>
      </c>
      <c r="H2805" t="s">
        <v>18</v>
      </c>
      <c r="I2805" t="s">
        <v>10</v>
      </c>
    </row>
    <row r="2806" spans="1:9">
      <c r="A2806">
        <v>2805</v>
      </c>
      <c r="B2806">
        <v>1051</v>
      </c>
      <c r="C2806">
        <v>1</v>
      </c>
      <c r="D2806">
        <v>231</v>
      </c>
      <c r="E2806" t="s">
        <v>5</v>
      </c>
      <c r="F2806">
        <v>50</v>
      </c>
      <c r="G2806" t="s">
        <v>1</v>
      </c>
      <c r="H2806" t="s">
        <v>17</v>
      </c>
      <c r="I2806" t="s">
        <v>8</v>
      </c>
    </row>
    <row r="2807" spans="1:9">
      <c r="A2807">
        <v>2806</v>
      </c>
      <c r="B2807">
        <v>1415</v>
      </c>
      <c r="C2807">
        <v>8</v>
      </c>
      <c r="D2807">
        <v>40</v>
      </c>
      <c r="E2807" t="s">
        <v>5</v>
      </c>
      <c r="F2807">
        <v>26</v>
      </c>
      <c r="G2807" t="s">
        <v>2</v>
      </c>
      <c r="H2807" t="s">
        <v>18</v>
      </c>
      <c r="I2807" t="s">
        <v>23</v>
      </c>
    </row>
    <row r="2808" spans="1:9">
      <c r="A2808">
        <v>2807</v>
      </c>
      <c r="B2808">
        <v>93</v>
      </c>
      <c r="C2808">
        <v>9</v>
      </c>
      <c r="D2808">
        <v>40</v>
      </c>
      <c r="E2808" t="s">
        <v>5</v>
      </c>
      <c r="F2808">
        <v>25</v>
      </c>
      <c r="G2808" t="s">
        <v>2</v>
      </c>
      <c r="H2808" t="s">
        <v>18</v>
      </c>
      <c r="I2808" t="s">
        <v>24</v>
      </c>
    </row>
    <row r="2809" spans="1:9">
      <c r="A2809">
        <v>2808</v>
      </c>
      <c r="B2809">
        <v>595</v>
      </c>
      <c r="C2809">
        <v>4</v>
      </c>
      <c r="D2809">
        <v>187</v>
      </c>
      <c r="E2809" t="s">
        <v>5</v>
      </c>
      <c r="F2809">
        <v>18</v>
      </c>
      <c r="G2809" t="s">
        <v>1</v>
      </c>
      <c r="H2809" t="s">
        <v>18</v>
      </c>
      <c r="I2809" t="s">
        <v>11</v>
      </c>
    </row>
    <row r="2810" spans="1:9">
      <c r="A2810">
        <v>2809</v>
      </c>
      <c r="B2810">
        <v>1877</v>
      </c>
      <c r="C2810">
        <v>1</v>
      </c>
      <c r="D2810">
        <v>151</v>
      </c>
      <c r="E2810" t="s">
        <v>5</v>
      </c>
      <c r="F2810">
        <v>36</v>
      </c>
      <c r="G2810" t="s">
        <v>1</v>
      </c>
      <c r="H2810" t="s">
        <v>18</v>
      </c>
      <c r="I2810" t="s">
        <v>8</v>
      </c>
    </row>
    <row r="2811" spans="1:9">
      <c r="A2811">
        <v>2810</v>
      </c>
      <c r="B2811">
        <v>1085</v>
      </c>
      <c r="C2811">
        <v>5</v>
      </c>
      <c r="D2811">
        <v>90</v>
      </c>
      <c r="E2811" t="s">
        <v>6</v>
      </c>
      <c r="F2811">
        <v>20</v>
      </c>
      <c r="G2811" t="s">
        <v>1</v>
      </c>
      <c r="H2811" t="s">
        <v>18</v>
      </c>
      <c r="I2811" t="s">
        <v>12</v>
      </c>
    </row>
    <row r="2812" spans="1:9">
      <c r="A2812">
        <v>2811</v>
      </c>
      <c r="B2812">
        <v>1280</v>
      </c>
      <c r="C2812">
        <v>4</v>
      </c>
      <c r="D2812">
        <v>152</v>
      </c>
      <c r="E2812" t="s">
        <v>6</v>
      </c>
      <c r="F2812">
        <v>24</v>
      </c>
      <c r="G2812" t="s">
        <v>1</v>
      </c>
      <c r="H2812" t="s">
        <v>17</v>
      </c>
      <c r="I2812" t="s">
        <v>11</v>
      </c>
    </row>
    <row r="2813" spans="1:9">
      <c r="A2813">
        <v>2812</v>
      </c>
      <c r="B2813">
        <v>1102</v>
      </c>
      <c r="C2813">
        <v>8</v>
      </c>
      <c r="D2813">
        <v>304</v>
      </c>
      <c r="E2813" t="s">
        <v>6</v>
      </c>
      <c r="F2813">
        <v>27</v>
      </c>
      <c r="G2813" t="s">
        <v>2</v>
      </c>
      <c r="H2813" t="s">
        <v>18</v>
      </c>
      <c r="I2813" t="s">
        <v>23</v>
      </c>
    </row>
    <row r="2814" spans="1:9">
      <c r="A2814">
        <v>2813</v>
      </c>
      <c r="B2814">
        <v>583</v>
      </c>
      <c r="C2814">
        <v>2</v>
      </c>
      <c r="D2814">
        <v>186</v>
      </c>
      <c r="E2814" t="s">
        <v>6</v>
      </c>
      <c r="F2814">
        <v>22</v>
      </c>
      <c r="G2814" t="s">
        <v>1</v>
      </c>
      <c r="H2814" t="s">
        <v>18</v>
      </c>
      <c r="I2814" t="s">
        <v>9</v>
      </c>
    </row>
    <row r="2815" spans="1:9">
      <c r="A2815">
        <v>2814</v>
      </c>
      <c r="B2815">
        <v>1054</v>
      </c>
      <c r="C2815">
        <v>3</v>
      </c>
      <c r="D2815">
        <v>169</v>
      </c>
      <c r="E2815" t="s">
        <v>6</v>
      </c>
      <c r="F2815">
        <v>44</v>
      </c>
      <c r="G2815" t="s">
        <v>1</v>
      </c>
      <c r="H2815" t="s">
        <v>18</v>
      </c>
      <c r="I2815" t="s">
        <v>10</v>
      </c>
    </row>
    <row r="2816" spans="1:9">
      <c r="A2816">
        <v>2815</v>
      </c>
      <c r="B2816">
        <v>924</v>
      </c>
      <c r="C2816">
        <v>3</v>
      </c>
      <c r="D2816">
        <v>187</v>
      </c>
      <c r="E2816" t="s">
        <v>5</v>
      </c>
      <c r="F2816">
        <v>27</v>
      </c>
      <c r="G2816" t="s">
        <v>1</v>
      </c>
      <c r="H2816" t="s">
        <v>18</v>
      </c>
      <c r="I2816" t="s">
        <v>10</v>
      </c>
    </row>
    <row r="2817" spans="1:9">
      <c r="A2817">
        <v>2816</v>
      </c>
      <c r="B2817">
        <v>276</v>
      </c>
      <c r="C2817">
        <v>4</v>
      </c>
      <c r="D2817">
        <v>176</v>
      </c>
      <c r="E2817" t="s">
        <v>5</v>
      </c>
      <c r="F2817">
        <v>19</v>
      </c>
      <c r="G2817" t="s">
        <v>1</v>
      </c>
      <c r="H2817" t="s">
        <v>18</v>
      </c>
      <c r="I2817" t="s">
        <v>11</v>
      </c>
    </row>
    <row r="2818" spans="1:9">
      <c r="A2818">
        <v>2817</v>
      </c>
      <c r="B2818">
        <v>33</v>
      </c>
      <c r="C2818">
        <v>3</v>
      </c>
      <c r="D2818">
        <v>162</v>
      </c>
      <c r="E2818" t="s">
        <v>6</v>
      </c>
      <c r="F2818">
        <v>28</v>
      </c>
      <c r="G2818" t="s">
        <v>1</v>
      </c>
      <c r="H2818" t="s">
        <v>17</v>
      </c>
      <c r="I2818" t="s">
        <v>10</v>
      </c>
    </row>
    <row r="2819" spans="1:9">
      <c r="A2819">
        <v>2818</v>
      </c>
      <c r="B2819">
        <v>469</v>
      </c>
      <c r="C2819">
        <v>9</v>
      </c>
      <c r="D2819">
        <v>40</v>
      </c>
      <c r="E2819" t="s">
        <v>6</v>
      </c>
      <c r="F2819">
        <v>26</v>
      </c>
      <c r="G2819" t="s">
        <v>2</v>
      </c>
      <c r="H2819" t="s">
        <v>18</v>
      </c>
      <c r="I2819" t="s">
        <v>24</v>
      </c>
    </row>
    <row r="2820" spans="1:9">
      <c r="A2820">
        <v>2819</v>
      </c>
      <c r="B2820">
        <v>994</v>
      </c>
      <c r="C2820">
        <v>5</v>
      </c>
      <c r="D2820">
        <v>135</v>
      </c>
      <c r="E2820" t="s">
        <v>5</v>
      </c>
      <c r="F2820">
        <v>31</v>
      </c>
      <c r="G2820" t="s">
        <v>1</v>
      </c>
      <c r="H2820" t="s">
        <v>18</v>
      </c>
      <c r="I2820" t="s">
        <v>12</v>
      </c>
    </row>
    <row r="2821" spans="1:9">
      <c r="A2821">
        <v>2820</v>
      </c>
      <c r="B2821">
        <v>1945</v>
      </c>
      <c r="C2821">
        <v>1</v>
      </c>
      <c r="D2821">
        <v>90</v>
      </c>
      <c r="E2821" t="s">
        <v>6</v>
      </c>
      <c r="F2821">
        <v>21</v>
      </c>
      <c r="G2821" t="s">
        <v>1</v>
      </c>
      <c r="H2821" t="s">
        <v>18</v>
      </c>
      <c r="I2821" t="s">
        <v>8</v>
      </c>
    </row>
    <row r="2822" spans="1:9">
      <c r="A2822">
        <v>2821</v>
      </c>
      <c r="B2822">
        <v>1260</v>
      </c>
      <c r="C2822">
        <v>2</v>
      </c>
      <c r="D2822">
        <v>156</v>
      </c>
      <c r="E2822" t="s">
        <v>6</v>
      </c>
      <c r="F2822">
        <v>31</v>
      </c>
      <c r="G2822" t="s">
        <v>1</v>
      </c>
      <c r="H2822" t="s">
        <v>17</v>
      </c>
      <c r="I2822" t="s">
        <v>9</v>
      </c>
    </row>
    <row r="2823" spans="1:9">
      <c r="A2823">
        <v>2822</v>
      </c>
      <c r="B2823">
        <v>1648</v>
      </c>
      <c r="C2823">
        <v>3</v>
      </c>
      <c r="D2823">
        <v>182</v>
      </c>
      <c r="E2823" t="s">
        <v>5</v>
      </c>
      <c r="F2823">
        <v>34</v>
      </c>
      <c r="G2823" t="s">
        <v>1</v>
      </c>
      <c r="H2823" t="s">
        <v>18</v>
      </c>
      <c r="I2823" t="s">
        <v>10</v>
      </c>
    </row>
    <row r="2824" spans="1:9">
      <c r="A2824">
        <v>2823</v>
      </c>
      <c r="B2824">
        <v>888</v>
      </c>
      <c r="C2824">
        <v>3</v>
      </c>
      <c r="D2824">
        <v>86</v>
      </c>
      <c r="E2824" t="s">
        <v>5</v>
      </c>
      <c r="F2824">
        <v>35</v>
      </c>
      <c r="G2824" t="s">
        <v>1</v>
      </c>
      <c r="H2824" t="s">
        <v>18</v>
      </c>
      <c r="I2824" t="s">
        <v>10</v>
      </c>
    </row>
    <row r="2825" spans="1:9">
      <c r="A2825">
        <v>2824</v>
      </c>
      <c r="B2825">
        <v>350</v>
      </c>
      <c r="C2825">
        <v>8</v>
      </c>
      <c r="D2825">
        <v>40</v>
      </c>
      <c r="E2825" t="s">
        <v>5</v>
      </c>
      <c r="F2825">
        <v>38</v>
      </c>
      <c r="G2825" t="s">
        <v>2</v>
      </c>
      <c r="H2825" t="s">
        <v>18</v>
      </c>
      <c r="I2825" t="s">
        <v>23</v>
      </c>
    </row>
    <row r="2826" spans="1:9">
      <c r="A2826">
        <v>2825</v>
      </c>
      <c r="B2826">
        <v>2057</v>
      </c>
      <c r="C2826">
        <v>2</v>
      </c>
      <c r="D2826">
        <v>212</v>
      </c>
      <c r="E2826" t="s">
        <v>6</v>
      </c>
      <c r="F2826">
        <v>24</v>
      </c>
      <c r="G2826" t="s">
        <v>1</v>
      </c>
      <c r="H2826" t="s">
        <v>17</v>
      </c>
      <c r="I2826" t="s">
        <v>9</v>
      </c>
    </row>
    <row r="2827" spans="1:9">
      <c r="A2827">
        <v>2826</v>
      </c>
      <c r="B2827">
        <v>1320</v>
      </c>
      <c r="C2827">
        <v>9</v>
      </c>
      <c r="D2827">
        <v>350</v>
      </c>
      <c r="E2827" t="s">
        <v>5</v>
      </c>
      <c r="F2827">
        <v>24</v>
      </c>
      <c r="G2827" t="s">
        <v>2</v>
      </c>
      <c r="H2827" t="s">
        <v>17</v>
      </c>
      <c r="I2827" t="s">
        <v>24</v>
      </c>
    </row>
    <row r="2828" spans="1:9">
      <c r="A2828">
        <v>2827</v>
      </c>
      <c r="B2828">
        <v>1943</v>
      </c>
      <c r="C2828">
        <v>3</v>
      </c>
      <c r="D2828">
        <v>131</v>
      </c>
      <c r="E2828" t="s">
        <v>5</v>
      </c>
      <c r="F2828">
        <v>18</v>
      </c>
      <c r="G2828" t="s">
        <v>1</v>
      </c>
      <c r="H2828" t="s">
        <v>18</v>
      </c>
      <c r="I2828" t="s">
        <v>10</v>
      </c>
    </row>
    <row r="2829" spans="1:9">
      <c r="A2829">
        <v>2828</v>
      </c>
      <c r="B2829">
        <v>313</v>
      </c>
      <c r="C2829">
        <v>9</v>
      </c>
      <c r="D2829">
        <v>90</v>
      </c>
      <c r="E2829" t="s">
        <v>6</v>
      </c>
      <c r="F2829">
        <v>40</v>
      </c>
      <c r="G2829" t="s">
        <v>2</v>
      </c>
      <c r="H2829" t="s">
        <v>18</v>
      </c>
      <c r="I2829" t="s">
        <v>24</v>
      </c>
    </row>
    <row r="2830" spans="1:9">
      <c r="A2830">
        <v>2829</v>
      </c>
      <c r="B2830">
        <v>6</v>
      </c>
      <c r="C2830">
        <v>4</v>
      </c>
      <c r="D2830">
        <v>90</v>
      </c>
      <c r="E2830" t="s">
        <v>6</v>
      </c>
      <c r="F2830">
        <v>30</v>
      </c>
      <c r="G2830" t="s">
        <v>1</v>
      </c>
      <c r="H2830" t="s">
        <v>18</v>
      </c>
      <c r="I2830" t="s">
        <v>11</v>
      </c>
    </row>
    <row r="2831" spans="1:9">
      <c r="A2831">
        <v>2830</v>
      </c>
      <c r="B2831">
        <v>1769</v>
      </c>
      <c r="C2831">
        <v>7</v>
      </c>
      <c r="D2831">
        <v>40</v>
      </c>
      <c r="E2831" t="s">
        <v>5</v>
      </c>
      <c r="F2831">
        <v>30</v>
      </c>
      <c r="G2831" t="s">
        <v>2</v>
      </c>
      <c r="H2831" t="s">
        <v>18</v>
      </c>
      <c r="I2831" t="s">
        <v>22</v>
      </c>
    </row>
    <row r="2832" spans="1:9">
      <c r="A2832">
        <v>2831</v>
      </c>
      <c r="B2832">
        <v>166</v>
      </c>
      <c r="C2832">
        <v>8</v>
      </c>
      <c r="D2832">
        <v>40</v>
      </c>
      <c r="E2832" t="s">
        <v>6</v>
      </c>
      <c r="F2832">
        <v>32</v>
      </c>
      <c r="G2832" t="s">
        <v>2</v>
      </c>
      <c r="H2832" t="s">
        <v>18</v>
      </c>
      <c r="I2832" t="s">
        <v>23</v>
      </c>
    </row>
    <row r="2833" spans="1:9">
      <c r="A2833">
        <v>2832</v>
      </c>
      <c r="B2833">
        <v>193</v>
      </c>
      <c r="C2833">
        <v>2</v>
      </c>
      <c r="D2833">
        <v>82</v>
      </c>
      <c r="E2833" t="s">
        <v>5</v>
      </c>
      <c r="F2833">
        <v>32</v>
      </c>
      <c r="G2833" t="s">
        <v>1</v>
      </c>
      <c r="H2833" t="s">
        <v>17</v>
      </c>
      <c r="I2833" t="s">
        <v>9</v>
      </c>
    </row>
    <row r="2834" spans="1:9">
      <c r="A2834">
        <v>2833</v>
      </c>
      <c r="B2834">
        <v>1028</v>
      </c>
      <c r="C2834">
        <v>4</v>
      </c>
      <c r="D2834">
        <v>90</v>
      </c>
      <c r="E2834" t="s">
        <v>6</v>
      </c>
      <c r="F2834">
        <v>19</v>
      </c>
      <c r="G2834" t="s">
        <v>1</v>
      </c>
      <c r="H2834" t="s">
        <v>18</v>
      </c>
      <c r="I2834" t="s">
        <v>11</v>
      </c>
    </row>
    <row r="2835" spans="1:9">
      <c r="A2835">
        <v>2834</v>
      </c>
      <c r="B2835">
        <v>222</v>
      </c>
      <c r="C2835">
        <v>3</v>
      </c>
      <c r="D2835">
        <v>101</v>
      </c>
      <c r="E2835" t="s">
        <v>5</v>
      </c>
      <c r="F2835">
        <v>32</v>
      </c>
      <c r="G2835" t="s">
        <v>1</v>
      </c>
      <c r="H2835" t="s">
        <v>18</v>
      </c>
      <c r="I2835" t="s">
        <v>10</v>
      </c>
    </row>
    <row r="2836" spans="1:9">
      <c r="A2836">
        <v>2835</v>
      </c>
      <c r="B2836">
        <v>600</v>
      </c>
      <c r="C2836">
        <v>8</v>
      </c>
      <c r="D2836">
        <v>40</v>
      </c>
      <c r="E2836" t="s">
        <v>6</v>
      </c>
      <c r="F2836">
        <v>24</v>
      </c>
      <c r="G2836" t="s">
        <v>2</v>
      </c>
      <c r="H2836" t="s">
        <v>18</v>
      </c>
      <c r="I2836" t="s">
        <v>23</v>
      </c>
    </row>
    <row r="2837" spans="1:9">
      <c r="A2837">
        <v>2836</v>
      </c>
      <c r="B2837">
        <v>932</v>
      </c>
      <c r="C2837">
        <v>7</v>
      </c>
      <c r="D2837">
        <v>40</v>
      </c>
      <c r="E2837" t="s">
        <v>5</v>
      </c>
      <c r="F2837">
        <v>38</v>
      </c>
      <c r="G2837" t="s">
        <v>2</v>
      </c>
      <c r="H2837" t="s">
        <v>18</v>
      </c>
      <c r="I2837" t="s">
        <v>22</v>
      </c>
    </row>
    <row r="2838" spans="1:9">
      <c r="A2838">
        <v>2837</v>
      </c>
      <c r="B2838">
        <v>1221</v>
      </c>
      <c r="C2838">
        <v>4</v>
      </c>
      <c r="D2838">
        <v>227</v>
      </c>
      <c r="E2838" t="s">
        <v>5</v>
      </c>
      <c r="F2838">
        <v>30</v>
      </c>
      <c r="G2838" t="s">
        <v>1</v>
      </c>
      <c r="H2838" t="s">
        <v>17</v>
      </c>
      <c r="I2838" t="s">
        <v>11</v>
      </c>
    </row>
    <row r="2839" spans="1:9">
      <c r="A2839">
        <v>2838</v>
      </c>
      <c r="B2839">
        <v>733</v>
      </c>
      <c r="C2839">
        <v>6</v>
      </c>
      <c r="D2839">
        <v>40</v>
      </c>
      <c r="E2839" t="s">
        <v>5</v>
      </c>
      <c r="F2839">
        <v>31</v>
      </c>
      <c r="G2839" t="s">
        <v>2</v>
      </c>
      <c r="H2839" t="s">
        <v>18</v>
      </c>
      <c r="I2839" t="s">
        <v>21</v>
      </c>
    </row>
    <row r="2840" spans="1:9">
      <c r="A2840">
        <v>2839</v>
      </c>
      <c r="B2840">
        <v>2029</v>
      </c>
      <c r="C2840">
        <v>1</v>
      </c>
      <c r="D2840">
        <v>90</v>
      </c>
      <c r="E2840" t="s">
        <v>6</v>
      </c>
      <c r="F2840">
        <v>26</v>
      </c>
      <c r="G2840" t="s">
        <v>1</v>
      </c>
      <c r="H2840" t="s">
        <v>18</v>
      </c>
      <c r="I2840" t="s">
        <v>8</v>
      </c>
    </row>
    <row r="2841" spans="1:9">
      <c r="A2841">
        <v>2840</v>
      </c>
      <c r="B2841">
        <v>843</v>
      </c>
      <c r="C2841">
        <v>7</v>
      </c>
      <c r="D2841">
        <v>40</v>
      </c>
      <c r="E2841" t="s">
        <v>5</v>
      </c>
      <c r="F2841">
        <v>27</v>
      </c>
      <c r="G2841" t="s">
        <v>2</v>
      </c>
      <c r="H2841" t="s">
        <v>18</v>
      </c>
      <c r="I2841" t="s">
        <v>22</v>
      </c>
    </row>
    <row r="2842" spans="1:9">
      <c r="A2842">
        <v>2841</v>
      </c>
      <c r="B2842">
        <v>1837</v>
      </c>
      <c r="C2842">
        <v>1</v>
      </c>
      <c r="D2842">
        <v>163</v>
      </c>
      <c r="E2842" t="s">
        <v>5</v>
      </c>
      <c r="F2842">
        <v>35</v>
      </c>
      <c r="G2842" t="s">
        <v>1</v>
      </c>
      <c r="H2842" t="s">
        <v>17</v>
      </c>
      <c r="I2842" t="s">
        <v>8</v>
      </c>
    </row>
    <row r="2843" spans="1:9">
      <c r="A2843">
        <v>2842</v>
      </c>
      <c r="B2843">
        <v>794</v>
      </c>
      <c r="C2843">
        <v>5</v>
      </c>
      <c r="D2843">
        <v>142</v>
      </c>
      <c r="E2843" t="s">
        <v>5</v>
      </c>
      <c r="F2843">
        <v>27</v>
      </c>
      <c r="G2843" t="s">
        <v>1</v>
      </c>
      <c r="H2843" t="s">
        <v>17</v>
      </c>
      <c r="I2843" t="s">
        <v>12</v>
      </c>
    </row>
    <row r="2844" spans="1:9">
      <c r="A2844">
        <v>2843</v>
      </c>
      <c r="B2844">
        <v>1223</v>
      </c>
      <c r="C2844">
        <v>2</v>
      </c>
      <c r="D2844">
        <v>90</v>
      </c>
      <c r="E2844" t="s">
        <v>6</v>
      </c>
      <c r="F2844">
        <v>27</v>
      </c>
      <c r="G2844" t="s">
        <v>1</v>
      </c>
      <c r="H2844" t="s">
        <v>18</v>
      </c>
      <c r="I2844" t="s">
        <v>9</v>
      </c>
    </row>
    <row r="2845" spans="1:9">
      <c r="A2845">
        <v>2844</v>
      </c>
      <c r="B2845">
        <v>1439</v>
      </c>
      <c r="C2845">
        <v>5</v>
      </c>
      <c r="D2845">
        <v>127</v>
      </c>
      <c r="E2845" t="s">
        <v>5</v>
      </c>
      <c r="F2845">
        <v>28</v>
      </c>
      <c r="G2845" t="s">
        <v>1</v>
      </c>
      <c r="H2845" t="s">
        <v>18</v>
      </c>
      <c r="I2845" t="s">
        <v>12</v>
      </c>
    </row>
    <row r="2846" spans="1:9">
      <c r="A2846">
        <v>2845</v>
      </c>
      <c r="B2846">
        <v>631</v>
      </c>
      <c r="C2846">
        <v>9</v>
      </c>
      <c r="D2846">
        <v>90</v>
      </c>
      <c r="E2846" t="s">
        <v>6</v>
      </c>
      <c r="F2846">
        <v>22</v>
      </c>
      <c r="G2846" t="s">
        <v>2</v>
      </c>
      <c r="H2846" t="s">
        <v>18</v>
      </c>
      <c r="I2846" t="s">
        <v>24</v>
      </c>
    </row>
    <row r="2847" spans="1:9">
      <c r="A2847">
        <v>2846</v>
      </c>
      <c r="B2847">
        <v>854</v>
      </c>
      <c r="C2847">
        <v>1</v>
      </c>
      <c r="D2847">
        <v>225</v>
      </c>
      <c r="E2847" t="s">
        <v>6</v>
      </c>
      <c r="F2847">
        <v>29</v>
      </c>
      <c r="G2847" t="s">
        <v>1</v>
      </c>
      <c r="H2847" t="s">
        <v>17</v>
      </c>
      <c r="I2847" t="s">
        <v>8</v>
      </c>
    </row>
    <row r="2848" spans="1:9">
      <c r="A2848">
        <v>2847</v>
      </c>
      <c r="B2848">
        <v>1203</v>
      </c>
      <c r="C2848">
        <v>4</v>
      </c>
      <c r="D2848">
        <v>245</v>
      </c>
      <c r="E2848" t="s">
        <v>6</v>
      </c>
      <c r="F2848">
        <v>27</v>
      </c>
      <c r="G2848" t="s">
        <v>1</v>
      </c>
      <c r="H2848" t="s">
        <v>18</v>
      </c>
      <c r="I2848" t="s">
        <v>11</v>
      </c>
    </row>
    <row r="2849" spans="1:9">
      <c r="A2849">
        <v>2848</v>
      </c>
      <c r="B2849">
        <v>1775</v>
      </c>
      <c r="C2849">
        <v>5</v>
      </c>
      <c r="D2849">
        <v>234</v>
      </c>
      <c r="E2849" t="s">
        <v>5</v>
      </c>
      <c r="F2849">
        <v>28</v>
      </c>
      <c r="G2849" t="s">
        <v>1</v>
      </c>
      <c r="H2849" t="s">
        <v>17</v>
      </c>
      <c r="I2849" t="s">
        <v>12</v>
      </c>
    </row>
    <row r="2850" spans="1:9">
      <c r="A2850">
        <v>2849</v>
      </c>
      <c r="B2850">
        <v>1635</v>
      </c>
      <c r="C2850">
        <v>2</v>
      </c>
      <c r="D2850">
        <v>167</v>
      </c>
      <c r="E2850" t="s">
        <v>6</v>
      </c>
      <c r="F2850">
        <v>23</v>
      </c>
      <c r="G2850" t="s">
        <v>1</v>
      </c>
      <c r="H2850" t="s">
        <v>18</v>
      </c>
      <c r="I2850" t="s">
        <v>9</v>
      </c>
    </row>
    <row r="2851" spans="1:9">
      <c r="A2851">
        <v>2850</v>
      </c>
      <c r="B2851">
        <v>1194</v>
      </c>
      <c r="C2851">
        <v>3</v>
      </c>
      <c r="D2851">
        <v>207</v>
      </c>
      <c r="E2851" t="s">
        <v>5</v>
      </c>
      <c r="F2851">
        <v>25</v>
      </c>
      <c r="G2851" t="s">
        <v>1</v>
      </c>
      <c r="H2851" t="s">
        <v>17</v>
      </c>
      <c r="I2851" t="s">
        <v>10</v>
      </c>
    </row>
    <row r="2852" spans="1:9">
      <c r="A2852">
        <v>2851</v>
      </c>
      <c r="B2852">
        <v>272</v>
      </c>
      <c r="C2852">
        <v>6</v>
      </c>
      <c r="D2852">
        <v>40</v>
      </c>
      <c r="E2852" t="s">
        <v>6</v>
      </c>
      <c r="F2852">
        <v>37</v>
      </c>
      <c r="G2852" t="s">
        <v>2</v>
      </c>
      <c r="H2852" t="s">
        <v>18</v>
      </c>
      <c r="I2852" t="s">
        <v>21</v>
      </c>
    </row>
    <row r="2853" spans="1:9">
      <c r="A2853">
        <v>2852</v>
      </c>
      <c r="B2853">
        <v>1236</v>
      </c>
      <c r="C2853">
        <v>7</v>
      </c>
      <c r="D2853">
        <v>373</v>
      </c>
      <c r="E2853" t="s">
        <v>5</v>
      </c>
      <c r="F2853">
        <v>24</v>
      </c>
      <c r="G2853" t="s">
        <v>2</v>
      </c>
      <c r="H2853" t="s">
        <v>18</v>
      </c>
      <c r="I2853" t="s">
        <v>22</v>
      </c>
    </row>
    <row r="2854" spans="1:9">
      <c r="A2854">
        <v>2853</v>
      </c>
      <c r="B2854">
        <v>740</v>
      </c>
      <c r="C2854">
        <v>6</v>
      </c>
      <c r="D2854">
        <v>40</v>
      </c>
      <c r="E2854" t="s">
        <v>6</v>
      </c>
      <c r="F2854">
        <v>31</v>
      </c>
      <c r="G2854" t="s">
        <v>2</v>
      </c>
      <c r="H2854" t="s">
        <v>18</v>
      </c>
      <c r="I2854" t="s">
        <v>21</v>
      </c>
    </row>
    <row r="2855" spans="1:9">
      <c r="A2855">
        <v>2854</v>
      </c>
      <c r="B2855">
        <v>129</v>
      </c>
      <c r="C2855">
        <v>1</v>
      </c>
      <c r="D2855">
        <v>90</v>
      </c>
      <c r="E2855" t="s">
        <v>6</v>
      </c>
      <c r="F2855">
        <v>24</v>
      </c>
      <c r="G2855" t="s">
        <v>1</v>
      </c>
      <c r="H2855" t="s">
        <v>18</v>
      </c>
      <c r="I2855" t="s">
        <v>8</v>
      </c>
    </row>
    <row r="2856" spans="1:9">
      <c r="A2856">
        <v>2855</v>
      </c>
      <c r="B2856">
        <v>460</v>
      </c>
      <c r="C2856">
        <v>4</v>
      </c>
      <c r="D2856">
        <v>229</v>
      </c>
      <c r="E2856" t="s">
        <v>5</v>
      </c>
      <c r="F2856">
        <v>33</v>
      </c>
      <c r="G2856" t="s">
        <v>1</v>
      </c>
      <c r="H2856" t="s">
        <v>18</v>
      </c>
      <c r="I2856" t="s">
        <v>11</v>
      </c>
    </row>
    <row r="2857" spans="1:9">
      <c r="A2857">
        <v>2856</v>
      </c>
      <c r="B2857">
        <v>1298</v>
      </c>
      <c r="C2857">
        <v>3</v>
      </c>
      <c r="D2857">
        <v>131</v>
      </c>
      <c r="E2857" t="s">
        <v>5</v>
      </c>
      <c r="F2857">
        <v>28</v>
      </c>
      <c r="G2857" t="s">
        <v>1</v>
      </c>
      <c r="H2857" t="s">
        <v>18</v>
      </c>
      <c r="I2857" t="s">
        <v>10</v>
      </c>
    </row>
    <row r="2858" spans="1:9">
      <c r="A2858">
        <v>2857</v>
      </c>
      <c r="B2858">
        <v>1416</v>
      </c>
      <c r="C2858">
        <v>8</v>
      </c>
      <c r="D2858">
        <v>90</v>
      </c>
      <c r="E2858" t="s">
        <v>6</v>
      </c>
      <c r="F2858">
        <v>29</v>
      </c>
      <c r="G2858" t="s">
        <v>2</v>
      </c>
      <c r="H2858" t="s">
        <v>18</v>
      </c>
      <c r="I2858" t="s">
        <v>23</v>
      </c>
    </row>
    <row r="2859" spans="1:9">
      <c r="A2859">
        <v>2858</v>
      </c>
      <c r="B2859">
        <v>1673</v>
      </c>
      <c r="C2859">
        <v>5</v>
      </c>
      <c r="D2859">
        <v>152</v>
      </c>
      <c r="E2859" t="s">
        <v>5</v>
      </c>
      <c r="F2859">
        <v>21</v>
      </c>
      <c r="G2859" t="s">
        <v>1</v>
      </c>
      <c r="H2859" t="s">
        <v>17</v>
      </c>
      <c r="I2859" t="s">
        <v>12</v>
      </c>
    </row>
    <row r="2860" spans="1:9">
      <c r="A2860">
        <v>2859</v>
      </c>
      <c r="B2860">
        <v>1314</v>
      </c>
      <c r="C2860">
        <v>4</v>
      </c>
      <c r="D2860">
        <v>161</v>
      </c>
      <c r="E2860" t="s">
        <v>6</v>
      </c>
      <c r="F2860">
        <v>18</v>
      </c>
      <c r="G2860" t="s">
        <v>1</v>
      </c>
      <c r="H2860" t="s">
        <v>18</v>
      </c>
      <c r="I2860" t="s">
        <v>11</v>
      </c>
    </row>
    <row r="2861" spans="1:9">
      <c r="A2861">
        <v>2860</v>
      </c>
      <c r="B2861">
        <v>380</v>
      </c>
      <c r="C2861">
        <v>4</v>
      </c>
      <c r="D2861">
        <v>231</v>
      </c>
      <c r="E2861" t="s">
        <v>6</v>
      </c>
      <c r="F2861">
        <v>27</v>
      </c>
      <c r="G2861" t="s">
        <v>1</v>
      </c>
      <c r="H2861" t="s">
        <v>17</v>
      </c>
      <c r="I2861" t="s">
        <v>11</v>
      </c>
    </row>
    <row r="2862" spans="1:9">
      <c r="A2862">
        <v>2861</v>
      </c>
      <c r="B2862">
        <v>1165</v>
      </c>
      <c r="C2862">
        <v>2</v>
      </c>
      <c r="D2862">
        <v>101</v>
      </c>
      <c r="E2862" t="s">
        <v>6</v>
      </c>
      <c r="F2862">
        <v>27</v>
      </c>
      <c r="G2862" t="s">
        <v>1</v>
      </c>
      <c r="H2862" t="s">
        <v>18</v>
      </c>
      <c r="I2862" t="s">
        <v>9</v>
      </c>
    </row>
    <row r="2863" spans="1:9">
      <c r="A2863">
        <v>2862</v>
      </c>
      <c r="B2863">
        <v>1742</v>
      </c>
      <c r="C2863">
        <v>1</v>
      </c>
      <c r="D2863">
        <v>174</v>
      </c>
      <c r="E2863" t="s">
        <v>6</v>
      </c>
      <c r="F2863">
        <v>30</v>
      </c>
      <c r="G2863" t="s">
        <v>1</v>
      </c>
      <c r="H2863" t="s">
        <v>18</v>
      </c>
      <c r="I2863" t="s">
        <v>8</v>
      </c>
    </row>
    <row r="2864" spans="1:9">
      <c r="A2864">
        <v>2863</v>
      </c>
      <c r="B2864">
        <v>273</v>
      </c>
      <c r="C2864">
        <v>4</v>
      </c>
      <c r="D2864">
        <v>94</v>
      </c>
      <c r="E2864" t="s">
        <v>6</v>
      </c>
      <c r="F2864">
        <v>19</v>
      </c>
      <c r="G2864" t="s">
        <v>1</v>
      </c>
      <c r="H2864" t="s">
        <v>18</v>
      </c>
      <c r="I2864" t="s">
        <v>11</v>
      </c>
    </row>
    <row r="2865" spans="1:9">
      <c r="A2865">
        <v>2864</v>
      </c>
      <c r="B2865">
        <v>891</v>
      </c>
      <c r="C2865">
        <v>2</v>
      </c>
      <c r="D2865">
        <v>172</v>
      </c>
      <c r="E2865" t="s">
        <v>6</v>
      </c>
      <c r="F2865">
        <v>20</v>
      </c>
      <c r="G2865" t="s">
        <v>1</v>
      </c>
      <c r="H2865" t="s">
        <v>17</v>
      </c>
      <c r="I2865" t="s">
        <v>9</v>
      </c>
    </row>
    <row r="2866" spans="1:9">
      <c r="A2866">
        <v>2865</v>
      </c>
      <c r="B2866">
        <v>1281</v>
      </c>
      <c r="C2866">
        <v>1</v>
      </c>
      <c r="D2866">
        <v>86</v>
      </c>
      <c r="E2866" t="s">
        <v>6</v>
      </c>
      <c r="F2866">
        <v>25</v>
      </c>
      <c r="G2866" t="s">
        <v>1</v>
      </c>
      <c r="H2866" t="s">
        <v>18</v>
      </c>
      <c r="I2866" t="s">
        <v>8</v>
      </c>
    </row>
    <row r="2867" spans="1:9">
      <c r="A2867">
        <v>2866</v>
      </c>
      <c r="B2867">
        <v>1243</v>
      </c>
      <c r="C2867">
        <v>2</v>
      </c>
      <c r="D2867">
        <v>90</v>
      </c>
      <c r="E2867" t="s">
        <v>5</v>
      </c>
      <c r="F2867">
        <v>20</v>
      </c>
      <c r="G2867" t="s">
        <v>1</v>
      </c>
      <c r="H2867" t="s">
        <v>18</v>
      </c>
      <c r="I2867" t="s">
        <v>9</v>
      </c>
    </row>
    <row r="2868" spans="1:9">
      <c r="A2868">
        <v>2867</v>
      </c>
      <c r="B2868">
        <v>123</v>
      </c>
      <c r="C2868">
        <v>7</v>
      </c>
      <c r="D2868">
        <v>40</v>
      </c>
      <c r="E2868" t="s">
        <v>5</v>
      </c>
      <c r="F2868">
        <v>37</v>
      </c>
      <c r="G2868" t="s">
        <v>2</v>
      </c>
      <c r="H2868" t="s">
        <v>18</v>
      </c>
      <c r="I2868" t="s">
        <v>22</v>
      </c>
    </row>
    <row r="2869" spans="1:9">
      <c r="A2869">
        <v>2868</v>
      </c>
      <c r="B2869">
        <v>119</v>
      </c>
      <c r="C2869">
        <v>9</v>
      </c>
      <c r="D2869">
        <v>40</v>
      </c>
      <c r="E2869" t="s">
        <v>5</v>
      </c>
      <c r="F2869">
        <v>33</v>
      </c>
      <c r="G2869" t="s">
        <v>2</v>
      </c>
      <c r="H2869" t="s">
        <v>18</v>
      </c>
      <c r="I2869" t="s">
        <v>24</v>
      </c>
    </row>
    <row r="2870" spans="1:9">
      <c r="A2870">
        <v>2869</v>
      </c>
      <c r="B2870">
        <v>104</v>
      </c>
      <c r="C2870">
        <v>9</v>
      </c>
      <c r="D2870">
        <v>90</v>
      </c>
      <c r="E2870" t="s">
        <v>6</v>
      </c>
      <c r="F2870">
        <v>31</v>
      </c>
      <c r="G2870" t="s">
        <v>2</v>
      </c>
      <c r="H2870" t="s">
        <v>18</v>
      </c>
      <c r="I2870" t="s">
        <v>24</v>
      </c>
    </row>
    <row r="2871" spans="1:9">
      <c r="A2871">
        <v>2870</v>
      </c>
      <c r="B2871">
        <v>1879</v>
      </c>
      <c r="C2871">
        <v>3</v>
      </c>
      <c r="D2871">
        <v>90</v>
      </c>
      <c r="E2871" t="s">
        <v>5</v>
      </c>
      <c r="F2871">
        <v>25</v>
      </c>
      <c r="G2871" t="s">
        <v>1</v>
      </c>
      <c r="H2871" t="s">
        <v>18</v>
      </c>
      <c r="I2871" t="s">
        <v>10</v>
      </c>
    </row>
    <row r="2872" spans="1:9">
      <c r="A2872">
        <v>2871</v>
      </c>
      <c r="B2872">
        <v>853</v>
      </c>
      <c r="C2872">
        <v>2</v>
      </c>
      <c r="D2872">
        <v>90</v>
      </c>
      <c r="E2872" t="s">
        <v>5</v>
      </c>
      <c r="F2872">
        <v>39</v>
      </c>
      <c r="G2872" t="s">
        <v>1</v>
      </c>
      <c r="H2872" t="s">
        <v>18</v>
      </c>
      <c r="I2872" t="s">
        <v>9</v>
      </c>
    </row>
    <row r="2873" spans="1:9">
      <c r="A2873">
        <v>2872</v>
      </c>
      <c r="B2873">
        <v>459</v>
      </c>
      <c r="C2873">
        <v>2</v>
      </c>
      <c r="D2873">
        <v>199</v>
      </c>
      <c r="E2873" t="s">
        <v>5</v>
      </c>
      <c r="F2873">
        <v>27</v>
      </c>
      <c r="G2873" t="s">
        <v>1</v>
      </c>
      <c r="H2873" t="s">
        <v>18</v>
      </c>
      <c r="I2873" t="s">
        <v>9</v>
      </c>
    </row>
    <row r="2874" spans="1:9">
      <c r="A2874">
        <v>2873</v>
      </c>
      <c r="B2874">
        <v>1390</v>
      </c>
      <c r="C2874">
        <v>3</v>
      </c>
      <c r="D2874">
        <v>134</v>
      </c>
      <c r="E2874" t="s">
        <v>6</v>
      </c>
      <c r="F2874">
        <v>33</v>
      </c>
      <c r="G2874" t="s">
        <v>1</v>
      </c>
      <c r="H2874" t="s">
        <v>18</v>
      </c>
      <c r="I2874" t="s">
        <v>10</v>
      </c>
    </row>
    <row r="2875" spans="1:9">
      <c r="A2875">
        <v>2874</v>
      </c>
      <c r="B2875">
        <v>817</v>
      </c>
      <c r="C2875">
        <v>5</v>
      </c>
      <c r="D2875">
        <v>90</v>
      </c>
      <c r="E2875" t="s">
        <v>5</v>
      </c>
      <c r="F2875">
        <v>27</v>
      </c>
      <c r="G2875" t="s">
        <v>1</v>
      </c>
      <c r="H2875" t="s">
        <v>18</v>
      </c>
      <c r="I2875" t="s">
        <v>12</v>
      </c>
    </row>
    <row r="2876" spans="1:9">
      <c r="A2876">
        <v>2875</v>
      </c>
      <c r="B2876">
        <v>1229</v>
      </c>
      <c r="C2876">
        <v>8</v>
      </c>
      <c r="D2876">
        <v>40</v>
      </c>
      <c r="E2876" t="s">
        <v>6</v>
      </c>
      <c r="F2876">
        <v>38</v>
      </c>
      <c r="G2876" t="s">
        <v>2</v>
      </c>
      <c r="H2876" t="s">
        <v>18</v>
      </c>
      <c r="I2876" t="s">
        <v>23</v>
      </c>
    </row>
    <row r="2877" spans="1:9">
      <c r="A2877">
        <v>2876</v>
      </c>
      <c r="B2877">
        <v>1379</v>
      </c>
      <c r="C2877">
        <v>5</v>
      </c>
      <c r="D2877">
        <v>216</v>
      </c>
      <c r="E2877" t="s">
        <v>6</v>
      </c>
      <c r="F2877">
        <v>32</v>
      </c>
      <c r="G2877" t="s">
        <v>1</v>
      </c>
      <c r="H2877" t="s">
        <v>17</v>
      </c>
      <c r="I2877" t="s">
        <v>12</v>
      </c>
    </row>
    <row r="2878" spans="1:9">
      <c r="A2878">
        <v>2877</v>
      </c>
      <c r="B2878">
        <v>997</v>
      </c>
      <c r="C2878">
        <v>3</v>
      </c>
      <c r="D2878">
        <v>249</v>
      </c>
      <c r="E2878" t="s">
        <v>5</v>
      </c>
      <c r="F2878">
        <v>29</v>
      </c>
      <c r="G2878" t="s">
        <v>1</v>
      </c>
      <c r="H2878" t="s">
        <v>18</v>
      </c>
      <c r="I2878" t="s">
        <v>10</v>
      </c>
    </row>
    <row r="2879" spans="1:9">
      <c r="A2879">
        <v>2878</v>
      </c>
      <c r="B2879">
        <v>2027</v>
      </c>
      <c r="C2879">
        <v>2</v>
      </c>
      <c r="D2879">
        <v>202</v>
      </c>
      <c r="E2879" t="s">
        <v>6</v>
      </c>
      <c r="F2879">
        <v>30</v>
      </c>
      <c r="G2879" t="s">
        <v>1</v>
      </c>
      <c r="H2879" t="s">
        <v>17</v>
      </c>
      <c r="I2879" t="s">
        <v>9</v>
      </c>
    </row>
    <row r="2880" spans="1:9">
      <c r="A2880">
        <v>2879</v>
      </c>
      <c r="B2880">
        <v>343</v>
      </c>
      <c r="C2880">
        <v>2</v>
      </c>
      <c r="D2880">
        <v>116</v>
      </c>
      <c r="E2880" t="s">
        <v>5</v>
      </c>
      <c r="F2880">
        <v>24</v>
      </c>
      <c r="G2880" t="s">
        <v>1</v>
      </c>
      <c r="H2880" t="s">
        <v>18</v>
      </c>
      <c r="I2880" t="s">
        <v>9</v>
      </c>
    </row>
    <row r="2881" spans="1:9">
      <c r="A2881">
        <v>2880</v>
      </c>
      <c r="B2881">
        <v>1043</v>
      </c>
      <c r="C2881">
        <v>1</v>
      </c>
      <c r="D2881">
        <v>90</v>
      </c>
      <c r="E2881" t="s">
        <v>5</v>
      </c>
      <c r="F2881">
        <v>18</v>
      </c>
      <c r="G2881" t="s">
        <v>1</v>
      </c>
      <c r="H2881" t="s">
        <v>18</v>
      </c>
      <c r="I2881" t="s">
        <v>8</v>
      </c>
    </row>
    <row r="2882" spans="1:9">
      <c r="A2882">
        <v>2881</v>
      </c>
      <c r="B2882">
        <v>1891</v>
      </c>
      <c r="C2882">
        <v>2</v>
      </c>
      <c r="D2882">
        <v>90</v>
      </c>
      <c r="E2882" t="s">
        <v>6</v>
      </c>
      <c r="F2882">
        <v>33</v>
      </c>
      <c r="G2882" t="s">
        <v>1</v>
      </c>
      <c r="H2882" t="s">
        <v>18</v>
      </c>
      <c r="I2882" t="s">
        <v>9</v>
      </c>
    </row>
    <row r="2883" spans="1:9">
      <c r="A2883">
        <v>2882</v>
      </c>
      <c r="B2883">
        <v>1614</v>
      </c>
      <c r="C2883">
        <v>8</v>
      </c>
      <c r="D2883">
        <v>90</v>
      </c>
      <c r="E2883" t="s">
        <v>6</v>
      </c>
      <c r="F2883">
        <v>33</v>
      </c>
      <c r="G2883" t="s">
        <v>2</v>
      </c>
      <c r="H2883" t="s">
        <v>18</v>
      </c>
      <c r="I2883" t="s">
        <v>23</v>
      </c>
    </row>
    <row r="2884" spans="1:9">
      <c r="A2884">
        <v>2883</v>
      </c>
      <c r="B2884">
        <v>406</v>
      </c>
      <c r="C2884">
        <v>9</v>
      </c>
      <c r="D2884">
        <v>40</v>
      </c>
      <c r="E2884" t="s">
        <v>6</v>
      </c>
      <c r="F2884">
        <v>35</v>
      </c>
      <c r="G2884" t="s">
        <v>2</v>
      </c>
      <c r="H2884" t="s">
        <v>18</v>
      </c>
      <c r="I2884" t="s">
        <v>24</v>
      </c>
    </row>
    <row r="2885" spans="1:9">
      <c r="A2885">
        <v>2884</v>
      </c>
      <c r="B2885">
        <v>1843</v>
      </c>
      <c r="C2885">
        <v>6</v>
      </c>
      <c r="D2885">
        <v>40</v>
      </c>
      <c r="E2885" t="s">
        <v>6</v>
      </c>
      <c r="F2885">
        <v>26</v>
      </c>
      <c r="G2885" t="s">
        <v>2</v>
      </c>
      <c r="H2885" t="s">
        <v>18</v>
      </c>
      <c r="I2885" t="s">
        <v>21</v>
      </c>
    </row>
    <row r="2886" spans="1:9">
      <c r="A2886">
        <v>2885</v>
      </c>
      <c r="B2886">
        <v>1051</v>
      </c>
      <c r="C2886">
        <v>8</v>
      </c>
      <c r="D2886">
        <v>228</v>
      </c>
      <c r="E2886" t="s">
        <v>5</v>
      </c>
      <c r="F2886">
        <v>50</v>
      </c>
      <c r="G2886" t="s">
        <v>2</v>
      </c>
      <c r="H2886" t="s">
        <v>17</v>
      </c>
      <c r="I2886" t="s">
        <v>23</v>
      </c>
    </row>
    <row r="2887" spans="1:9">
      <c r="A2887">
        <v>2886</v>
      </c>
      <c r="B2887">
        <v>79</v>
      </c>
      <c r="C2887">
        <v>7</v>
      </c>
      <c r="D2887">
        <v>40</v>
      </c>
      <c r="E2887" t="s">
        <v>6</v>
      </c>
      <c r="F2887">
        <v>33</v>
      </c>
      <c r="G2887" t="s">
        <v>2</v>
      </c>
      <c r="H2887" t="s">
        <v>18</v>
      </c>
      <c r="I2887" t="s">
        <v>22</v>
      </c>
    </row>
    <row r="2888" spans="1:9">
      <c r="A2888">
        <v>2887</v>
      </c>
      <c r="B2888">
        <v>983</v>
      </c>
      <c r="C2888">
        <v>3</v>
      </c>
      <c r="D2888">
        <v>90</v>
      </c>
      <c r="E2888" t="s">
        <v>6</v>
      </c>
      <c r="F2888">
        <v>28</v>
      </c>
      <c r="G2888" t="s">
        <v>1</v>
      </c>
      <c r="H2888" t="s">
        <v>18</v>
      </c>
      <c r="I2888" t="s">
        <v>10</v>
      </c>
    </row>
    <row r="2889" spans="1:9">
      <c r="A2889">
        <v>2888</v>
      </c>
      <c r="B2889">
        <v>1343</v>
      </c>
      <c r="C2889">
        <v>5</v>
      </c>
      <c r="D2889">
        <v>145</v>
      </c>
      <c r="E2889" t="s">
        <v>6</v>
      </c>
      <c r="F2889">
        <v>32</v>
      </c>
      <c r="G2889" t="s">
        <v>1</v>
      </c>
      <c r="H2889" t="s">
        <v>17</v>
      </c>
      <c r="I2889" t="s">
        <v>12</v>
      </c>
    </row>
    <row r="2890" spans="1:9">
      <c r="A2890">
        <v>2889</v>
      </c>
      <c r="B2890">
        <v>1872</v>
      </c>
      <c r="C2890">
        <v>6</v>
      </c>
      <c r="D2890">
        <v>90</v>
      </c>
      <c r="E2890" t="s">
        <v>6</v>
      </c>
      <c r="F2890">
        <v>27</v>
      </c>
      <c r="G2890" t="s">
        <v>2</v>
      </c>
      <c r="H2890" t="s">
        <v>18</v>
      </c>
      <c r="I2890" t="s">
        <v>21</v>
      </c>
    </row>
    <row r="2891" spans="1:9">
      <c r="A2891">
        <v>2890</v>
      </c>
      <c r="B2891">
        <v>623</v>
      </c>
      <c r="C2891">
        <v>9</v>
      </c>
      <c r="D2891">
        <v>40</v>
      </c>
      <c r="E2891" t="s">
        <v>5</v>
      </c>
      <c r="F2891">
        <v>22</v>
      </c>
      <c r="G2891" t="s">
        <v>2</v>
      </c>
      <c r="H2891" t="s">
        <v>18</v>
      </c>
      <c r="I2891" t="s">
        <v>24</v>
      </c>
    </row>
    <row r="2892" spans="1:9">
      <c r="A2892">
        <v>2891</v>
      </c>
      <c r="B2892">
        <v>212</v>
      </c>
      <c r="C2892">
        <v>8</v>
      </c>
      <c r="D2892">
        <v>40</v>
      </c>
      <c r="E2892" t="s">
        <v>5</v>
      </c>
      <c r="F2892">
        <v>23</v>
      </c>
      <c r="G2892" t="s">
        <v>2</v>
      </c>
      <c r="H2892" t="s">
        <v>18</v>
      </c>
      <c r="I2892" t="s">
        <v>23</v>
      </c>
    </row>
    <row r="2893" spans="1:9">
      <c r="A2893">
        <v>2892</v>
      </c>
      <c r="B2893">
        <v>1502</v>
      </c>
      <c r="C2893">
        <v>4</v>
      </c>
      <c r="D2893">
        <v>193</v>
      </c>
      <c r="E2893" t="s">
        <v>6</v>
      </c>
      <c r="F2893">
        <v>24</v>
      </c>
      <c r="G2893" t="s">
        <v>1</v>
      </c>
      <c r="H2893" t="s">
        <v>17</v>
      </c>
      <c r="I2893" t="s">
        <v>11</v>
      </c>
    </row>
    <row r="2894" spans="1:9">
      <c r="A2894">
        <v>2893</v>
      </c>
      <c r="B2894">
        <v>1432</v>
      </c>
      <c r="C2894">
        <v>2</v>
      </c>
      <c r="D2894">
        <v>143</v>
      </c>
      <c r="E2894" t="s">
        <v>5</v>
      </c>
      <c r="F2894">
        <v>22</v>
      </c>
      <c r="G2894" t="s">
        <v>1</v>
      </c>
      <c r="H2894" t="s">
        <v>18</v>
      </c>
      <c r="I2894" t="s">
        <v>9</v>
      </c>
    </row>
    <row r="2895" spans="1:9">
      <c r="A2895">
        <v>2894</v>
      </c>
      <c r="B2895">
        <v>885</v>
      </c>
      <c r="C2895">
        <v>2</v>
      </c>
      <c r="D2895">
        <v>199</v>
      </c>
      <c r="E2895" t="s">
        <v>6</v>
      </c>
      <c r="F2895">
        <v>26</v>
      </c>
      <c r="G2895" t="s">
        <v>1</v>
      </c>
      <c r="H2895" t="s">
        <v>18</v>
      </c>
      <c r="I2895" t="s">
        <v>9</v>
      </c>
    </row>
    <row r="2896" spans="1:9">
      <c r="A2896">
        <v>2895</v>
      </c>
      <c r="B2896">
        <v>1178</v>
      </c>
      <c r="C2896">
        <v>8</v>
      </c>
      <c r="D2896">
        <v>40</v>
      </c>
      <c r="E2896" t="s">
        <v>5</v>
      </c>
      <c r="F2896">
        <v>25</v>
      </c>
      <c r="G2896" t="s">
        <v>2</v>
      </c>
      <c r="H2896" t="s">
        <v>18</v>
      </c>
      <c r="I2896" t="s">
        <v>23</v>
      </c>
    </row>
    <row r="2897" spans="1:9">
      <c r="A2897">
        <v>2896</v>
      </c>
      <c r="B2897">
        <v>698</v>
      </c>
      <c r="C2897">
        <v>9</v>
      </c>
      <c r="D2897">
        <v>40</v>
      </c>
      <c r="E2897" t="s">
        <v>5</v>
      </c>
      <c r="F2897">
        <v>24</v>
      </c>
      <c r="G2897" t="s">
        <v>2</v>
      </c>
      <c r="H2897" t="s">
        <v>18</v>
      </c>
      <c r="I2897" t="s">
        <v>24</v>
      </c>
    </row>
    <row r="2898" spans="1:9">
      <c r="A2898">
        <v>2897</v>
      </c>
      <c r="B2898">
        <v>1992</v>
      </c>
      <c r="C2898">
        <v>1</v>
      </c>
      <c r="D2898">
        <v>90</v>
      </c>
      <c r="E2898" t="s">
        <v>6</v>
      </c>
      <c r="F2898">
        <v>19</v>
      </c>
      <c r="G2898" t="s">
        <v>1</v>
      </c>
      <c r="H2898" t="s">
        <v>18</v>
      </c>
      <c r="I2898" t="s">
        <v>8</v>
      </c>
    </row>
    <row r="2899" spans="1:9">
      <c r="A2899">
        <v>2898</v>
      </c>
      <c r="B2899">
        <v>698</v>
      </c>
      <c r="C2899">
        <v>7</v>
      </c>
      <c r="D2899">
        <v>40</v>
      </c>
      <c r="E2899" t="s">
        <v>5</v>
      </c>
      <c r="F2899">
        <v>24</v>
      </c>
      <c r="G2899" t="s">
        <v>2</v>
      </c>
      <c r="H2899" t="s">
        <v>18</v>
      </c>
      <c r="I2899" t="s">
        <v>22</v>
      </c>
    </row>
    <row r="2900" spans="1:9">
      <c r="A2900">
        <v>2899</v>
      </c>
      <c r="B2900">
        <v>978</v>
      </c>
      <c r="C2900">
        <v>8</v>
      </c>
      <c r="D2900">
        <v>40</v>
      </c>
      <c r="E2900" t="s">
        <v>5</v>
      </c>
      <c r="F2900">
        <v>34</v>
      </c>
      <c r="G2900" t="s">
        <v>2</v>
      </c>
      <c r="H2900" t="s">
        <v>18</v>
      </c>
      <c r="I2900" t="s">
        <v>23</v>
      </c>
    </row>
    <row r="2901" spans="1:9">
      <c r="A2901">
        <v>2900</v>
      </c>
      <c r="B2901">
        <v>2006</v>
      </c>
      <c r="C2901">
        <v>5</v>
      </c>
      <c r="D2901">
        <v>114</v>
      </c>
      <c r="E2901" t="s">
        <v>5</v>
      </c>
      <c r="F2901">
        <v>21</v>
      </c>
      <c r="G2901" t="s">
        <v>1</v>
      </c>
      <c r="H2901" t="s">
        <v>17</v>
      </c>
      <c r="I2901" t="s">
        <v>12</v>
      </c>
    </row>
    <row r="2902" spans="1:9">
      <c r="A2902">
        <v>2901</v>
      </c>
      <c r="B2902">
        <v>1171</v>
      </c>
      <c r="C2902">
        <v>2</v>
      </c>
      <c r="D2902">
        <v>203</v>
      </c>
      <c r="E2902" t="s">
        <v>6</v>
      </c>
      <c r="F2902">
        <v>25</v>
      </c>
      <c r="G2902" t="s">
        <v>1</v>
      </c>
      <c r="H2902" t="s">
        <v>17</v>
      </c>
      <c r="I2902" t="s">
        <v>9</v>
      </c>
    </row>
    <row r="2903" spans="1:9">
      <c r="A2903">
        <v>2902</v>
      </c>
      <c r="B2903">
        <v>1194</v>
      </c>
      <c r="C2903">
        <v>2</v>
      </c>
      <c r="D2903">
        <v>179</v>
      </c>
      <c r="E2903" t="s">
        <v>5</v>
      </c>
      <c r="F2903">
        <v>25</v>
      </c>
      <c r="G2903" t="s">
        <v>1</v>
      </c>
      <c r="H2903" t="s">
        <v>18</v>
      </c>
      <c r="I2903" t="s">
        <v>9</v>
      </c>
    </row>
    <row r="2904" spans="1:9">
      <c r="A2904">
        <v>2903</v>
      </c>
      <c r="B2904">
        <v>1813</v>
      </c>
      <c r="C2904">
        <v>1</v>
      </c>
      <c r="D2904">
        <v>90</v>
      </c>
      <c r="E2904" t="s">
        <v>5</v>
      </c>
      <c r="F2904">
        <v>40</v>
      </c>
      <c r="G2904" t="s">
        <v>1</v>
      </c>
      <c r="H2904" t="s">
        <v>18</v>
      </c>
      <c r="I2904" t="s">
        <v>8</v>
      </c>
    </row>
    <row r="2905" spans="1:9">
      <c r="A2905">
        <v>2904</v>
      </c>
      <c r="B2905">
        <v>683</v>
      </c>
      <c r="C2905">
        <v>2</v>
      </c>
      <c r="D2905">
        <v>204</v>
      </c>
      <c r="E2905" t="s">
        <v>6</v>
      </c>
      <c r="F2905">
        <v>27</v>
      </c>
      <c r="G2905" t="s">
        <v>1</v>
      </c>
      <c r="H2905" t="s">
        <v>17</v>
      </c>
      <c r="I2905" t="s">
        <v>9</v>
      </c>
    </row>
    <row r="2906" spans="1:9">
      <c r="A2906">
        <v>2905</v>
      </c>
      <c r="B2906">
        <v>1596</v>
      </c>
      <c r="C2906">
        <v>6</v>
      </c>
      <c r="D2906">
        <v>40</v>
      </c>
      <c r="E2906" t="s">
        <v>6</v>
      </c>
      <c r="F2906">
        <v>26</v>
      </c>
      <c r="G2906" t="s">
        <v>2</v>
      </c>
      <c r="H2906" t="s">
        <v>18</v>
      </c>
      <c r="I2906" t="s">
        <v>21</v>
      </c>
    </row>
    <row r="2907" spans="1:9">
      <c r="A2907">
        <v>2906</v>
      </c>
      <c r="B2907">
        <v>988</v>
      </c>
      <c r="C2907">
        <v>2</v>
      </c>
      <c r="D2907">
        <v>165</v>
      </c>
      <c r="E2907" t="s">
        <v>6</v>
      </c>
      <c r="F2907">
        <v>26</v>
      </c>
      <c r="G2907" t="s">
        <v>1</v>
      </c>
      <c r="H2907" t="s">
        <v>17</v>
      </c>
      <c r="I2907" t="s">
        <v>9</v>
      </c>
    </row>
    <row r="2908" spans="1:9">
      <c r="A2908">
        <v>2907</v>
      </c>
      <c r="B2908">
        <v>704</v>
      </c>
      <c r="C2908">
        <v>1</v>
      </c>
      <c r="D2908">
        <v>90</v>
      </c>
      <c r="E2908" t="s">
        <v>5</v>
      </c>
      <c r="F2908">
        <v>26</v>
      </c>
      <c r="G2908" t="s">
        <v>1</v>
      </c>
      <c r="H2908" t="s">
        <v>18</v>
      </c>
      <c r="I2908" t="s">
        <v>8</v>
      </c>
    </row>
    <row r="2909" spans="1:9">
      <c r="A2909">
        <v>2908</v>
      </c>
      <c r="B2909">
        <v>261</v>
      </c>
      <c r="C2909">
        <v>7</v>
      </c>
      <c r="D2909">
        <v>266</v>
      </c>
      <c r="E2909" t="s">
        <v>5</v>
      </c>
      <c r="F2909">
        <v>22</v>
      </c>
      <c r="G2909" t="s">
        <v>2</v>
      </c>
      <c r="H2909" t="s">
        <v>18</v>
      </c>
      <c r="I2909" t="s">
        <v>22</v>
      </c>
    </row>
    <row r="2910" spans="1:9">
      <c r="A2910">
        <v>2909</v>
      </c>
      <c r="B2910">
        <v>1692</v>
      </c>
      <c r="C2910">
        <v>9</v>
      </c>
      <c r="D2910">
        <v>40</v>
      </c>
      <c r="E2910" t="s">
        <v>5</v>
      </c>
      <c r="F2910">
        <v>34</v>
      </c>
      <c r="G2910" t="s">
        <v>2</v>
      </c>
      <c r="H2910" t="s">
        <v>18</v>
      </c>
      <c r="I2910" t="s">
        <v>24</v>
      </c>
    </row>
    <row r="2911" spans="1:9">
      <c r="A2911">
        <v>2910</v>
      </c>
      <c r="B2911">
        <v>872</v>
      </c>
      <c r="C2911">
        <v>7</v>
      </c>
      <c r="D2911">
        <v>90</v>
      </c>
      <c r="E2911" t="s">
        <v>6</v>
      </c>
      <c r="F2911">
        <v>24</v>
      </c>
      <c r="G2911" t="s">
        <v>2</v>
      </c>
      <c r="H2911" t="s">
        <v>18</v>
      </c>
      <c r="I2911" t="s">
        <v>22</v>
      </c>
    </row>
    <row r="2912" spans="1:9">
      <c r="A2912">
        <v>2911</v>
      </c>
      <c r="B2912">
        <v>623</v>
      </c>
      <c r="C2912">
        <v>1</v>
      </c>
      <c r="D2912">
        <v>111</v>
      </c>
      <c r="E2912" t="s">
        <v>5</v>
      </c>
      <c r="F2912">
        <v>22</v>
      </c>
      <c r="G2912" t="s">
        <v>1</v>
      </c>
      <c r="H2912" t="s">
        <v>17</v>
      </c>
      <c r="I2912" t="s">
        <v>8</v>
      </c>
    </row>
    <row r="2913" spans="1:9">
      <c r="A2913">
        <v>2912</v>
      </c>
      <c r="B2913">
        <v>206</v>
      </c>
      <c r="C2913">
        <v>2</v>
      </c>
      <c r="D2913">
        <v>157</v>
      </c>
      <c r="E2913" t="s">
        <v>5</v>
      </c>
      <c r="F2913">
        <v>28</v>
      </c>
      <c r="G2913" t="s">
        <v>1</v>
      </c>
      <c r="H2913" t="s">
        <v>18</v>
      </c>
      <c r="I2913" t="s">
        <v>9</v>
      </c>
    </row>
    <row r="2914" spans="1:9">
      <c r="A2914">
        <v>2913</v>
      </c>
      <c r="B2914">
        <v>1055</v>
      </c>
      <c r="C2914">
        <v>6</v>
      </c>
      <c r="D2914">
        <v>90</v>
      </c>
      <c r="E2914" t="s">
        <v>5</v>
      </c>
      <c r="F2914">
        <v>26</v>
      </c>
      <c r="G2914" t="s">
        <v>2</v>
      </c>
      <c r="H2914" t="s">
        <v>18</v>
      </c>
      <c r="I2914" t="s">
        <v>21</v>
      </c>
    </row>
    <row r="2915" spans="1:9">
      <c r="A2915">
        <v>2914</v>
      </c>
      <c r="B2915">
        <v>1326</v>
      </c>
      <c r="C2915">
        <v>9</v>
      </c>
      <c r="D2915">
        <v>90</v>
      </c>
      <c r="E2915" t="s">
        <v>6</v>
      </c>
      <c r="F2915">
        <v>31</v>
      </c>
      <c r="G2915" t="s">
        <v>2</v>
      </c>
      <c r="H2915" t="s">
        <v>18</v>
      </c>
      <c r="I2915" t="s">
        <v>24</v>
      </c>
    </row>
    <row r="2916" spans="1:9">
      <c r="A2916">
        <v>2915</v>
      </c>
      <c r="B2916">
        <v>830</v>
      </c>
      <c r="C2916">
        <v>3</v>
      </c>
      <c r="D2916">
        <v>112</v>
      </c>
      <c r="E2916" t="s">
        <v>6</v>
      </c>
      <c r="F2916">
        <v>34</v>
      </c>
      <c r="G2916" t="s">
        <v>1</v>
      </c>
      <c r="H2916" t="s">
        <v>18</v>
      </c>
      <c r="I2916" t="s">
        <v>10</v>
      </c>
    </row>
    <row r="2917" spans="1:9">
      <c r="A2917">
        <v>2916</v>
      </c>
      <c r="B2917">
        <v>1908</v>
      </c>
      <c r="C2917">
        <v>5</v>
      </c>
      <c r="D2917">
        <v>144</v>
      </c>
      <c r="E2917" t="s">
        <v>5</v>
      </c>
      <c r="F2917">
        <v>24</v>
      </c>
      <c r="G2917" t="s">
        <v>1</v>
      </c>
      <c r="H2917" t="s">
        <v>18</v>
      </c>
      <c r="I2917" t="s">
        <v>12</v>
      </c>
    </row>
    <row r="2918" spans="1:9">
      <c r="A2918">
        <v>2917</v>
      </c>
      <c r="B2918">
        <v>227</v>
      </c>
      <c r="C2918">
        <v>9</v>
      </c>
      <c r="D2918">
        <v>40</v>
      </c>
      <c r="E2918" t="s">
        <v>5</v>
      </c>
      <c r="F2918">
        <v>45</v>
      </c>
      <c r="G2918" t="s">
        <v>2</v>
      </c>
      <c r="H2918" t="s">
        <v>18</v>
      </c>
      <c r="I2918" t="s">
        <v>24</v>
      </c>
    </row>
    <row r="2919" spans="1:9">
      <c r="A2919">
        <v>2918</v>
      </c>
      <c r="B2919">
        <v>583</v>
      </c>
      <c r="C2919">
        <v>6</v>
      </c>
      <c r="D2919">
        <v>90</v>
      </c>
      <c r="E2919" t="s">
        <v>6</v>
      </c>
      <c r="F2919">
        <v>22</v>
      </c>
      <c r="G2919" t="s">
        <v>2</v>
      </c>
      <c r="H2919" t="s">
        <v>18</v>
      </c>
      <c r="I2919" t="s">
        <v>21</v>
      </c>
    </row>
    <row r="2920" spans="1:9">
      <c r="A2920">
        <v>2919</v>
      </c>
      <c r="B2920">
        <v>791</v>
      </c>
      <c r="C2920">
        <v>3</v>
      </c>
      <c r="D2920">
        <v>185</v>
      </c>
      <c r="E2920" t="s">
        <v>6</v>
      </c>
      <c r="F2920">
        <v>30</v>
      </c>
      <c r="G2920" t="s">
        <v>1</v>
      </c>
      <c r="H2920" t="s">
        <v>18</v>
      </c>
      <c r="I2920" t="s">
        <v>10</v>
      </c>
    </row>
    <row r="2921" spans="1:9">
      <c r="A2921">
        <v>2920</v>
      </c>
      <c r="B2921">
        <v>2048</v>
      </c>
      <c r="C2921">
        <v>6</v>
      </c>
      <c r="D2921">
        <v>90</v>
      </c>
      <c r="E2921" t="s">
        <v>5</v>
      </c>
      <c r="F2921">
        <v>25</v>
      </c>
      <c r="G2921" t="s">
        <v>2</v>
      </c>
      <c r="H2921" t="s">
        <v>18</v>
      </c>
      <c r="I2921" t="s">
        <v>21</v>
      </c>
    </row>
    <row r="2922" spans="1:9">
      <c r="A2922">
        <v>2921</v>
      </c>
      <c r="B2922">
        <v>96</v>
      </c>
      <c r="C2922">
        <v>3</v>
      </c>
      <c r="D2922">
        <v>177</v>
      </c>
      <c r="E2922" t="s">
        <v>5</v>
      </c>
      <c r="F2922">
        <v>24</v>
      </c>
      <c r="G2922" t="s">
        <v>1</v>
      </c>
      <c r="H2922" t="s">
        <v>18</v>
      </c>
      <c r="I2922" t="s">
        <v>10</v>
      </c>
    </row>
    <row r="2923" spans="1:9">
      <c r="A2923">
        <v>2922</v>
      </c>
      <c r="B2923">
        <v>286</v>
      </c>
      <c r="C2923">
        <v>9</v>
      </c>
      <c r="D2923">
        <v>40</v>
      </c>
      <c r="E2923" t="s">
        <v>5</v>
      </c>
      <c r="F2923">
        <v>28</v>
      </c>
      <c r="G2923" t="s">
        <v>2</v>
      </c>
      <c r="H2923" t="s">
        <v>18</v>
      </c>
      <c r="I2923" t="s">
        <v>24</v>
      </c>
    </row>
    <row r="2924" spans="1:9">
      <c r="A2924">
        <v>2923</v>
      </c>
      <c r="B2924">
        <v>668</v>
      </c>
      <c r="C2924">
        <v>1</v>
      </c>
      <c r="D2924">
        <v>133</v>
      </c>
      <c r="E2924" t="s">
        <v>5</v>
      </c>
      <c r="F2924">
        <v>22</v>
      </c>
      <c r="G2924" t="s">
        <v>1</v>
      </c>
      <c r="H2924" t="s">
        <v>17</v>
      </c>
      <c r="I2924" t="s">
        <v>8</v>
      </c>
    </row>
    <row r="2925" spans="1:9">
      <c r="A2925">
        <v>2924</v>
      </c>
      <c r="B2925">
        <v>1116</v>
      </c>
      <c r="C2925">
        <v>5</v>
      </c>
      <c r="D2925">
        <v>90</v>
      </c>
      <c r="E2925" t="s">
        <v>6</v>
      </c>
      <c r="F2925">
        <v>26</v>
      </c>
      <c r="G2925" t="s">
        <v>1</v>
      </c>
      <c r="H2925" t="s">
        <v>18</v>
      </c>
      <c r="I2925" t="s">
        <v>12</v>
      </c>
    </row>
    <row r="2926" spans="1:9">
      <c r="A2926">
        <v>2925</v>
      </c>
      <c r="B2926">
        <v>1155</v>
      </c>
      <c r="C2926">
        <v>8</v>
      </c>
      <c r="D2926">
        <v>90</v>
      </c>
      <c r="E2926" t="s">
        <v>6</v>
      </c>
      <c r="F2926">
        <v>34</v>
      </c>
      <c r="G2926" t="s">
        <v>2</v>
      </c>
      <c r="H2926" t="s">
        <v>18</v>
      </c>
      <c r="I2926" t="s">
        <v>23</v>
      </c>
    </row>
    <row r="2927" spans="1:9">
      <c r="A2927">
        <v>2926</v>
      </c>
      <c r="B2927">
        <v>1649</v>
      </c>
      <c r="C2927">
        <v>9</v>
      </c>
      <c r="D2927">
        <v>40</v>
      </c>
      <c r="E2927" t="s">
        <v>6</v>
      </c>
      <c r="F2927">
        <v>25</v>
      </c>
      <c r="G2927" t="s">
        <v>2</v>
      </c>
      <c r="H2927" t="s">
        <v>18</v>
      </c>
      <c r="I2927" t="s">
        <v>24</v>
      </c>
    </row>
    <row r="2928" spans="1:9">
      <c r="A2928">
        <v>2927</v>
      </c>
      <c r="B2928">
        <v>387</v>
      </c>
      <c r="C2928">
        <v>5</v>
      </c>
      <c r="D2928">
        <v>147</v>
      </c>
      <c r="E2928" t="s">
        <v>5</v>
      </c>
      <c r="F2928">
        <v>32</v>
      </c>
      <c r="G2928" t="s">
        <v>1</v>
      </c>
      <c r="H2928" t="s">
        <v>18</v>
      </c>
      <c r="I2928" t="s">
        <v>12</v>
      </c>
    </row>
    <row r="2929" spans="1:9">
      <c r="A2929">
        <v>2928</v>
      </c>
      <c r="B2929">
        <v>1612</v>
      </c>
      <c r="C2929">
        <v>7</v>
      </c>
      <c r="D2929">
        <v>190</v>
      </c>
      <c r="E2929" t="s">
        <v>5</v>
      </c>
      <c r="F2929">
        <v>32</v>
      </c>
      <c r="G2929" t="s">
        <v>2</v>
      </c>
      <c r="H2929" t="s">
        <v>18</v>
      </c>
      <c r="I2929" t="s">
        <v>22</v>
      </c>
    </row>
    <row r="2930" spans="1:9">
      <c r="A2930">
        <v>2929</v>
      </c>
      <c r="B2930">
        <v>697</v>
      </c>
      <c r="C2930">
        <v>8</v>
      </c>
      <c r="D2930">
        <v>90</v>
      </c>
      <c r="E2930" t="s">
        <v>5</v>
      </c>
      <c r="F2930">
        <v>37</v>
      </c>
      <c r="G2930" t="s">
        <v>2</v>
      </c>
      <c r="H2930" t="s">
        <v>18</v>
      </c>
      <c r="I2930" t="s">
        <v>23</v>
      </c>
    </row>
    <row r="2931" spans="1:9">
      <c r="A2931">
        <v>2930</v>
      </c>
      <c r="B2931">
        <v>1981</v>
      </c>
      <c r="C2931">
        <v>3</v>
      </c>
      <c r="D2931">
        <v>90</v>
      </c>
      <c r="E2931" t="s">
        <v>6</v>
      </c>
      <c r="F2931">
        <v>21</v>
      </c>
      <c r="G2931" t="s">
        <v>1</v>
      </c>
      <c r="H2931" t="s">
        <v>18</v>
      </c>
      <c r="I2931" t="s">
        <v>10</v>
      </c>
    </row>
    <row r="2932" spans="1:9">
      <c r="A2932">
        <v>2931</v>
      </c>
      <c r="B2932">
        <v>1159</v>
      </c>
      <c r="C2932">
        <v>3</v>
      </c>
      <c r="D2932">
        <v>174</v>
      </c>
      <c r="E2932" t="s">
        <v>6</v>
      </c>
      <c r="F2932">
        <v>22</v>
      </c>
      <c r="G2932" t="s">
        <v>1</v>
      </c>
      <c r="H2932" t="s">
        <v>18</v>
      </c>
      <c r="I2932" t="s">
        <v>10</v>
      </c>
    </row>
    <row r="2933" spans="1:9">
      <c r="A2933">
        <v>2932</v>
      </c>
      <c r="B2933">
        <v>347</v>
      </c>
      <c r="C2933">
        <v>9</v>
      </c>
      <c r="D2933">
        <v>40</v>
      </c>
      <c r="E2933" t="s">
        <v>5</v>
      </c>
      <c r="F2933">
        <v>38</v>
      </c>
      <c r="G2933" t="s">
        <v>2</v>
      </c>
      <c r="H2933" t="s">
        <v>18</v>
      </c>
      <c r="I2933" t="s">
        <v>24</v>
      </c>
    </row>
    <row r="2934" spans="1:9">
      <c r="A2934">
        <v>2933</v>
      </c>
      <c r="B2934">
        <v>985</v>
      </c>
      <c r="C2934">
        <v>3</v>
      </c>
      <c r="D2934">
        <v>197</v>
      </c>
      <c r="E2934" t="s">
        <v>5</v>
      </c>
      <c r="F2934">
        <v>29</v>
      </c>
      <c r="G2934" t="s">
        <v>1</v>
      </c>
      <c r="H2934" t="s">
        <v>18</v>
      </c>
      <c r="I2934" t="s">
        <v>10</v>
      </c>
    </row>
    <row r="2935" spans="1:9">
      <c r="A2935">
        <v>2934</v>
      </c>
      <c r="B2935">
        <v>963</v>
      </c>
      <c r="C2935">
        <v>8</v>
      </c>
      <c r="D2935">
        <v>40</v>
      </c>
      <c r="E2935" t="s">
        <v>5</v>
      </c>
      <c r="F2935">
        <v>20</v>
      </c>
      <c r="G2935" t="s">
        <v>2</v>
      </c>
      <c r="H2935" t="s">
        <v>18</v>
      </c>
      <c r="I2935" t="s">
        <v>23</v>
      </c>
    </row>
    <row r="2936" spans="1:9">
      <c r="A2936">
        <v>2935</v>
      </c>
      <c r="B2936">
        <v>1284</v>
      </c>
      <c r="C2936">
        <v>9</v>
      </c>
      <c r="D2936">
        <v>90</v>
      </c>
      <c r="E2936" t="s">
        <v>5</v>
      </c>
      <c r="F2936">
        <v>24</v>
      </c>
      <c r="G2936" t="s">
        <v>2</v>
      </c>
      <c r="H2936" t="s">
        <v>18</v>
      </c>
      <c r="I2936" t="s">
        <v>24</v>
      </c>
    </row>
    <row r="2937" spans="1:9">
      <c r="A2937">
        <v>2936</v>
      </c>
      <c r="B2937">
        <v>542</v>
      </c>
      <c r="C2937">
        <v>5</v>
      </c>
      <c r="D2937">
        <v>98</v>
      </c>
      <c r="E2937" t="s">
        <v>5</v>
      </c>
      <c r="F2937">
        <v>35</v>
      </c>
      <c r="G2937" t="s">
        <v>1</v>
      </c>
      <c r="H2937" t="s">
        <v>17</v>
      </c>
      <c r="I2937" t="s">
        <v>12</v>
      </c>
    </row>
    <row r="2938" spans="1:9">
      <c r="A2938">
        <v>2937</v>
      </c>
      <c r="B2938">
        <v>624</v>
      </c>
      <c r="C2938">
        <v>7</v>
      </c>
      <c r="D2938">
        <v>90</v>
      </c>
      <c r="E2938" t="s">
        <v>5</v>
      </c>
      <c r="F2938">
        <v>18</v>
      </c>
      <c r="G2938" t="s">
        <v>2</v>
      </c>
      <c r="H2938" t="s">
        <v>18</v>
      </c>
      <c r="I2938" t="s">
        <v>22</v>
      </c>
    </row>
    <row r="2939" spans="1:9">
      <c r="A2939">
        <v>2938</v>
      </c>
      <c r="B2939">
        <v>1292</v>
      </c>
      <c r="C2939">
        <v>7</v>
      </c>
      <c r="D2939">
        <v>40</v>
      </c>
      <c r="E2939" t="s">
        <v>5</v>
      </c>
      <c r="F2939">
        <v>37</v>
      </c>
      <c r="G2939" t="s">
        <v>2</v>
      </c>
      <c r="H2939" t="s">
        <v>18</v>
      </c>
      <c r="I2939" t="s">
        <v>22</v>
      </c>
    </row>
    <row r="2940" spans="1:9">
      <c r="A2940">
        <v>2939</v>
      </c>
      <c r="B2940">
        <v>1806</v>
      </c>
      <c r="C2940">
        <v>8</v>
      </c>
      <c r="D2940">
        <v>90</v>
      </c>
      <c r="E2940" t="s">
        <v>5</v>
      </c>
      <c r="F2940">
        <v>35</v>
      </c>
      <c r="G2940" t="s">
        <v>2</v>
      </c>
      <c r="H2940" t="s">
        <v>18</v>
      </c>
      <c r="I2940" t="s">
        <v>23</v>
      </c>
    </row>
    <row r="2941" spans="1:9">
      <c r="A2941">
        <v>2940</v>
      </c>
      <c r="B2941">
        <v>948</v>
      </c>
      <c r="C2941">
        <v>1</v>
      </c>
      <c r="D2941">
        <v>90</v>
      </c>
      <c r="E2941" t="s">
        <v>5</v>
      </c>
      <c r="F2941">
        <v>35</v>
      </c>
      <c r="G2941" t="s">
        <v>1</v>
      </c>
      <c r="H2941" t="s">
        <v>18</v>
      </c>
      <c r="I2941" t="s">
        <v>8</v>
      </c>
    </row>
    <row r="2942" spans="1:9">
      <c r="A2942">
        <v>2941</v>
      </c>
      <c r="B2942">
        <v>660</v>
      </c>
      <c r="C2942">
        <v>4</v>
      </c>
      <c r="D2942">
        <v>181</v>
      </c>
      <c r="E2942" t="s">
        <v>5</v>
      </c>
      <c r="F2942">
        <v>27</v>
      </c>
      <c r="G2942" t="s">
        <v>1</v>
      </c>
      <c r="H2942" t="s">
        <v>18</v>
      </c>
      <c r="I2942" t="s">
        <v>11</v>
      </c>
    </row>
    <row r="2943" spans="1:9">
      <c r="A2943">
        <v>2942</v>
      </c>
      <c r="B2943">
        <v>875</v>
      </c>
      <c r="C2943">
        <v>5</v>
      </c>
      <c r="D2943">
        <v>158</v>
      </c>
      <c r="E2943" t="s">
        <v>6</v>
      </c>
      <c r="F2943">
        <v>23</v>
      </c>
      <c r="G2943" t="s">
        <v>1</v>
      </c>
      <c r="H2943" t="s">
        <v>18</v>
      </c>
      <c r="I2943" t="s">
        <v>12</v>
      </c>
    </row>
    <row r="2944" spans="1:9">
      <c r="A2944">
        <v>2943</v>
      </c>
      <c r="B2944">
        <v>420</v>
      </c>
      <c r="C2944">
        <v>1</v>
      </c>
      <c r="D2944">
        <v>144</v>
      </c>
      <c r="E2944" t="s">
        <v>5</v>
      </c>
      <c r="F2944">
        <v>33</v>
      </c>
      <c r="G2944" t="s">
        <v>1</v>
      </c>
      <c r="H2944" t="s">
        <v>18</v>
      </c>
      <c r="I2944" t="s">
        <v>8</v>
      </c>
    </row>
    <row r="2945" spans="1:9">
      <c r="A2945">
        <v>2944</v>
      </c>
      <c r="B2945">
        <v>941</v>
      </c>
      <c r="C2945">
        <v>2</v>
      </c>
      <c r="D2945">
        <v>142</v>
      </c>
      <c r="E2945" t="s">
        <v>5</v>
      </c>
      <c r="F2945">
        <v>27</v>
      </c>
      <c r="G2945" t="s">
        <v>1</v>
      </c>
      <c r="H2945" t="s">
        <v>17</v>
      </c>
      <c r="I2945" t="s">
        <v>9</v>
      </c>
    </row>
    <row r="2946" spans="1:9">
      <c r="A2946">
        <v>2945</v>
      </c>
      <c r="B2946">
        <v>1884</v>
      </c>
      <c r="C2946">
        <v>8</v>
      </c>
      <c r="D2946">
        <v>40</v>
      </c>
      <c r="E2946" t="s">
        <v>6</v>
      </c>
      <c r="F2946">
        <v>30</v>
      </c>
      <c r="G2946" t="s">
        <v>2</v>
      </c>
      <c r="H2946" t="s">
        <v>18</v>
      </c>
      <c r="I2946" t="s">
        <v>23</v>
      </c>
    </row>
    <row r="2947" spans="1:9">
      <c r="A2947">
        <v>2946</v>
      </c>
      <c r="B2947">
        <v>392</v>
      </c>
      <c r="C2947">
        <v>7</v>
      </c>
      <c r="D2947">
        <v>224</v>
      </c>
      <c r="E2947" t="s">
        <v>6</v>
      </c>
      <c r="F2947">
        <v>31</v>
      </c>
      <c r="G2947" t="s">
        <v>2</v>
      </c>
      <c r="H2947" t="s">
        <v>18</v>
      </c>
      <c r="I2947" t="s">
        <v>22</v>
      </c>
    </row>
    <row r="2948" spans="1:9">
      <c r="A2948">
        <v>2947</v>
      </c>
      <c r="B2948">
        <v>1251</v>
      </c>
      <c r="C2948">
        <v>1</v>
      </c>
      <c r="D2948">
        <v>178</v>
      </c>
      <c r="E2948" t="s">
        <v>6</v>
      </c>
      <c r="F2948">
        <v>21</v>
      </c>
      <c r="G2948" t="s">
        <v>1</v>
      </c>
      <c r="H2948" t="s">
        <v>18</v>
      </c>
      <c r="I2948" t="s">
        <v>8</v>
      </c>
    </row>
    <row r="2949" spans="1:9">
      <c r="A2949">
        <v>2948</v>
      </c>
      <c r="B2949">
        <v>358</v>
      </c>
      <c r="C2949">
        <v>3</v>
      </c>
      <c r="D2949">
        <v>215</v>
      </c>
      <c r="E2949" t="s">
        <v>5</v>
      </c>
      <c r="F2949">
        <v>24</v>
      </c>
      <c r="G2949" t="s">
        <v>1</v>
      </c>
      <c r="H2949" t="s">
        <v>17</v>
      </c>
      <c r="I2949" t="s">
        <v>10</v>
      </c>
    </row>
    <row r="2950" spans="1:9">
      <c r="A2950">
        <v>2949</v>
      </c>
      <c r="B2950">
        <v>935</v>
      </c>
      <c r="C2950">
        <v>9</v>
      </c>
      <c r="D2950">
        <v>40</v>
      </c>
      <c r="E2950" t="s">
        <v>5</v>
      </c>
      <c r="F2950">
        <v>31</v>
      </c>
      <c r="G2950" t="s">
        <v>2</v>
      </c>
      <c r="H2950" t="s">
        <v>18</v>
      </c>
      <c r="I2950" t="s">
        <v>24</v>
      </c>
    </row>
    <row r="2951" spans="1:9">
      <c r="A2951">
        <v>2950</v>
      </c>
      <c r="B2951">
        <v>943</v>
      </c>
      <c r="C2951">
        <v>3</v>
      </c>
      <c r="D2951">
        <v>178</v>
      </c>
      <c r="E2951" t="s">
        <v>5</v>
      </c>
      <c r="F2951">
        <v>22</v>
      </c>
      <c r="G2951" t="s">
        <v>1</v>
      </c>
      <c r="H2951" t="s">
        <v>18</v>
      </c>
      <c r="I2951" t="s">
        <v>10</v>
      </c>
    </row>
    <row r="2952" spans="1:9">
      <c r="A2952">
        <v>2951</v>
      </c>
      <c r="B2952">
        <v>1201</v>
      </c>
      <c r="C2952">
        <v>1</v>
      </c>
      <c r="D2952">
        <v>130</v>
      </c>
      <c r="E2952" t="s">
        <v>6</v>
      </c>
      <c r="F2952">
        <v>30</v>
      </c>
      <c r="G2952" t="s">
        <v>1</v>
      </c>
      <c r="H2952" t="s">
        <v>18</v>
      </c>
      <c r="I2952" t="s">
        <v>8</v>
      </c>
    </row>
    <row r="2953" spans="1:9">
      <c r="A2953">
        <v>2952</v>
      </c>
      <c r="B2953">
        <v>327</v>
      </c>
      <c r="C2953">
        <v>5</v>
      </c>
      <c r="D2953">
        <v>167</v>
      </c>
      <c r="E2953" t="s">
        <v>5</v>
      </c>
      <c r="F2953">
        <v>27</v>
      </c>
      <c r="G2953" t="s">
        <v>1</v>
      </c>
      <c r="H2953" t="s">
        <v>18</v>
      </c>
      <c r="I2953" t="s">
        <v>12</v>
      </c>
    </row>
    <row r="2954" spans="1:9">
      <c r="A2954">
        <v>2953</v>
      </c>
      <c r="B2954">
        <v>1900</v>
      </c>
      <c r="C2954">
        <v>7</v>
      </c>
      <c r="D2954">
        <v>282</v>
      </c>
      <c r="E2954" t="s">
        <v>5</v>
      </c>
      <c r="F2954">
        <v>27</v>
      </c>
      <c r="G2954" t="s">
        <v>2</v>
      </c>
      <c r="H2954" t="s">
        <v>17</v>
      </c>
      <c r="I2954" t="s">
        <v>22</v>
      </c>
    </row>
    <row r="2955" spans="1:9">
      <c r="A2955">
        <v>2954</v>
      </c>
      <c r="B2955">
        <v>1252</v>
      </c>
      <c r="C2955">
        <v>6</v>
      </c>
      <c r="D2955">
        <v>258</v>
      </c>
      <c r="E2955" t="s">
        <v>6</v>
      </c>
      <c r="F2955">
        <v>30</v>
      </c>
      <c r="G2955" t="s">
        <v>2</v>
      </c>
      <c r="H2955" t="s">
        <v>18</v>
      </c>
      <c r="I2955" t="s">
        <v>21</v>
      </c>
    </row>
    <row r="2956" spans="1:9">
      <c r="A2956">
        <v>2955</v>
      </c>
      <c r="B2956">
        <v>281</v>
      </c>
      <c r="C2956">
        <v>7</v>
      </c>
      <c r="D2956">
        <v>342</v>
      </c>
      <c r="E2956" t="s">
        <v>6</v>
      </c>
      <c r="F2956">
        <v>23</v>
      </c>
      <c r="G2956" t="s">
        <v>2</v>
      </c>
      <c r="H2956" t="s">
        <v>18</v>
      </c>
      <c r="I2956" t="s">
        <v>22</v>
      </c>
    </row>
    <row r="2957" spans="1:9">
      <c r="A2957">
        <v>2956</v>
      </c>
      <c r="B2957">
        <v>1933</v>
      </c>
      <c r="C2957">
        <v>4</v>
      </c>
      <c r="D2957">
        <v>90</v>
      </c>
      <c r="E2957" t="s">
        <v>5</v>
      </c>
      <c r="F2957">
        <v>24</v>
      </c>
      <c r="G2957" t="s">
        <v>1</v>
      </c>
      <c r="H2957" t="s">
        <v>18</v>
      </c>
      <c r="I2957" t="s">
        <v>11</v>
      </c>
    </row>
    <row r="2958" spans="1:9">
      <c r="A2958">
        <v>2957</v>
      </c>
      <c r="B2958">
        <v>1239</v>
      </c>
      <c r="C2958">
        <v>8</v>
      </c>
      <c r="D2958">
        <v>40</v>
      </c>
      <c r="E2958" t="s">
        <v>5</v>
      </c>
      <c r="F2958">
        <v>29</v>
      </c>
      <c r="G2958" t="s">
        <v>2</v>
      </c>
      <c r="H2958" t="s">
        <v>18</v>
      </c>
      <c r="I2958" t="s">
        <v>23</v>
      </c>
    </row>
    <row r="2959" spans="1:9">
      <c r="A2959">
        <v>2958</v>
      </c>
      <c r="B2959">
        <v>1323</v>
      </c>
      <c r="C2959">
        <v>6</v>
      </c>
      <c r="D2959">
        <v>40</v>
      </c>
      <c r="E2959" t="s">
        <v>6</v>
      </c>
      <c r="F2959">
        <v>30</v>
      </c>
      <c r="G2959" t="s">
        <v>2</v>
      </c>
      <c r="H2959" t="s">
        <v>18</v>
      </c>
      <c r="I2959" t="s">
        <v>21</v>
      </c>
    </row>
    <row r="2960" spans="1:9">
      <c r="A2960">
        <v>2959</v>
      </c>
      <c r="B2960">
        <v>1594</v>
      </c>
      <c r="C2960">
        <v>1</v>
      </c>
      <c r="D2960">
        <v>125</v>
      </c>
      <c r="E2960" t="s">
        <v>5</v>
      </c>
      <c r="F2960">
        <v>34</v>
      </c>
      <c r="G2960" t="s">
        <v>1</v>
      </c>
      <c r="H2960" t="s">
        <v>18</v>
      </c>
      <c r="I2960" t="s">
        <v>8</v>
      </c>
    </row>
    <row r="2961" spans="1:9">
      <c r="A2961">
        <v>2960</v>
      </c>
      <c r="B2961">
        <v>1182</v>
      </c>
      <c r="C2961">
        <v>1</v>
      </c>
      <c r="D2961">
        <v>90</v>
      </c>
      <c r="E2961" t="s">
        <v>6</v>
      </c>
      <c r="F2961">
        <v>24</v>
      </c>
      <c r="G2961" t="s">
        <v>1</v>
      </c>
      <c r="H2961" t="s">
        <v>18</v>
      </c>
      <c r="I2961" t="s">
        <v>8</v>
      </c>
    </row>
    <row r="2962" spans="1:9">
      <c r="A2962">
        <v>2961</v>
      </c>
      <c r="B2962">
        <v>1191</v>
      </c>
      <c r="C2962">
        <v>3</v>
      </c>
      <c r="D2962">
        <v>90</v>
      </c>
      <c r="E2962" t="s">
        <v>6</v>
      </c>
      <c r="F2962">
        <v>26</v>
      </c>
      <c r="G2962" t="s">
        <v>1</v>
      </c>
      <c r="H2962" t="s">
        <v>18</v>
      </c>
      <c r="I2962" t="s">
        <v>10</v>
      </c>
    </row>
    <row r="2963" spans="1:9">
      <c r="A2963">
        <v>2962</v>
      </c>
      <c r="B2963">
        <v>1107</v>
      </c>
      <c r="C2963">
        <v>6</v>
      </c>
      <c r="D2963">
        <v>90</v>
      </c>
      <c r="E2963" t="s">
        <v>6</v>
      </c>
      <c r="F2963">
        <v>33</v>
      </c>
      <c r="G2963" t="s">
        <v>2</v>
      </c>
      <c r="H2963" t="s">
        <v>18</v>
      </c>
      <c r="I2963" t="s">
        <v>21</v>
      </c>
    </row>
    <row r="2964" spans="1:9">
      <c r="A2964">
        <v>2963</v>
      </c>
      <c r="B2964">
        <v>1883</v>
      </c>
      <c r="C2964">
        <v>7</v>
      </c>
      <c r="D2964">
        <v>90</v>
      </c>
      <c r="E2964" t="s">
        <v>5</v>
      </c>
      <c r="F2964">
        <v>34</v>
      </c>
      <c r="G2964" t="s">
        <v>2</v>
      </c>
      <c r="H2964" t="s">
        <v>18</v>
      </c>
      <c r="I2964" t="s">
        <v>22</v>
      </c>
    </row>
    <row r="2965" spans="1:9">
      <c r="A2965">
        <v>2964</v>
      </c>
      <c r="B2965">
        <v>555</v>
      </c>
      <c r="C2965">
        <v>2</v>
      </c>
      <c r="D2965">
        <v>128</v>
      </c>
      <c r="E2965" t="s">
        <v>5</v>
      </c>
      <c r="F2965">
        <v>22</v>
      </c>
      <c r="G2965" t="s">
        <v>1</v>
      </c>
      <c r="H2965" t="s">
        <v>17</v>
      </c>
      <c r="I2965" t="s">
        <v>9</v>
      </c>
    </row>
    <row r="2966" spans="1:9">
      <c r="A2966">
        <v>2965</v>
      </c>
      <c r="B2966">
        <v>2075</v>
      </c>
      <c r="C2966">
        <v>2</v>
      </c>
      <c r="D2966">
        <v>226</v>
      </c>
      <c r="E2966" t="s">
        <v>6</v>
      </c>
      <c r="F2966">
        <v>34</v>
      </c>
      <c r="G2966" t="s">
        <v>1</v>
      </c>
      <c r="H2966" t="s">
        <v>17</v>
      </c>
      <c r="I2966" t="s">
        <v>9</v>
      </c>
    </row>
    <row r="2967" spans="1:9">
      <c r="A2967">
        <v>2966</v>
      </c>
      <c r="B2967">
        <v>1841</v>
      </c>
      <c r="C2967">
        <v>1</v>
      </c>
      <c r="D2967">
        <v>167</v>
      </c>
      <c r="E2967" t="s">
        <v>5</v>
      </c>
      <c r="F2967">
        <v>23</v>
      </c>
      <c r="G2967" t="s">
        <v>1</v>
      </c>
      <c r="H2967" t="s">
        <v>18</v>
      </c>
      <c r="I2967" t="s">
        <v>8</v>
      </c>
    </row>
    <row r="2968" spans="1:9">
      <c r="A2968">
        <v>2967</v>
      </c>
      <c r="B2968">
        <v>1945</v>
      </c>
      <c r="C2968">
        <v>3</v>
      </c>
      <c r="D2968">
        <v>93</v>
      </c>
      <c r="E2968" t="s">
        <v>6</v>
      </c>
      <c r="F2968">
        <v>21</v>
      </c>
      <c r="G2968" t="s">
        <v>1</v>
      </c>
      <c r="H2968" t="s">
        <v>18</v>
      </c>
      <c r="I2968" t="s">
        <v>10</v>
      </c>
    </row>
    <row r="2969" spans="1:9">
      <c r="A2969">
        <v>2968</v>
      </c>
      <c r="B2969">
        <v>1620</v>
      </c>
      <c r="C2969">
        <v>7</v>
      </c>
      <c r="D2969">
        <v>40</v>
      </c>
      <c r="E2969" t="s">
        <v>5</v>
      </c>
      <c r="F2969">
        <v>18</v>
      </c>
      <c r="G2969" t="s">
        <v>2</v>
      </c>
      <c r="H2969" t="s">
        <v>18</v>
      </c>
      <c r="I2969" t="s">
        <v>22</v>
      </c>
    </row>
    <row r="2970" spans="1:9">
      <c r="A2970">
        <v>2969</v>
      </c>
      <c r="B2970">
        <v>1140</v>
      </c>
      <c r="C2970">
        <v>1</v>
      </c>
      <c r="D2970">
        <v>85</v>
      </c>
      <c r="E2970" t="s">
        <v>5</v>
      </c>
      <c r="F2970">
        <v>18</v>
      </c>
      <c r="G2970" t="s">
        <v>1</v>
      </c>
      <c r="H2970" t="s">
        <v>18</v>
      </c>
      <c r="I2970" t="s">
        <v>8</v>
      </c>
    </row>
    <row r="2971" spans="1:9">
      <c r="A2971">
        <v>2970</v>
      </c>
      <c r="B2971">
        <v>1535</v>
      </c>
      <c r="C2971">
        <v>1</v>
      </c>
      <c r="D2971">
        <v>158</v>
      </c>
      <c r="E2971" t="s">
        <v>6</v>
      </c>
      <c r="F2971">
        <v>36</v>
      </c>
      <c r="G2971" t="s">
        <v>1</v>
      </c>
      <c r="H2971" t="s">
        <v>18</v>
      </c>
      <c r="I2971" t="s">
        <v>8</v>
      </c>
    </row>
    <row r="2972" spans="1:9">
      <c r="A2972">
        <v>2971</v>
      </c>
      <c r="B2972">
        <v>1230</v>
      </c>
      <c r="C2972">
        <v>2</v>
      </c>
      <c r="D2972">
        <v>156</v>
      </c>
      <c r="E2972" t="s">
        <v>5</v>
      </c>
      <c r="F2972">
        <v>18</v>
      </c>
      <c r="G2972" t="s">
        <v>1</v>
      </c>
      <c r="H2972" t="s">
        <v>17</v>
      </c>
      <c r="I2972" t="s">
        <v>9</v>
      </c>
    </row>
    <row r="2973" spans="1:9">
      <c r="A2973">
        <v>2972</v>
      </c>
      <c r="B2973">
        <v>1241</v>
      </c>
      <c r="C2973">
        <v>3</v>
      </c>
      <c r="D2973">
        <v>201</v>
      </c>
      <c r="E2973" t="s">
        <v>5</v>
      </c>
      <c r="F2973">
        <v>31</v>
      </c>
      <c r="G2973" t="s">
        <v>1</v>
      </c>
      <c r="H2973" t="s">
        <v>17</v>
      </c>
      <c r="I2973" t="s">
        <v>10</v>
      </c>
    </row>
    <row r="2974" spans="1:9">
      <c r="A2974">
        <v>2973</v>
      </c>
      <c r="B2974">
        <v>17</v>
      </c>
      <c r="C2974">
        <v>1</v>
      </c>
      <c r="D2974">
        <v>216</v>
      </c>
      <c r="E2974" t="s">
        <v>5</v>
      </c>
      <c r="F2974">
        <v>20</v>
      </c>
      <c r="G2974" t="s">
        <v>1</v>
      </c>
      <c r="H2974" t="s">
        <v>17</v>
      </c>
      <c r="I2974" t="s">
        <v>8</v>
      </c>
    </row>
    <row r="2975" spans="1:9">
      <c r="A2975">
        <v>2974</v>
      </c>
      <c r="B2975">
        <v>1967</v>
      </c>
      <c r="C2975">
        <v>1</v>
      </c>
      <c r="D2975">
        <v>90</v>
      </c>
      <c r="E2975" t="s">
        <v>5</v>
      </c>
      <c r="F2975">
        <v>25</v>
      </c>
      <c r="G2975" t="s">
        <v>1</v>
      </c>
      <c r="H2975" t="s">
        <v>18</v>
      </c>
      <c r="I2975" t="s">
        <v>8</v>
      </c>
    </row>
    <row r="2976" spans="1:9">
      <c r="A2976">
        <v>2975</v>
      </c>
      <c r="B2976">
        <v>1408</v>
      </c>
      <c r="C2976">
        <v>1</v>
      </c>
      <c r="D2976">
        <v>151</v>
      </c>
      <c r="E2976" t="s">
        <v>6</v>
      </c>
      <c r="F2976">
        <v>28</v>
      </c>
      <c r="G2976" t="s">
        <v>1</v>
      </c>
      <c r="H2976" t="s">
        <v>18</v>
      </c>
      <c r="I2976" t="s">
        <v>8</v>
      </c>
    </row>
    <row r="2977" spans="1:9">
      <c r="A2977">
        <v>2976</v>
      </c>
      <c r="B2977">
        <v>1640</v>
      </c>
      <c r="C2977">
        <v>4</v>
      </c>
      <c r="D2977">
        <v>186</v>
      </c>
      <c r="E2977" t="s">
        <v>5</v>
      </c>
      <c r="F2977">
        <v>29</v>
      </c>
      <c r="G2977" t="s">
        <v>1</v>
      </c>
      <c r="H2977" t="s">
        <v>18</v>
      </c>
      <c r="I2977" t="s">
        <v>11</v>
      </c>
    </row>
    <row r="2978" spans="1:9">
      <c r="A2978">
        <v>2977</v>
      </c>
      <c r="B2978">
        <v>512</v>
      </c>
      <c r="C2978">
        <v>3</v>
      </c>
      <c r="D2978">
        <v>84</v>
      </c>
      <c r="E2978" t="s">
        <v>5</v>
      </c>
      <c r="F2978">
        <v>27</v>
      </c>
      <c r="G2978" t="s">
        <v>1</v>
      </c>
      <c r="H2978" t="s">
        <v>18</v>
      </c>
      <c r="I2978" t="s">
        <v>10</v>
      </c>
    </row>
    <row r="2979" spans="1:9">
      <c r="A2979">
        <v>2978</v>
      </c>
      <c r="B2979">
        <v>374</v>
      </c>
      <c r="C2979">
        <v>1</v>
      </c>
      <c r="D2979">
        <v>145</v>
      </c>
      <c r="E2979" t="s">
        <v>6</v>
      </c>
      <c r="F2979">
        <v>34</v>
      </c>
      <c r="G2979" t="s">
        <v>1</v>
      </c>
      <c r="H2979" t="s">
        <v>17</v>
      </c>
      <c r="I2979" t="s">
        <v>8</v>
      </c>
    </row>
    <row r="2980" spans="1:9">
      <c r="A2980">
        <v>2979</v>
      </c>
      <c r="B2980">
        <v>1995</v>
      </c>
      <c r="C2980">
        <v>9</v>
      </c>
      <c r="D2980">
        <v>90</v>
      </c>
      <c r="E2980" t="s">
        <v>6</v>
      </c>
      <c r="F2980">
        <v>33</v>
      </c>
      <c r="G2980" t="s">
        <v>2</v>
      </c>
      <c r="H2980" t="s">
        <v>18</v>
      </c>
      <c r="I2980" t="s">
        <v>24</v>
      </c>
    </row>
    <row r="2981" spans="1:9">
      <c r="A2981">
        <v>2980</v>
      </c>
      <c r="B2981">
        <v>1038</v>
      </c>
      <c r="C2981">
        <v>1</v>
      </c>
      <c r="D2981">
        <v>90</v>
      </c>
      <c r="E2981" t="s">
        <v>6</v>
      </c>
      <c r="F2981">
        <v>26</v>
      </c>
      <c r="G2981" t="s">
        <v>1</v>
      </c>
      <c r="H2981" t="s">
        <v>18</v>
      </c>
      <c r="I2981" t="s">
        <v>8</v>
      </c>
    </row>
    <row r="2982" spans="1:9">
      <c r="A2982">
        <v>2981</v>
      </c>
      <c r="B2982">
        <v>393</v>
      </c>
      <c r="C2982">
        <v>5</v>
      </c>
      <c r="D2982">
        <v>90</v>
      </c>
      <c r="E2982" t="s">
        <v>5</v>
      </c>
      <c r="F2982">
        <v>22</v>
      </c>
      <c r="G2982" t="s">
        <v>1</v>
      </c>
      <c r="H2982" t="s">
        <v>18</v>
      </c>
      <c r="I2982" t="s">
        <v>12</v>
      </c>
    </row>
    <row r="2983" spans="1:9">
      <c r="A2983">
        <v>2982</v>
      </c>
      <c r="B2983">
        <v>1702</v>
      </c>
      <c r="C2983">
        <v>2</v>
      </c>
      <c r="D2983">
        <v>160</v>
      </c>
      <c r="E2983" t="s">
        <v>6</v>
      </c>
      <c r="F2983">
        <v>30</v>
      </c>
      <c r="G2983" t="s">
        <v>1</v>
      </c>
      <c r="H2983" t="s">
        <v>18</v>
      </c>
      <c r="I2983" t="s">
        <v>9</v>
      </c>
    </row>
    <row r="2984" spans="1:9">
      <c r="A2984">
        <v>2983</v>
      </c>
      <c r="B2984">
        <v>319</v>
      </c>
      <c r="C2984">
        <v>3</v>
      </c>
      <c r="D2984">
        <v>90</v>
      </c>
      <c r="E2984" t="s">
        <v>5</v>
      </c>
      <c r="F2984">
        <v>19</v>
      </c>
      <c r="G2984" t="s">
        <v>1</v>
      </c>
      <c r="H2984" t="s">
        <v>18</v>
      </c>
      <c r="I2984" t="s">
        <v>10</v>
      </c>
    </row>
    <row r="2985" spans="1:9">
      <c r="A2985">
        <v>2984</v>
      </c>
      <c r="B2985">
        <v>1314</v>
      </c>
      <c r="C2985">
        <v>8</v>
      </c>
      <c r="D2985">
        <v>90</v>
      </c>
      <c r="E2985" t="s">
        <v>6</v>
      </c>
      <c r="F2985">
        <v>18</v>
      </c>
      <c r="G2985" t="s">
        <v>2</v>
      </c>
      <c r="H2985" t="s">
        <v>18</v>
      </c>
      <c r="I2985" t="s">
        <v>23</v>
      </c>
    </row>
    <row r="2986" spans="1:9">
      <c r="A2986">
        <v>2985</v>
      </c>
      <c r="B2986">
        <v>1349</v>
      </c>
      <c r="C2986">
        <v>4</v>
      </c>
      <c r="D2986">
        <v>130</v>
      </c>
      <c r="E2986" t="s">
        <v>6</v>
      </c>
      <c r="F2986">
        <v>35</v>
      </c>
      <c r="G2986" t="s">
        <v>1</v>
      </c>
      <c r="H2986" t="s">
        <v>18</v>
      </c>
      <c r="I2986" t="s">
        <v>11</v>
      </c>
    </row>
    <row r="2987" spans="1:9">
      <c r="A2987">
        <v>2986</v>
      </c>
      <c r="B2987">
        <v>752</v>
      </c>
      <c r="C2987">
        <v>9</v>
      </c>
      <c r="D2987">
        <v>90</v>
      </c>
      <c r="E2987" t="s">
        <v>5</v>
      </c>
      <c r="F2987">
        <v>32</v>
      </c>
      <c r="G2987" t="s">
        <v>2</v>
      </c>
      <c r="H2987" t="s">
        <v>18</v>
      </c>
      <c r="I2987" t="s">
        <v>24</v>
      </c>
    </row>
    <row r="2988" spans="1:9">
      <c r="A2988">
        <v>2987</v>
      </c>
      <c r="B2988">
        <v>571</v>
      </c>
      <c r="C2988">
        <v>5</v>
      </c>
      <c r="D2988">
        <v>103</v>
      </c>
      <c r="E2988" t="s">
        <v>6</v>
      </c>
      <c r="F2988">
        <v>19</v>
      </c>
      <c r="G2988" t="s">
        <v>1</v>
      </c>
      <c r="H2988" t="s">
        <v>17</v>
      </c>
      <c r="I2988" t="s">
        <v>12</v>
      </c>
    </row>
    <row r="2989" spans="1:9">
      <c r="A2989">
        <v>2988</v>
      </c>
      <c r="B2989">
        <v>993</v>
      </c>
      <c r="C2989">
        <v>7</v>
      </c>
      <c r="D2989">
        <v>289</v>
      </c>
      <c r="E2989" t="s">
        <v>5</v>
      </c>
      <c r="F2989">
        <v>24</v>
      </c>
      <c r="G2989" t="s">
        <v>2</v>
      </c>
      <c r="H2989" t="s">
        <v>17</v>
      </c>
      <c r="I2989" t="s">
        <v>22</v>
      </c>
    </row>
    <row r="2990" spans="1:9">
      <c r="A2990">
        <v>2989</v>
      </c>
      <c r="B2990">
        <v>577</v>
      </c>
      <c r="C2990">
        <v>3</v>
      </c>
      <c r="D2990">
        <v>171</v>
      </c>
      <c r="E2990" t="s">
        <v>6</v>
      </c>
      <c r="F2990">
        <v>27</v>
      </c>
      <c r="G2990" t="s">
        <v>1</v>
      </c>
      <c r="H2990" t="s">
        <v>17</v>
      </c>
      <c r="I2990" t="s">
        <v>10</v>
      </c>
    </row>
    <row r="2991" spans="1:9">
      <c r="A2991">
        <v>2990</v>
      </c>
      <c r="B2991">
        <v>1108</v>
      </c>
      <c r="C2991">
        <v>1</v>
      </c>
      <c r="D2991">
        <v>175</v>
      </c>
      <c r="E2991" t="s">
        <v>5</v>
      </c>
      <c r="F2991">
        <v>34</v>
      </c>
      <c r="G2991" t="s">
        <v>1</v>
      </c>
      <c r="H2991" t="s">
        <v>18</v>
      </c>
      <c r="I2991" t="s">
        <v>8</v>
      </c>
    </row>
    <row r="2992" spans="1:9">
      <c r="A2992">
        <v>2991</v>
      </c>
      <c r="B2992">
        <v>1982</v>
      </c>
      <c r="C2992">
        <v>2</v>
      </c>
      <c r="D2992">
        <v>90</v>
      </c>
      <c r="E2992" t="s">
        <v>5</v>
      </c>
      <c r="F2992">
        <v>31</v>
      </c>
      <c r="G2992" t="s">
        <v>1</v>
      </c>
      <c r="H2992" t="s">
        <v>18</v>
      </c>
      <c r="I2992" t="s">
        <v>9</v>
      </c>
    </row>
    <row r="2993" spans="1:9">
      <c r="A2993">
        <v>2992</v>
      </c>
      <c r="B2993">
        <v>1677</v>
      </c>
      <c r="C2993">
        <v>4</v>
      </c>
      <c r="D2993">
        <v>90</v>
      </c>
      <c r="E2993" t="s">
        <v>5</v>
      </c>
      <c r="F2993">
        <v>33</v>
      </c>
      <c r="G2993" t="s">
        <v>1</v>
      </c>
      <c r="H2993" t="s">
        <v>18</v>
      </c>
      <c r="I2993" t="s">
        <v>11</v>
      </c>
    </row>
    <row r="2994" spans="1:9">
      <c r="A2994">
        <v>2993</v>
      </c>
      <c r="B2994">
        <v>2046</v>
      </c>
      <c r="C2994">
        <v>1</v>
      </c>
      <c r="D2994">
        <v>90</v>
      </c>
      <c r="E2994" t="s">
        <v>6</v>
      </c>
      <c r="F2994">
        <v>29</v>
      </c>
      <c r="G2994" t="s">
        <v>1</v>
      </c>
      <c r="H2994" t="s">
        <v>18</v>
      </c>
      <c r="I2994" t="s">
        <v>8</v>
      </c>
    </row>
    <row r="2995" spans="1:9">
      <c r="A2995">
        <v>2994</v>
      </c>
      <c r="B2995">
        <v>612</v>
      </c>
      <c r="C2995">
        <v>1</v>
      </c>
      <c r="D2995">
        <v>148</v>
      </c>
      <c r="E2995" t="s">
        <v>6</v>
      </c>
      <c r="F2995">
        <v>30</v>
      </c>
      <c r="G2995" t="s">
        <v>1</v>
      </c>
      <c r="H2995" t="s">
        <v>17</v>
      </c>
      <c r="I2995" t="s">
        <v>8</v>
      </c>
    </row>
    <row r="2996" spans="1:9">
      <c r="A2996">
        <v>2995</v>
      </c>
      <c r="B2996">
        <v>1948</v>
      </c>
      <c r="C2996">
        <v>1</v>
      </c>
      <c r="D2996">
        <v>238</v>
      </c>
      <c r="E2996" t="s">
        <v>5</v>
      </c>
      <c r="F2996">
        <v>20</v>
      </c>
      <c r="G2996" t="s">
        <v>1</v>
      </c>
      <c r="H2996" t="s">
        <v>18</v>
      </c>
      <c r="I2996" t="s">
        <v>8</v>
      </c>
    </row>
    <row r="2997" spans="1:9">
      <c r="A2997">
        <v>2996</v>
      </c>
      <c r="B2997">
        <v>1026</v>
      </c>
      <c r="C2997">
        <v>2</v>
      </c>
      <c r="D2997">
        <v>197</v>
      </c>
      <c r="E2997" t="s">
        <v>6</v>
      </c>
      <c r="F2997">
        <v>34</v>
      </c>
      <c r="G2997" t="s">
        <v>1</v>
      </c>
      <c r="H2997" t="s">
        <v>18</v>
      </c>
      <c r="I2997" t="s">
        <v>9</v>
      </c>
    </row>
    <row r="2998" spans="1:9">
      <c r="A2998">
        <v>2997</v>
      </c>
      <c r="B2998">
        <v>190</v>
      </c>
      <c r="C2998">
        <v>7</v>
      </c>
      <c r="D2998">
        <v>90</v>
      </c>
      <c r="E2998" t="s">
        <v>6</v>
      </c>
      <c r="F2998">
        <v>21</v>
      </c>
      <c r="G2998" t="s">
        <v>2</v>
      </c>
      <c r="H2998" t="s">
        <v>18</v>
      </c>
      <c r="I2998" t="s">
        <v>22</v>
      </c>
    </row>
    <row r="2999" spans="1:9">
      <c r="A2999">
        <v>2998</v>
      </c>
      <c r="B2999">
        <v>557</v>
      </c>
      <c r="C2999">
        <v>3</v>
      </c>
      <c r="D2999">
        <v>149</v>
      </c>
      <c r="E2999" t="s">
        <v>6</v>
      </c>
      <c r="F2999">
        <v>27</v>
      </c>
      <c r="G2999" t="s">
        <v>1</v>
      </c>
      <c r="H2999" t="s">
        <v>18</v>
      </c>
      <c r="I2999" t="s">
        <v>10</v>
      </c>
    </row>
    <row r="3000" spans="1:9">
      <c r="A3000">
        <v>2999</v>
      </c>
      <c r="B3000">
        <v>529</v>
      </c>
      <c r="C3000">
        <v>8</v>
      </c>
      <c r="D3000">
        <v>211</v>
      </c>
      <c r="E3000" t="s">
        <v>6</v>
      </c>
      <c r="F3000">
        <v>19</v>
      </c>
      <c r="G3000" t="s">
        <v>2</v>
      </c>
      <c r="H3000" t="s">
        <v>18</v>
      </c>
      <c r="I3000" t="s">
        <v>23</v>
      </c>
    </row>
    <row r="3001" spans="1:9">
      <c r="A3001">
        <v>3000</v>
      </c>
      <c r="B3001">
        <v>1027</v>
      </c>
      <c r="C3001">
        <v>6</v>
      </c>
      <c r="D3001">
        <v>40</v>
      </c>
      <c r="E3001" t="s">
        <v>5</v>
      </c>
      <c r="F3001">
        <v>19</v>
      </c>
      <c r="G3001" t="s">
        <v>2</v>
      </c>
      <c r="H3001" t="s">
        <v>18</v>
      </c>
      <c r="I3001" t="s">
        <v>21</v>
      </c>
    </row>
    <row r="3002" spans="1:9">
      <c r="A3002">
        <v>3001</v>
      </c>
      <c r="B3002">
        <v>791</v>
      </c>
      <c r="C3002">
        <v>7</v>
      </c>
      <c r="D3002">
        <v>40</v>
      </c>
      <c r="E3002" t="s">
        <v>6</v>
      </c>
      <c r="F3002">
        <v>30</v>
      </c>
      <c r="G3002" t="s">
        <v>2</v>
      </c>
      <c r="H3002" t="s">
        <v>18</v>
      </c>
      <c r="I3002" t="s">
        <v>22</v>
      </c>
    </row>
    <row r="3003" spans="1:9">
      <c r="A3003">
        <v>3002</v>
      </c>
      <c r="B3003">
        <v>2026</v>
      </c>
      <c r="C3003">
        <v>8</v>
      </c>
      <c r="D3003">
        <v>90</v>
      </c>
      <c r="E3003" t="s">
        <v>5</v>
      </c>
      <c r="F3003">
        <v>35</v>
      </c>
      <c r="G3003" t="s">
        <v>2</v>
      </c>
      <c r="H3003" t="s">
        <v>18</v>
      </c>
      <c r="I3003" t="s">
        <v>23</v>
      </c>
    </row>
    <row r="3004" spans="1:9">
      <c r="A3004">
        <v>3003</v>
      </c>
      <c r="B3004">
        <v>603</v>
      </c>
      <c r="C3004">
        <v>4</v>
      </c>
      <c r="D3004">
        <v>90</v>
      </c>
      <c r="E3004" t="s">
        <v>6</v>
      </c>
      <c r="F3004">
        <v>20</v>
      </c>
      <c r="G3004" t="s">
        <v>1</v>
      </c>
      <c r="H3004" t="s">
        <v>18</v>
      </c>
      <c r="I3004" t="s">
        <v>11</v>
      </c>
    </row>
    <row r="3005" spans="1:9">
      <c r="A3005">
        <v>3004</v>
      </c>
      <c r="B3005">
        <v>460</v>
      </c>
      <c r="C3005">
        <v>5</v>
      </c>
      <c r="D3005">
        <v>221</v>
      </c>
      <c r="E3005" t="s">
        <v>5</v>
      </c>
      <c r="F3005">
        <v>33</v>
      </c>
      <c r="G3005" t="s">
        <v>1</v>
      </c>
      <c r="H3005" t="s">
        <v>18</v>
      </c>
      <c r="I3005" t="s">
        <v>12</v>
      </c>
    </row>
    <row r="3006" spans="1:9">
      <c r="A3006">
        <v>3005</v>
      </c>
      <c r="B3006">
        <v>1349</v>
      </c>
      <c r="C3006">
        <v>8</v>
      </c>
      <c r="D3006">
        <v>40</v>
      </c>
      <c r="E3006" t="s">
        <v>6</v>
      </c>
      <c r="F3006">
        <v>35</v>
      </c>
      <c r="G3006" t="s">
        <v>2</v>
      </c>
      <c r="H3006" t="s">
        <v>18</v>
      </c>
      <c r="I3006" t="s">
        <v>23</v>
      </c>
    </row>
    <row r="3007" spans="1:9">
      <c r="A3007">
        <v>3006</v>
      </c>
      <c r="B3007">
        <v>581</v>
      </c>
      <c r="C3007">
        <v>2</v>
      </c>
      <c r="D3007">
        <v>200</v>
      </c>
      <c r="E3007" t="s">
        <v>6</v>
      </c>
      <c r="F3007">
        <v>24</v>
      </c>
      <c r="G3007" t="s">
        <v>1</v>
      </c>
      <c r="H3007" t="s">
        <v>17</v>
      </c>
      <c r="I3007" t="s">
        <v>9</v>
      </c>
    </row>
    <row r="3008" spans="1:9">
      <c r="A3008">
        <v>3007</v>
      </c>
      <c r="B3008">
        <v>473</v>
      </c>
      <c r="C3008">
        <v>4</v>
      </c>
      <c r="D3008">
        <v>144</v>
      </c>
      <c r="E3008" t="s">
        <v>5</v>
      </c>
      <c r="F3008">
        <v>42</v>
      </c>
      <c r="G3008" t="s">
        <v>1</v>
      </c>
      <c r="H3008" t="s">
        <v>18</v>
      </c>
      <c r="I3008" t="s">
        <v>11</v>
      </c>
    </row>
    <row r="3009" spans="1:9">
      <c r="A3009">
        <v>3008</v>
      </c>
      <c r="B3009">
        <v>1514</v>
      </c>
      <c r="C3009">
        <v>6</v>
      </c>
      <c r="D3009">
        <v>40</v>
      </c>
      <c r="E3009" t="s">
        <v>6</v>
      </c>
      <c r="F3009">
        <v>26</v>
      </c>
      <c r="G3009" t="s">
        <v>2</v>
      </c>
      <c r="H3009" t="s">
        <v>18</v>
      </c>
      <c r="I3009" t="s">
        <v>21</v>
      </c>
    </row>
    <row r="3010" spans="1:9">
      <c r="A3010">
        <v>3009</v>
      </c>
      <c r="B3010">
        <v>654</v>
      </c>
      <c r="C3010">
        <v>6</v>
      </c>
      <c r="D3010">
        <v>90</v>
      </c>
      <c r="E3010" t="s">
        <v>5</v>
      </c>
      <c r="F3010">
        <v>28</v>
      </c>
      <c r="G3010" t="s">
        <v>2</v>
      </c>
      <c r="H3010" t="s">
        <v>18</v>
      </c>
      <c r="I3010" t="s">
        <v>21</v>
      </c>
    </row>
    <row r="3011" spans="1:9">
      <c r="A3011">
        <v>3010</v>
      </c>
      <c r="B3011">
        <v>1440</v>
      </c>
      <c r="C3011">
        <v>5</v>
      </c>
      <c r="D3011">
        <v>84</v>
      </c>
      <c r="E3011" t="s">
        <v>5</v>
      </c>
      <c r="F3011">
        <v>33</v>
      </c>
      <c r="G3011" t="s">
        <v>1</v>
      </c>
      <c r="H3011" t="s">
        <v>18</v>
      </c>
      <c r="I3011" t="s">
        <v>12</v>
      </c>
    </row>
    <row r="3012" spans="1:9">
      <c r="A3012">
        <v>3011</v>
      </c>
      <c r="B3012">
        <v>77</v>
      </c>
      <c r="C3012">
        <v>7</v>
      </c>
      <c r="D3012">
        <v>40</v>
      </c>
      <c r="E3012" t="s">
        <v>5</v>
      </c>
      <c r="F3012">
        <v>23</v>
      </c>
      <c r="G3012" t="s">
        <v>2</v>
      </c>
      <c r="H3012" t="s">
        <v>18</v>
      </c>
      <c r="I3012" t="s">
        <v>22</v>
      </c>
    </row>
    <row r="3013" spans="1:9">
      <c r="A3013">
        <v>3012</v>
      </c>
      <c r="B3013">
        <v>194</v>
      </c>
      <c r="C3013">
        <v>6</v>
      </c>
      <c r="D3013">
        <v>225</v>
      </c>
      <c r="E3013" t="s">
        <v>5</v>
      </c>
      <c r="F3013">
        <v>18</v>
      </c>
      <c r="G3013" t="s">
        <v>2</v>
      </c>
      <c r="H3013" t="s">
        <v>17</v>
      </c>
      <c r="I3013" t="s">
        <v>21</v>
      </c>
    </row>
    <row r="3014" spans="1:9">
      <c r="A3014">
        <v>3013</v>
      </c>
      <c r="B3014">
        <v>573</v>
      </c>
      <c r="C3014">
        <v>2</v>
      </c>
      <c r="D3014">
        <v>82</v>
      </c>
      <c r="E3014" t="s">
        <v>5</v>
      </c>
      <c r="F3014">
        <v>27</v>
      </c>
      <c r="G3014" t="s">
        <v>1</v>
      </c>
      <c r="H3014" t="s">
        <v>17</v>
      </c>
      <c r="I3014" t="s">
        <v>9</v>
      </c>
    </row>
    <row r="3015" spans="1:9">
      <c r="A3015">
        <v>3014</v>
      </c>
      <c r="B3015">
        <v>231</v>
      </c>
      <c r="C3015">
        <v>4</v>
      </c>
      <c r="D3015">
        <v>90</v>
      </c>
      <c r="E3015" t="s">
        <v>6</v>
      </c>
      <c r="F3015">
        <v>45</v>
      </c>
      <c r="G3015" t="s">
        <v>1</v>
      </c>
      <c r="H3015" t="s">
        <v>18</v>
      </c>
      <c r="I3015" t="s">
        <v>11</v>
      </c>
    </row>
    <row r="3016" spans="1:9">
      <c r="A3016">
        <v>3015</v>
      </c>
      <c r="B3016">
        <v>1548</v>
      </c>
      <c r="C3016">
        <v>1</v>
      </c>
      <c r="D3016">
        <v>150</v>
      </c>
      <c r="E3016" t="s">
        <v>5</v>
      </c>
      <c r="F3016">
        <v>35</v>
      </c>
      <c r="G3016" t="s">
        <v>1</v>
      </c>
      <c r="H3016" t="s">
        <v>17</v>
      </c>
      <c r="I3016" t="s">
        <v>8</v>
      </c>
    </row>
    <row r="3017" spans="1:9">
      <c r="A3017">
        <v>3016</v>
      </c>
      <c r="B3017">
        <v>667</v>
      </c>
      <c r="C3017">
        <v>7</v>
      </c>
      <c r="D3017">
        <v>90</v>
      </c>
      <c r="E3017" t="s">
        <v>6</v>
      </c>
      <c r="F3017">
        <v>31</v>
      </c>
      <c r="G3017" t="s">
        <v>2</v>
      </c>
      <c r="H3017" t="s">
        <v>18</v>
      </c>
      <c r="I3017" t="s">
        <v>22</v>
      </c>
    </row>
    <row r="3018" spans="1:9">
      <c r="A3018">
        <v>3017</v>
      </c>
      <c r="B3018">
        <v>1171</v>
      </c>
      <c r="C3018">
        <v>1</v>
      </c>
      <c r="D3018">
        <v>173</v>
      </c>
      <c r="E3018" t="s">
        <v>6</v>
      </c>
      <c r="F3018">
        <v>25</v>
      </c>
      <c r="G3018" t="s">
        <v>1</v>
      </c>
      <c r="H3018" t="s">
        <v>17</v>
      </c>
      <c r="I3018" t="s">
        <v>8</v>
      </c>
    </row>
    <row r="3019" spans="1:9">
      <c r="A3019">
        <v>3018</v>
      </c>
      <c r="B3019">
        <v>860</v>
      </c>
      <c r="C3019">
        <v>9</v>
      </c>
      <c r="D3019">
        <v>214</v>
      </c>
      <c r="E3019" t="s">
        <v>5</v>
      </c>
      <c r="F3019">
        <v>27</v>
      </c>
      <c r="G3019" t="s">
        <v>2</v>
      </c>
      <c r="H3019" t="s">
        <v>18</v>
      </c>
      <c r="I3019" t="s">
        <v>24</v>
      </c>
    </row>
    <row r="3020" spans="1:9">
      <c r="A3020">
        <v>3019</v>
      </c>
      <c r="B3020">
        <v>1402</v>
      </c>
      <c r="C3020">
        <v>1</v>
      </c>
      <c r="D3020">
        <v>90</v>
      </c>
      <c r="E3020" t="s">
        <v>5</v>
      </c>
      <c r="F3020">
        <v>30</v>
      </c>
      <c r="G3020" t="s">
        <v>1</v>
      </c>
      <c r="H3020" t="s">
        <v>18</v>
      </c>
      <c r="I3020" t="s">
        <v>8</v>
      </c>
    </row>
    <row r="3021" spans="1:9">
      <c r="A3021">
        <v>3020</v>
      </c>
      <c r="B3021">
        <v>751</v>
      </c>
      <c r="C3021">
        <v>9</v>
      </c>
      <c r="D3021">
        <v>40</v>
      </c>
      <c r="E3021" t="s">
        <v>5</v>
      </c>
      <c r="F3021">
        <v>18</v>
      </c>
      <c r="G3021" t="s">
        <v>2</v>
      </c>
      <c r="H3021" t="s">
        <v>18</v>
      </c>
      <c r="I3021" t="s">
        <v>24</v>
      </c>
    </row>
    <row r="3022" spans="1:9">
      <c r="A3022">
        <v>3021</v>
      </c>
      <c r="B3022">
        <v>277</v>
      </c>
      <c r="C3022">
        <v>6</v>
      </c>
      <c r="D3022">
        <v>189</v>
      </c>
      <c r="E3022" t="s">
        <v>5</v>
      </c>
      <c r="F3022">
        <v>35</v>
      </c>
      <c r="G3022" t="s">
        <v>2</v>
      </c>
      <c r="H3022" t="s">
        <v>18</v>
      </c>
      <c r="I3022" t="s">
        <v>21</v>
      </c>
    </row>
    <row r="3023" spans="1:9">
      <c r="A3023">
        <v>3022</v>
      </c>
      <c r="B3023">
        <v>2062</v>
      </c>
      <c r="C3023">
        <v>4</v>
      </c>
      <c r="D3023">
        <v>90</v>
      </c>
      <c r="E3023" t="s">
        <v>5</v>
      </c>
      <c r="F3023">
        <v>21</v>
      </c>
      <c r="G3023" t="s">
        <v>1</v>
      </c>
      <c r="H3023" t="s">
        <v>18</v>
      </c>
      <c r="I3023" t="s">
        <v>11</v>
      </c>
    </row>
    <row r="3024" spans="1:9">
      <c r="A3024">
        <v>3023</v>
      </c>
      <c r="B3024">
        <v>657</v>
      </c>
      <c r="C3024">
        <v>2</v>
      </c>
      <c r="D3024">
        <v>80</v>
      </c>
      <c r="E3024" t="s">
        <v>6</v>
      </c>
      <c r="F3024">
        <v>33</v>
      </c>
      <c r="G3024" t="s">
        <v>1</v>
      </c>
      <c r="H3024" t="s">
        <v>18</v>
      </c>
      <c r="I3024" t="s">
        <v>9</v>
      </c>
    </row>
    <row r="3025" spans="1:9">
      <c r="A3025">
        <v>3024</v>
      </c>
      <c r="B3025">
        <v>1018</v>
      </c>
      <c r="C3025">
        <v>3</v>
      </c>
      <c r="D3025">
        <v>148</v>
      </c>
      <c r="E3025" t="s">
        <v>5</v>
      </c>
      <c r="F3025">
        <v>33</v>
      </c>
      <c r="G3025" t="s">
        <v>1</v>
      </c>
      <c r="H3025" t="s">
        <v>17</v>
      </c>
      <c r="I3025" t="s">
        <v>10</v>
      </c>
    </row>
    <row r="3026" spans="1:9">
      <c r="A3026">
        <v>3025</v>
      </c>
      <c r="B3026">
        <v>1444</v>
      </c>
      <c r="C3026">
        <v>5</v>
      </c>
      <c r="D3026">
        <v>194</v>
      </c>
      <c r="E3026" t="s">
        <v>6</v>
      </c>
      <c r="F3026">
        <v>20</v>
      </c>
      <c r="G3026" t="s">
        <v>1</v>
      </c>
      <c r="H3026" t="s">
        <v>18</v>
      </c>
      <c r="I3026" t="s">
        <v>12</v>
      </c>
    </row>
    <row r="3027" spans="1:9">
      <c r="A3027">
        <v>3026</v>
      </c>
      <c r="B3027">
        <v>602</v>
      </c>
      <c r="C3027">
        <v>3</v>
      </c>
      <c r="D3027">
        <v>173</v>
      </c>
      <c r="E3027" t="s">
        <v>6</v>
      </c>
      <c r="F3027">
        <v>18</v>
      </c>
      <c r="G3027" t="s">
        <v>1</v>
      </c>
      <c r="H3027" t="s">
        <v>17</v>
      </c>
      <c r="I3027" t="s">
        <v>10</v>
      </c>
    </row>
    <row r="3028" spans="1:9">
      <c r="A3028">
        <v>3027</v>
      </c>
      <c r="B3028">
        <v>2076</v>
      </c>
      <c r="C3028">
        <v>5</v>
      </c>
      <c r="D3028">
        <v>126</v>
      </c>
      <c r="E3028" t="s">
        <v>6</v>
      </c>
      <c r="F3028">
        <v>24</v>
      </c>
      <c r="G3028" t="s">
        <v>1</v>
      </c>
      <c r="H3028" t="s">
        <v>18</v>
      </c>
      <c r="I3028" t="s">
        <v>12</v>
      </c>
    </row>
    <row r="3029" spans="1:9">
      <c r="A3029">
        <v>3028</v>
      </c>
      <c r="B3029">
        <v>1785</v>
      </c>
      <c r="C3029">
        <v>1</v>
      </c>
      <c r="D3029">
        <v>126</v>
      </c>
      <c r="E3029" t="s">
        <v>6</v>
      </c>
      <c r="F3029">
        <v>32</v>
      </c>
      <c r="G3029" t="s">
        <v>1</v>
      </c>
      <c r="H3029" t="s">
        <v>18</v>
      </c>
      <c r="I3029" t="s">
        <v>8</v>
      </c>
    </row>
    <row r="3030" spans="1:9">
      <c r="A3030">
        <v>3029</v>
      </c>
      <c r="B3030">
        <v>1824</v>
      </c>
      <c r="C3030">
        <v>1</v>
      </c>
      <c r="D3030">
        <v>88</v>
      </c>
      <c r="E3030" t="s">
        <v>6</v>
      </c>
      <c r="F3030">
        <v>23</v>
      </c>
      <c r="G3030" t="s">
        <v>1</v>
      </c>
      <c r="H3030" t="s">
        <v>18</v>
      </c>
      <c r="I3030" t="s">
        <v>8</v>
      </c>
    </row>
    <row r="3031" spans="1:9">
      <c r="A3031">
        <v>3030</v>
      </c>
      <c r="B3031">
        <v>237</v>
      </c>
      <c r="C3031">
        <v>2</v>
      </c>
      <c r="D3031">
        <v>90</v>
      </c>
      <c r="E3031" t="s">
        <v>5</v>
      </c>
      <c r="F3031">
        <v>31</v>
      </c>
      <c r="G3031" t="s">
        <v>1</v>
      </c>
      <c r="H3031" t="s">
        <v>18</v>
      </c>
      <c r="I3031" t="s">
        <v>9</v>
      </c>
    </row>
    <row r="3032" spans="1:9">
      <c r="A3032">
        <v>3031</v>
      </c>
      <c r="B3032">
        <v>1252</v>
      </c>
      <c r="C3032">
        <v>9</v>
      </c>
      <c r="D3032">
        <v>164</v>
      </c>
      <c r="E3032" t="s">
        <v>6</v>
      </c>
      <c r="F3032">
        <v>30</v>
      </c>
      <c r="G3032" t="s">
        <v>2</v>
      </c>
      <c r="H3032" t="s">
        <v>18</v>
      </c>
      <c r="I3032" t="s">
        <v>24</v>
      </c>
    </row>
    <row r="3033" spans="1:9">
      <c r="A3033">
        <v>3032</v>
      </c>
      <c r="B3033">
        <v>757</v>
      </c>
      <c r="C3033">
        <v>6</v>
      </c>
      <c r="D3033">
        <v>90</v>
      </c>
      <c r="E3033" t="s">
        <v>6</v>
      </c>
      <c r="F3033">
        <v>24</v>
      </c>
      <c r="G3033" t="s">
        <v>2</v>
      </c>
      <c r="H3033" t="s">
        <v>18</v>
      </c>
      <c r="I3033" t="s">
        <v>21</v>
      </c>
    </row>
    <row r="3034" spans="1:9">
      <c r="A3034">
        <v>3033</v>
      </c>
      <c r="B3034">
        <v>998</v>
      </c>
      <c r="C3034">
        <v>5</v>
      </c>
      <c r="D3034">
        <v>179</v>
      </c>
      <c r="E3034" t="s">
        <v>5</v>
      </c>
      <c r="F3034">
        <v>32</v>
      </c>
      <c r="G3034" t="s">
        <v>1</v>
      </c>
      <c r="H3034" t="s">
        <v>18</v>
      </c>
      <c r="I3034" t="s">
        <v>12</v>
      </c>
    </row>
    <row r="3035" spans="1:9">
      <c r="A3035">
        <v>3034</v>
      </c>
      <c r="B3035">
        <v>1144</v>
      </c>
      <c r="C3035">
        <v>9</v>
      </c>
      <c r="D3035">
        <v>90</v>
      </c>
      <c r="E3035" t="s">
        <v>5</v>
      </c>
      <c r="F3035">
        <v>26</v>
      </c>
      <c r="G3035" t="s">
        <v>2</v>
      </c>
      <c r="H3035" t="s">
        <v>18</v>
      </c>
      <c r="I3035" t="s">
        <v>24</v>
      </c>
    </row>
    <row r="3036" spans="1:9">
      <c r="A3036">
        <v>3035</v>
      </c>
      <c r="B3036">
        <v>665</v>
      </c>
      <c r="C3036">
        <v>4</v>
      </c>
      <c r="D3036">
        <v>140</v>
      </c>
      <c r="E3036" t="s">
        <v>5</v>
      </c>
      <c r="F3036">
        <v>29</v>
      </c>
      <c r="G3036" t="s">
        <v>1</v>
      </c>
      <c r="H3036" t="s">
        <v>18</v>
      </c>
      <c r="I3036" t="s">
        <v>11</v>
      </c>
    </row>
    <row r="3037" spans="1:9">
      <c r="A3037">
        <v>3036</v>
      </c>
      <c r="B3037">
        <v>2026</v>
      </c>
      <c r="C3037">
        <v>5</v>
      </c>
      <c r="D3037">
        <v>90</v>
      </c>
      <c r="E3037" t="s">
        <v>5</v>
      </c>
      <c r="F3037">
        <v>35</v>
      </c>
      <c r="G3037" t="s">
        <v>1</v>
      </c>
      <c r="H3037" t="s">
        <v>18</v>
      </c>
      <c r="I3037" t="s">
        <v>12</v>
      </c>
    </row>
    <row r="3038" spans="1:9">
      <c r="A3038">
        <v>3037</v>
      </c>
      <c r="B3038">
        <v>1533</v>
      </c>
      <c r="C3038">
        <v>3</v>
      </c>
      <c r="D3038">
        <v>90</v>
      </c>
      <c r="E3038" t="s">
        <v>5</v>
      </c>
      <c r="F3038">
        <v>27</v>
      </c>
      <c r="G3038" t="s">
        <v>1</v>
      </c>
      <c r="H3038" t="s">
        <v>18</v>
      </c>
      <c r="I3038" t="s">
        <v>10</v>
      </c>
    </row>
    <row r="3039" spans="1:9">
      <c r="A3039">
        <v>3038</v>
      </c>
      <c r="B3039">
        <v>1640</v>
      </c>
      <c r="C3039">
        <v>2</v>
      </c>
      <c r="D3039">
        <v>185</v>
      </c>
      <c r="E3039" t="s">
        <v>5</v>
      </c>
      <c r="F3039">
        <v>29</v>
      </c>
      <c r="G3039" t="s">
        <v>1</v>
      </c>
      <c r="H3039" t="s">
        <v>18</v>
      </c>
      <c r="I3039" t="s">
        <v>9</v>
      </c>
    </row>
    <row r="3040" spans="1:9">
      <c r="A3040">
        <v>3039</v>
      </c>
      <c r="B3040">
        <v>100</v>
      </c>
      <c r="C3040">
        <v>1</v>
      </c>
      <c r="D3040">
        <v>81</v>
      </c>
      <c r="E3040" t="s">
        <v>5</v>
      </c>
      <c r="F3040">
        <v>36</v>
      </c>
      <c r="G3040" t="s">
        <v>1</v>
      </c>
      <c r="H3040" t="s">
        <v>18</v>
      </c>
      <c r="I3040" t="s">
        <v>8</v>
      </c>
    </row>
    <row r="3041" spans="1:9">
      <c r="A3041">
        <v>3040</v>
      </c>
      <c r="B3041">
        <v>108</v>
      </c>
      <c r="C3041">
        <v>1</v>
      </c>
      <c r="D3041">
        <v>180</v>
      </c>
      <c r="E3041" t="s">
        <v>5</v>
      </c>
      <c r="F3041">
        <v>21</v>
      </c>
      <c r="G3041" t="s">
        <v>1</v>
      </c>
      <c r="H3041" t="s">
        <v>18</v>
      </c>
      <c r="I3041" t="s">
        <v>8</v>
      </c>
    </row>
    <row r="3042" spans="1:9">
      <c r="A3042">
        <v>3041</v>
      </c>
      <c r="B3042">
        <v>1596</v>
      </c>
      <c r="C3042">
        <v>2</v>
      </c>
      <c r="D3042">
        <v>90</v>
      </c>
      <c r="E3042" t="s">
        <v>6</v>
      </c>
      <c r="F3042">
        <v>26</v>
      </c>
      <c r="G3042" t="s">
        <v>1</v>
      </c>
      <c r="H3042" t="s">
        <v>18</v>
      </c>
      <c r="I3042" t="s">
        <v>9</v>
      </c>
    </row>
    <row r="3043" spans="1:9">
      <c r="A3043">
        <v>3042</v>
      </c>
      <c r="B3043">
        <v>1836</v>
      </c>
      <c r="C3043">
        <v>1</v>
      </c>
      <c r="D3043">
        <v>123</v>
      </c>
      <c r="E3043" t="s">
        <v>5</v>
      </c>
      <c r="F3043">
        <v>26</v>
      </c>
      <c r="G3043" t="s">
        <v>1</v>
      </c>
      <c r="H3043" t="s">
        <v>18</v>
      </c>
      <c r="I3043" t="s">
        <v>8</v>
      </c>
    </row>
    <row r="3044" spans="1:9">
      <c r="A3044">
        <v>3043</v>
      </c>
      <c r="B3044">
        <v>252</v>
      </c>
      <c r="C3044">
        <v>6</v>
      </c>
      <c r="D3044">
        <v>40</v>
      </c>
      <c r="E3044" t="s">
        <v>5</v>
      </c>
      <c r="F3044">
        <v>20</v>
      </c>
      <c r="G3044" t="s">
        <v>2</v>
      </c>
      <c r="H3044" t="s">
        <v>18</v>
      </c>
      <c r="I3044" t="s">
        <v>21</v>
      </c>
    </row>
    <row r="3045" spans="1:9">
      <c r="A3045">
        <v>3044</v>
      </c>
      <c r="B3045">
        <v>271</v>
      </c>
      <c r="C3045">
        <v>6</v>
      </c>
      <c r="D3045">
        <v>90</v>
      </c>
      <c r="E3045" t="s">
        <v>5</v>
      </c>
      <c r="F3045">
        <v>33</v>
      </c>
      <c r="G3045" t="s">
        <v>2</v>
      </c>
      <c r="H3045" t="s">
        <v>18</v>
      </c>
      <c r="I3045" t="s">
        <v>21</v>
      </c>
    </row>
    <row r="3046" spans="1:9">
      <c r="A3046">
        <v>3045</v>
      </c>
      <c r="B3046">
        <v>635</v>
      </c>
      <c r="C3046">
        <v>8</v>
      </c>
      <c r="D3046">
        <v>159</v>
      </c>
      <c r="E3046" t="s">
        <v>5</v>
      </c>
      <c r="F3046">
        <v>29</v>
      </c>
      <c r="G3046" t="s">
        <v>2</v>
      </c>
      <c r="H3046" t="s">
        <v>18</v>
      </c>
      <c r="I3046" t="s">
        <v>23</v>
      </c>
    </row>
    <row r="3047" spans="1:9">
      <c r="A3047">
        <v>3046</v>
      </c>
      <c r="B3047">
        <v>1788</v>
      </c>
      <c r="C3047">
        <v>7</v>
      </c>
      <c r="D3047">
        <v>40</v>
      </c>
      <c r="E3047" t="s">
        <v>6</v>
      </c>
      <c r="F3047">
        <v>30</v>
      </c>
      <c r="G3047" t="s">
        <v>2</v>
      </c>
      <c r="H3047" t="s">
        <v>18</v>
      </c>
      <c r="I3047" t="s">
        <v>22</v>
      </c>
    </row>
    <row r="3048" spans="1:9">
      <c r="A3048">
        <v>3047</v>
      </c>
      <c r="B3048">
        <v>1013</v>
      </c>
      <c r="C3048">
        <v>2</v>
      </c>
      <c r="D3048">
        <v>90</v>
      </c>
      <c r="E3048" t="s">
        <v>5</v>
      </c>
      <c r="F3048">
        <v>21</v>
      </c>
      <c r="G3048" t="s">
        <v>1</v>
      </c>
      <c r="H3048" t="s">
        <v>18</v>
      </c>
      <c r="I3048" t="s">
        <v>9</v>
      </c>
    </row>
    <row r="3049" spans="1:9">
      <c r="A3049">
        <v>3048</v>
      </c>
      <c r="B3049">
        <v>2091</v>
      </c>
      <c r="C3049">
        <v>4</v>
      </c>
      <c r="D3049">
        <v>210</v>
      </c>
      <c r="E3049" t="s">
        <v>5</v>
      </c>
      <c r="F3049">
        <v>25</v>
      </c>
      <c r="G3049" t="s">
        <v>1</v>
      </c>
      <c r="H3049" t="s">
        <v>18</v>
      </c>
      <c r="I3049" t="s">
        <v>11</v>
      </c>
    </row>
    <row r="3050" spans="1:9">
      <c r="A3050">
        <v>3049</v>
      </c>
      <c r="B3050">
        <v>219</v>
      </c>
      <c r="C3050">
        <v>3</v>
      </c>
      <c r="D3050">
        <v>142</v>
      </c>
      <c r="E3050" t="s">
        <v>5</v>
      </c>
      <c r="F3050">
        <v>36</v>
      </c>
      <c r="G3050" t="s">
        <v>1</v>
      </c>
      <c r="H3050" t="s">
        <v>17</v>
      </c>
      <c r="I3050" t="s">
        <v>10</v>
      </c>
    </row>
    <row r="3051" spans="1:9">
      <c r="A3051">
        <v>3050</v>
      </c>
      <c r="B3051">
        <v>1986</v>
      </c>
      <c r="C3051">
        <v>4</v>
      </c>
      <c r="D3051">
        <v>90</v>
      </c>
      <c r="E3051" t="s">
        <v>5</v>
      </c>
      <c r="F3051">
        <v>31</v>
      </c>
      <c r="G3051" t="s">
        <v>1</v>
      </c>
      <c r="H3051" t="s">
        <v>18</v>
      </c>
      <c r="I3051" t="s">
        <v>11</v>
      </c>
    </row>
    <row r="3052" spans="1:9">
      <c r="A3052">
        <v>3051</v>
      </c>
      <c r="B3052">
        <v>1413</v>
      </c>
      <c r="C3052">
        <v>8</v>
      </c>
      <c r="D3052">
        <v>90</v>
      </c>
      <c r="E3052" t="s">
        <v>5</v>
      </c>
      <c r="F3052">
        <v>25</v>
      </c>
      <c r="G3052" t="s">
        <v>2</v>
      </c>
      <c r="H3052" t="s">
        <v>18</v>
      </c>
      <c r="I3052" t="s">
        <v>23</v>
      </c>
    </row>
    <row r="3053" spans="1:9">
      <c r="A3053">
        <v>3052</v>
      </c>
      <c r="B3053">
        <v>1950</v>
      </c>
      <c r="C3053">
        <v>3</v>
      </c>
      <c r="D3053">
        <v>121</v>
      </c>
      <c r="E3053" t="s">
        <v>6</v>
      </c>
      <c r="F3053">
        <v>29</v>
      </c>
      <c r="G3053" t="s">
        <v>1</v>
      </c>
      <c r="H3053" t="s">
        <v>18</v>
      </c>
      <c r="I3053" t="s">
        <v>10</v>
      </c>
    </row>
    <row r="3054" spans="1:9">
      <c r="A3054">
        <v>3053</v>
      </c>
      <c r="B3054">
        <v>1419</v>
      </c>
      <c r="C3054">
        <v>1</v>
      </c>
      <c r="D3054">
        <v>122</v>
      </c>
      <c r="E3054" t="s">
        <v>5</v>
      </c>
      <c r="F3054">
        <v>35</v>
      </c>
      <c r="G3054" t="s">
        <v>1</v>
      </c>
      <c r="H3054" t="s">
        <v>17</v>
      </c>
      <c r="I3054" t="s">
        <v>8</v>
      </c>
    </row>
    <row r="3055" spans="1:9">
      <c r="A3055">
        <v>3054</v>
      </c>
      <c r="B3055">
        <v>217</v>
      </c>
      <c r="C3055">
        <v>3</v>
      </c>
      <c r="D3055">
        <v>200</v>
      </c>
      <c r="E3055" t="s">
        <v>5</v>
      </c>
      <c r="F3055">
        <v>27</v>
      </c>
      <c r="G3055" t="s">
        <v>1</v>
      </c>
      <c r="H3055" t="s">
        <v>17</v>
      </c>
      <c r="I3055" t="s">
        <v>10</v>
      </c>
    </row>
    <row r="3056" spans="1:9">
      <c r="A3056">
        <v>3055</v>
      </c>
      <c r="B3056">
        <v>815</v>
      </c>
      <c r="C3056">
        <v>1</v>
      </c>
      <c r="D3056">
        <v>132</v>
      </c>
      <c r="E3056" t="s">
        <v>6</v>
      </c>
      <c r="F3056">
        <v>32</v>
      </c>
      <c r="G3056" t="s">
        <v>1</v>
      </c>
      <c r="H3056" t="s">
        <v>18</v>
      </c>
      <c r="I3056" t="s">
        <v>8</v>
      </c>
    </row>
    <row r="3057" spans="1:9">
      <c r="A3057">
        <v>3056</v>
      </c>
      <c r="B3057">
        <v>93</v>
      </c>
      <c r="C3057">
        <v>3</v>
      </c>
      <c r="D3057">
        <v>83</v>
      </c>
      <c r="E3057" t="s">
        <v>5</v>
      </c>
      <c r="F3057">
        <v>25</v>
      </c>
      <c r="G3057" t="s">
        <v>1</v>
      </c>
      <c r="H3057" t="s">
        <v>17</v>
      </c>
      <c r="I3057" t="s">
        <v>10</v>
      </c>
    </row>
    <row r="3058" spans="1:9">
      <c r="A3058">
        <v>3057</v>
      </c>
      <c r="B3058">
        <v>786</v>
      </c>
      <c r="C3058">
        <v>9</v>
      </c>
      <c r="D3058">
        <v>90</v>
      </c>
      <c r="E3058" t="s">
        <v>6</v>
      </c>
      <c r="F3058">
        <v>24</v>
      </c>
      <c r="G3058" t="s">
        <v>2</v>
      </c>
      <c r="H3058" t="s">
        <v>18</v>
      </c>
      <c r="I3058" t="s">
        <v>24</v>
      </c>
    </row>
    <row r="3059" spans="1:9">
      <c r="A3059">
        <v>3058</v>
      </c>
      <c r="B3059">
        <v>1745</v>
      </c>
      <c r="C3059">
        <v>1</v>
      </c>
      <c r="D3059">
        <v>209</v>
      </c>
      <c r="E3059" t="s">
        <v>5</v>
      </c>
      <c r="F3059">
        <v>27</v>
      </c>
      <c r="G3059" t="s">
        <v>1</v>
      </c>
      <c r="H3059" t="s">
        <v>18</v>
      </c>
      <c r="I3059" t="s">
        <v>8</v>
      </c>
    </row>
    <row r="3060" spans="1:9">
      <c r="A3060">
        <v>3059</v>
      </c>
      <c r="B3060">
        <v>2006</v>
      </c>
      <c r="C3060">
        <v>3</v>
      </c>
      <c r="D3060">
        <v>90</v>
      </c>
      <c r="E3060" t="s">
        <v>5</v>
      </c>
      <c r="F3060">
        <v>21</v>
      </c>
      <c r="G3060" t="s">
        <v>1</v>
      </c>
      <c r="H3060" t="s">
        <v>18</v>
      </c>
      <c r="I3060" t="s">
        <v>10</v>
      </c>
    </row>
    <row r="3061" spans="1:9">
      <c r="A3061">
        <v>3060</v>
      </c>
      <c r="B3061">
        <v>1453</v>
      </c>
      <c r="C3061">
        <v>3</v>
      </c>
      <c r="D3061">
        <v>229</v>
      </c>
      <c r="E3061" t="s">
        <v>5</v>
      </c>
      <c r="F3061">
        <v>30</v>
      </c>
      <c r="G3061" t="s">
        <v>1</v>
      </c>
      <c r="H3061" t="s">
        <v>18</v>
      </c>
      <c r="I3061" t="s">
        <v>10</v>
      </c>
    </row>
    <row r="3062" spans="1:9">
      <c r="A3062">
        <v>3061</v>
      </c>
      <c r="B3062">
        <v>405</v>
      </c>
      <c r="C3062">
        <v>9</v>
      </c>
      <c r="D3062">
        <v>293</v>
      </c>
      <c r="E3062" t="s">
        <v>6</v>
      </c>
      <c r="F3062">
        <v>21</v>
      </c>
      <c r="G3062" t="s">
        <v>2</v>
      </c>
      <c r="H3062" t="s">
        <v>17</v>
      </c>
      <c r="I3062" t="s">
        <v>24</v>
      </c>
    </row>
    <row r="3063" spans="1:9">
      <c r="A3063">
        <v>3062</v>
      </c>
      <c r="B3063">
        <v>1559</v>
      </c>
      <c r="C3063">
        <v>1</v>
      </c>
      <c r="D3063">
        <v>90</v>
      </c>
      <c r="E3063" t="s">
        <v>6</v>
      </c>
      <c r="F3063">
        <v>27</v>
      </c>
      <c r="G3063" t="s">
        <v>1</v>
      </c>
      <c r="H3063" t="s">
        <v>18</v>
      </c>
      <c r="I3063" t="s">
        <v>8</v>
      </c>
    </row>
    <row r="3064" spans="1:9">
      <c r="A3064">
        <v>3063</v>
      </c>
      <c r="B3064">
        <v>736</v>
      </c>
      <c r="C3064">
        <v>8</v>
      </c>
      <c r="D3064">
        <v>90</v>
      </c>
      <c r="E3064" t="s">
        <v>5</v>
      </c>
      <c r="F3064">
        <v>29</v>
      </c>
      <c r="G3064" t="s">
        <v>2</v>
      </c>
      <c r="H3064" t="s">
        <v>18</v>
      </c>
      <c r="I3064" t="s">
        <v>23</v>
      </c>
    </row>
    <row r="3065" spans="1:9">
      <c r="A3065">
        <v>3064</v>
      </c>
      <c r="B3065">
        <v>1459</v>
      </c>
      <c r="C3065">
        <v>2</v>
      </c>
      <c r="D3065">
        <v>120</v>
      </c>
      <c r="E3065" t="s">
        <v>5</v>
      </c>
      <c r="F3065">
        <v>24</v>
      </c>
      <c r="G3065" t="s">
        <v>1</v>
      </c>
      <c r="H3065" t="s">
        <v>17</v>
      </c>
      <c r="I3065" t="s">
        <v>9</v>
      </c>
    </row>
    <row r="3066" spans="1:9">
      <c r="A3066">
        <v>3065</v>
      </c>
      <c r="B3066">
        <v>2087</v>
      </c>
      <c r="C3066">
        <v>5</v>
      </c>
      <c r="D3066">
        <v>147</v>
      </c>
      <c r="E3066" t="s">
        <v>6</v>
      </c>
      <c r="F3066">
        <v>22</v>
      </c>
      <c r="G3066" t="s">
        <v>1</v>
      </c>
      <c r="H3066" t="s">
        <v>18</v>
      </c>
      <c r="I3066" t="s">
        <v>12</v>
      </c>
    </row>
    <row r="3067" spans="1:9">
      <c r="A3067">
        <v>3066</v>
      </c>
      <c r="B3067">
        <v>1304</v>
      </c>
      <c r="C3067">
        <v>1</v>
      </c>
      <c r="D3067">
        <v>223</v>
      </c>
      <c r="E3067" t="s">
        <v>6</v>
      </c>
      <c r="F3067">
        <v>35</v>
      </c>
      <c r="G3067" t="s">
        <v>1</v>
      </c>
      <c r="H3067" t="s">
        <v>18</v>
      </c>
      <c r="I3067" t="s">
        <v>8</v>
      </c>
    </row>
    <row r="3068" spans="1:9">
      <c r="A3068">
        <v>3067</v>
      </c>
      <c r="B3068">
        <v>2084</v>
      </c>
      <c r="C3068">
        <v>4</v>
      </c>
      <c r="D3068">
        <v>195</v>
      </c>
      <c r="E3068" t="s">
        <v>5</v>
      </c>
      <c r="F3068">
        <v>28</v>
      </c>
      <c r="G3068" t="s">
        <v>1</v>
      </c>
      <c r="H3068" t="s">
        <v>18</v>
      </c>
      <c r="I3068" t="s">
        <v>11</v>
      </c>
    </row>
    <row r="3069" spans="1:9">
      <c r="A3069">
        <v>3068</v>
      </c>
      <c r="B3069">
        <v>898</v>
      </c>
      <c r="C3069">
        <v>4</v>
      </c>
      <c r="D3069">
        <v>155</v>
      </c>
      <c r="E3069" t="s">
        <v>6</v>
      </c>
      <c r="F3069">
        <v>23</v>
      </c>
      <c r="G3069" t="s">
        <v>1</v>
      </c>
      <c r="H3069" t="s">
        <v>18</v>
      </c>
      <c r="I3069" t="s">
        <v>11</v>
      </c>
    </row>
    <row r="3070" spans="1:9">
      <c r="A3070">
        <v>3069</v>
      </c>
      <c r="B3070">
        <v>902</v>
      </c>
      <c r="C3070">
        <v>6</v>
      </c>
      <c r="D3070">
        <v>154</v>
      </c>
      <c r="E3070" t="s">
        <v>5</v>
      </c>
      <c r="F3070">
        <v>35</v>
      </c>
      <c r="G3070" t="s">
        <v>2</v>
      </c>
      <c r="H3070" t="s">
        <v>18</v>
      </c>
      <c r="I3070" t="s">
        <v>21</v>
      </c>
    </row>
    <row r="3071" spans="1:9">
      <c r="A3071">
        <v>3070</v>
      </c>
      <c r="B3071">
        <v>899</v>
      </c>
      <c r="C3071">
        <v>5</v>
      </c>
      <c r="D3071">
        <v>90</v>
      </c>
      <c r="E3071" t="s">
        <v>6</v>
      </c>
      <c r="F3071">
        <v>18</v>
      </c>
      <c r="G3071" t="s">
        <v>1</v>
      </c>
      <c r="H3071" t="s">
        <v>18</v>
      </c>
      <c r="I3071" t="s">
        <v>12</v>
      </c>
    </row>
    <row r="3072" spans="1:9">
      <c r="A3072">
        <v>3071</v>
      </c>
      <c r="B3072">
        <v>321</v>
      </c>
      <c r="C3072">
        <v>6</v>
      </c>
      <c r="D3072">
        <v>40</v>
      </c>
      <c r="E3072" t="s">
        <v>5</v>
      </c>
      <c r="F3072">
        <v>25</v>
      </c>
      <c r="G3072" t="s">
        <v>2</v>
      </c>
      <c r="H3072" t="s">
        <v>18</v>
      </c>
      <c r="I3072" t="s">
        <v>21</v>
      </c>
    </row>
    <row r="3073" spans="1:9">
      <c r="A3073">
        <v>3072</v>
      </c>
      <c r="B3073">
        <v>1461</v>
      </c>
      <c r="C3073">
        <v>9</v>
      </c>
      <c r="D3073">
        <v>40</v>
      </c>
      <c r="E3073" t="s">
        <v>5</v>
      </c>
      <c r="F3073">
        <v>38</v>
      </c>
      <c r="G3073" t="s">
        <v>2</v>
      </c>
      <c r="H3073" t="s">
        <v>18</v>
      </c>
      <c r="I3073" t="s">
        <v>24</v>
      </c>
    </row>
    <row r="3074" spans="1:9">
      <c r="A3074">
        <v>3073</v>
      </c>
      <c r="B3074">
        <v>775</v>
      </c>
      <c r="C3074">
        <v>6</v>
      </c>
      <c r="D3074">
        <v>90</v>
      </c>
      <c r="E3074" t="s">
        <v>6</v>
      </c>
      <c r="F3074">
        <v>29</v>
      </c>
      <c r="G3074" t="s">
        <v>2</v>
      </c>
      <c r="H3074" t="s">
        <v>18</v>
      </c>
      <c r="I3074" t="s">
        <v>21</v>
      </c>
    </row>
    <row r="3075" spans="1:9">
      <c r="A3075">
        <v>3074</v>
      </c>
      <c r="B3075">
        <v>1584</v>
      </c>
      <c r="C3075">
        <v>8</v>
      </c>
      <c r="D3075">
        <v>373</v>
      </c>
      <c r="E3075" t="s">
        <v>5</v>
      </c>
      <c r="F3075">
        <v>36</v>
      </c>
      <c r="G3075" t="s">
        <v>2</v>
      </c>
      <c r="H3075" t="s">
        <v>18</v>
      </c>
      <c r="I3075" t="s">
        <v>23</v>
      </c>
    </row>
    <row r="3076" spans="1:9">
      <c r="A3076">
        <v>3075</v>
      </c>
      <c r="B3076">
        <v>1826</v>
      </c>
      <c r="C3076">
        <v>5</v>
      </c>
      <c r="D3076">
        <v>190</v>
      </c>
      <c r="E3076" t="s">
        <v>5</v>
      </c>
      <c r="F3076">
        <v>25</v>
      </c>
      <c r="G3076" t="s">
        <v>1</v>
      </c>
      <c r="H3076" t="s">
        <v>18</v>
      </c>
      <c r="I3076" t="s">
        <v>12</v>
      </c>
    </row>
    <row r="3077" spans="1:9">
      <c r="A3077">
        <v>3076</v>
      </c>
      <c r="B3077">
        <v>1420</v>
      </c>
      <c r="C3077">
        <v>5</v>
      </c>
      <c r="D3077">
        <v>120</v>
      </c>
      <c r="E3077" t="s">
        <v>6</v>
      </c>
      <c r="F3077">
        <v>23</v>
      </c>
      <c r="G3077" t="s">
        <v>1</v>
      </c>
      <c r="H3077" t="s">
        <v>17</v>
      </c>
      <c r="I3077" t="s">
        <v>12</v>
      </c>
    </row>
    <row r="3078" spans="1:9">
      <c r="A3078">
        <v>3077</v>
      </c>
      <c r="B3078">
        <v>174</v>
      </c>
      <c r="C3078">
        <v>2</v>
      </c>
      <c r="D3078">
        <v>90</v>
      </c>
      <c r="E3078" t="s">
        <v>6</v>
      </c>
      <c r="F3078">
        <v>29</v>
      </c>
      <c r="G3078" t="s">
        <v>1</v>
      </c>
      <c r="H3078" t="s">
        <v>18</v>
      </c>
      <c r="I3078" t="s">
        <v>9</v>
      </c>
    </row>
    <row r="3079" spans="1:9">
      <c r="A3079">
        <v>3078</v>
      </c>
      <c r="B3079">
        <v>67</v>
      </c>
      <c r="C3079">
        <v>4</v>
      </c>
      <c r="D3079">
        <v>112</v>
      </c>
      <c r="E3079" t="s">
        <v>5</v>
      </c>
      <c r="F3079">
        <v>21</v>
      </c>
      <c r="G3079" t="s">
        <v>1</v>
      </c>
      <c r="H3079" t="s">
        <v>18</v>
      </c>
      <c r="I3079" t="s">
        <v>11</v>
      </c>
    </row>
    <row r="3080" spans="1:9">
      <c r="A3080">
        <v>3079</v>
      </c>
      <c r="B3080">
        <v>801</v>
      </c>
      <c r="C3080">
        <v>1</v>
      </c>
      <c r="D3080">
        <v>161</v>
      </c>
      <c r="E3080" t="s">
        <v>5</v>
      </c>
      <c r="F3080">
        <v>32</v>
      </c>
      <c r="G3080" t="s">
        <v>1</v>
      </c>
      <c r="H3080" t="s">
        <v>18</v>
      </c>
      <c r="I3080" t="s">
        <v>8</v>
      </c>
    </row>
    <row r="3081" spans="1:9">
      <c r="A3081">
        <v>3080</v>
      </c>
      <c r="B3081">
        <v>1566</v>
      </c>
      <c r="C3081">
        <v>5</v>
      </c>
      <c r="D3081">
        <v>90</v>
      </c>
      <c r="E3081" t="s">
        <v>5</v>
      </c>
      <c r="F3081">
        <v>32</v>
      </c>
      <c r="G3081" t="s">
        <v>1</v>
      </c>
      <c r="H3081" t="s">
        <v>18</v>
      </c>
      <c r="I3081" t="s">
        <v>12</v>
      </c>
    </row>
    <row r="3082" spans="1:9">
      <c r="A3082">
        <v>3081</v>
      </c>
      <c r="B3082">
        <v>65</v>
      </c>
      <c r="C3082">
        <v>4</v>
      </c>
      <c r="D3082">
        <v>135</v>
      </c>
      <c r="E3082" t="s">
        <v>6</v>
      </c>
      <c r="F3082">
        <v>30</v>
      </c>
      <c r="G3082" t="s">
        <v>1</v>
      </c>
      <c r="H3082" t="s">
        <v>18</v>
      </c>
      <c r="I3082" t="s">
        <v>11</v>
      </c>
    </row>
    <row r="3083" spans="1:9">
      <c r="A3083">
        <v>3082</v>
      </c>
      <c r="B3083">
        <v>175</v>
      </c>
      <c r="C3083">
        <v>7</v>
      </c>
      <c r="D3083">
        <v>40</v>
      </c>
      <c r="E3083" t="s">
        <v>5</v>
      </c>
      <c r="F3083">
        <v>26</v>
      </c>
      <c r="G3083" t="s">
        <v>2</v>
      </c>
      <c r="H3083" t="s">
        <v>18</v>
      </c>
      <c r="I3083" t="s">
        <v>22</v>
      </c>
    </row>
    <row r="3084" spans="1:9">
      <c r="A3084">
        <v>3083</v>
      </c>
      <c r="B3084">
        <v>650</v>
      </c>
      <c r="C3084">
        <v>6</v>
      </c>
      <c r="D3084">
        <v>40</v>
      </c>
      <c r="E3084" t="s">
        <v>5</v>
      </c>
      <c r="F3084">
        <v>22</v>
      </c>
      <c r="G3084" t="s">
        <v>2</v>
      </c>
      <c r="H3084" t="s">
        <v>18</v>
      </c>
      <c r="I3084" t="s">
        <v>21</v>
      </c>
    </row>
    <row r="3085" spans="1:9">
      <c r="A3085">
        <v>3084</v>
      </c>
      <c r="B3085">
        <v>1239</v>
      </c>
      <c r="C3085">
        <v>3</v>
      </c>
      <c r="D3085">
        <v>123</v>
      </c>
      <c r="E3085" t="s">
        <v>5</v>
      </c>
      <c r="F3085">
        <v>29</v>
      </c>
      <c r="G3085" t="s">
        <v>1</v>
      </c>
      <c r="H3085" t="s">
        <v>18</v>
      </c>
      <c r="I3085" t="s">
        <v>10</v>
      </c>
    </row>
    <row r="3086" spans="1:9">
      <c r="A3086">
        <v>3085</v>
      </c>
      <c r="B3086">
        <v>1970</v>
      </c>
      <c r="C3086">
        <v>9</v>
      </c>
      <c r="D3086">
        <v>40</v>
      </c>
      <c r="E3086" t="s">
        <v>6</v>
      </c>
      <c r="F3086">
        <v>33</v>
      </c>
      <c r="G3086" t="s">
        <v>2</v>
      </c>
      <c r="H3086" t="s">
        <v>18</v>
      </c>
      <c r="I3086" t="s">
        <v>24</v>
      </c>
    </row>
    <row r="3087" spans="1:9">
      <c r="A3087">
        <v>3086</v>
      </c>
      <c r="B3087">
        <v>2058</v>
      </c>
      <c r="C3087">
        <v>7</v>
      </c>
      <c r="D3087">
        <v>40</v>
      </c>
      <c r="E3087" t="s">
        <v>5</v>
      </c>
      <c r="F3087">
        <v>30</v>
      </c>
      <c r="G3087" t="s">
        <v>2</v>
      </c>
      <c r="H3087" t="s">
        <v>18</v>
      </c>
      <c r="I3087" t="s">
        <v>22</v>
      </c>
    </row>
    <row r="3088" spans="1:9">
      <c r="A3088">
        <v>3087</v>
      </c>
      <c r="B3088">
        <v>2122</v>
      </c>
      <c r="C3088">
        <v>6</v>
      </c>
      <c r="D3088">
        <v>223</v>
      </c>
      <c r="E3088" t="s">
        <v>5</v>
      </c>
      <c r="F3088">
        <v>31</v>
      </c>
      <c r="G3088" t="s">
        <v>2</v>
      </c>
      <c r="H3088" t="s">
        <v>18</v>
      </c>
      <c r="I3088" t="s">
        <v>21</v>
      </c>
    </row>
    <row r="3089" spans="1:9">
      <c r="A3089">
        <v>3088</v>
      </c>
      <c r="B3089">
        <v>585</v>
      </c>
      <c r="C3089">
        <v>3</v>
      </c>
      <c r="D3089">
        <v>136</v>
      </c>
      <c r="E3089" t="s">
        <v>6</v>
      </c>
      <c r="F3089">
        <v>25</v>
      </c>
      <c r="G3089" t="s">
        <v>1</v>
      </c>
      <c r="H3089" t="s">
        <v>18</v>
      </c>
      <c r="I3089" t="s">
        <v>10</v>
      </c>
    </row>
    <row r="3090" spans="1:9">
      <c r="A3090">
        <v>3089</v>
      </c>
      <c r="B3090">
        <v>1308</v>
      </c>
      <c r="C3090">
        <v>4</v>
      </c>
      <c r="D3090">
        <v>118</v>
      </c>
      <c r="E3090" t="s">
        <v>5</v>
      </c>
      <c r="F3090">
        <v>28</v>
      </c>
      <c r="G3090" t="s">
        <v>1</v>
      </c>
      <c r="H3090" t="s">
        <v>18</v>
      </c>
      <c r="I3090" t="s">
        <v>11</v>
      </c>
    </row>
    <row r="3091" spans="1:9">
      <c r="A3091">
        <v>3090</v>
      </c>
      <c r="B3091">
        <v>1033</v>
      </c>
      <c r="C3091">
        <v>7</v>
      </c>
      <c r="D3091">
        <v>40</v>
      </c>
      <c r="E3091" t="s">
        <v>6</v>
      </c>
      <c r="F3091">
        <v>30</v>
      </c>
      <c r="G3091" t="s">
        <v>2</v>
      </c>
      <c r="H3091" t="s">
        <v>18</v>
      </c>
      <c r="I3091" t="s">
        <v>22</v>
      </c>
    </row>
    <row r="3092" spans="1:9">
      <c r="A3092">
        <v>3091</v>
      </c>
      <c r="B3092">
        <v>805</v>
      </c>
      <c r="C3092">
        <v>4</v>
      </c>
      <c r="D3092">
        <v>113</v>
      </c>
      <c r="E3092" t="s">
        <v>6</v>
      </c>
      <c r="F3092">
        <v>27</v>
      </c>
      <c r="G3092" t="s">
        <v>1</v>
      </c>
      <c r="H3092" t="s">
        <v>18</v>
      </c>
      <c r="I3092" t="s">
        <v>11</v>
      </c>
    </row>
    <row r="3093" spans="1:9">
      <c r="A3093">
        <v>3092</v>
      </c>
      <c r="B3093">
        <v>951</v>
      </c>
      <c r="C3093">
        <v>7</v>
      </c>
      <c r="D3093">
        <v>90</v>
      </c>
      <c r="E3093" t="s">
        <v>5</v>
      </c>
      <c r="F3093">
        <v>23</v>
      </c>
      <c r="G3093" t="s">
        <v>2</v>
      </c>
      <c r="H3093" t="s">
        <v>18</v>
      </c>
      <c r="I3093" t="s">
        <v>22</v>
      </c>
    </row>
    <row r="3094" spans="1:9">
      <c r="A3094">
        <v>3093</v>
      </c>
      <c r="B3094">
        <v>413</v>
      </c>
      <c r="C3094">
        <v>5</v>
      </c>
      <c r="D3094">
        <v>85</v>
      </c>
      <c r="E3094" t="s">
        <v>6</v>
      </c>
      <c r="F3094">
        <v>45</v>
      </c>
      <c r="G3094" t="s">
        <v>1</v>
      </c>
      <c r="H3094" t="s">
        <v>18</v>
      </c>
      <c r="I3094" t="s">
        <v>12</v>
      </c>
    </row>
    <row r="3095" spans="1:9">
      <c r="A3095">
        <v>3094</v>
      </c>
      <c r="B3095">
        <v>1478</v>
      </c>
      <c r="C3095">
        <v>4</v>
      </c>
      <c r="D3095">
        <v>195</v>
      </c>
      <c r="E3095" t="s">
        <v>6</v>
      </c>
      <c r="F3095">
        <v>23</v>
      </c>
      <c r="G3095" t="s">
        <v>1</v>
      </c>
      <c r="H3095" t="s">
        <v>18</v>
      </c>
      <c r="I3095" t="s">
        <v>11</v>
      </c>
    </row>
    <row r="3096" spans="1:9">
      <c r="A3096">
        <v>3095</v>
      </c>
      <c r="B3096">
        <v>1275</v>
      </c>
      <c r="C3096">
        <v>2</v>
      </c>
      <c r="D3096">
        <v>134</v>
      </c>
      <c r="E3096" t="s">
        <v>5</v>
      </c>
      <c r="F3096">
        <v>29</v>
      </c>
      <c r="G3096" t="s">
        <v>1</v>
      </c>
      <c r="H3096" t="s">
        <v>18</v>
      </c>
      <c r="I3096" t="s">
        <v>9</v>
      </c>
    </row>
    <row r="3097" spans="1:9">
      <c r="A3097">
        <v>3096</v>
      </c>
      <c r="B3097">
        <v>1743</v>
      </c>
      <c r="C3097">
        <v>1</v>
      </c>
      <c r="D3097">
        <v>237</v>
      </c>
      <c r="E3097" t="s">
        <v>6</v>
      </c>
      <c r="F3097">
        <v>34</v>
      </c>
      <c r="G3097" t="s">
        <v>1</v>
      </c>
      <c r="H3097" t="s">
        <v>18</v>
      </c>
      <c r="I3097" t="s">
        <v>8</v>
      </c>
    </row>
    <row r="3098" spans="1:9">
      <c r="A3098">
        <v>3097</v>
      </c>
      <c r="B3098">
        <v>835</v>
      </c>
      <c r="C3098">
        <v>3</v>
      </c>
      <c r="D3098">
        <v>158</v>
      </c>
      <c r="E3098" t="s">
        <v>5</v>
      </c>
      <c r="F3098">
        <v>22</v>
      </c>
      <c r="G3098" t="s">
        <v>1</v>
      </c>
      <c r="H3098" t="s">
        <v>18</v>
      </c>
      <c r="I3098" t="s">
        <v>10</v>
      </c>
    </row>
    <row r="3099" spans="1:9">
      <c r="A3099">
        <v>3098</v>
      </c>
      <c r="B3099">
        <v>1756</v>
      </c>
      <c r="C3099">
        <v>7</v>
      </c>
      <c r="D3099">
        <v>40</v>
      </c>
      <c r="E3099" t="s">
        <v>5</v>
      </c>
      <c r="F3099">
        <v>28</v>
      </c>
      <c r="G3099" t="s">
        <v>2</v>
      </c>
      <c r="H3099" t="s">
        <v>18</v>
      </c>
      <c r="I3099" t="s">
        <v>22</v>
      </c>
    </row>
    <row r="3100" spans="1:9">
      <c r="A3100">
        <v>3099</v>
      </c>
      <c r="B3100">
        <v>1914</v>
      </c>
      <c r="C3100">
        <v>3</v>
      </c>
      <c r="D3100">
        <v>153</v>
      </c>
      <c r="E3100" t="s">
        <v>5</v>
      </c>
      <c r="F3100">
        <v>18</v>
      </c>
      <c r="G3100" t="s">
        <v>1</v>
      </c>
      <c r="H3100" t="s">
        <v>17</v>
      </c>
      <c r="I3100" t="s">
        <v>10</v>
      </c>
    </row>
    <row r="3101" spans="1:9">
      <c r="A3101">
        <v>3100</v>
      </c>
      <c r="B3101">
        <v>1294</v>
      </c>
      <c r="C3101">
        <v>2</v>
      </c>
      <c r="D3101">
        <v>156</v>
      </c>
      <c r="E3101" t="s">
        <v>6</v>
      </c>
      <c r="F3101">
        <v>30</v>
      </c>
      <c r="G3101" t="s">
        <v>1</v>
      </c>
      <c r="H3101" t="s">
        <v>17</v>
      </c>
      <c r="I3101" t="s">
        <v>9</v>
      </c>
    </row>
    <row r="3102" spans="1:9">
      <c r="A3102">
        <v>3101</v>
      </c>
      <c r="B3102">
        <v>458</v>
      </c>
      <c r="C3102">
        <v>9</v>
      </c>
      <c r="D3102">
        <v>396</v>
      </c>
      <c r="E3102" t="s">
        <v>6</v>
      </c>
      <c r="F3102">
        <v>26</v>
      </c>
      <c r="G3102" t="s">
        <v>2</v>
      </c>
      <c r="H3102" t="s">
        <v>17</v>
      </c>
      <c r="I3102" t="s">
        <v>24</v>
      </c>
    </row>
    <row r="3103" spans="1:9">
      <c r="A3103">
        <v>3102</v>
      </c>
      <c r="B3103">
        <v>2064</v>
      </c>
      <c r="C3103">
        <v>8</v>
      </c>
      <c r="D3103">
        <v>40</v>
      </c>
      <c r="E3103" t="s">
        <v>5</v>
      </c>
      <c r="F3103">
        <v>32</v>
      </c>
      <c r="G3103" t="s">
        <v>2</v>
      </c>
      <c r="H3103" t="s">
        <v>18</v>
      </c>
      <c r="I3103" t="s">
        <v>23</v>
      </c>
    </row>
    <row r="3104" spans="1:9">
      <c r="A3104">
        <v>3103</v>
      </c>
      <c r="B3104">
        <v>953</v>
      </c>
      <c r="C3104">
        <v>1</v>
      </c>
      <c r="D3104">
        <v>90</v>
      </c>
      <c r="E3104" t="s">
        <v>5</v>
      </c>
      <c r="F3104">
        <v>20</v>
      </c>
      <c r="G3104" t="s">
        <v>1</v>
      </c>
      <c r="H3104" t="s">
        <v>18</v>
      </c>
      <c r="I3104" t="s">
        <v>8</v>
      </c>
    </row>
    <row r="3105" spans="1:9">
      <c r="A3105">
        <v>3104</v>
      </c>
      <c r="B3105">
        <v>1441</v>
      </c>
      <c r="C3105">
        <v>4</v>
      </c>
      <c r="D3105">
        <v>123</v>
      </c>
      <c r="E3105" t="s">
        <v>6</v>
      </c>
      <c r="F3105">
        <v>19</v>
      </c>
      <c r="G3105" t="s">
        <v>1</v>
      </c>
      <c r="H3105" t="s">
        <v>18</v>
      </c>
      <c r="I3105" t="s">
        <v>11</v>
      </c>
    </row>
    <row r="3106" spans="1:9">
      <c r="A3106">
        <v>3105</v>
      </c>
      <c r="B3106">
        <v>674</v>
      </c>
      <c r="C3106">
        <v>4</v>
      </c>
      <c r="D3106">
        <v>147</v>
      </c>
      <c r="E3106" t="s">
        <v>6</v>
      </c>
      <c r="F3106">
        <v>32</v>
      </c>
      <c r="G3106" t="s">
        <v>1</v>
      </c>
      <c r="H3106" t="s">
        <v>18</v>
      </c>
      <c r="I3106" t="s">
        <v>11</v>
      </c>
    </row>
    <row r="3107" spans="1:9">
      <c r="A3107">
        <v>3106</v>
      </c>
      <c r="B3107">
        <v>313</v>
      </c>
      <c r="C3107">
        <v>5</v>
      </c>
      <c r="D3107">
        <v>151</v>
      </c>
      <c r="E3107" t="s">
        <v>6</v>
      </c>
      <c r="F3107">
        <v>40</v>
      </c>
      <c r="G3107" t="s">
        <v>1</v>
      </c>
      <c r="H3107" t="s">
        <v>18</v>
      </c>
      <c r="I3107" t="s">
        <v>12</v>
      </c>
    </row>
    <row r="3108" spans="1:9">
      <c r="A3108">
        <v>3107</v>
      </c>
      <c r="B3108">
        <v>1821</v>
      </c>
      <c r="C3108">
        <v>2</v>
      </c>
      <c r="D3108">
        <v>199</v>
      </c>
      <c r="E3108" t="s">
        <v>6</v>
      </c>
      <c r="F3108">
        <v>34</v>
      </c>
      <c r="G3108" t="s">
        <v>1</v>
      </c>
      <c r="H3108" t="s">
        <v>18</v>
      </c>
      <c r="I3108" t="s">
        <v>9</v>
      </c>
    </row>
    <row r="3109" spans="1:9">
      <c r="A3109">
        <v>3108</v>
      </c>
      <c r="B3109">
        <v>1409</v>
      </c>
      <c r="C3109">
        <v>4</v>
      </c>
      <c r="D3109">
        <v>144</v>
      </c>
      <c r="E3109" t="s">
        <v>5</v>
      </c>
      <c r="F3109">
        <v>30</v>
      </c>
      <c r="G3109" t="s">
        <v>1</v>
      </c>
      <c r="H3109" t="s">
        <v>18</v>
      </c>
      <c r="I3109" t="s">
        <v>11</v>
      </c>
    </row>
    <row r="3110" spans="1:9">
      <c r="A3110">
        <v>3109</v>
      </c>
      <c r="B3110">
        <v>297</v>
      </c>
      <c r="C3110">
        <v>6</v>
      </c>
      <c r="D3110">
        <v>335</v>
      </c>
      <c r="E3110" t="s">
        <v>5</v>
      </c>
      <c r="F3110">
        <v>32</v>
      </c>
      <c r="G3110" t="s">
        <v>2</v>
      </c>
      <c r="H3110" t="s">
        <v>17</v>
      </c>
      <c r="I3110" t="s">
        <v>21</v>
      </c>
    </row>
    <row r="3111" spans="1:9">
      <c r="A3111">
        <v>3110</v>
      </c>
      <c r="B3111">
        <v>1767</v>
      </c>
      <c r="C3111">
        <v>9</v>
      </c>
      <c r="D3111">
        <v>40</v>
      </c>
      <c r="E3111" t="s">
        <v>5</v>
      </c>
      <c r="F3111">
        <v>33</v>
      </c>
      <c r="G3111" t="s">
        <v>2</v>
      </c>
      <c r="H3111" t="s">
        <v>18</v>
      </c>
      <c r="I3111" t="s">
        <v>24</v>
      </c>
    </row>
    <row r="3112" spans="1:9">
      <c r="A3112">
        <v>3111</v>
      </c>
      <c r="B3112">
        <v>85</v>
      </c>
      <c r="C3112">
        <v>3</v>
      </c>
      <c r="D3112">
        <v>121</v>
      </c>
      <c r="E3112" t="s">
        <v>5</v>
      </c>
      <c r="F3112">
        <v>30</v>
      </c>
      <c r="G3112" t="s">
        <v>1</v>
      </c>
      <c r="H3112" t="s">
        <v>18</v>
      </c>
      <c r="I3112" t="s">
        <v>10</v>
      </c>
    </row>
    <row r="3113" spans="1:9">
      <c r="A3113">
        <v>3112</v>
      </c>
      <c r="B3113">
        <v>111</v>
      </c>
      <c r="C3113">
        <v>4</v>
      </c>
      <c r="D3113">
        <v>90</v>
      </c>
      <c r="E3113" t="s">
        <v>5</v>
      </c>
      <c r="F3113">
        <v>22</v>
      </c>
      <c r="G3113" t="s">
        <v>1</v>
      </c>
      <c r="H3113" t="s">
        <v>18</v>
      </c>
      <c r="I3113" t="s">
        <v>11</v>
      </c>
    </row>
    <row r="3114" spans="1:9">
      <c r="A3114">
        <v>3113</v>
      </c>
      <c r="B3114">
        <v>1148</v>
      </c>
      <c r="C3114">
        <v>9</v>
      </c>
      <c r="D3114">
        <v>90</v>
      </c>
      <c r="E3114" t="s">
        <v>6</v>
      </c>
      <c r="F3114">
        <v>32</v>
      </c>
      <c r="G3114" t="s">
        <v>2</v>
      </c>
      <c r="H3114" t="s">
        <v>18</v>
      </c>
      <c r="I3114" t="s">
        <v>24</v>
      </c>
    </row>
    <row r="3115" spans="1:9">
      <c r="A3115">
        <v>3114</v>
      </c>
      <c r="B3115">
        <v>1485</v>
      </c>
      <c r="C3115">
        <v>3</v>
      </c>
      <c r="D3115">
        <v>196</v>
      </c>
      <c r="E3115" t="s">
        <v>6</v>
      </c>
      <c r="F3115">
        <v>34</v>
      </c>
      <c r="G3115" t="s">
        <v>1</v>
      </c>
      <c r="H3115" t="s">
        <v>18</v>
      </c>
      <c r="I3115" t="s">
        <v>10</v>
      </c>
    </row>
    <row r="3116" spans="1:9">
      <c r="A3116">
        <v>3115</v>
      </c>
      <c r="B3116">
        <v>340</v>
      </c>
      <c r="C3116">
        <v>7</v>
      </c>
      <c r="D3116">
        <v>40</v>
      </c>
      <c r="E3116" t="s">
        <v>6</v>
      </c>
      <c r="F3116">
        <v>33</v>
      </c>
      <c r="G3116" t="s">
        <v>2</v>
      </c>
      <c r="H3116" t="s">
        <v>18</v>
      </c>
      <c r="I3116" t="s">
        <v>22</v>
      </c>
    </row>
    <row r="3117" spans="1:9">
      <c r="A3117">
        <v>3116</v>
      </c>
      <c r="B3117">
        <v>945</v>
      </c>
      <c r="C3117">
        <v>1</v>
      </c>
      <c r="D3117">
        <v>161</v>
      </c>
      <c r="E3117" t="s">
        <v>5</v>
      </c>
      <c r="F3117">
        <v>29</v>
      </c>
      <c r="G3117" t="s">
        <v>1</v>
      </c>
      <c r="H3117" t="s">
        <v>18</v>
      </c>
      <c r="I3117" t="s">
        <v>8</v>
      </c>
    </row>
    <row r="3118" spans="1:9">
      <c r="A3118">
        <v>3117</v>
      </c>
      <c r="B3118">
        <v>1593</v>
      </c>
      <c r="C3118">
        <v>2</v>
      </c>
      <c r="D3118">
        <v>200</v>
      </c>
      <c r="E3118" t="s">
        <v>5</v>
      </c>
      <c r="F3118">
        <v>23</v>
      </c>
      <c r="G3118" t="s">
        <v>1</v>
      </c>
      <c r="H3118" t="s">
        <v>17</v>
      </c>
      <c r="I3118" t="s">
        <v>9</v>
      </c>
    </row>
    <row r="3119" spans="1:9">
      <c r="A3119">
        <v>3118</v>
      </c>
      <c r="B3119">
        <v>1141</v>
      </c>
      <c r="C3119">
        <v>3</v>
      </c>
      <c r="D3119">
        <v>193</v>
      </c>
      <c r="E3119" t="s">
        <v>5</v>
      </c>
      <c r="F3119">
        <v>21</v>
      </c>
      <c r="G3119" t="s">
        <v>1</v>
      </c>
      <c r="H3119" t="s">
        <v>17</v>
      </c>
      <c r="I3119" t="s">
        <v>10</v>
      </c>
    </row>
    <row r="3120" spans="1:9">
      <c r="A3120">
        <v>3119</v>
      </c>
      <c r="B3120">
        <v>1631</v>
      </c>
      <c r="C3120">
        <v>6</v>
      </c>
      <c r="D3120">
        <v>90</v>
      </c>
      <c r="E3120" t="s">
        <v>6</v>
      </c>
      <c r="F3120">
        <v>25</v>
      </c>
      <c r="G3120" t="s">
        <v>2</v>
      </c>
      <c r="H3120" t="s">
        <v>18</v>
      </c>
      <c r="I3120" t="s">
        <v>21</v>
      </c>
    </row>
    <row r="3121" spans="1:9">
      <c r="A3121">
        <v>3120</v>
      </c>
      <c r="B3121">
        <v>1447</v>
      </c>
      <c r="C3121">
        <v>2</v>
      </c>
      <c r="D3121">
        <v>157</v>
      </c>
      <c r="E3121" t="s">
        <v>5</v>
      </c>
      <c r="F3121">
        <v>22</v>
      </c>
      <c r="G3121" t="s">
        <v>1</v>
      </c>
      <c r="H3121" t="s">
        <v>18</v>
      </c>
      <c r="I3121" t="s">
        <v>9</v>
      </c>
    </row>
    <row r="3122" spans="1:9">
      <c r="A3122">
        <v>3121</v>
      </c>
      <c r="B3122">
        <v>2051</v>
      </c>
      <c r="C3122">
        <v>4</v>
      </c>
      <c r="D3122">
        <v>214</v>
      </c>
      <c r="E3122" t="s">
        <v>5</v>
      </c>
      <c r="F3122">
        <v>26</v>
      </c>
      <c r="G3122" t="s">
        <v>1</v>
      </c>
      <c r="H3122" t="s">
        <v>18</v>
      </c>
      <c r="I3122" t="s">
        <v>11</v>
      </c>
    </row>
    <row r="3123" spans="1:9">
      <c r="A3123">
        <v>3122</v>
      </c>
      <c r="B3123">
        <v>217</v>
      </c>
      <c r="C3123">
        <v>3</v>
      </c>
      <c r="D3123">
        <v>127</v>
      </c>
      <c r="E3123" t="s">
        <v>5</v>
      </c>
      <c r="F3123">
        <v>27</v>
      </c>
      <c r="G3123" t="s">
        <v>1</v>
      </c>
      <c r="H3123" t="s">
        <v>18</v>
      </c>
      <c r="I3123" t="s">
        <v>10</v>
      </c>
    </row>
    <row r="3124" spans="1:9">
      <c r="A3124">
        <v>3123</v>
      </c>
      <c r="B3124">
        <v>1860</v>
      </c>
      <c r="C3124">
        <v>5</v>
      </c>
      <c r="D3124">
        <v>140</v>
      </c>
      <c r="E3124" t="s">
        <v>6</v>
      </c>
      <c r="F3124">
        <v>27</v>
      </c>
      <c r="G3124" t="s">
        <v>1</v>
      </c>
      <c r="H3124" t="s">
        <v>18</v>
      </c>
      <c r="I3124" t="s">
        <v>12</v>
      </c>
    </row>
    <row r="3125" spans="1:9">
      <c r="A3125">
        <v>3124</v>
      </c>
      <c r="B3125">
        <v>614</v>
      </c>
      <c r="C3125">
        <v>9</v>
      </c>
      <c r="D3125">
        <v>399</v>
      </c>
      <c r="E3125" t="s">
        <v>6</v>
      </c>
      <c r="F3125">
        <v>23</v>
      </c>
      <c r="G3125" t="s">
        <v>2</v>
      </c>
      <c r="H3125" t="s">
        <v>17</v>
      </c>
      <c r="I3125" t="s">
        <v>24</v>
      </c>
    </row>
    <row r="3126" spans="1:9">
      <c r="A3126">
        <v>3125</v>
      </c>
      <c r="B3126">
        <v>410</v>
      </c>
      <c r="C3126">
        <v>2</v>
      </c>
      <c r="D3126">
        <v>112</v>
      </c>
      <c r="E3126" t="s">
        <v>6</v>
      </c>
      <c r="F3126">
        <v>28</v>
      </c>
      <c r="G3126" t="s">
        <v>1</v>
      </c>
      <c r="H3126" t="s">
        <v>18</v>
      </c>
      <c r="I3126" t="s">
        <v>9</v>
      </c>
    </row>
    <row r="3127" spans="1:9">
      <c r="A3127">
        <v>3126</v>
      </c>
      <c r="B3127">
        <v>317</v>
      </c>
      <c r="C3127">
        <v>4</v>
      </c>
      <c r="D3127">
        <v>172</v>
      </c>
      <c r="E3127" t="s">
        <v>6</v>
      </c>
      <c r="F3127">
        <v>33</v>
      </c>
      <c r="G3127" t="s">
        <v>1</v>
      </c>
      <c r="H3127" t="s">
        <v>17</v>
      </c>
      <c r="I3127" t="s">
        <v>11</v>
      </c>
    </row>
    <row r="3128" spans="1:9">
      <c r="A3128">
        <v>3127</v>
      </c>
      <c r="B3128">
        <v>1693</v>
      </c>
      <c r="C3128">
        <v>9</v>
      </c>
      <c r="D3128">
        <v>40</v>
      </c>
      <c r="E3128" t="s">
        <v>6</v>
      </c>
      <c r="F3128">
        <v>32</v>
      </c>
      <c r="G3128" t="s">
        <v>2</v>
      </c>
      <c r="H3128" t="s">
        <v>18</v>
      </c>
      <c r="I3128" t="s">
        <v>24</v>
      </c>
    </row>
    <row r="3129" spans="1:9">
      <c r="A3129">
        <v>3128</v>
      </c>
      <c r="B3129">
        <v>1944</v>
      </c>
      <c r="C3129">
        <v>9</v>
      </c>
      <c r="D3129">
        <v>396</v>
      </c>
      <c r="E3129" t="s">
        <v>6</v>
      </c>
      <c r="F3129">
        <v>31</v>
      </c>
      <c r="G3129" t="s">
        <v>2</v>
      </c>
      <c r="H3129" t="s">
        <v>17</v>
      </c>
      <c r="I3129" t="s">
        <v>24</v>
      </c>
    </row>
    <row r="3130" spans="1:9">
      <c r="A3130">
        <v>3129</v>
      </c>
      <c r="B3130">
        <v>590</v>
      </c>
      <c r="C3130">
        <v>5</v>
      </c>
      <c r="D3130">
        <v>122</v>
      </c>
      <c r="E3130" t="s">
        <v>6</v>
      </c>
      <c r="F3130">
        <v>34</v>
      </c>
      <c r="G3130" t="s">
        <v>1</v>
      </c>
      <c r="H3130" t="s">
        <v>17</v>
      </c>
      <c r="I3130" t="s">
        <v>12</v>
      </c>
    </row>
    <row r="3131" spans="1:9">
      <c r="A3131">
        <v>3130</v>
      </c>
      <c r="B3131">
        <v>195</v>
      </c>
      <c r="C3131">
        <v>9</v>
      </c>
      <c r="D3131">
        <v>275</v>
      </c>
      <c r="E3131" t="s">
        <v>5</v>
      </c>
      <c r="F3131">
        <v>35</v>
      </c>
      <c r="G3131" t="s">
        <v>2</v>
      </c>
      <c r="H3131" t="s">
        <v>18</v>
      </c>
      <c r="I3131" t="s">
        <v>24</v>
      </c>
    </row>
    <row r="3132" spans="1:9">
      <c r="A3132">
        <v>3131</v>
      </c>
      <c r="B3132">
        <v>360</v>
      </c>
      <c r="C3132">
        <v>6</v>
      </c>
      <c r="D3132">
        <v>40</v>
      </c>
      <c r="E3132" t="s">
        <v>6</v>
      </c>
      <c r="F3132">
        <v>25</v>
      </c>
      <c r="G3132" t="s">
        <v>2</v>
      </c>
      <c r="H3132" t="s">
        <v>18</v>
      </c>
      <c r="I3132" t="s">
        <v>21</v>
      </c>
    </row>
    <row r="3133" spans="1:9">
      <c r="A3133">
        <v>3132</v>
      </c>
      <c r="B3133">
        <v>376</v>
      </c>
      <c r="C3133">
        <v>1</v>
      </c>
      <c r="D3133">
        <v>178</v>
      </c>
      <c r="E3133" t="s">
        <v>5</v>
      </c>
      <c r="F3133">
        <v>22</v>
      </c>
      <c r="G3133" t="s">
        <v>1</v>
      </c>
      <c r="H3133" t="s">
        <v>18</v>
      </c>
      <c r="I3133" t="s">
        <v>8</v>
      </c>
    </row>
    <row r="3134" spans="1:9">
      <c r="A3134">
        <v>3133</v>
      </c>
      <c r="B3134">
        <v>423</v>
      </c>
      <c r="C3134">
        <v>4</v>
      </c>
      <c r="D3134">
        <v>104</v>
      </c>
      <c r="E3134" t="s">
        <v>5</v>
      </c>
      <c r="F3134">
        <v>24</v>
      </c>
      <c r="G3134" t="s">
        <v>1</v>
      </c>
      <c r="H3134" t="s">
        <v>18</v>
      </c>
      <c r="I3134" t="s">
        <v>11</v>
      </c>
    </row>
    <row r="3135" spans="1:9">
      <c r="A3135">
        <v>3134</v>
      </c>
      <c r="B3135">
        <v>1620</v>
      </c>
      <c r="C3135">
        <v>7</v>
      </c>
      <c r="D3135">
        <v>303</v>
      </c>
      <c r="E3135" t="s">
        <v>5</v>
      </c>
      <c r="F3135">
        <v>18</v>
      </c>
      <c r="G3135" t="s">
        <v>2</v>
      </c>
      <c r="H3135" t="s">
        <v>18</v>
      </c>
      <c r="I3135" t="s">
        <v>22</v>
      </c>
    </row>
    <row r="3136" spans="1:9">
      <c r="A3136">
        <v>3135</v>
      </c>
      <c r="B3136">
        <v>1380</v>
      </c>
      <c r="C3136">
        <v>9</v>
      </c>
      <c r="D3136">
        <v>366</v>
      </c>
      <c r="E3136" t="s">
        <v>5</v>
      </c>
      <c r="F3136">
        <v>35</v>
      </c>
      <c r="G3136" t="s">
        <v>2</v>
      </c>
      <c r="H3136" t="s">
        <v>17</v>
      </c>
      <c r="I3136" t="s">
        <v>24</v>
      </c>
    </row>
    <row r="3137" spans="1:9">
      <c r="A3137">
        <v>3136</v>
      </c>
      <c r="B3137">
        <v>1475</v>
      </c>
      <c r="C3137">
        <v>5</v>
      </c>
      <c r="D3137">
        <v>175</v>
      </c>
      <c r="E3137" t="s">
        <v>5</v>
      </c>
      <c r="F3137">
        <v>30</v>
      </c>
      <c r="G3137" t="s">
        <v>1</v>
      </c>
      <c r="H3137" t="s">
        <v>18</v>
      </c>
      <c r="I3137" t="s">
        <v>12</v>
      </c>
    </row>
    <row r="3138" spans="1:9">
      <c r="A3138">
        <v>3137</v>
      </c>
      <c r="B3138">
        <v>1772</v>
      </c>
      <c r="C3138">
        <v>9</v>
      </c>
      <c r="D3138">
        <v>273</v>
      </c>
      <c r="E3138" t="s">
        <v>6</v>
      </c>
      <c r="F3138">
        <v>30</v>
      </c>
      <c r="G3138" t="s">
        <v>2</v>
      </c>
      <c r="H3138" t="s">
        <v>18</v>
      </c>
      <c r="I3138" t="s">
        <v>24</v>
      </c>
    </row>
    <row r="3139" spans="1:9">
      <c r="A3139">
        <v>3138</v>
      </c>
      <c r="B3139">
        <v>1277</v>
      </c>
      <c r="C3139">
        <v>9</v>
      </c>
      <c r="D3139">
        <v>40</v>
      </c>
      <c r="E3139" t="s">
        <v>6</v>
      </c>
      <c r="F3139">
        <v>33</v>
      </c>
      <c r="G3139" t="s">
        <v>2</v>
      </c>
      <c r="H3139" t="s">
        <v>18</v>
      </c>
      <c r="I3139" t="s">
        <v>24</v>
      </c>
    </row>
    <row r="3140" spans="1:9">
      <c r="A3140">
        <v>3139</v>
      </c>
      <c r="B3140">
        <v>1753</v>
      </c>
      <c r="C3140">
        <v>8</v>
      </c>
      <c r="D3140">
        <v>90</v>
      </c>
      <c r="E3140" t="s">
        <v>5</v>
      </c>
      <c r="F3140">
        <v>33</v>
      </c>
      <c r="G3140" t="s">
        <v>2</v>
      </c>
      <c r="H3140" t="s">
        <v>18</v>
      </c>
      <c r="I3140" t="s">
        <v>23</v>
      </c>
    </row>
    <row r="3141" spans="1:9">
      <c r="A3141">
        <v>3140</v>
      </c>
      <c r="B3141">
        <v>1267</v>
      </c>
      <c r="C3141">
        <v>4</v>
      </c>
      <c r="D3141">
        <v>180</v>
      </c>
      <c r="E3141" t="s">
        <v>5</v>
      </c>
      <c r="F3141">
        <v>36</v>
      </c>
      <c r="G3141" t="s">
        <v>1</v>
      </c>
      <c r="H3141" t="s">
        <v>18</v>
      </c>
      <c r="I3141" t="s">
        <v>11</v>
      </c>
    </row>
    <row r="3142" spans="1:9">
      <c r="A3142">
        <v>3141</v>
      </c>
      <c r="B3142">
        <v>153</v>
      </c>
      <c r="C3142">
        <v>9</v>
      </c>
      <c r="D3142">
        <v>90</v>
      </c>
      <c r="E3142" t="s">
        <v>5</v>
      </c>
      <c r="F3142">
        <v>34</v>
      </c>
      <c r="G3142" t="s">
        <v>2</v>
      </c>
      <c r="H3142" t="s">
        <v>18</v>
      </c>
      <c r="I3142" t="s">
        <v>24</v>
      </c>
    </row>
    <row r="3143" spans="1:9">
      <c r="A3143">
        <v>3142</v>
      </c>
      <c r="B3143">
        <v>9</v>
      </c>
      <c r="C3143">
        <v>4</v>
      </c>
      <c r="D3143">
        <v>175</v>
      </c>
      <c r="E3143" t="s">
        <v>5</v>
      </c>
      <c r="F3143">
        <v>29</v>
      </c>
      <c r="G3143" t="s">
        <v>1</v>
      </c>
      <c r="H3143" t="s">
        <v>18</v>
      </c>
      <c r="I3143" t="s">
        <v>11</v>
      </c>
    </row>
    <row r="3144" spans="1:9">
      <c r="A3144">
        <v>3143</v>
      </c>
      <c r="B3144">
        <v>68</v>
      </c>
      <c r="C3144">
        <v>7</v>
      </c>
      <c r="D3144">
        <v>161</v>
      </c>
      <c r="E3144" t="s">
        <v>5</v>
      </c>
      <c r="F3144">
        <v>34</v>
      </c>
      <c r="G3144" t="s">
        <v>2</v>
      </c>
      <c r="H3144" t="s">
        <v>18</v>
      </c>
      <c r="I3144" t="s">
        <v>22</v>
      </c>
    </row>
    <row r="3145" spans="1:9">
      <c r="A3145">
        <v>3144</v>
      </c>
      <c r="B3145">
        <v>362</v>
      </c>
      <c r="C3145">
        <v>4</v>
      </c>
      <c r="D3145">
        <v>90</v>
      </c>
      <c r="E3145" t="s">
        <v>6</v>
      </c>
      <c r="F3145">
        <v>27</v>
      </c>
      <c r="G3145" t="s">
        <v>1</v>
      </c>
      <c r="H3145" t="s">
        <v>18</v>
      </c>
      <c r="I3145" t="s">
        <v>11</v>
      </c>
    </row>
    <row r="3146" spans="1:9">
      <c r="A3146">
        <v>3145</v>
      </c>
      <c r="B3146">
        <v>407</v>
      </c>
      <c r="C3146">
        <v>5</v>
      </c>
      <c r="D3146">
        <v>186</v>
      </c>
      <c r="E3146" t="s">
        <v>5</v>
      </c>
      <c r="F3146">
        <v>43</v>
      </c>
      <c r="G3146" t="s">
        <v>1</v>
      </c>
      <c r="H3146" t="s">
        <v>18</v>
      </c>
      <c r="I3146" t="s">
        <v>12</v>
      </c>
    </row>
    <row r="3147" spans="1:9">
      <c r="A3147">
        <v>3146</v>
      </c>
      <c r="B3147">
        <v>1140</v>
      </c>
      <c r="C3147">
        <v>9</v>
      </c>
      <c r="D3147">
        <v>40</v>
      </c>
      <c r="E3147" t="s">
        <v>5</v>
      </c>
      <c r="F3147">
        <v>18</v>
      </c>
      <c r="G3147" t="s">
        <v>2</v>
      </c>
      <c r="H3147" t="s">
        <v>18</v>
      </c>
      <c r="I3147" t="s">
        <v>24</v>
      </c>
    </row>
    <row r="3148" spans="1:9">
      <c r="A3148">
        <v>3147</v>
      </c>
      <c r="B3148">
        <v>635</v>
      </c>
      <c r="C3148">
        <v>1</v>
      </c>
      <c r="D3148">
        <v>156</v>
      </c>
      <c r="E3148" t="s">
        <v>5</v>
      </c>
      <c r="F3148">
        <v>29</v>
      </c>
      <c r="G3148" t="s">
        <v>1</v>
      </c>
      <c r="H3148" t="s">
        <v>17</v>
      </c>
      <c r="I3148" t="s">
        <v>8</v>
      </c>
    </row>
    <row r="3149" spans="1:9">
      <c r="A3149">
        <v>3148</v>
      </c>
      <c r="B3149">
        <v>1446</v>
      </c>
      <c r="C3149">
        <v>4</v>
      </c>
      <c r="D3149">
        <v>168</v>
      </c>
      <c r="E3149" t="s">
        <v>6</v>
      </c>
      <c r="F3149">
        <v>22</v>
      </c>
      <c r="G3149" t="s">
        <v>1</v>
      </c>
      <c r="H3149" t="s">
        <v>17</v>
      </c>
      <c r="I3149" t="s">
        <v>11</v>
      </c>
    </row>
    <row r="3150" spans="1:9">
      <c r="A3150">
        <v>3149</v>
      </c>
      <c r="B3150">
        <v>1529</v>
      </c>
      <c r="C3150">
        <v>5</v>
      </c>
      <c r="D3150">
        <v>91</v>
      </c>
      <c r="E3150" t="s">
        <v>6</v>
      </c>
      <c r="F3150">
        <v>42</v>
      </c>
      <c r="G3150" t="s">
        <v>1</v>
      </c>
      <c r="H3150" t="s">
        <v>18</v>
      </c>
      <c r="I3150" t="s">
        <v>12</v>
      </c>
    </row>
    <row r="3151" spans="1:9">
      <c r="A3151">
        <v>3150</v>
      </c>
      <c r="B3151">
        <v>1397</v>
      </c>
      <c r="C3151">
        <v>1</v>
      </c>
      <c r="D3151">
        <v>197</v>
      </c>
      <c r="E3151" t="s">
        <v>5</v>
      </c>
      <c r="F3151">
        <v>27</v>
      </c>
      <c r="G3151" t="s">
        <v>1</v>
      </c>
      <c r="H3151" t="s">
        <v>18</v>
      </c>
      <c r="I3151" t="s">
        <v>8</v>
      </c>
    </row>
    <row r="3152" spans="1:9">
      <c r="A3152">
        <v>3151</v>
      </c>
      <c r="B3152">
        <v>1758</v>
      </c>
      <c r="C3152">
        <v>4</v>
      </c>
      <c r="D3152">
        <v>184</v>
      </c>
      <c r="E3152" t="s">
        <v>6</v>
      </c>
      <c r="F3152">
        <v>33</v>
      </c>
      <c r="G3152" t="s">
        <v>1</v>
      </c>
      <c r="H3152" t="s">
        <v>18</v>
      </c>
      <c r="I3152" t="s">
        <v>11</v>
      </c>
    </row>
    <row r="3153" spans="1:9">
      <c r="A3153">
        <v>3152</v>
      </c>
      <c r="B3153">
        <v>2055</v>
      </c>
      <c r="C3153">
        <v>5</v>
      </c>
      <c r="D3153">
        <v>148</v>
      </c>
      <c r="E3153" t="s">
        <v>5</v>
      </c>
      <c r="F3153">
        <v>21</v>
      </c>
      <c r="G3153" t="s">
        <v>1</v>
      </c>
      <c r="H3153" t="s">
        <v>17</v>
      </c>
      <c r="I3153" t="s">
        <v>12</v>
      </c>
    </row>
    <row r="3154" spans="1:9">
      <c r="A3154">
        <v>3153</v>
      </c>
      <c r="B3154">
        <v>1980</v>
      </c>
      <c r="C3154">
        <v>4</v>
      </c>
      <c r="D3154">
        <v>172</v>
      </c>
      <c r="E3154" t="s">
        <v>6</v>
      </c>
      <c r="F3154">
        <v>33</v>
      </c>
      <c r="G3154" t="s">
        <v>1</v>
      </c>
      <c r="H3154" t="s">
        <v>17</v>
      </c>
      <c r="I3154" t="s">
        <v>11</v>
      </c>
    </row>
    <row r="3155" spans="1:9">
      <c r="A3155">
        <v>3154</v>
      </c>
      <c r="B3155">
        <v>848</v>
      </c>
      <c r="C3155">
        <v>4</v>
      </c>
      <c r="D3155">
        <v>196</v>
      </c>
      <c r="E3155" t="s">
        <v>6</v>
      </c>
      <c r="F3155">
        <v>30</v>
      </c>
      <c r="G3155" t="s">
        <v>1</v>
      </c>
      <c r="H3155" t="s">
        <v>18</v>
      </c>
      <c r="I3155" t="s">
        <v>11</v>
      </c>
    </row>
    <row r="3156" spans="1:9">
      <c r="A3156">
        <v>3155</v>
      </c>
      <c r="B3156">
        <v>364</v>
      </c>
      <c r="C3156">
        <v>9</v>
      </c>
      <c r="D3156">
        <v>90</v>
      </c>
      <c r="E3156" t="s">
        <v>5</v>
      </c>
      <c r="F3156">
        <v>34</v>
      </c>
      <c r="G3156" t="s">
        <v>2</v>
      </c>
      <c r="H3156" t="s">
        <v>18</v>
      </c>
      <c r="I3156" t="s">
        <v>24</v>
      </c>
    </row>
    <row r="3157" spans="1:9">
      <c r="A3157">
        <v>3156</v>
      </c>
      <c r="B3157">
        <v>353</v>
      </c>
      <c r="C3157">
        <v>2</v>
      </c>
      <c r="D3157">
        <v>90</v>
      </c>
      <c r="E3157" t="s">
        <v>5</v>
      </c>
      <c r="F3157">
        <v>25</v>
      </c>
      <c r="G3157" t="s">
        <v>1</v>
      </c>
      <c r="H3157" t="s">
        <v>18</v>
      </c>
      <c r="I3157" t="s">
        <v>9</v>
      </c>
    </row>
    <row r="3158" spans="1:9">
      <c r="A3158">
        <v>3157</v>
      </c>
      <c r="B3158">
        <v>345</v>
      </c>
      <c r="C3158">
        <v>6</v>
      </c>
      <c r="D3158">
        <v>90</v>
      </c>
      <c r="E3158" t="s">
        <v>5</v>
      </c>
      <c r="F3158">
        <v>20</v>
      </c>
      <c r="G3158" t="s">
        <v>2</v>
      </c>
      <c r="H3158" t="s">
        <v>18</v>
      </c>
      <c r="I3158" t="s">
        <v>21</v>
      </c>
    </row>
    <row r="3159" spans="1:9">
      <c r="A3159">
        <v>3158</v>
      </c>
      <c r="B3159">
        <v>1339</v>
      </c>
      <c r="C3159">
        <v>6</v>
      </c>
      <c r="D3159">
        <v>40</v>
      </c>
      <c r="E3159" t="s">
        <v>6</v>
      </c>
      <c r="F3159">
        <v>27</v>
      </c>
      <c r="G3159" t="s">
        <v>2</v>
      </c>
      <c r="H3159" t="s">
        <v>18</v>
      </c>
      <c r="I3159" t="s">
        <v>21</v>
      </c>
    </row>
    <row r="3160" spans="1:9">
      <c r="A3160">
        <v>3159</v>
      </c>
      <c r="B3160">
        <v>711</v>
      </c>
      <c r="C3160">
        <v>6</v>
      </c>
      <c r="D3160">
        <v>40</v>
      </c>
      <c r="E3160" t="s">
        <v>5</v>
      </c>
      <c r="F3160">
        <v>32</v>
      </c>
      <c r="G3160" t="s">
        <v>2</v>
      </c>
      <c r="H3160" t="s">
        <v>18</v>
      </c>
      <c r="I3160" t="s">
        <v>21</v>
      </c>
    </row>
    <row r="3161" spans="1:9">
      <c r="A3161">
        <v>3160</v>
      </c>
      <c r="B3161">
        <v>1631</v>
      </c>
      <c r="C3161">
        <v>8</v>
      </c>
      <c r="D3161">
        <v>268</v>
      </c>
      <c r="E3161" t="s">
        <v>6</v>
      </c>
      <c r="F3161">
        <v>25</v>
      </c>
      <c r="G3161" t="s">
        <v>2</v>
      </c>
      <c r="H3161" t="s">
        <v>17</v>
      </c>
      <c r="I3161" t="s">
        <v>23</v>
      </c>
    </row>
    <row r="3162" spans="1:9">
      <c r="A3162">
        <v>3161</v>
      </c>
      <c r="B3162">
        <v>650</v>
      </c>
      <c r="C3162">
        <v>9</v>
      </c>
      <c r="D3162">
        <v>40</v>
      </c>
      <c r="E3162" t="s">
        <v>5</v>
      </c>
      <c r="F3162">
        <v>22</v>
      </c>
      <c r="G3162" t="s">
        <v>2</v>
      </c>
      <c r="H3162" t="s">
        <v>18</v>
      </c>
      <c r="I3162" t="s">
        <v>24</v>
      </c>
    </row>
    <row r="3163" spans="1:9">
      <c r="A3163">
        <v>3162</v>
      </c>
      <c r="B3163">
        <v>408</v>
      </c>
      <c r="C3163">
        <v>2</v>
      </c>
      <c r="D3163">
        <v>223</v>
      </c>
      <c r="E3163" t="s">
        <v>6</v>
      </c>
      <c r="F3163">
        <v>43</v>
      </c>
      <c r="G3163" t="s">
        <v>1</v>
      </c>
      <c r="H3163" t="s">
        <v>18</v>
      </c>
      <c r="I3163" t="s">
        <v>9</v>
      </c>
    </row>
    <row r="3164" spans="1:9">
      <c r="A3164">
        <v>3163</v>
      </c>
      <c r="B3164">
        <v>115</v>
      </c>
      <c r="C3164">
        <v>3</v>
      </c>
      <c r="D3164">
        <v>117</v>
      </c>
      <c r="E3164" t="s">
        <v>6</v>
      </c>
      <c r="F3164">
        <v>24</v>
      </c>
      <c r="G3164" t="s">
        <v>1</v>
      </c>
      <c r="H3164" t="s">
        <v>18</v>
      </c>
      <c r="I3164" t="s">
        <v>10</v>
      </c>
    </row>
    <row r="3165" spans="1:9">
      <c r="A3165">
        <v>3164</v>
      </c>
      <c r="B3165">
        <v>630</v>
      </c>
      <c r="C3165">
        <v>3</v>
      </c>
      <c r="D3165">
        <v>103</v>
      </c>
      <c r="E3165" t="s">
        <v>6</v>
      </c>
      <c r="F3165">
        <v>26</v>
      </c>
      <c r="G3165" t="s">
        <v>1</v>
      </c>
      <c r="H3165" t="s">
        <v>17</v>
      </c>
      <c r="I3165" t="s">
        <v>10</v>
      </c>
    </row>
    <row r="3166" spans="1:9">
      <c r="A3166">
        <v>3165</v>
      </c>
      <c r="B3166">
        <v>770</v>
      </c>
      <c r="C3166">
        <v>1</v>
      </c>
      <c r="D3166">
        <v>195</v>
      </c>
      <c r="E3166" t="s">
        <v>6</v>
      </c>
      <c r="F3166">
        <v>19</v>
      </c>
      <c r="G3166" t="s">
        <v>1</v>
      </c>
      <c r="H3166" t="s">
        <v>18</v>
      </c>
      <c r="I3166" t="s">
        <v>8</v>
      </c>
    </row>
    <row r="3167" spans="1:9">
      <c r="A3167">
        <v>3166</v>
      </c>
      <c r="B3167">
        <v>2053</v>
      </c>
      <c r="C3167">
        <v>8</v>
      </c>
      <c r="D3167">
        <v>40</v>
      </c>
      <c r="E3167" t="s">
        <v>5</v>
      </c>
      <c r="F3167">
        <v>18</v>
      </c>
      <c r="G3167" t="s">
        <v>2</v>
      </c>
      <c r="H3167" t="s">
        <v>18</v>
      </c>
      <c r="I3167" t="s">
        <v>23</v>
      </c>
    </row>
    <row r="3168" spans="1:9">
      <c r="A3168">
        <v>3167</v>
      </c>
      <c r="B3168">
        <v>1384</v>
      </c>
      <c r="C3168">
        <v>3</v>
      </c>
      <c r="D3168">
        <v>184</v>
      </c>
      <c r="E3168" t="s">
        <v>6</v>
      </c>
      <c r="F3168">
        <v>24</v>
      </c>
      <c r="G3168" t="s">
        <v>1</v>
      </c>
      <c r="H3168" t="s">
        <v>18</v>
      </c>
      <c r="I3168" t="s">
        <v>10</v>
      </c>
    </row>
    <row r="3169" spans="1:9">
      <c r="A3169">
        <v>3168</v>
      </c>
      <c r="B3169">
        <v>915</v>
      </c>
      <c r="C3169">
        <v>5</v>
      </c>
      <c r="D3169">
        <v>239</v>
      </c>
      <c r="E3169" t="s">
        <v>5</v>
      </c>
      <c r="F3169">
        <v>29</v>
      </c>
      <c r="G3169" t="s">
        <v>1</v>
      </c>
      <c r="H3169" t="s">
        <v>17</v>
      </c>
      <c r="I3169" t="s">
        <v>12</v>
      </c>
    </row>
    <row r="3170" spans="1:9">
      <c r="A3170">
        <v>3169</v>
      </c>
      <c r="B3170">
        <v>1213</v>
      </c>
      <c r="C3170">
        <v>5</v>
      </c>
      <c r="D3170">
        <v>90</v>
      </c>
      <c r="E3170" t="s">
        <v>6</v>
      </c>
      <c r="F3170">
        <v>21</v>
      </c>
      <c r="G3170" t="s">
        <v>1</v>
      </c>
      <c r="H3170" t="s">
        <v>18</v>
      </c>
      <c r="I3170" t="s">
        <v>12</v>
      </c>
    </row>
    <row r="3171" spans="1:9">
      <c r="A3171">
        <v>3170</v>
      </c>
      <c r="B3171">
        <v>1263</v>
      </c>
      <c r="C3171">
        <v>1</v>
      </c>
      <c r="D3171">
        <v>199</v>
      </c>
      <c r="E3171" t="s">
        <v>6</v>
      </c>
      <c r="F3171">
        <v>33</v>
      </c>
      <c r="G3171" t="s">
        <v>1</v>
      </c>
      <c r="H3171" t="s">
        <v>18</v>
      </c>
      <c r="I3171" t="s">
        <v>8</v>
      </c>
    </row>
    <row r="3172" spans="1:9">
      <c r="A3172">
        <v>3171</v>
      </c>
      <c r="B3172">
        <v>1121</v>
      </c>
      <c r="C3172">
        <v>2</v>
      </c>
      <c r="D3172">
        <v>122</v>
      </c>
      <c r="E3172" t="s">
        <v>6</v>
      </c>
      <c r="F3172">
        <v>25</v>
      </c>
      <c r="G3172" t="s">
        <v>1</v>
      </c>
      <c r="H3172" t="s">
        <v>17</v>
      </c>
      <c r="I3172" t="s">
        <v>9</v>
      </c>
    </row>
    <row r="3173" spans="1:9">
      <c r="A3173">
        <v>3172</v>
      </c>
      <c r="B3173">
        <v>2067</v>
      </c>
      <c r="C3173">
        <v>5</v>
      </c>
      <c r="D3173">
        <v>207</v>
      </c>
      <c r="E3173" t="s">
        <v>5</v>
      </c>
      <c r="F3173">
        <v>26</v>
      </c>
      <c r="G3173" t="s">
        <v>1</v>
      </c>
      <c r="H3173" t="s">
        <v>17</v>
      </c>
      <c r="I3173" t="s">
        <v>12</v>
      </c>
    </row>
    <row r="3174" spans="1:9">
      <c r="A3174">
        <v>3173</v>
      </c>
      <c r="B3174">
        <v>76</v>
      </c>
      <c r="C3174">
        <v>1</v>
      </c>
      <c r="D3174">
        <v>158</v>
      </c>
      <c r="E3174" t="s">
        <v>5</v>
      </c>
      <c r="F3174">
        <v>26</v>
      </c>
      <c r="G3174" t="s">
        <v>1</v>
      </c>
      <c r="H3174" t="s">
        <v>18</v>
      </c>
      <c r="I3174" t="s">
        <v>8</v>
      </c>
    </row>
    <row r="3175" spans="1:9">
      <c r="A3175">
        <v>3174</v>
      </c>
      <c r="B3175">
        <v>1652</v>
      </c>
      <c r="C3175">
        <v>6</v>
      </c>
      <c r="D3175">
        <v>40</v>
      </c>
      <c r="E3175" t="s">
        <v>5</v>
      </c>
      <c r="F3175">
        <v>22</v>
      </c>
      <c r="G3175" t="s">
        <v>2</v>
      </c>
      <c r="H3175" t="s">
        <v>18</v>
      </c>
      <c r="I3175" t="s">
        <v>21</v>
      </c>
    </row>
    <row r="3176" spans="1:9">
      <c r="A3176">
        <v>3175</v>
      </c>
      <c r="B3176">
        <v>266</v>
      </c>
      <c r="C3176">
        <v>6</v>
      </c>
      <c r="D3176">
        <v>90</v>
      </c>
      <c r="E3176" t="s">
        <v>6</v>
      </c>
      <c r="F3176">
        <v>24</v>
      </c>
      <c r="G3176" t="s">
        <v>2</v>
      </c>
      <c r="H3176" t="s">
        <v>18</v>
      </c>
      <c r="I3176" t="s">
        <v>21</v>
      </c>
    </row>
    <row r="3177" spans="1:9">
      <c r="A3177">
        <v>3176</v>
      </c>
      <c r="B3177">
        <v>332</v>
      </c>
      <c r="C3177">
        <v>3</v>
      </c>
      <c r="D3177">
        <v>168</v>
      </c>
      <c r="E3177" t="s">
        <v>6</v>
      </c>
      <c r="F3177">
        <v>38</v>
      </c>
      <c r="G3177" t="s">
        <v>1</v>
      </c>
      <c r="H3177" t="s">
        <v>17</v>
      </c>
      <c r="I3177" t="s">
        <v>10</v>
      </c>
    </row>
    <row r="3178" spans="1:9">
      <c r="A3178">
        <v>3177</v>
      </c>
      <c r="B3178">
        <v>104</v>
      </c>
      <c r="C3178">
        <v>5</v>
      </c>
      <c r="D3178">
        <v>121</v>
      </c>
      <c r="E3178" t="s">
        <v>6</v>
      </c>
      <c r="F3178">
        <v>31</v>
      </c>
      <c r="G3178" t="s">
        <v>1</v>
      </c>
      <c r="H3178" t="s">
        <v>18</v>
      </c>
      <c r="I3178" t="s">
        <v>12</v>
      </c>
    </row>
    <row r="3179" spans="1:9">
      <c r="A3179">
        <v>3178</v>
      </c>
      <c r="B3179">
        <v>1943</v>
      </c>
      <c r="C3179">
        <v>4</v>
      </c>
      <c r="D3179">
        <v>231</v>
      </c>
      <c r="E3179" t="s">
        <v>5</v>
      </c>
      <c r="F3179">
        <v>18</v>
      </c>
      <c r="G3179" t="s">
        <v>1</v>
      </c>
      <c r="H3179" t="s">
        <v>17</v>
      </c>
      <c r="I3179" t="s">
        <v>11</v>
      </c>
    </row>
    <row r="3180" spans="1:9">
      <c r="A3180">
        <v>3179</v>
      </c>
      <c r="B3180">
        <v>1956</v>
      </c>
      <c r="C3180">
        <v>3</v>
      </c>
      <c r="D3180">
        <v>90</v>
      </c>
      <c r="E3180" t="s">
        <v>5</v>
      </c>
      <c r="F3180">
        <v>33</v>
      </c>
      <c r="G3180" t="s">
        <v>1</v>
      </c>
      <c r="H3180" t="s">
        <v>18</v>
      </c>
      <c r="I3180" t="s">
        <v>10</v>
      </c>
    </row>
    <row r="3181" spans="1:9">
      <c r="A3181">
        <v>3180</v>
      </c>
      <c r="B3181">
        <v>521</v>
      </c>
      <c r="C3181">
        <v>9</v>
      </c>
      <c r="D3181">
        <v>352</v>
      </c>
      <c r="E3181" t="s">
        <v>6</v>
      </c>
      <c r="F3181">
        <v>19</v>
      </c>
      <c r="G3181" t="s">
        <v>2</v>
      </c>
      <c r="H3181" t="s">
        <v>18</v>
      </c>
      <c r="I3181" t="s">
        <v>24</v>
      </c>
    </row>
    <row r="3182" spans="1:9">
      <c r="A3182">
        <v>3181</v>
      </c>
      <c r="B3182">
        <v>188</v>
      </c>
      <c r="C3182">
        <v>5</v>
      </c>
      <c r="D3182">
        <v>176</v>
      </c>
      <c r="E3182" t="s">
        <v>5</v>
      </c>
      <c r="F3182">
        <v>24</v>
      </c>
      <c r="G3182" t="s">
        <v>1</v>
      </c>
      <c r="H3182" t="s">
        <v>18</v>
      </c>
      <c r="I3182" t="s">
        <v>12</v>
      </c>
    </row>
    <row r="3183" spans="1:9">
      <c r="A3183">
        <v>3182</v>
      </c>
      <c r="B3183">
        <v>164</v>
      </c>
      <c r="C3183">
        <v>6</v>
      </c>
      <c r="D3183">
        <v>90</v>
      </c>
      <c r="E3183" t="s">
        <v>5</v>
      </c>
      <c r="F3183">
        <v>21</v>
      </c>
      <c r="G3183" t="s">
        <v>2</v>
      </c>
      <c r="H3183" t="s">
        <v>18</v>
      </c>
      <c r="I3183" t="s">
        <v>21</v>
      </c>
    </row>
    <row r="3184" spans="1:9">
      <c r="A3184">
        <v>3183</v>
      </c>
      <c r="B3184">
        <v>132</v>
      </c>
      <c r="C3184">
        <v>8</v>
      </c>
      <c r="D3184">
        <v>90</v>
      </c>
      <c r="E3184" t="s">
        <v>6</v>
      </c>
      <c r="F3184">
        <v>30</v>
      </c>
      <c r="G3184" t="s">
        <v>2</v>
      </c>
      <c r="H3184" t="s">
        <v>18</v>
      </c>
      <c r="I3184" t="s">
        <v>23</v>
      </c>
    </row>
    <row r="3185" spans="1:9">
      <c r="A3185">
        <v>3184</v>
      </c>
      <c r="B3185">
        <v>375</v>
      </c>
      <c r="C3185">
        <v>4</v>
      </c>
      <c r="D3185">
        <v>80</v>
      </c>
      <c r="E3185" t="s">
        <v>5</v>
      </c>
      <c r="F3185">
        <v>27</v>
      </c>
      <c r="G3185" t="s">
        <v>1</v>
      </c>
      <c r="H3185" t="s">
        <v>18</v>
      </c>
      <c r="I3185" t="s">
        <v>11</v>
      </c>
    </row>
    <row r="3186" spans="1:9">
      <c r="A3186">
        <v>3185</v>
      </c>
      <c r="B3186">
        <v>1460</v>
      </c>
      <c r="C3186">
        <v>9</v>
      </c>
      <c r="D3186">
        <v>229</v>
      </c>
      <c r="E3186" t="s">
        <v>5</v>
      </c>
      <c r="F3186">
        <v>32</v>
      </c>
      <c r="G3186" t="s">
        <v>2</v>
      </c>
      <c r="H3186" t="s">
        <v>18</v>
      </c>
      <c r="I3186" t="s">
        <v>24</v>
      </c>
    </row>
    <row r="3187" spans="1:9">
      <c r="A3187">
        <v>3186</v>
      </c>
      <c r="B3187">
        <v>1059</v>
      </c>
      <c r="C3187">
        <v>3</v>
      </c>
      <c r="D3187">
        <v>222</v>
      </c>
      <c r="E3187" t="s">
        <v>5</v>
      </c>
      <c r="F3187">
        <v>35</v>
      </c>
      <c r="G3187" t="s">
        <v>1</v>
      </c>
      <c r="H3187" t="s">
        <v>17</v>
      </c>
      <c r="I3187" t="s">
        <v>10</v>
      </c>
    </row>
    <row r="3188" spans="1:9">
      <c r="A3188">
        <v>3187</v>
      </c>
      <c r="B3188">
        <v>385</v>
      </c>
      <c r="C3188">
        <v>5</v>
      </c>
      <c r="D3188">
        <v>90</v>
      </c>
      <c r="E3188" t="s">
        <v>6</v>
      </c>
      <c r="F3188">
        <v>32</v>
      </c>
      <c r="G3188" t="s">
        <v>1</v>
      </c>
      <c r="H3188" t="s">
        <v>18</v>
      </c>
      <c r="I3188" t="s">
        <v>12</v>
      </c>
    </row>
    <row r="3189" spans="1:9">
      <c r="A3189">
        <v>3188</v>
      </c>
      <c r="B3189">
        <v>118</v>
      </c>
      <c r="C3189">
        <v>6</v>
      </c>
      <c r="D3189">
        <v>40</v>
      </c>
      <c r="E3189" t="s">
        <v>6</v>
      </c>
      <c r="F3189">
        <v>27</v>
      </c>
      <c r="G3189" t="s">
        <v>2</v>
      </c>
      <c r="H3189" t="s">
        <v>18</v>
      </c>
      <c r="I3189" t="s">
        <v>21</v>
      </c>
    </row>
    <row r="3190" spans="1:9">
      <c r="A3190">
        <v>3189</v>
      </c>
      <c r="B3190">
        <v>249</v>
      </c>
      <c r="C3190">
        <v>9</v>
      </c>
      <c r="D3190">
        <v>90</v>
      </c>
      <c r="E3190" t="s">
        <v>6</v>
      </c>
      <c r="F3190">
        <v>22</v>
      </c>
      <c r="G3190" t="s">
        <v>2</v>
      </c>
      <c r="H3190" t="s">
        <v>18</v>
      </c>
      <c r="I3190" t="s">
        <v>24</v>
      </c>
    </row>
    <row r="3191" spans="1:9">
      <c r="A3191">
        <v>3190</v>
      </c>
      <c r="B3191">
        <v>1163</v>
      </c>
      <c r="C3191">
        <v>4</v>
      </c>
      <c r="D3191">
        <v>131</v>
      </c>
      <c r="E3191" t="s">
        <v>5</v>
      </c>
      <c r="F3191">
        <v>35</v>
      </c>
      <c r="G3191" t="s">
        <v>1</v>
      </c>
      <c r="H3191" t="s">
        <v>18</v>
      </c>
      <c r="I3191" t="s">
        <v>11</v>
      </c>
    </row>
    <row r="3192" spans="1:9">
      <c r="A3192">
        <v>3191</v>
      </c>
      <c r="B3192">
        <v>17</v>
      </c>
      <c r="C3192">
        <v>9</v>
      </c>
      <c r="D3192">
        <v>335</v>
      </c>
      <c r="E3192" t="s">
        <v>5</v>
      </c>
      <c r="F3192">
        <v>20</v>
      </c>
      <c r="G3192" t="s">
        <v>2</v>
      </c>
      <c r="H3192" t="s">
        <v>17</v>
      </c>
      <c r="I3192" t="s">
        <v>24</v>
      </c>
    </row>
    <row r="3193" spans="1:9">
      <c r="A3193">
        <v>3192</v>
      </c>
      <c r="B3193">
        <v>678</v>
      </c>
      <c r="C3193">
        <v>4</v>
      </c>
      <c r="D3193">
        <v>200</v>
      </c>
      <c r="E3193" t="s">
        <v>5</v>
      </c>
      <c r="F3193">
        <v>23</v>
      </c>
      <c r="G3193" t="s">
        <v>1</v>
      </c>
      <c r="H3193" t="s">
        <v>17</v>
      </c>
      <c r="I3193" t="s">
        <v>11</v>
      </c>
    </row>
    <row r="3194" spans="1:9">
      <c r="A3194">
        <v>3193</v>
      </c>
      <c r="B3194">
        <v>917</v>
      </c>
      <c r="C3194">
        <v>5</v>
      </c>
      <c r="D3194">
        <v>169</v>
      </c>
      <c r="E3194" t="s">
        <v>6</v>
      </c>
      <c r="F3194">
        <v>24</v>
      </c>
      <c r="G3194" t="s">
        <v>1</v>
      </c>
      <c r="H3194" t="s">
        <v>18</v>
      </c>
      <c r="I3194" t="s">
        <v>12</v>
      </c>
    </row>
    <row r="3195" spans="1:9">
      <c r="A3195">
        <v>3194</v>
      </c>
      <c r="B3195">
        <v>1305</v>
      </c>
      <c r="C3195">
        <v>7</v>
      </c>
      <c r="D3195">
        <v>210</v>
      </c>
      <c r="E3195" t="s">
        <v>6</v>
      </c>
      <c r="F3195">
        <v>33</v>
      </c>
      <c r="G3195" t="s">
        <v>2</v>
      </c>
      <c r="H3195" t="s">
        <v>18</v>
      </c>
      <c r="I3195" t="s">
        <v>22</v>
      </c>
    </row>
    <row r="3196" spans="1:9">
      <c r="A3196">
        <v>3195</v>
      </c>
      <c r="B3196">
        <v>1280</v>
      </c>
      <c r="C3196">
        <v>5</v>
      </c>
      <c r="D3196">
        <v>126</v>
      </c>
      <c r="E3196" t="s">
        <v>6</v>
      </c>
      <c r="F3196">
        <v>24</v>
      </c>
      <c r="G3196" t="s">
        <v>1</v>
      </c>
      <c r="H3196" t="s">
        <v>18</v>
      </c>
      <c r="I3196" t="s">
        <v>12</v>
      </c>
    </row>
    <row r="3197" spans="1:9">
      <c r="A3197">
        <v>3196</v>
      </c>
      <c r="B3197">
        <v>316</v>
      </c>
      <c r="C3197">
        <v>7</v>
      </c>
      <c r="D3197">
        <v>40</v>
      </c>
      <c r="E3197" t="s">
        <v>5</v>
      </c>
      <c r="F3197">
        <v>26</v>
      </c>
      <c r="G3197" t="s">
        <v>2</v>
      </c>
      <c r="H3197" t="s">
        <v>18</v>
      </c>
      <c r="I3197" t="s">
        <v>22</v>
      </c>
    </row>
    <row r="3198" spans="1:9">
      <c r="A3198">
        <v>3197</v>
      </c>
      <c r="B3198">
        <v>1748</v>
      </c>
      <c r="C3198">
        <v>1</v>
      </c>
      <c r="D3198">
        <v>90</v>
      </c>
      <c r="E3198" t="s">
        <v>6</v>
      </c>
      <c r="F3198">
        <v>34</v>
      </c>
      <c r="G3198" t="s">
        <v>1</v>
      </c>
      <c r="H3198" t="s">
        <v>18</v>
      </c>
      <c r="I3198" t="s">
        <v>8</v>
      </c>
    </row>
    <row r="3199" spans="1:9">
      <c r="A3199">
        <v>3198</v>
      </c>
      <c r="B3199">
        <v>1769</v>
      </c>
      <c r="C3199">
        <v>3</v>
      </c>
      <c r="D3199">
        <v>189</v>
      </c>
      <c r="E3199" t="s">
        <v>5</v>
      </c>
      <c r="F3199">
        <v>30</v>
      </c>
      <c r="G3199" t="s">
        <v>1</v>
      </c>
      <c r="H3199" t="s">
        <v>18</v>
      </c>
      <c r="I3199" t="s">
        <v>10</v>
      </c>
    </row>
    <row r="3200" spans="1:9">
      <c r="A3200">
        <v>3199</v>
      </c>
      <c r="B3200">
        <v>643</v>
      </c>
      <c r="C3200">
        <v>2</v>
      </c>
      <c r="D3200">
        <v>90</v>
      </c>
      <c r="E3200" t="s">
        <v>6</v>
      </c>
      <c r="F3200">
        <v>24</v>
      </c>
      <c r="G3200" t="s">
        <v>1</v>
      </c>
      <c r="H3200" t="s">
        <v>18</v>
      </c>
      <c r="I3200" t="s">
        <v>9</v>
      </c>
    </row>
    <row r="3201" spans="1:9">
      <c r="A3201">
        <v>3200</v>
      </c>
      <c r="B3201">
        <v>1061</v>
      </c>
      <c r="C3201">
        <v>5</v>
      </c>
      <c r="D3201">
        <v>90</v>
      </c>
      <c r="E3201" t="s">
        <v>6</v>
      </c>
      <c r="F3201">
        <v>32</v>
      </c>
      <c r="G3201" t="s">
        <v>1</v>
      </c>
      <c r="H3201" t="s">
        <v>18</v>
      </c>
      <c r="I3201" t="s">
        <v>12</v>
      </c>
    </row>
    <row r="3202" spans="1:9">
      <c r="A3202">
        <v>3201</v>
      </c>
      <c r="B3202">
        <v>284</v>
      </c>
      <c r="C3202">
        <v>5</v>
      </c>
      <c r="D3202">
        <v>177</v>
      </c>
      <c r="E3202" t="s">
        <v>6</v>
      </c>
      <c r="F3202">
        <v>35</v>
      </c>
      <c r="G3202" t="s">
        <v>1</v>
      </c>
      <c r="H3202" t="s">
        <v>18</v>
      </c>
      <c r="I3202" t="s">
        <v>12</v>
      </c>
    </row>
    <row r="3203" spans="1:9">
      <c r="A3203">
        <v>3202</v>
      </c>
      <c r="B3203">
        <v>283</v>
      </c>
      <c r="C3203">
        <v>3</v>
      </c>
      <c r="D3203">
        <v>90</v>
      </c>
      <c r="E3203" t="s">
        <v>5</v>
      </c>
      <c r="F3203">
        <v>21</v>
      </c>
      <c r="G3203" t="s">
        <v>1</v>
      </c>
      <c r="H3203" t="s">
        <v>18</v>
      </c>
      <c r="I3203" t="s">
        <v>10</v>
      </c>
    </row>
    <row r="3204" spans="1:9">
      <c r="A3204">
        <v>3203</v>
      </c>
      <c r="B3204">
        <v>45</v>
      </c>
      <c r="C3204">
        <v>4</v>
      </c>
      <c r="D3204">
        <v>152</v>
      </c>
      <c r="E3204" t="s">
        <v>5</v>
      </c>
      <c r="F3204">
        <v>18</v>
      </c>
      <c r="G3204" t="s">
        <v>1</v>
      </c>
      <c r="H3204" t="s">
        <v>17</v>
      </c>
      <c r="I3204" t="s">
        <v>11</v>
      </c>
    </row>
    <row r="3205" spans="1:9">
      <c r="A3205">
        <v>3204</v>
      </c>
      <c r="B3205">
        <v>100</v>
      </c>
      <c r="C3205">
        <v>2</v>
      </c>
      <c r="D3205">
        <v>212</v>
      </c>
      <c r="E3205" t="s">
        <v>5</v>
      </c>
      <c r="F3205">
        <v>36</v>
      </c>
      <c r="G3205" t="s">
        <v>1</v>
      </c>
      <c r="H3205" t="s">
        <v>17</v>
      </c>
      <c r="I3205" t="s">
        <v>9</v>
      </c>
    </row>
    <row r="3206" spans="1:9">
      <c r="A3206">
        <v>3205</v>
      </c>
      <c r="B3206">
        <v>962</v>
      </c>
      <c r="C3206">
        <v>7</v>
      </c>
      <c r="D3206">
        <v>40</v>
      </c>
      <c r="E3206" t="s">
        <v>5</v>
      </c>
      <c r="F3206">
        <v>22</v>
      </c>
      <c r="G3206" t="s">
        <v>2</v>
      </c>
      <c r="H3206" t="s">
        <v>18</v>
      </c>
      <c r="I3206" t="s">
        <v>22</v>
      </c>
    </row>
    <row r="3207" spans="1:9">
      <c r="A3207">
        <v>3206</v>
      </c>
      <c r="B3207">
        <v>1956</v>
      </c>
      <c r="C3207">
        <v>3</v>
      </c>
      <c r="D3207">
        <v>165</v>
      </c>
      <c r="E3207" t="s">
        <v>5</v>
      </c>
      <c r="F3207">
        <v>33</v>
      </c>
      <c r="G3207" t="s">
        <v>1</v>
      </c>
      <c r="H3207" t="s">
        <v>17</v>
      </c>
      <c r="I3207" t="s">
        <v>10</v>
      </c>
    </row>
    <row r="3208" spans="1:9">
      <c r="A3208">
        <v>3207</v>
      </c>
      <c r="B3208">
        <v>1225</v>
      </c>
      <c r="C3208">
        <v>1</v>
      </c>
      <c r="D3208">
        <v>124</v>
      </c>
      <c r="E3208" t="s">
        <v>6</v>
      </c>
      <c r="F3208">
        <v>21</v>
      </c>
      <c r="G3208" t="s">
        <v>1</v>
      </c>
      <c r="H3208" t="s">
        <v>17</v>
      </c>
      <c r="I3208" t="s">
        <v>8</v>
      </c>
    </row>
    <row r="3209" spans="1:9">
      <c r="A3209">
        <v>3208</v>
      </c>
      <c r="B3209">
        <v>239</v>
      </c>
      <c r="C3209">
        <v>4</v>
      </c>
      <c r="D3209">
        <v>154</v>
      </c>
      <c r="E3209" t="s">
        <v>5</v>
      </c>
      <c r="F3209">
        <v>27</v>
      </c>
      <c r="G3209" t="s">
        <v>1</v>
      </c>
      <c r="H3209" t="s">
        <v>18</v>
      </c>
      <c r="I3209" t="s">
        <v>11</v>
      </c>
    </row>
    <row r="3210" spans="1:9">
      <c r="A3210">
        <v>3209</v>
      </c>
      <c r="B3210">
        <v>696</v>
      </c>
      <c r="C3210">
        <v>8</v>
      </c>
      <c r="D3210">
        <v>40</v>
      </c>
      <c r="E3210" t="s">
        <v>6</v>
      </c>
      <c r="F3210">
        <v>20</v>
      </c>
      <c r="G3210" t="s">
        <v>2</v>
      </c>
      <c r="H3210" t="s">
        <v>18</v>
      </c>
      <c r="I3210" t="s">
        <v>23</v>
      </c>
    </row>
    <row r="3211" spans="1:9">
      <c r="A3211">
        <v>3210</v>
      </c>
      <c r="B3211">
        <v>2063</v>
      </c>
      <c r="C3211">
        <v>5</v>
      </c>
      <c r="D3211">
        <v>90</v>
      </c>
      <c r="E3211" t="s">
        <v>6</v>
      </c>
      <c r="F3211">
        <v>22</v>
      </c>
      <c r="G3211" t="s">
        <v>1</v>
      </c>
      <c r="H3211" t="s">
        <v>18</v>
      </c>
      <c r="I3211" t="s">
        <v>12</v>
      </c>
    </row>
    <row r="3212" spans="1:9">
      <c r="A3212">
        <v>3211</v>
      </c>
      <c r="B3212">
        <v>1440</v>
      </c>
      <c r="C3212">
        <v>2</v>
      </c>
      <c r="D3212">
        <v>156</v>
      </c>
      <c r="E3212" t="s">
        <v>5</v>
      </c>
      <c r="F3212">
        <v>33</v>
      </c>
      <c r="G3212" t="s">
        <v>1</v>
      </c>
      <c r="H3212" t="s">
        <v>17</v>
      </c>
      <c r="I3212" t="s">
        <v>9</v>
      </c>
    </row>
    <row r="3213" spans="1:9">
      <c r="A3213">
        <v>3212</v>
      </c>
      <c r="B3213">
        <v>435</v>
      </c>
      <c r="C3213">
        <v>4</v>
      </c>
      <c r="D3213">
        <v>141</v>
      </c>
      <c r="E3213" t="s">
        <v>5</v>
      </c>
      <c r="F3213">
        <v>21</v>
      </c>
      <c r="G3213" t="s">
        <v>1</v>
      </c>
      <c r="H3213" t="s">
        <v>17</v>
      </c>
      <c r="I3213" t="s">
        <v>11</v>
      </c>
    </row>
    <row r="3214" spans="1:9">
      <c r="A3214">
        <v>3213</v>
      </c>
      <c r="B3214">
        <v>759</v>
      </c>
      <c r="C3214">
        <v>1</v>
      </c>
      <c r="D3214">
        <v>173</v>
      </c>
      <c r="E3214" t="s">
        <v>6</v>
      </c>
      <c r="F3214">
        <v>33</v>
      </c>
      <c r="G3214" t="s">
        <v>1</v>
      </c>
      <c r="H3214" t="s">
        <v>17</v>
      </c>
      <c r="I3214" t="s">
        <v>8</v>
      </c>
    </row>
    <row r="3215" spans="1:9">
      <c r="A3215">
        <v>3214</v>
      </c>
      <c r="B3215">
        <v>174</v>
      </c>
      <c r="C3215">
        <v>1</v>
      </c>
      <c r="D3215">
        <v>132</v>
      </c>
      <c r="E3215" t="s">
        <v>6</v>
      </c>
      <c r="F3215">
        <v>29</v>
      </c>
      <c r="G3215" t="s">
        <v>1</v>
      </c>
      <c r="H3215" t="s">
        <v>18</v>
      </c>
      <c r="I3215" t="s">
        <v>8</v>
      </c>
    </row>
    <row r="3216" spans="1:9">
      <c r="A3216">
        <v>3215</v>
      </c>
      <c r="B3216">
        <v>1850</v>
      </c>
      <c r="C3216">
        <v>2</v>
      </c>
      <c r="D3216">
        <v>90</v>
      </c>
      <c r="E3216" t="s">
        <v>5</v>
      </c>
      <c r="F3216">
        <v>35</v>
      </c>
      <c r="G3216" t="s">
        <v>1</v>
      </c>
      <c r="H3216" t="s">
        <v>18</v>
      </c>
      <c r="I3216" t="s">
        <v>9</v>
      </c>
    </row>
    <row r="3217" spans="1:9">
      <c r="A3217">
        <v>3216</v>
      </c>
      <c r="B3217">
        <v>1330</v>
      </c>
      <c r="C3217">
        <v>7</v>
      </c>
      <c r="D3217">
        <v>224</v>
      </c>
      <c r="E3217" t="s">
        <v>5</v>
      </c>
      <c r="F3217">
        <v>18</v>
      </c>
      <c r="G3217" t="s">
        <v>2</v>
      </c>
      <c r="H3217" t="s">
        <v>18</v>
      </c>
      <c r="I3217" t="s">
        <v>22</v>
      </c>
    </row>
    <row r="3218" spans="1:9">
      <c r="A3218">
        <v>3217</v>
      </c>
      <c r="B3218">
        <v>1892</v>
      </c>
      <c r="C3218">
        <v>1</v>
      </c>
      <c r="D3218">
        <v>150</v>
      </c>
      <c r="E3218" t="s">
        <v>6</v>
      </c>
      <c r="F3218">
        <v>26</v>
      </c>
      <c r="G3218" t="s">
        <v>1</v>
      </c>
      <c r="H3218" t="s">
        <v>17</v>
      </c>
      <c r="I3218" t="s">
        <v>8</v>
      </c>
    </row>
    <row r="3219" spans="1:9">
      <c r="A3219">
        <v>3218</v>
      </c>
      <c r="B3219">
        <v>1559</v>
      </c>
      <c r="C3219">
        <v>5</v>
      </c>
      <c r="D3219">
        <v>219</v>
      </c>
      <c r="E3219" t="s">
        <v>6</v>
      </c>
      <c r="F3219">
        <v>27</v>
      </c>
      <c r="G3219" t="s">
        <v>1</v>
      </c>
      <c r="H3219" t="s">
        <v>17</v>
      </c>
      <c r="I3219" t="s">
        <v>12</v>
      </c>
    </row>
    <row r="3220" spans="1:9">
      <c r="A3220">
        <v>3219</v>
      </c>
      <c r="B3220">
        <v>144</v>
      </c>
      <c r="C3220">
        <v>6</v>
      </c>
      <c r="D3220">
        <v>279</v>
      </c>
      <c r="E3220" t="s">
        <v>6</v>
      </c>
      <c r="F3220">
        <v>43</v>
      </c>
      <c r="G3220" t="s">
        <v>2</v>
      </c>
      <c r="H3220" t="s">
        <v>17</v>
      </c>
      <c r="I3220" t="s">
        <v>21</v>
      </c>
    </row>
    <row r="3221" spans="1:9">
      <c r="A3221">
        <v>3220</v>
      </c>
      <c r="B3221">
        <v>644</v>
      </c>
      <c r="C3221">
        <v>3</v>
      </c>
      <c r="D3221">
        <v>128</v>
      </c>
      <c r="E3221" t="s">
        <v>5</v>
      </c>
      <c r="F3221">
        <v>24</v>
      </c>
      <c r="G3221" t="s">
        <v>1</v>
      </c>
      <c r="H3221" t="s">
        <v>17</v>
      </c>
      <c r="I3221" t="s">
        <v>10</v>
      </c>
    </row>
    <row r="3222" spans="1:9">
      <c r="A3222">
        <v>3221</v>
      </c>
      <c r="B3222">
        <v>1085</v>
      </c>
      <c r="C3222">
        <v>1</v>
      </c>
      <c r="D3222">
        <v>90</v>
      </c>
      <c r="E3222" t="s">
        <v>6</v>
      </c>
      <c r="F3222">
        <v>20</v>
      </c>
      <c r="G3222" t="s">
        <v>1</v>
      </c>
      <c r="H3222" t="s">
        <v>18</v>
      </c>
      <c r="I3222" t="s">
        <v>8</v>
      </c>
    </row>
    <row r="3223" spans="1:9">
      <c r="A3223">
        <v>3222</v>
      </c>
      <c r="B3223">
        <v>701</v>
      </c>
      <c r="C3223">
        <v>5</v>
      </c>
      <c r="D3223">
        <v>141</v>
      </c>
      <c r="E3223" t="s">
        <v>6</v>
      </c>
      <c r="F3223">
        <v>26</v>
      </c>
      <c r="G3223" t="s">
        <v>1</v>
      </c>
      <c r="H3223" t="s">
        <v>17</v>
      </c>
      <c r="I3223" t="s">
        <v>12</v>
      </c>
    </row>
    <row r="3224" spans="1:9">
      <c r="A3224">
        <v>3223</v>
      </c>
      <c r="B3224">
        <v>653</v>
      </c>
      <c r="C3224">
        <v>9</v>
      </c>
      <c r="D3224">
        <v>319</v>
      </c>
      <c r="E3224" t="s">
        <v>5</v>
      </c>
      <c r="F3224">
        <v>28</v>
      </c>
      <c r="G3224" t="s">
        <v>2</v>
      </c>
      <c r="H3224" t="s">
        <v>18</v>
      </c>
      <c r="I3224" t="s">
        <v>24</v>
      </c>
    </row>
    <row r="3225" spans="1:9">
      <c r="A3225">
        <v>3224</v>
      </c>
      <c r="B3225">
        <v>116</v>
      </c>
      <c r="C3225">
        <v>8</v>
      </c>
      <c r="D3225">
        <v>40</v>
      </c>
      <c r="E3225" t="s">
        <v>5</v>
      </c>
      <c r="F3225">
        <v>31</v>
      </c>
      <c r="G3225" t="s">
        <v>2</v>
      </c>
      <c r="H3225" t="s">
        <v>18</v>
      </c>
      <c r="I3225" t="s">
        <v>23</v>
      </c>
    </row>
    <row r="3226" spans="1:9">
      <c r="A3226">
        <v>3225</v>
      </c>
      <c r="B3226">
        <v>982</v>
      </c>
      <c r="C3226">
        <v>2</v>
      </c>
      <c r="D3226">
        <v>90</v>
      </c>
      <c r="E3226" t="s">
        <v>5</v>
      </c>
      <c r="F3226">
        <v>21</v>
      </c>
      <c r="G3226" t="s">
        <v>1</v>
      </c>
      <c r="H3226" t="s">
        <v>18</v>
      </c>
      <c r="I3226" t="s">
        <v>9</v>
      </c>
    </row>
    <row r="3227" spans="1:9">
      <c r="A3227">
        <v>3226</v>
      </c>
      <c r="B3227">
        <v>335</v>
      </c>
      <c r="C3227">
        <v>4</v>
      </c>
      <c r="D3227">
        <v>82</v>
      </c>
      <c r="E3227" t="s">
        <v>6</v>
      </c>
      <c r="F3227">
        <v>22</v>
      </c>
      <c r="G3227" t="s">
        <v>1</v>
      </c>
      <c r="H3227" t="s">
        <v>17</v>
      </c>
      <c r="I3227" t="s">
        <v>11</v>
      </c>
    </row>
    <row r="3228" spans="1:9">
      <c r="A3228">
        <v>3227</v>
      </c>
      <c r="B3228">
        <v>2076</v>
      </c>
      <c r="C3228">
        <v>7</v>
      </c>
      <c r="D3228">
        <v>40</v>
      </c>
      <c r="E3228" t="s">
        <v>6</v>
      </c>
      <c r="F3228">
        <v>24</v>
      </c>
      <c r="G3228" t="s">
        <v>2</v>
      </c>
      <c r="H3228" t="s">
        <v>18</v>
      </c>
      <c r="I3228" t="s">
        <v>22</v>
      </c>
    </row>
    <row r="3229" spans="1:9">
      <c r="A3229">
        <v>3228</v>
      </c>
      <c r="B3229">
        <v>59</v>
      </c>
      <c r="C3229">
        <v>7</v>
      </c>
      <c r="D3229">
        <v>90</v>
      </c>
      <c r="E3229" t="s">
        <v>6</v>
      </c>
      <c r="F3229">
        <v>36</v>
      </c>
      <c r="G3229" t="s">
        <v>2</v>
      </c>
      <c r="H3229" t="s">
        <v>18</v>
      </c>
      <c r="I3229" t="s">
        <v>22</v>
      </c>
    </row>
    <row r="3230" spans="1:9">
      <c r="A3230">
        <v>3229</v>
      </c>
      <c r="B3230">
        <v>210</v>
      </c>
      <c r="C3230">
        <v>8</v>
      </c>
      <c r="D3230">
        <v>40</v>
      </c>
      <c r="E3230" t="s">
        <v>5</v>
      </c>
      <c r="F3230">
        <v>31</v>
      </c>
      <c r="G3230" t="s">
        <v>2</v>
      </c>
      <c r="H3230" t="s">
        <v>18</v>
      </c>
      <c r="I3230" t="s">
        <v>23</v>
      </c>
    </row>
    <row r="3231" spans="1:9">
      <c r="A3231">
        <v>3230</v>
      </c>
      <c r="B3231">
        <v>555</v>
      </c>
      <c r="C3231">
        <v>9</v>
      </c>
      <c r="D3231">
        <v>244</v>
      </c>
      <c r="E3231" t="s">
        <v>5</v>
      </c>
      <c r="F3231">
        <v>22</v>
      </c>
      <c r="G3231" t="s">
        <v>2</v>
      </c>
      <c r="H3231" t="s">
        <v>18</v>
      </c>
      <c r="I3231" t="s">
        <v>24</v>
      </c>
    </row>
    <row r="3232" spans="1:9">
      <c r="A3232">
        <v>3231</v>
      </c>
      <c r="B3232">
        <v>2004</v>
      </c>
      <c r="C3232">
        <v>3</v>
      </c>
      <c r="D3232">
        <v>90</v>
      </c>
      <c r="E3232" t="s">
        <v>6</v>
      </c>
      <c r="F3232">
        <v>33</v>
      </c>
      <c r="G3232" t="s">
        <v>1</v>
      </c>
      <c r="H3232" t="s">
        <v>18</v>
      </c>
      <c r="I3232" t="s">
        <v>10</v>
      </c>
    </row>
    <row r="3233" spans="1:9">
      <c r="A3233">
        <v>3232</v>
      </c>
      <c r="B3233">
        <v>1477</v>
      </c>
      <c r="C3233">
        <v>4</v>
      </c>
      <c r="D3233">
        <v>185</v>
      </c>
      <c r="E3233" t="s">
        <v>5</v>
      </c>
      <c r="F3233">
        <v>29</v>
      </c>
      <c r="G3233" t="s">
        <v>1</v>
      </c>
      <c r="H3233" t="s">
        <v>18</v>
      </c>
      <c r="I3233" t="s">
        <v>11</v>
      </c>
    </row>
    <row r="3234" spans="1:9">
      <c r="A3234">
        <v>3233</v>
      </c>
      <c r="B3234">
        <v>1512</v>
      </c>
      <c r="C3234">
        <v>5</v>
      </c>
      <c r="D3234">
        <v>90</v>
      </c>
      <c r="E3234" t="s">
        <v>6</v>
      </c>
      <c r="F3234">
        <v>24</v>
      </c>
      <c r="G3234" t="s">
        <v>1</v>
      </c>
      <c r="H3234" t="s">
        <v>18</v>
      </c>
      <c r="I3234" t="s">
        <v>12</v>
      </c>
    </row>
    <row r="3235" spans="1:9">
      <c r="A3235">
        <v>3234</v>
      </c>
      <c r="B3235">
        <v>1747</v>
      </c>
      <c r="C3235">
        <v>2</v>
      </c>
      <c r="D3235">
        <v>100</v>
      </c>
      <c r="E3235" t="s">
        <v>6</v>
      </c>
      <c r="F3235">
        <v>31</v>
      </c>
      <c r="G3235" t="s">
        <v>1</v>
      </c>
      <c r="H3235" t="s">
        <v>18</v>
      </c>
      <c r="I3235" t="s">
        <v>9</v>
      </c>
    </row>
    <row r="3236" spans="1:9">
      <c r="A3236">
        <v>3235</v>
      </c>
      <c r="B3236">
        <v>1236</v>
      </c>
      <c r="C3236">
        <v>3</v>
      </c>
      <c r="D3236">
        <v>85</v>
      </c>
      <c r="E3236" t="s">
        <v>5</v>
      </c>
      <c r="F3236">
        <v>24</v>
      </c>
      <c r="G3236" t="s">
        <v>1</v>
      </c>
      <c r="H3236" t="s">
        <v>18</v>
      </c>
      <c r="I3236" t="s">
        <v>10</v>
      </c>
    </row>
    <row r="3237" spans="1:9">
      <c r="A3237">
        <v>3236</v>
      </c>
      <c r="B3237">
        <v>843</v>
      </c>
      <c r="C3237">
        <v>7</v>
      </c>
      <c r="D3237">
        <v>40</v>
      </c>
      <c r="E3237" t="s">
        <v>5</v>
      </c>
      <c r="F3237">
        <v>27</v>
      </c>
      <c r="G3237" t="s">
        <v>2</v>
      </c>
      <c r="H3237" t="s">
        <v>18</v>
      </c>
      <c r="I3237" t="s">
        <v>22</v>
      </c>
    </row>
    <row r="3238" spans="1:9">
      <c r="A3238">
        <v>3237</v>
      </c>
      <c r="B3238">
        <v>557</v>
      </c>
      <c r="C3238">
        <v>2</v>
      </c>
      <c r="D3238">
        <v>160</v>
      </c>
      <c r="E3238" t="s">
        <v>6</v>
      </c>
      <c r="F3238">
        <v>27</v>
      </c>
      <c r="G3238" t="s">
        <v>1</v>
      </c>
      <c r="H3238" t="s">
        <v>18</v>
      </c>
      <c r="I3238" t="s">
        <v>9</v>
      </c>
    </row>
    <row r="3239" spans="1:9">
      <c r="A3239">
        <v>3238</v>
      </c>
      <c r="B3239">
        <v>138</v>
      </c>
      <c r="C3239">
        <v>4</v>
      </c>
      <c r="D3239">
        <v>90</v>
      </c>
      <c r="E3239" t="s">
        <v>5</v>
      </c>
      <c r="F3239">
        <v>35</v>
      </c>
      <c r="G3239" t="s">
        <v>1</v>
      </c>
      <c r="H3239" t="s">
        <v>18</v>
      </c>
      <c r="I3239" t="s">
        <v>11</v>
      </c>
    </row>
    <row r="3240" spans="1:9">
      <c r="A3240">
        <v>3239</v>
      </c>
      <c r="B3240">
        <v>1184</v>
      </c>
      <c r="C3240">
        <v>4</v>
      </c>
      <c r="D3240">
        <v>221</v>
      </c>
      <c r="E3240" t="s">
        <v>6</v>
      </c>
      <c r="F3240">
        <v>21</v>
      </c>
      <c r="G3240" t="s">
        <v>1</v>
      </c>
      <c r="H3240" t="s">
        <v>18</v>
      </c>
      <c r="I3240" t="s">
        <v>11</v>
      </c>
    </row>
    <row r="3241" spans="1:9">
      <c r="A3241">
        <v>3240</v>
      </c>
      <c r="B3241">
        <v>138</v>
      </c>
      <c r="C3241">
        <v>1</v>
      </c>
      <c r="D3241">
        <v>189</v>
      </c>
      <c r="E3241" t="s">
        <v>5</v>
      </c>
      <c r="F3241">
        <v>35</v>
      </c>
      <c r="G3241" t="s">
        <v>1</v>
      </c>
      <c r="H3241" t="s">
        <v>18</v>
      </c>
      <c r="I3241" t="s">
        <v>8</v>
      </c>
    </row>
    <row r="3242" spans="1:9">
      <c r="A3242">
        <v>3241</v>
      </c>
      <c r="B3242">
        <v>922</v>
      </c>
      <c r="C3242">
        <v>6</v>
      </c>
      <c r="D3242">
        <v>40</v>
      </c>
      <c r="E3242" t="s">
        <v>5</v>
      </c>
      <c r="F3242">
        <v>24</v>
      </c>
      <c r="G3242" t="s">
        <v>2</v>
      </c>
      <c r="H3242" t="s">
        <v>18</v>
      </c>
      <c r="I3242" t="s">
        <v>21</v>
      </c>
    </row>
    <row r="3243" spans="1:9">
      <c r="A3243">
        <v>3242</v>
      </c>
      <c r="B3243">
        <v>1971</v>
      </c>
      <c r="C3243">
        <v>2</v>
      </c>
      <c r="D3243">
        <v>159</v>
      </c>
      <c r="E3243" t="s">
        <v>5</v>
      </c>
      <c r="F3243">
        <v>26</v>
      </c>
      <c r="G3243" t="s">
        <v>1</v>
      </c>
      <c r="H3243" t="s">
        <v>18</v>
      </c>
      <c r="I3243" t="s">
        <v>9</v>
      </c>
    </row>
    <row r="3244" spans="1:9">
      <c r="A3244">
        <v>3243</v>
      </c>
      <c r="B3244">
        <v>1174</v>
      </c>
      <c r="C3244">
        <v>4</v>
      </c>
      <c r="D3244">
        <v>110</v>
      </c>
      <c r="E3244" t="s">
        <v>6</v>
      </c>
      <c r="F3244">
        <v>30</v>
      </c>
      <c r="G3244" t="s">
        <v>1</v>
      </c>
      <c r="H3244" t="s">
        <v>18</v>
      </c>
      <c r="I3244" t="s">
        <v>11</v>
      </c>
    </row>
    <row r="3245" spans="1:9">
      <c r="A3245">
        <v>3244</v>
      </c>
      <c r="B3245">
        <v>1686</v>
      </c>
      <c r="C3245">
        <v>3</v>
      </c>
      <c r="D3245">
        <v>82</v>
      </c>
      <c r="E3245" t="s">
        <v>5</v>
      </c>
      <c r="F3245">
        <v>26</v>
      </c>
      <c r="G3245" t="s">
        <v>1</v>
      </c>
      <c r="H3245" t="s">
        <v>17</v>
      </c>
      <c r="I3245" t="s">
        <v>10</v>
      </c>
    </row>
    <row r="3246" spans="1:9">
      <c r="A3246">
        <v>3245</v>
      </c>
      <c r="B3246">
        <v>725</v>
      </c>
      <c r="C3246">
        <v>3</v>
      </c>
      <c r="D3246">
        <v>121</v>
      </c>
      <c r="E3246" t="s">
        <v>6</v>
      </c>
      <c r="F3246">
        <v>27</v>
      </c>
      <c r="G3246" t="s">
        <v>1</v>
      </c>
      <c r="H3246" t="s">
        <v>18</v>
      </c>
      <c r="I3246" t="s">
        <v>10</v>
      </c>
    </row>
    <row r="3247" spans="1:9">
      <c r="A3247">
        <v>3246</v>
      </c>
      <c r="B3247">
        <v>1898</v>
      </c>
      <c r="C3247">
        <v>1</v>
      </c>
      <c r="D3247">
        <v>198</v>
      </c>
      <c r="E3247" t="s">
        <v>6</v>
      </c>
      <c r="F3247">
        <v>18</v>
      </c>
      <c r="G3247" t="s">
        <v>1</v>
      </c>
      <c r="H3247" t="s">
        <v>18</v>
      </c>
      <c r="I3247" t="s">
        <v>8</v>
      </c>
    </row>
    <row r="3248" spans="1:9">
      <c r="A3248">
        <v>3247</v>
      </c>
      <c r="B3248">
        <v>468</v>
      </c>
      <c r="C3248">
        <v>1</v>
      </c>
      <c r="D3248">
        <v>192</v>
      </c>
      <c r="E3248" t="s">
        <v>5</v>
      </c>
      <c r="F3248">
        <v>25</v>
      </c>
      <c r="G3248" t="s">
        <v>1</v>
      </c>
      <c r="H3248" t="s">
        <v>18</v>
      </c>
      <c r="I3248" t="s">
        <v>8</v>
      </c>
    </row>
    <row r="3249" spans="1:9">
      <c r="A3249">
        <v>3248</v>
      </c>
      <c r="B3249">
        <v>1720</v>
      </c>
      <c r="C3249">
        <v>1</v>
      </c>
      <c r="D3249">
        <v>186</v>
      </c>
      <c r="E3249" t="s">
        <v>6</v>
      </c>
      <c r="F3249">
        <v>33</v>
      </c>
      <c r="G3249" t="s">
        <v>1</v>
      </c>
      <c r="H3249" t="s">
        <v>18</v>
      </c>
      <c r="I3249" t="s">
        <v>8</v>
      </c>
    </row>
    <row r="3250" spans="1:9">
      <c r="A3250">
        <v>3249</v>
      </c>
      <c r="B3250">
        <v>2056</v>
      </c>
      <c r="C3250">
        <v>6</v>
      </c>
      <c r="D3250">
        <v>40</v>
      </c>
      <c r="E3250" t="s">
        <v>5</v>
      </c>
      <c r="F3250">
        <v>32</v>
      </c>
      <c r="G3250" t="s">
        <v>2</v>
      </c>
      <c r="H3250" t="s">
        <v>18</v>
      </c>
      <c r="I3250" t="s">
        <v>21</v>
      </c>
    </row>
    <row r="3251" spans="1:9">
      <c r="A3251">
        <v>3250</v>
      </c>
      <c r="B3251">
        <v>126</v>
      </c>
      <c r="C3251">
        <v>3</v>
      </c>
      <c r="D3251">
        <v>110</v>
      </c>
      <c r="E3251" t="s">
        <v>5</v>
      </c>
      <c r="F3251">
        <v>27</v>
      </c>
      <c r="G3251" t="s">
        <v>1</v>
      </c>
      <c r="H3251" t="s">
        <v>18</v>
      </c>
      <c r="I3251" t="s">
        <v>10</v>
      </c>
    </row>
    <row r="3252" spans="1:9">
      <c r="A3252">
        <v>3251</v>
      </c>
      <c r="B3252">
        <v>718</v>
      </c>
      <c r="C3252">
        <v>6</v>
      </c>
      <c r="D3252">
        <v>40</v>
      </c>
      <c r="E3252" t="s">
        <v>5</v>
      </c>
      <c r="F3252">
        <v>31</v>
      </c>
      <c r="G3252" t="s">
        <v>2</v>
      </c>
      <c r="H3252" t="s">
        <v>18</v>
      </c>
      <c r="I3252" t="s">
        <v>21</v>
      </c>
    </row>
    <row r="3253" spans="1:9">
      <c r="A3253">
        <v>3252</v>
      </c>
      <c r="B3253">
        <v>179</v>
      </c>
      <c r="C3253">
        <v>4</v>
      </c>
      <c r="D3253">
        <v>102</v>
      </c>
      <c r="E3253" t="s">
        <v>5</v>
      </c>
      <c r="F3253">
        <v>22</v>
      </c>
      <c r="G3253" t="s">
        <v>1</v>
      </c>
      <c r="H3253" t="s">
        <v>18</v>
      </c>
      <c r="I3253" t="s">
        <v>11</v>
      </c>
    </row>
    <row r="3254" spans="1:9">
      <c r="A3254">
        <v>3253</v>
      </c>
      <c r="B3254">
        <v>130</v>
      </c>
      <c r="C3254">
        <v>2</v>
      </c>
      <c r="D3254">
        <v>86</v>
      </c>
      <c r="E3254" t="s">
        <v>5</v>
      </c>
      <c r="F3254">
        <v>33</v>
      </c>
      <c r="G3254" t="s">
        <v>1</v>
      </c>
      <c r="H3254" t="s">
        <v>18</v>
      </c>
      <c r="I3254" t="s">
        <v>9</v>
      </c>
    </row>
    <row r="3255" spans="1:9">
      <c r="A3255">
        <v>3254</v>
      </c>
      <c r="B3255">
        <v>151</v>
      </c>
      <c r="C3255">
        <v>5</v>
      </c>
      <c r="D3255">
        <v>160</v>
      </c>
      <c r="E3255" t="s">
        <v>6</v>
      </c>
      <c r="F3255">
        <v>23</v>
      </c>
      <c r="G3255" t="s">
        <v>1</v>
      </c>
      <c r="H3255" t="s">
        <v>18</v>
      </c>
      <c r="I3255" t="s">
        <v>12</v>
      </c>
    </row>
    <row r="3256" spans="1:9">
      <c r="A3256">
        <v>3255</v>
      </c>
      <c r="B3256">
        <v>866</v>
      </c>
      <c r="C3256">
        <v>7</v>
      </c>
      <c r="D3256">
        <v>40</v>
      </c>
      <c r="E3256" t="s">
        <v>5</v>
      </c>
      <c r="F3256">
        <v>35</v>
      </c>
      <c r="G3256" t="s">
        <v>2</v>
      </c>
      <c r="H3256" t="s">
        <v>18</v>
      </c>
      <c r="I3256" t="s">
        <v>22</v>
      </c>
    </row>
    <row r="3257" spans="1:9">
      <c r="A3257">
        <v>3256</v>
      </c>
      <c r="B3257">
        <v>1189</v>
      </c>
      <c r="C3257">
        <v>5</v>
      </c>
      <c r="D3257">
        <v>90</v>
      </c>
      <c r="E3257" t="s">
        <v>5</v>
      </c>
      <c r="F3257">
        <v>28</v>
      </c>
      <c r="G3257" t="s">
        <v>1</v>
      </c>
      <c r="H3257" t="s">
        <v>18</v>
      </c>
      <c r="I3257" t="s">
        <v>12</v>
      </c>
    </row>
    <row r="3258" spans="1:9">
      <c r="A3258">
        <v>3257</v>
      </c>
      <c r="B3258">
        <v>856</v>
      </c>
      <c r="C3258">
        <v>4</v>
      </c>
      <c r="D3258">
        <v>117</v>
      </c>
      <c r="E3258" t="s">
        <v>6</v>
      </c>
      <c r="F3258">
        <v>29</v>
      </c>
      <c r="G3258" t="s">
        <v>1</v>
      </c>
      <c r="H3258" t="s">
        <v>18</v>
      </c>
      <c r="I3258" t="s">
        <v>11</v>
      </c>
    </row>
    <row r="3259" spans="1:9">
      <c r="A3259">
        <v>3258</v>
      </c>
      <c r="B3259">
        <v>791</v>
      </c>
      <c r="C3259">
        <v>5</v>
      </c>
      <c r="D3259">
        <v>90</v>
      </c>
      <c r="E3259" t="s">
        <v>6</v>
      </c>
      <c r="F3259">
        <v>30</v>
      </c>
      <c r="G3259" t="s">
        <v>1</v>
      </c>
      <c r="H3259" t="s">
        <v>18</v>
      </c>
      <c r="I3259" t="s">
        <v>12</v>
      </c>
    </row>
    <row r="3260" spans="1:9">
      <c r="A3260">
        <v>3259</v>
      </c>
      <c r="B3260">
        <v>1280</v>
      </c>
      <c r="C3260">
        <v>5</v>
      </c>
      <c r="D3260">
        <v>90</v>
      </c>
      <c r="E3260" t="s">
        <v>6</v>
      </c>
      <c r="F3260">
        <v>24</v>
      </c>
      <c r="G3260" t="s">
        <v>1</v>
      </c>
      <c r="H3260" t="s">
        <v>18</v>
      </c>
      <c r="I3260" t="s">
        <v>12</v>
      </c>
    </row>
    <row r="3261" spans="1:9">
      <c r="A3261">
        <v>3260</v>
      </c>
      <c r="B3261">
        <v>1995</v>
      </c>
      <c r="C3261">
        <v>5</v>
      </c>
      <c r="D3261">
        <v>190</v>
      </c>
      <c r="E3261" t="s">
        <v>6</v>
      </c>
      <c r="F3261">
        <v>33</v>
      </c>
      <c r="G3261" t="s">
        <v>1</v>
      </c>
      <c r="H3261" t="s">
        <v>18</v>
      </c>
      <c r="I3261" t="s">
        <v>12</v>
      </c>
    </row>
    <row r="3262" spans="1:9">
      <c r="A3262">
        <v>3261</v>
      </c>
      <c r="B3262">
        <v>485</v>
      </c>
      <c r="C3262">
        <v>3</v>
      </c>
      <c r="D3262">
        <v>90</v>
      </c>
      <c r="E3262" t="s">
        <v>6</v>
      </c>
      <c r="F3262">
        <v>37</v>
      </c>
      <c r="G3262" t="s">
        <v>1</v>
      </c>
      <c r="H3262" t="s">
        <v>18</v>
      </c>
      <c r="I3262" t="s">
        <v>10</v>
      </c>
    </row>
    <row r="3263" spans="1:9">
      <c r="A3263">
        <v>3262</v>
      </c>
      <c r="B3263">
        <v>940</v>
      </c>
      <c r="C3263">
        <v>5</v>
      </c>
      <c r="D3263">
        <v>86</v>
      </c>
      <c r="E3263" t="s">
        <v>6</v>
      </c>
      <c r="F3263">
        <v>30</v>
      </c>
      <c r="G3263" t="s">
        <v>1</v>
      </c>
      <c r="H3263" t="s">
        <v>18</v>
      </c>
      <c r="I3263" t="s">
        <v>12</v>
      </c>
    </row>
    <row r="3264" spans="1:9">
      <c r="A3264">
        <v>3263</v>
      </c>
      <c r="B3264">
        <v>1588</v>
      </c>
      <c r="C3264">
        <v>2</v>
      </c>
      <c r="D3264">
        <v>90</v>
      </c>
      <c r="E3264" t="s">
        <v>5</v>
      </c>
      <c r="F3264">
        <v>23</v>
      </c>
      <c r="G3264" t="s">
        <v>1</v>
      </c>
      <c r="H3264" t="s">
        <v>18</v>
      </c>
      <c r="I3264" t="s">
        <v>9</v>
      </c>
    </row>
    <row r="3265" spans="1:9">
      <c r="A3265">
        <v>3264</v>
      </c>
      <c r="B3265">
        <v>1253</v>
      </c>
      <c r="C3265">
        <v>1</v>
      </c>
      <c r="D3265">
        <v>174</v>
      </c>
      <c r="E3265" t="s">
        <v>5</v>
      </c>
      <c r="F3265">
        <v>33</v>
      </c>
      <c r="G3265" t="s">
        <v>1</v>
      </c>
      <c r="H3265" t="s">
        <v>18</v>
      </c>
      <c r="I3265" t="s">
        <v>8</v>
      </c>
    </row>
    <row r="3266" spans="1:9">
      <c r="A3266">
        <v>3265</v>
      </c>
      <c r="B3266">
        <v>632</v>
      </c>
      <c r="C3266">
        <v>1</v>
      </c>
      <c r="D3266">
        <v>179</v>
      </c>
      <c r="E3266" t="s">
        <v>6</v>
      </c>
      <c r="F3266">
        <v>23</v>
      </c>
      <c r="G3266" t="s">
        <v>1</v>
      </c>
      <c r="H3266" t="s">
        <v>18</v>
      </c>
      <c r="I3266" t="s">
        <v>8</v>
      </c>
    </row>
    <row r="3267" spans="1:9">
      <c r="A3267">
        <v>3266</v>
      </c>
      <c r="B3267">
        <v>545</v>
      </c>
      <c r="C3267">
        <v>2</v>
      </c>
      <c r="D3267">
        <v>162</v>
      </c>
      <c r="E3267" t="s">
        <v>5</v>
      </c>
      <c r="F3267">
        <v>31</v>
      </c>
      <c r="G3267" t="s">
        <v>1</v>
      </c>
      <c r="H3267" t="s">
        <v>17</v>
      </c>
      <c r="I3267" t="s">
        <v>9</v>
      </c>
    </row>
    <row r="3268" spans="1:9">
      <c r="A3268">
        <v>3267</v>
      </c>
      <c r="B3268">
        <v>517</v>
      </c>
      <c r="C3268">
        <v>4</v>
      </c>
      <c r="D3268">
        <v>131</v>
      </c>
      <c r="E3268" t="s">
        <v>5</v>
      </c>
      <c r="F3268">
        <v>32</v>
      </c>
      <c r="G3268" t="s">
        <v>1</v>
      </c>
      <c r="H3268" t="s">
        <v>18</v>
      </c>
      <c r="I3268" t="s">
        <v>11</v>
      </c>
    </row>
    <row r="3269" spans="1:9">
      <c r="A3269">
        <v>3268</v>
      </c>
      <c r="B3269">
        <v>1814</v>
      </c>
      <c r="C3269">
        <v>4</v>
      </c>
      <c r="D3269">
        <v>173</v>
      </c>
      <c r="E3269" t="s">
        <v>6</v>
      </c>
      <c r="F3269">
        <v>32</v>
      </c>
      <c r="G3269" t="s">
        <v>1</v>
      </c>
      <c r="H3269" t="s">
        <v>17</v>
      </c>
      <c r="I3269" t="s">
        <v>11</v>
      </c>
    </row>
    <row r="3270" spans="1:9">
      <c r="A3270">
        <v>3269</v>
      </c>
      <c r="B3270">
        <v>873</v>
      </c>
      <c r="C3270">
        <v>1</v>
      </c>
      <c r="D3270">
        <v>176</v>
      </c>
      <c r="E3270" t="s">
        <v>5</v>
      </c>
      <c r="F3270">
        <v>35</v>
      </c>
      <c r="G3270" t="s">
        <v>1</v>
      </c>
      <c r="H3270" t="s">
        <v>18</v>
      </c>
      <c r="I3270" t="s">
        <v>8</v>
      </c>
    </row>
    <row r="3271" spans="1:9">
      <c r="A3271">
        <v>3270</v>
      </c>
      <c r="B3271">
        <v>906</v>
      </c>
      <c r="C3271">
        <v>9</v>
      </c>
      <c r="D3271">
        <v>40</v>
      </c>
      <c r="E3271" t="s">
        <v>6</v>
      </c>
      <c r="F3271">
        <v>41</v>
      </c>
      <c r="G3271" t="s">
        <v>2</v>
      </c>
      <c r="H3271" t="s">
        <v>18</v>
      </c>
      <c r="I3271" t="s">
        <v>24</v>
      </c>
    </row>
    <row r="3272" spans="1:9">
      <c r="A3272">
        <v>3271</v>
      </c>
      <c r="B3272">
        <v>773</v>
      </c>
      <c r="C3272">
        <v>4</v>
      </c>
      <c r="D3272">
        <v>90</v>
      </c>
      <c r="E3272" t="s">
        <v>6</v>
      </c>
      <c r="F3272">
        <v>29</v>
      </c>
      <c r="G3272" t="s">
        <v>1</v>
      </c>
      <c r="H3272" t="s">
        <v>18</v>
      </c>
      <c r="I3272" t="s">
        <v>11</v>
      </c>
    </row>
    <row r="3273" spans="1:9">
      <c r="A3273">
        <v>3272</v>
      </c>
      <c r="B3273">
        <v>471</v>
      </c>
      <c r="C3273">
        <v>2</v>
      </c>
      <c r="D3273">
        <v>145</v>
      </c>
      <c r="E3273" t="s">
        <v>5</v>
      </c>
      <c r="F3273">
        <v>35</v>
      </c>
      <c r="G3273" t="s">
        <v>1</v>
      </c>
      <c r="H3273" t="s">
        <v>17</v>
      </c>
      <c r="I3273" t="s">
        <v>9</v>
      </c>
    </row>
    <row r="3274" spans="1:9">
      <c r="A3274">
        <v>3273</v>
      </c>
      <c r="B3274">
        <v>1978</v>
      </c>
      <c r="C3274">
        <v>9</v>
      </c>
      <c r="D3274">
        <v>40</v>
      </c>
      <c r="E3274" t="s">
        <v>6</v>
      </c>
      <c r="F3274">
        <v>20</v>
      </c>
      <c r="G3274" t="s">
        <v>2</v>
      </c>
      <c r="H3274" t="s">
        <v>18</v>
      </c>
      <c r="I3274" t="s">
        <v>24</v>
      </c>
    </row>
    <row r="3275" spans="1:9">
      <c r="A3275">
        <v>3274</v>
      </c>
      <c r="B3275">
        <v>1134</v>
      </c>
      <c r="C3275">
        <v>3</v>
      </c>
      <c r="D3275">
        <v>97</v>
      </c>
      <c r="E3275" t="s">
        <v>6</v>
      </c>
      <c r="F3275">
        <v>22</v>
      </c>
      <c r="G3275" t="s">
        <v>1</v>
      </c>
      <c r="H3275" t="s">
        <v>18</v>
      </c>
      <c r="I3275" t="s">
        <v>10</v>
      </c>
    </row>
    <row r="3276" spans="1:9">
      <c r="A3276">
        <v>3275</v>
      </c>
      <c r="B3276">
        <v>527</v>
      </c>
      <c r="C3276">
        <v>6</v>
      </c>
      <c r="D3276">
        <v>40</v>
      </c>
      <c r="E3276" t="s">
        <v>6</v>
      </c>
      <c r="F3276">
        <v>26</v>
      </c>
      <c r="G3276" t="s">
        <v>2</v>
      </c>
      <c r="H3276" t="s">
        <v>18</v>
      </c>
      <c r="I3276" t="s">
        <v>21</v>
      </c>
    </row>
    <row r="3277" spans="1:9">
      <c r="A3277">
        <v>3276</v>
      </c>
      <c r="B3277">
        <v>222</v>
      </c>
      <c r="C3277">
        <v>2</v>
      </c>
      <c r="D3277">
        <v>221</v>
      </c>
      <c r="E3277" t="s">
        <v>5</v>
      </c>
      <c r="F3277">
        <v>32</v>
      </c>
      <c r="G3277" t="s">
        <v>1</v>
      </c>
      <c r="H3277" t="s">
        <v>18</v>
      </c>
      <c r="I3277" t="s">
        <v>9</v>
      </c>
    </row>
    <row r="3278" spans="1:9">
      <c r="A3278">
        <v>3277</v>
      </c>
      <c r="B3278">
        <v>82</v>
      </c>
      <c r="C3278">
        <v>6</v>
      </c>
      <c r="D3278">
        <v>40</v>
      </c>
      <c r="E3278" t="s">
        <v>5</v>
      </c>
      <c r="F3278">
        <v>33</v>
      </c>
      <c r="G3278" t="s">
        <v>2</v>
      </c>
      <c r="H3278" t="s">
        <v>18</v>
      </c>
      <c r="I3278" t="s">
        <v>21</v>
      </c>
    </row>
    <row r="3279" spans="1:9">
      <c r="A3279">
        <v>3278</v>
      </c>
      <c r="B3279">
        <v>419</v>
      </c>
      <c r="C3279">
        <v>3</v>
      </c>
      <c r="D3279">
        <v>134</v>
      </c>
      <c r="E3279" t="s">
        <v>6</v>
      </c>
      <c r="F3279">
        <v>41</v>
      </c>
      <c r="G3279" t="s">
        <v>1</v>
      </c>
      <c r="H3279" t="s">
        <v>18</v>
      </c>
      <c r="I3279" t="s">
        <v>10</v>
      </c>
    </row>
    <row r="3280" spans="1:9">
      <c r="A3280">
        <v>3279</v>
      </c>
      <c r="B3280">
        <v>627</v>
      </c>
      <c r="C3280">
        <v>6</v>
      </c>
      <c r="D3280">
        <v>40</v>
      </c>
      <c r="E3280" t="s">
        <v>5</v>
      </c>
      <c r="F3280">
        <v>24</v>
      </c>
      <c r="G3280" t="s">
        <v>2</v>
      </c>
      <c r="H3280" t="s">
        <v>18</v>
      </c>
      <c r="I3280" t="s">
        <v>21</v>
      </c>
    </row>
    <row r="3281" spans="1:9">
      <c r="A3281">
        <v>3280</v>
      </c>
      <c r="B3281">
        <v>1757</v>
      </c>
      <c r="C3281">
        <v>1</v>
      </c>
      <c r="D3281">
        <v>90</v>
      </c>
      <c r="E3281" t="s">
        <v>6</v>
      </c>
      <c r="F3281">
        <v>24</v>
      </c>
      <c r="G3281" t="s">
        <v>1</v>
      </c>
      <c r="H3281" t="s">
        <v>18</v>
      </c>
      <c r="I3281" t="s">
        <v>8</v>
      </c>
    </row>
    <row r="3282" spans="1:9">
      <c r="A3282">
        <v>3281</v>
      </c>
      <c r="B3282">
        <v>938</v>
      </c>
      <c r="C3282">
        <v>5</v>
      </c>
      <c r="D3282">
        <v>90</v>
      </c>
      <c r="E3282" t="s">
        <v>5</v>
      </c>
      <c r="F3282">
        <v>35</v>
      </c>
      <c r="G3282" t="s">
        <v>1</v>
      </c>
      <c r="H3282" t="s">
        <v>18</v>
      </c>
      <c r="I3282" t="s">
        <v>12</v>
      </c>
    </row>
    <row r="3283" spans="1:9">
      <c r="A3283">
        <v>3282</v>
      </c>
      <c r="B3283">
        <v>425</v>
      </c>
      <c r="C3283">
        <v>1</v>
      </c>
      <c r="D3283">
        <v>90</v>
      </c>
      <c r="E3283" t="s">
        <v>5</v>
      </c>
      <c r="F3283">
        <v>31</v>
      </c>
      <c r="G3283" t="s">
        <v>1</v>
      </c>
      <c r="H3283" t="s">
        <v>18</v>
      </c>
      <c r="I3283" t="s">
        <v>8</v>
      </c>
    </row>
    <row r="3284" spans="1:9">
      <c r="A3284">
        <v>3283</v>
      </c>
      <c r="B3284">
        <v>1026</v>
      </c>
      <c r="C3284">
        <v>9</v>
      </c>
      <c r="D3284">
        <v>40</v>
      </c>
      <c r="E3284" t="s">
        <v>6</v>
      </c>
      <c r="F3284">
        <v>34</v>
      </c>
      <c r="G3284" t="s">
        <v>2</v>
      </c>
      <c r="H3284" t="s">
        <v>18</v>
      </c>
      <c r="I3284" t="s">
        <v>24</v>
      </c>
    </row>
    <row r="3285" spans="1:9">
      <c r="A3285">
        <v>3284</v>
      </c>
      <c r="B3285">
        <v>358</v>
      </c>
      <c r="C3285">
        <v>1</v>
      </c>
      <c r="D3285">
        <v>121</v>
      </c>
      <c r="E3285" t="s">
        <v>5</v>
      </c>
      <c r="F3285">
        <v>24</v>
      </c>
      <c r="G3285" t="s">
        <v>1</v>
      </c>
      <c r="H3285" t="s">
        <v>18</v>
      </c>
      <c r="I3285" t="s">
        <v>8</v>
      </c>
    </row>
    <row r="3286" spans="1:9">
      <c r="A3286">
        <v>3285</v>
      </c>
      <c r="B3286">
        <v>1621</v>
      </c>
      <c r="C3286">
        <v>2</v>
      </c>
      <c r="D3286">
        <v>132</v>
      </c>
      <c r="E3286" t="s">
        <v>5</v>
      </c>
      <c r="F3286">
        <v>29</v>
      </c>
      <c r="G3286" t="s">
        <v>1</v>
      </c>
      <c r="H3286" t="s">
        <v>18</v>
      </c>
      <c r="I3286" t="s">
        <v>9</v>
      </c>
    </row>
    <row r="3287" spans="1:9">
      <c r="A3287">
        <v>3286</v>
      </c>
      <c r="B3287">
        <v>1880</v>
      </c>
      <c r="C3287">
        <v>3</v>
      </c>
      <c r="D3287">
        <v>131</v>
      </c>
      <c r="E3287" t="s">
        <v>5</v>
      </c>
      <c r="F3287">
        <v>20</v>
      </c>
      <c r="G3287" t="s">
        <v>1</v>
      </c>
      <c r="H3287" t="s">
        <v>18</v>
      </c>
      <c r="I3287" t="s">
        <v>10</v>
      </c>
    </row>
    <row r="3288" spans="1:9">
      <c r="A3288">
        <v>3287</v>
      </c>
      <c r="B3288">
        <v>1214</v>
      </c>
      <c r="C3288">
        <v>5</v>
      </c>
      <c r="D3288">
        <v>169</v>
      </c>
      <c r="E3288" t="s">
        <v>6</v>
      </c>
      <c r="F3288">
        <v>28</v>
      </c>
      <c r="G3288" t="s">
        <v>1</v>
      </c>
      <c r="H3288" t="s">
        <v>18</v>
      </c>
      <c r="I3288" t="s">
        <v>12</v>
      </c>
    </row>
    <row r="3289" spans="1:9">
      <c r="A3289">
        <v>3288</v>
      </c>
      <c r="B3289">
        <v>1791</v>
      </c>
      <c r="C3289">
        <v>2</v>
      </c>
      <c r="D3289">
        <v>90</v>
      </c>
      <c r="E3289" t="s">
        <v>5</v>
      </c>
      <c r="F3289">
        <v>32</v>
      </c>
      <c r="G3289" t="s">
        <v>1</v>
      </c>
      <c r="H3289" t="s">
        <v>18</v>
      </c>
      <c r="I3289" t="s">
        <v>9</v>
      </c>
    </row>
    <row r="3290" spans="1:9">
      <c r="A3290">
        <v>3289</v>
      </c>
      <c r="B3290">
        <v>1824</v>
      </c>
      <c r="C3290">
        <v>3</v>
      </c>
      <c r="D3290">
        <v>137</v>
      </c>
      <c r="E3290" t="s">
        <v>6</v>
      </c>
      <c r="F3290">
        <v>23</v>
      </c>
      <c r="G3290" t="s">
        <v>1</v>
      </c>
      <c r="H3290" t="s">
        <v>17</v>
      </c>
      <c r="I3290" t="s">
        <v>10</v>
      </c>
    </row>
    <row r="3291" spans="1:9">
      <c r="A3291">
        <v>3290</v>
      </c>
      <c r="B3291">
        <v>1362</v>
      </c>
      <c r="C3291">
        <v>5</v>
      </c>
      <c r="D3291">
        <v>90</v>
      </c>
      <c r="E3291" t="s">
        <v>6</v>
      </c>
      <c r="F3291">
        <v>29</v>
      </c>
      <c r="G3291" t="s">
        <v>1</v>
      </c>
      <c r="H3291" t="s">
        <v>18</v>
      </c>
      <c r="I3291" t="s">
        <v>12</v>
      </c>
    </row>
    <row r="3292" spans="1:9">
      <c r="A3292">
        <v>3291</v>
      </c>
      <c r="B3292">
        <v>6</v>
      </c>
      <c r="C3292">
        <v>3</v>
      </c>
      <c r="D3292">
        <v>115</v>
      </c>
      <c r="E3292" t="s">
        <v>6</v>
      </c>
      <c r="F3292">
        <v>30</v>
      </c>
      <c r="G3292" t="s">
        <v>1</v>
      </c>
      <c r="H3292" t="s">
        <v>17</v>
      </c>
      <c r="I3292" t="s">
        <v>10</v>
      </c>
    </row>
    <row r="3293" spans="1:9">
      <c r="A3293">
        <v>3292</v>
      </c>
      <c r="B3293">
        <v>989</v>
      </c>
      <c r="C3293">
        <v>1</v>
      </c>
      <c r="D3293">
        <v>192</v>
      </c>
      <c r="E3293" t="s">
        <v>6</v>
      </c>
      <c r="F3293">
        <v>18</v>
      </c>
      <c r="G3293" t="s">
        <v>1</v>
      </c>
      <c r="H3293" t="s">
        <v>18</v>
      </c>
      <c r="I3293" t="s">
        <v>8</v>
      </c>
    </row>
    <row r="3294" spans="1:9">
      <c r="A3294">
        <v>3293</v>
      </c>
      <c r="B3294">
        <v>1981</v>
      </c>
      <c r="C3294">
        <v>7</v>
      </c>
      <c r="D3294">
        <v>325</v>
      </c>
      <c r="E3294" t="s">
        <v>6</v>
      </c>
      <c r="F3294">
        <v>21</v>
      </c>
      <c r="G3294" t="s">
        <v>2</v>
      </c>
      <c r="H3294" t="s">
        <v>18</v>
      </c>
      <c r="I3294" t="s">
        <v>22</v>
      </c>
    </row>
    <row r="3295" spans="1:9">
      <c r="A3295">
        <v>3294</v>
      </c>
      <c r="B3295">
        <v>1244</v>
      </c>
      <c r="C3295">
        <v>2</v>
      </c>
      <c r="D3295">
        <v>192</v>
      </c>
      <c r="E3295" t="s">
        <v>5</v>
      </c>
      <c r="F3295">
        <v>28</v>
      </c>
      <c r="G3295" t="s">
        <v>1</v>
      </c>
      <c r="H3295" t="s">
        <v>18</v>
      </c>
      <c r="I3295" t="s">
        <v>9</v>
      </c>
    </row>
    <row r="3296" spans="1:9">
      <c r="A3296">
        <v>3295</v>
      </c>
      <c r="B3296">
        <v>624</v>
      </c>
      <c r="C3296">
        <v>8</v>
      </c>
      <c r="D3296">
        <v>40</v>
      </c>
      <c r="E3296" t="s">
        <v>5</v>
      </c>
      <c r="F3296">
        <v>18</v>
      </c>
      <c r="G3296" t="s">
        <v>2</v>
      </c>
      <c r="H3296" t="s">
        <v>18</v>
      </c>
      <c r="I3296" t="s">
        <v>23</v>
      </c>
    </row>
    <row r="3297" spans="1:9">
      <c r="A3297">
        <v>3296</v>
      </c>
      <c r="B3297">
        <v>2038</v>
      </c>
      <c r="C3297">
        <v>8</v>
      </c>
      <c r="D3297">
        <v>40</v>
      </c>
      <c r="E3297" t="s">
        <v>6</v>
      </c>
      <c r="F3297">
        <v>30</v>
      </c>
      <c r="G3297" t="s">
        <v>2</v>
      </c>
      <c r="H3297" t="s">
        <v>18</v>
      </c>
      <c r="I3297" t="s">
        <v>23</v>
      </c>
    </row>
    <row r="3298" spans="1:9">
      <c r="A3298">
        <v>3297</v>
      </c>
      <c r="B3298">
        <v>1042</v>
      </c>
      <c r="C3298">
        <v>1</v>
      </c>
      <c r="D3298">
        <v>200</v>
      </c>
      <c r="E3298" t="s">
        <v>5</v>
      </c>
      <c r="F3298">
        <v>30</v>
      </c>
      <c r="G3298" t="s">
        <v>1</v>
      </c>
      <c r="H3298" t="s">
        <v>17</v>
      </c>
      <c r="I3298" t="s">
        <v>8</v>
      </c>
    </row>
    <row r="3299" spans="1:9">
      <c r="A3299">
        <v>3298</v>
      </c>
      <c r="B3299">
        <v>1657</v>
      </c>
      <c r="C3299">
        <v>3</v>
      </c>
      <c r="D3299">
        <v>171</v>
      </c>
      <c r="E3299" t="s">
        <v>6</v>
      </c>
      <c r="F3299">
        <v>34</v>
      </c>
      <c r="G3299" t="s">
        <v>1</v>
      </c>
      <c r="H3299" t="s">
        <v>17</v>
      </c>
      <c r="I3299" t="s">
        <v>10</v>
      </c>
    </row>
    <row r="3300" spans="1:9">
      <c r="A3300">
        <v>3299</v>
      </c>
      <c r="B3300">
        <v>1371</v>
      </c>
      <c r="C3300">
        <v>2</v>
      </c>
      <c r="D3300">
        <v>88</v>
      </c>
      <c r="E3300" t="s">
        <v>6</v>
      </c>
      <c r="F3300">
        <v>28</v>
      </c>
      <c r="G3300" t="s">
        <v>1</v>
      </c>
      <c r="H3300" t="s">
        <v>18</v>
      </c>
      <c r="I3300" t="s">
        <v>9</v>
      </c>
    </row>
    <row r="3301" spans="1:9">
      <c r="A3301">
        <v>3300</v>
      </c>
      <c r="B3301">
        <v>1911</v>
      </c>
      <c r="C3301">
        <v>7</v>
      </c>
      <c r="D3301">
        <v>90</v>
      </c>
      <c r="E3301" t="s">
        <v>6</v>
      </c>
      <c r="F3301">
        <v>27</v>
      </c>
      <c r="G3301" t="s">
        <v>2</v>
      </c>
      <c r="H3301" t="s">
        <v>18</v>
      </c>
      <c r="I3301" t="s">
        <v>22</v>
      </c>
    </row>
    <row r="3302" spans="1:9">
      <c r="A3302">
        <v>3301</v>
      </c>
      <c r="B3302">
        <v>1166</v>
      </c>
      <c r="C3302">
        <v>5</v>
      </c>
      <c r="D3302">
        <v>90</v>
      </c>
      <c r="E3302" t="s">
        <v>5</v>
      </c>
      <c r="F3302">
        <v>18</v>
      </c>
      <c r="G3302" t="s">
        <v>1</v>
      </c>
      <c r="H3302" t="s">
        <v>18</v>
      </c>
      <c r="I3302" t="s">
        <v>12</v>
      </c>
    </row>
    <row r="3303" spans="1:9">
      <c r="A3303">
        <v>3302</v>
      </c>
      <c r="B3303">
        <v>1672</v>
      </c>
      <c r="C3303">
        <v>2</v>
      </c>
      <c r="D3303">
        <v>101</v>
      </c>
      <c r="E3303" t="s">
        <v>6</v>
      </c>
      <c r="F3303">
        <v>29</v>
      </c>
      <c r="G3303" t="s">
        <v>1</v>
      </c>
      <c r="H3303" t="s">
        <v>18</v>
      </c>
      <c r="I3303" t="s">
        <v>9</v>
      </c>
    </row>
    <row r="3304" spans="1:9">
      <c r="A3304">
        <v>3303</v>
      </c>
      <c r="B3304">
        <v>1667</v>
      </c>
      <c r="C3304">
        <v>9</v>
      </c>
      <c r="D3304">
        <v>221</v>
      </c>
      <c r="E3304" t="s">
        <v>6</v>
      </c>
      <c r="F3304">
        <v>24</v>
      </c>
      <c r="G3304" t="s">
        <v>2</v>
      </c>
      <c r="H3304" t="s">
        <v>18</v>
      </c>
      <c r="I3304" t="s">
        <v>24</v>
      </c>
    </row>
    <row r="3305" spans="1:9">
      <c r="A3305">
        <v>3304</v>
      </c>
      <c r="B3305">
        <v>1839</v>
      </c>
      <c r="C3305">
        <v>1</v>
      </c>
      <c r="D3305">
        <v>207</v>
      </c>
      <c r="E3305" t="s">
        <v>6</v>
      </c>
      <c r="F3305">
        <v>31</v>
      </c>
      <c r="G3305" t="s">
        <v>1</v>
      </c>
      <c r="H3305" t="s">
        <v>17</v>
      </c>
      <c r="I3305" t="s">
        <v>8</v>
      </c>
    </row>
    <row r="3306" spans="1:9">
      <c r="A3306">
        <v>3305</v>
      </c>
      <c r="B3306">
        <v>1687</v>
      </c>
      <c r="C3306">
        <v>2</v>
      </c>
      <c r="D3306">
        <v>198</v>
      </c>
      <c r="E3306" t="s">
        <v>5</v>
      </c>
      <c r="F3306">
        <v>34</v>
      </c>
      <c r="G3306" t="s">
        <v>1</v>
      </c>
      <c r="H3306" t="s">
        <v>18</v>
      </c>
      <c r="I3306" t="s">
        <v>9</v>
      </c>
    </row>
    <row r="3307" spans="1:9">
      <c r="A3307">
        <v>3306</v>
      </c>
      <c r="B3307">
        <v>441</v>
      </c>
      <c r="C3307">
        <v>7</v>
      </c>
      <c r="D3307">
        <v>90</v>
      </c>
      <c r="E3307" t="s">
        <v>6</v>
      </c>
      <c r="F3307">
        <v>31</v>
      </c>
      <c r="G3307" t="s">
        <v>2</v>
      </c>
      <c r="H3307" t="s">
        <v>18</v>
      </c>
      <c r="I3307" t="s">
        <v>22</v>
      </c>
    </row>
    <row r="3308" spans="1:9">
      <c r="A3308">
        <v>3307</v>
      </c>
      <c r="B3308">
        <v>273</v>
      </c>
      <c r="C3308">
        <v>6</v>
      </c>
      <c r="D3308">
        <v>40</v>
      </c>
      <c r="E3308" t="s">
        <v>6</v>
      </c>
      <c r="F3308">
        <v>19</v>
      </c>
      <c r="G3308" t="s">
        <v>2</v>
      </c>
      <c r="H3308" t="s">
        <v>18</v>
      </c>
      <c r="I3308" t="s">
        <v>21</v>
      </c>
    </row>
    <row r="3309" spans="1:9">
      <c r="A3309">
        <v>3308</v>
      </c>
      <c r="B3309">
        <v>55</v>
      </c>
      <c r="C3309">
        <v>5</v>
      </c>
      <c r="D3309">
        <v>170</v>
      </c>
      <c r="E3309" t="s">
        <v>6</v>
      </c>
      <c r="F3309">
        <v>33</v>
      </c>
      <c r="G3309" t="s">
        <v>1</v>
      </c>
      <c r="H3309" t="s">
        <v>18</v>
      </c>
      <c r="I3309" t="s">
        <v>12</v>
      </c>
    </row>
    <row r="3310" spans="1:9">
      <c r="A3310">
        <v>3309</v>
      </c>
      <c r="B3310">
        <v>1844</v>
      </c>
      <c r="C3310">
        <v>8</v>
      </c>
      <c r="D3310">
        <v>40</v>
      </c>
      <c r="E3310" t="s">
        <v>6</v>
      </c>
      <c r="F3310">
        <v>34</v>
      </c>
      <c r="G3310" t="s">
        <v>2</v>
      </c>
      <c r="H3310" t="s">
        <v>18</v>
      </c>
      <c r="I3310" t="s">
        <v>23</v>
      </c>
    </row>
    <row r="3311" spans="1:9">
      <c r="A3311">
        <v>3310</v>
      </c>
      <c r="B3311">
        <v>1174</v>
      </c>
      <c r="C3311">
        <v>2</v>
      </c>
      <c r="D3311">
        <v>172</v>
      </c>
      <c r="E3311" t="s">
        <v>6</v>
      </c>
      <c r="F3311">
        <v>30</v>
      </c>
      <c r="G3311" t="s">
        <v>1</v>
      </c>
      <c r="H3311" t="s">
        <v>17</v>
      </c>
      <c r="I3311" t="s">
        <v>9</v>
      </c>
    </row>
    <row r="3312" spans="1:9">
      <c r="A3312">
        <v>3311</v>
      </c>
      <c r="B3312">
        <v>1063</v>
      </c>
      <c r="C3312">
        <v>5</v>
      </c>
      <c r="D3312">
        <v>172</v>
      </c>
      <c r="E3312" t="s">
        <v>6</v>
      </c>
      <c r="F3312">
        <v>32</v>
      </c>
      <c r="G3312" t="s">
        <v>1</v>
      </c>
      <c r="H3312" t="s">
        <v>17</v>
      </c>
      <c r="I3312" t="s">
        <v>12</v>
      </c>
    </row>
    <row r="3313" spans="1:9">
      <c r="A3313">
        <v>3312</v>
      </c>
      <c r="B3313">
        <v>402</v>
      </c>
      <c r="C3313">
        <v>2</v>
      </c>
      <c r="D3313">
        <v>93</v>
      </c>
      <c r="E3313" t="s">
        <v>6</v>
      </c>
      <c r="F3313">
        <v>31</v>
      </c>
      <c r="G3313" t="s">
        <v>1</v>
      </c>
      <c r="H3313" t="s">
        <v>18</v>
      </c>
      <c r="I3313" t="s">
        <v>9</v>
      </c>
    </row>
    <row r="3314" spans="1:9">
      <c r="A3314">
        <v>3313</v>
      </c>
      <c r="B3314">
        <v>351</v>
      </c>
      <c r="C3314">
        <v>3</v>
      </c>
      <c r="D3314">
        <v>84</v>
      </c>
      <c r="E3314" t="s">
        <v>6</v>
      </c>
      <c r="F3314">
        <v>20</v>
      </c>
      <c r="G3314" t="s">
        <v>1</v>
      </c>
      <c r="H3314" t="s">
        <v>18</v>
      </c>
      <c r="I3314" t="s">
        <v>10</v>
      </c>
    </row>
    <row r="3315" spans="1:9">
      <c r="A3315">
        <v>3314</v>
      </c>
      <c r="B3315">
        <v>987</v>
      </c>
      <c r="C3315">
        <v>6</v>
      </c>
      <c r="D3315">
        <v>40</v>
      </c>
      <c r="E3315" t="s">
        <v>6</v>
      </c>
      <c r="F3315">
        <v>30</v>
      </c>
      <c r="G3315" t="s">
        <v>2</v>
      </c>
      <c r="H3315" t="s">
        <v>18</v>
      </c>
      <c r="I3315" t="s">
        <v>21</v>
      </c>
    </row>
    <row r="3316" spans="1:9">
      <c r="A3316">
        <v>3315</v>
      </c>
      <c r="B3316">
        <v>1333</v>
      </c>
      <c r="C3316">
        <v>8</v>
      </c>
      <c r="D3316">
        <v>40</v>
      </c>
      <c r="E3316" t="s">
        <v>6</v>
      </c>
      <c r="F3316">
        <v>30</v>
      </c>
      <c r="G3316" t="s">
        <v>2</v>
      </c>
      <c r="H3316" t="s">
        <v>18</v>
      </c>
      <c r="I3316" t="s">
        <v>23</v>
      </c>
    </row>
    <row r="3317" spans="1:9">
      <c r="A3317">
        <v>3316</v>
      </c>
      <c r="B3317">
        <v>1922</v>
      </c>
      <c r="C3317">
        <v>7</v>
      </c>
      <c r="D3317">
        <v>40</v>
      </c>
      <c r="E3317" t="s">
        <v>6</v>
      </c>
      <c r="F3317">
        <v>28</v>
      </c>
      <c r="G3317" t="s">
        <v>2</v>
      </c>
      <c r="H3317" t="s">
        <v>18</v>
      </c>
      <c r="I3317" t="s">
        <v>22</v>
      </c>
    </row>
    <row r="3318" spans="1:9">
      <c r="A3318">
        <v>3317</v>
      </c>
      <c r="B3318">
        <v>1505</v>
      </c>
      <c r="C3318">
        <v>3</v>
      </c>
      <c r="D3318">
        <v>153</v>
      </c>
      <c r="E3318" t="s">
        <v>5</v>
      </c>
      <c r="F3318">
        <v>28</v>
      </c>
      <c r="G3318" t="s">
        <v>1</v>
      </c>
      <c r="H3318" t="s">
        <v>17</v>
      </c>
      <c r="I3318" t="s">
        <v>10</v>
      </c>
    </row>
    <row r="3319" spans="1:9">
      <c r="A3319">
        <v>3318</v>
      </c>
      <c r="B3319">
        <v>1564</v>
      </c>
      <c r="C3319">
        <v>4</v>
      </c>
      <c r="D3319">
        <v>90</v>
      </c>
      <c r="E3319" t="s">
        <v>6</v>
      </c>
      <c r="F3319">
        <v>22</v>
      </c>
      <c r="G3319" t="s">
        <v>1</v>
      </c>
      <c r="H3319" t="s">
        <v>18</v>
      </c>
      <c r="I3319" t="s">
        <v>11</v>
      </c>
    </row>
    <row r="3320" spans="1:9">
      <c r="A3320">
        <v>3319</v>
      </c>
      <c r="B3320">
        <v>1200</v>
      </c>
      <c r="C3320">
        <v>2</v>
      </c>
      <c r="D3320">
        <v>233</v>
      </c>
      <c r="E3320" t="s">
        <v>5</v>
      </c>
      <c r="F3320">
        <v>23</v>
      </c>
      <c r="G3320" t="s">
        <v>1</v>
      </c>
      <c r="H3320" t="s">
        <v>18</v>
      </c>
      <c r="I3320" t="s">
        <v>9</v>
      </c>
    </row>
    <row r="3321" spans="1:9">
      <c r="A3321">
        <v>3320</v>
      </c>
      <c r="B3321">
        <v>1777</v>
      </c>
      <c r="C3321">
        <v>5</v>
      </c>
      <c r="D3321">
        <v>90</v>
      </c>
      <c r="E3321" t="s">
        <v>5</v>
      </c>
      <c r="F3321">
        <v>31</v>
      </c>
      <c r="G3321" t="s">
        <v>1</v>
      </c>
      <c r="H3321" t="s">
        <v>18</v>
      </c>
      <c r="I3321" t="s">
        <v>12</v>
      </c>
    </row>
    <row r="3322" spans="1:9">
      <c r="A3322">
        <v>3321</v>
      </c>
      <c r="B3322">
        <v>1642</v>
      </c>
      <c r="C3322">
        <v>2</v>
      </c>
      <c r="D3322">
        <v>122</v>
      </c>
      <c r="E3322" t="s">
        <v>5</v>
      </c>
      <c r="F3322">
        <v>29</v>
      </c>
      <c r="G3322" t="s">
        <v>1</v>
      </c>
      <c r="H3322" t="s">
        <v>17</v>
      </c>
      <c r="I3322" t="s">
        <v>9</v>
      </c>
    </row>
    <row r="3323" spans="1:9">
      <c r="A3323">
        <v>3322</v>
      </c>
      <c r="B3323">
        <v>229</v>
      </c>
      <c r="C3323">
        <v>2</v>
      </c>
      <c r="D3323">
        <v>186</v>
      </c>
      <c r="E3323" t="s">
        <v>5</v>
      </c>
      <c r="F3323">
        <v>18</v>
      </c>
      <c r="G3323" t="s">
        <v>1</v>
      </c>
      <c r="H3323" t="s">
        <v>18</v>
      </c>
      <c r="I3323" t="s">
        <v>9</v>
      </c>
    </row>
    <row r="3324" spans="1:9">
      <c r="A3324">
        <v>3323</v>
      </c>
      <c r="B3324">
        <v>1197</v>
      </c>
      <c r="C3324">
        <v>2</v>
      </c>
      <c r="D3324">
        <v>155</v>
      </c>
      <c r="E3324" t="s">
        <v>6</v>
      </c>
      <c r="F3324">
        <v>28</v>
      </c>
      <c r="G3324" t="s">
        <v>1</v>
      </c>
      <c r="H3324" t="s">
        <v>18</v>
      </c>
      <c r="I3324" t="s">
        <v>9</v>
      </c>
    </row>
    <row r="3325" spans="1:9">
      <c r="A3325">
        <v>3324</v>
      </c>
      <c r="B3325">
        <v>1437</v>
      </c>
      <c r="C3325">
        <v>1</v>
      </c>
      <c r="D3325">
        <v>155</v>
      </c>
      <c r="E3325" t="s">
        <v>5</v>
      </c>
      <c r="F3325">
        <v>18</v>
      </c>
      <c r="G3325" t="s">
        <v>1</v>
      </c>
      <c r="H3325" t="s">
        <v>18</v>
      </c>
      <c r="I3325" t="s">
        <v>8</v>
      </c>
    </row>
    <row r="3326" spans="1:9">
      <c r="A3326">
        <v>3325</v>
      </c>
      <c r="B3326">
        <v>782</v>
      </c>
      <c r="C3326">
        <v>7</v>
      </c>
      <c r="D3326">
        <v>180</v>
      </c>
      <c r="E3326" t="s">
        <v>5</v>
      </c>
      <c r="F3326">
        <v>19</v>
      </c>
      <c r="G3326" t="s">
        <v>2</v>
      </c>
      <c r="H3326" t="s">
        <v>18</v>
      </c>
      <c r="I3326" t="s">
        <v>22</v>
      </c>
    </row>
    <row r="3327" spans="1:9">
      <c r="A3327">
        <v>3326</v>
      </c>
      <c r="B3327">
        <v>275</v>
      </c>
      <c r="C3327">
        <v>7</v>
      </c>
      <c r="D3327">
        <v>398</v>
      </c>
      <c r="E3327" t="s">
        <v>6</v>
      </c>
      <c r="F3327">
        <v>36</v>
      </c>
      <c r="G3327" t="s">
        <v>2</v>
      </c>
      <c r="H3327" t="s">
        <v>18</v>
      </c>
      <c r="I3327" t="s">
        <v>22</v>
      </c>
    </row>
    <row r="3328" spans="1:9">
      <c r="A3328">
        <v>3327</v>
      </c>
      <c r="B3328">
        <v>984</v>
      </c>
      <c r="C3328">
        <v>8</v>
      </c>
      <c r="D3328">
        <v>179</v>
      </c>
      <c r="E3328" t="s">
        <v>5</v>
      </c>
      <c r="F3328">
        <v>19</v>
      </c>
      <c r="G3328" t="s">
        <v>2</v>
      </c>
      <c r="H3328" t="s">
        <v>18</v>
      </c>
      <c r="I3328" t="s">
        <v>23</v>
      </c>
    </row>
    <row r="3329" spans="1:9">
      <c r="A3329">
        <v>3328</v>
      </c>
      <c r="B3329">
        <v>350</v>
      </c>
      <c r="C3329">
        <v>1</v>
      </c>
      <c r="D3329">
        <v>156</v>
      </c>
      <c r="E3329" t="s">
        <v>5</v>
      </c>
      <c r="F3329">
        <v>38</v>
      </c>
      <c r="G3329" t="s">
        <v>1</v>
      </c>
      <c r="H3329" t="s">
        <v>17</v>
      </c>
      <c r="I3329" t="s">
        <v>8</v>
      </c>
    </row>
    <row r="3330" spans="1:9">
      <c r="A3330">
        <v>3329</v>
      </c>
      <c r="B3330">
        <v>279</v>
      </c>
      <c r="C3330">
        <v>3</v>
      </c>
      <c r="D3330">
        <v>130</v>
      </c>
      <c r="E3330" t="s">
        <v>6</v>
      </c>
      <c r="F3330">
        <v>35</v>
      </c>
      <c r="G3330" t="s">
        <v>1</v>
      </c>
      <c r="H3330" t="s">
        <v>18</v>
      </c>
      <c r="I3330" t="s">
        <v>10</v>
      </c>
    </row>
    <row r="3331" spans="1:9">
      <c r="A3331">
        <v>3330</v>
      </c>
      <c r="B3331">
        <v>19</v>
      </c>
      <c r="C3331">
        <v>6</v>
      </c>
      <c r="D3331">
        <v>40</v>
      </c>
      <c r="E3331" t="s">
        <v>6</v>
      </c>
      <c r="F3331">
        <v>29</v>
      </c>
      <c r="G3331" t="s">
        <v>2</v>
      </c>
      <c r="H3331" t="s">
        <v>18</v>
      </c>
      <c r="I3331" t="s">
        <v>21</v>
      </c>
    </row>
    <row r="3332" spans="1:9">
      <c r="A3332">
        <v>3331</v>
      </c>
      <c r="B3332">
        <v>128</v>
      </c>
      <c r="C3332">
        <v>7</v>
      </c>
      <c r="D3332">
        <v>90</v>
      </c>
      <c r="E3332" t="s">
        <v>6</v>
      </c>
      <c r="F3332">
        <v>29</v>
      </c>
      <c r="G3332" t="s">
        <v>2</v>
      </c>
      <c r="H3332" t="s">
        <v>18</v>
      </c>
      <c r="I3332" t="s">
        <v>22</v>
      </c>
    </row>
    <row r="3333" spans="1:9">
      <c r="A3333">
        <v>3332</v>
      </c>
      <c r="B3333">
        <v>467</v>
      </c>
      <c r="C3333">
        <v>6</v>
      </c>
      <c r="D3333">
        <v>40</v>
      </c>
      <c r="E3333" t="s">
        <v>5</v>
      </c>
      <c r="F3333">
        <v>27</v>
      </c>
      <c r="G3333" t="s">
        <v>2</v>
      </c>
      <c r="H3333" t="s">
        <v>18</v>
      </c>
      <c r="I3333" t="s">
        <v>21</v>
      </c>
    </row>
    <row r="3334" spans="1:9">
      <c r="A3334">
        <v>3333</v>
      </c>
      <c r="B3334">
        <v>1412</v>
      </c>
      <c r="C3334">
        <v>4</v>
      </c>
      <c r="D3334">
        <v>90</v>
      </c>
      <c r="E3334" t="s">
        <v>5</v>
      </c>
      <c r="F3334">
        <v>31</v>
      </c>
      <c r="G3334" t="s">
        <v>1</v>
      </c>
      <c r="H3334" t="s">
        <v>18</v>
      </c>
      <c r="I3334" t="s">
        <v>11</v>
      </c>
    </row>
    <row r="3335" spans="1:9">
      <c r="A3335">
        <v>3334</v>
      </c>
      <c r="B3335">
        <v>1936</v>
      </c>
      <c r="C3335">
        <v>3</v>
      </c>
      <c r="D3335">
        <v>215</v>
      </c>
      <c r="E3335" t="s">
        <v>5</v>
      </c>
      <c r="F3335">
        <v>34</v>
      </c>
      <c r="G3335" t="s">
        <v>1</v>
      </c>
      <c r="H3335" t="s">
        <v>17</v>
      </c>
      <c r="I3335" t="s">
        <v>10</v>
      </c>
    </row>
    <row r="3336" spans="1:9">
      <c r="A3336">
        <v>3335</v>
      </c>
      <c r="B3336">
        <v>485</v>
      </c>
      <c r="C3336">
        <v>9</v>
      </c>
      <c r="D3336">
        <v>207</v>
      </c>
      <c r="E3336" t="s">
        <v>6</v>
      </c>
      <c r="F3336">
        <v>37</v>
      </c>
      <c r="G3336" t="s">
        <v>2</v>
      </c>
      <c r="H3336" t="s">
        <v>17</v>
      </c>
      <c r="I3336" t="s">
        <v>24</v>
      </c>
    </row>
    <row r="3337" spans="1:9">
      <c r="A3337">
        <v>3336</v>
      </c>
      <c r="B3337">
        <v>1923</v>
      </c>
      <c r="C3337">
        <v>6</v>
      </c>
      <c r="D3337">
        <v>40</v>
      </c>
      <c r="E3337" t="s">
        <v>6</v>
      </c>
      <c r="F3337">
        <v>33</v>
      </c>
      <c r="G3337" t="s">
        <v>2</v>
      </c>
      <c r="H3337" t="s">
        <v>18</v>
      </c>
      <c r="I3337" t="s">
        <v>21</v>
      </c>
    </row>
    <row r="3338" spans="1:9">
      <c r="A3338">
        <v>3337</v>
      </c>
      <c r="B3338">
        <v>931</v>
      </c>
      <c r="C3338">
        <v>6</v>
      </c>
      <c r="D3338">
        <v>324</v>
      </c>
      <c r="E3338" t="s">
        <v>5</v>
      </c>
      <c r="F3338">
        <v>19</v>
      </c>
      <c r="G3338" t="s">
        <v>2</v>
      </c>
      <c r="H3338" t="s">
        <v>17</v>
      </c>
      <c r="I3338" t="s">
        <v>21</v>
      </c>
    </row>
    <row r="3339" spans="1:9">
      <c r="A3339">
        <v>3338</v>
      </c>
      <c r="B3339">
        <v>1260</v>
      </c>
      <c r="C3339">
        <v>6</v>
      </c>
      <c r="D3339">
        <v>232</v>
      </c>
      <c r="E3339" t="s">
        <v>6</v>
      </c>
      <c r="F3339">
        <v>31</v>
      </c>
      <c r="G3339" t="s">
        <v>2</v>
      </c>
      <c r="H3339" t="s">
        <v>18</v>
      </c>
      <c r="I3339" t="s">
        <v>21</v>
      </c>
    </row>
    <row r="3340" spans="1:9">
      <c r="A3340">
        <v>3339</v>
      </c>
      <c r="B3340">
        <v>800</v>
      </c>
      <c r="C3340">
        <v>3</v>
      </c>
      <c r="D3340">
        <v>141</v>
      </c>
      <c r="E3340" t="s">
        <v>6</v>
      </c>
      <c r="F3340">
        <v>24</v>
      </c>
      <c r="G3340" t="s">
        <v>1</v>
      </c>
      <c r="H3340" t="s">
        <v>17</v>
      </c>
      <c r="I3340" t="s">
        <v>10</v>
      </c>
    </row>
    <row r="3341" spans="1:9">
      <c r="A3341">
        <v>3340</v>
      </c>
      <c r="B3341">
        <v>1292</v>
      </c>
      <c r="C3341">
        <v>8</v>
      </c>
      <c r="D3341">
        <v>275</v>
      </c>
      <c r="E3341" t="s">
        <v>5</v>
      </c>
      <c r="F3341">
        <v>37</v>
      </c>
      <c r="G3341" t="s">
        <v>2</v>
      </c>
      <c r="H3341" t="s">
        <v>18</v>
      </c>
      <c r="I3341" t="s">
        <v>23</v>
      </c>
    </row>
    <row r="3342" spans="1:9">
      <c r="A3342">
        <v>3341</v>
      </c>
      <c r="B3342">
        <v>1350</v>
      </c>
      <c r="C3342">
        <v>5</v>
      </c>
      <c r="D3342">
        <v>137</v>
      </c>
      <c r="E3342" t="s">
        <v>5</v>
      </c>
      <c r="F3342">
        <v>26</v>
      </c>
      <c r="G3342" t="s">
        <v>1</v>
      </c>
      <c r="H3342" t="s">
        <v>17</v>
      </c>
      <c r="I3342" t="s">
        <v>12</v>
      </c>
    </row>
    <row r="3343" spans="1:9">
      <c r="A3343">
        <v>3342</v>
      </c>
      <c r="B3343">
        <v>1843</v>
      </c>
      <c r="C3343">
        <v>5</v>
      </c>
      <c r="D3343">
        <v>81</v>
      </c>
      <c r="E3343" t="s">
        <v>6</v>
      </c>
      <c r="F3343">
        <v>26</v>
      </c>
      <c r="G3343" t="s">
        <v>1</v>
      </c>
      <c r="H3343" t="s">
        <v>18</v>
      </c>
      <c r="I3343" t="s">
        <v>12</v>
      </c>
    </row>
    <row r="3344" spans="1:9">
      <c r="A3344">
        <v>3343</v>
      </c>
      <c r="B3344">
        <v>626</v>
      </c>
      <c r="C3344">
        <v>4</v>
      </c>
      <c r="D3344">
        <v>160</v>
      </c>
      <c r="E3344" t="s">
        <v>6</v>
      </c>
      <c r="F3344">
        <v>21</v>
      </c>
      <c r="G3344" t="s">
        <v>1</v>
      </c>
      <c r="H3344" t="s">
        <v>18</v>
      </c>
      <c r="I3344" t="s">
        <v>11</v>
      </c>
    </row>
    <row r="3345" spans="1:9">
      <c r="A3345">
        <v>3344</v>
      </c>
      <c r="B3345">
        <v>791</v>
      </c>
      <c r="C3345">
        <v>4</v>
      </c>
      <c r="D3345">
        <v>159</v>
      </c>
      <c r="E3345" t="s">
        <v>6</v>
      </c>
      <c r="F3345">
        <v>30</v>
      </c>
      <c r="G3345" t="s">
        <v>1</v>
      </c>
      <c r="H3345" t="s">
        <v>18</v>
      </c>
      <c r="I3345" t="s">
        <v>11</v>
      </c>
    </row>
    <row r="3346" spans="1:9">
      <c r="A3346">
        <v>3345</v>
      </c>
      <c r="B3346">
        <v>255</v>
      </c>
      <c r="C3346">
        <v>6</v>
      </c>
      <c r="D3346">
        <v>40</v>
      </c>
      <c r="E3346" t="s">
        <v>5</v>
      </c>
      <c r="F3346">
        <v>35</v>
      </c>
      <c r="G3346" t="s">
        <v>2</v>
      </c>
      <c r="H3346" t="s">
        <v>18</v>
      </c>
      <c r="I3346" t="s">
        <v>21</v>
      </c>
    </row>
    <row r="3347" spans="1:9">
      <c r="A3347">
        <v>3346</v>
      </c>
      <c r="B3347">
        <v>1837</v>
      </c>
      <c r="C3347">
        <v>1</v>
      </c>
      <c r="D3347">
        <v>174</v>
      </c>
      <c r="E3347" t="s">
        <v>5</v>
      </c>
      <c r="F3347">
        <v>35</v>
      </c>
      <c r="G3347" t="s">
        <v>1</v>
      </c>
      <c r="H3347" t="s">
        <v>18</v>
      </c>
      <c r="I3347" t="s">
        <v>8</v>
      </c>
    </row>
    <row r="3348" spans="1:9">
      <c r="A3348">
        <v>3347</v>
      </c>
      <c r="B3348">
        <v>908</v>
      </c>
      <c r="C3348">
        <v>4</v>
      </c>
      <c r="D3348">
        <v>131</v>
      </c>
      <c r="E3348" t="s">
        <v>5</v>
      </c>
      <c r="F3348">
        <v>43</v>
      </c>
      <c r="G3348" t="s">
        <v>1</v>
      </c>
      <c r="H3348" t="s">
        <v>18</v>
      </c>
      <c r="I3348" t="s">
        <v>11</v>
      </c>
    </row>
    <row r="3349" spans="1:9">
      <c r="A3349">
        <v>3348</v>
      </c>
      <c r="B3349">
        <v>576</v>
      </c>
      <c r="C3349">
        <v>2</v>
      </c>
      <c r="D3349">
        <v>184</v>
      </c>
      <c r="E3349" t="s">
        <v>6</v>
      </c>
      <c r="F3349">
        <v>24</v>
      </c>
      <c r="G3349" t="s">
        <v>1</v>
      </c>
      <c r="H3349" t="s">
        <v>18</v>
      </c>
      <c r="I3349" t="s">
        <v>9</v>
      </c>
    </row>
    <row r="3350" spans="1:9">
      <c r="A3350">
        <v>3349</v>
      </c>
      <c r="B3350">
        <v>83</v>
      </c>
      <c r="C3350">
        <v>1</v>
      </c>
      <c r="D3350">
        <v>94</v>
      </c>
      <c r="E3350" t="s">
        <v>6</v>
      </c>
      <c r="F3350">
        <v>35</v>
      </c>
      <c r="G3350" t="s">
        <v>1</v>
      </c>
      <c r="H3350" t="s">
        <v>18</v>
      </c>
      <c r="I3350" t="s">
        <v>8</v>
      </c>
    </row>
    <row r="3351" spans="1:9">
      <c r="A3351">
        <v>3350</v>
      </c>
      <c r="B3351">
        <v>1272</v>
      </c>
      <c r="C3351">
        <v>3</v>
      </c>
      <c r="D3351">
        <v>141</v>
      </c>
      <c r="E3351" t="s">
        <v>6</v>
      </c>
      <c r="F3351">
        <v>33</v>
      </c>
      <c r="G3351" t="s">
        <v>1</v>
      </c>
      <c r="H3351" t="s">
        <v>17</v>
      </c>
      <c r="I3351" t="s">
        <v>10</v>
      </c>
    </row>
    <row r="3352" spans="1:9">
      <c r="A3352">
        <v>3351</v>
      </c>
      <c r="B3352">
        <v>302</v>
      </c>
      <c r="C3352">
        <v>9</v>
      </c>
      <c r="D3352">
        <v>90</v>
      </c>
      <c r="E3352" t="s">
        <v>6</v>
      </c>
      <c r="F3352">
        <v>19</v>
      </c>
      <c r="G3352" t="s">
        <v>2</v>
      </c>
      <c r="H3352" t="s">
        <v>18</v>
      </c>
      <c r="I3352" t="s">
        <v>24</v>
      </c>
    </row>
    <row r="3353" spans="1:9">
      <c r="A3353">
        <v>3352</v>
      </c>
      <c r="B3353">
        <v>1074</v>
      </c>
      <c r="C3353">
        <v>3</v>
      </c>
      <c r="D3353">
        <v>119</v>
      </c>
      <c r="E3353" t="s">
        <v>5</v>
      </c>
      <c r="F3353">
        <v>38</v>
      </c>
      <c r="G3353" t="s">
        <v>1</v>
      </c>
      <c r="H3353" t="s">
        <v>18</v>
      </c>
      <c r="I3353" t="s">
        <v>10</v>
      </c>
    </row>
    <row r="3354" spans="1:9">
      <c r="A3354">
        <v>3353</v>
      </c>
      <c r="B3354">
        <v>1395</v>
      </c>
      <c r="C3354">
        <v>3</v>
      </c>
      <c r="D3354">
        <v>90</v>
      </c>
      <c r="E3354" t="s">
        <v>5</v>
      </c>
      <c r="F3354">
        <v>31</v>
      </c>
      <c r="G3354" t="s">
        <v>1</v>
      </c>
      <c r="H3354" t="s">
        <v>18</v>
      </c>
      <c r="I3354" t="s">
        <v>10</v>
      </c>
    </row>
    <row r="3355" spans="1:9">
      <c r="A3355">
        <v>3354</v>
      </c>
      <c r="B3355">
        <v>737</v>
      </c>
      <c r="C3355">
        <v>5</v>
      </c>
      <c r="D3355">
        <v>90</v>
      </c>
      <c r="E3355" t="s">
        <v>5</v>
      </c>
      <c r="F3355">
        <v>37</v>
      </c>
      <c r="G3355" t="s">
        <v>1</v>
      </c>
      <c r="H3355" t="s">
        <v>18</v>
      </c>
      <c r="I3355" t="s">
        <v>12</v>
      </c>
    </row>
    <row r="3356" spans="1:9">
      <c r="A3356">
        <v>3355</v>
      </c>
      <c r="B3356">
        <v>216</v>
      </c>
      <c r="C3356">
        <v>4</v>
      </c>
      <c r="D3356">
        <v>90</v>
      </c>
      <c r="E3356" t="s">
        <v>5</v>
      </c>
      <c r="F3356">
        <v>24</v>
      </c>
      <c r="G3356" t="s">
        <v>1</v>
      </c>
      <c r="H3356" t="s">
        <v>18</v>
      </c>
      <c r="I3356" t="s">
        <v>11</v>
      </c>
    </row>
    <row r="3357" spans="1:9">
      <c r="A3357">
        <v>3356</v>
      </c>
      <c r="B3357">
        <v>860</v>
      </c>
      <c r="C3357">
        <v>7</v>
      </c>
      <c r="D3357">
        <v>40</v>
      </c>
      <c r="E3357" t="s">
        <v>5</v>
      </c>
      <c r="F3357">
        <v>27</v>
      </c>
      <c r="G3357" t="s">
        <v>2</v>
      </c>
      <c r="H3357" t="s">
        <v>18</v>
      </c>
      <c r="I3357" t="s">
        <v>22</v>
      </c>
    </row>
    <row r="3358" spans="1:9">
      <c r="A3358">
        <v>3357</v>
      </c>
      <c r="B3358">
        <v>714</v>
      </c>
      <c r="C3358">
        <v>3</v>
      </c>
      <c r="D3358">
        <v>99</v>
      </c>
      <c r="E3358" t="s">
        <v>6</v>
      </c>
      <c r="F3358">
        <v>37</v>
      </c>
      <c r="G3358" t="s">
        <v>1</v>
      </c>
      <c r="H3358" t="s">
        <v>18</v>
      </c>
      <c r="I3358" t="s">
        <v>10</v>
      </c>
    </row>
    <row r="3359" spans="1:9">
      <c r="A3359">
        <v>3358</v>
      </c>
      <c r="B3359">
        <v>1632</v>
      </c>
      <c r="C3359">
        <v>4</v>
      </c>
      <c r="D3359">
        <v>126</v>
      </c>
      <c r="E3359" t="s">
        <v>6</v>
      </c>
      <c r="F3359">
        <v>29</v>
      </c>
      <c r="G3359" t="s">
        <v>1</v>
      </c>
      <c r="H3359" t="s">
        <v>18</v>
      </c>
      <c r="I3359" t="s">
        <v>11</v>
      </c>
    </row>
    <row r="3360" spans="1:9">
      <c r="A3360">
        <v>3359</v>
      </c>
      <c r="B3360">
        <v>1164</v>
      </c>
      <c r="C3360">
        <v>3</v>
      </c>
      <c r="D3360">
        <v>123</v>
      </c>
      <c r="E3360" t="s">
        <v>6</v>
      </c>
      <c r="F3360">
        <v>23</v>
      </c>
      <c r="G3360" t="s">
        <v>1</v>
      </c>
      <c r="H3360" t="s">
        <v>18</v>
      </c>
      <c r="I3360" t="s">
        <v>10</v>
      </c>
    </row>
    <row r="3361" spans="1:9">
      <c r="A3361">
        <v>3360</v>
      </c>
      <c r="B3361">
        <v>1770</v>
      </c>
      <c r="C3361">
        <v>5</v>
      </c>
      <c r="D3361">
        <v>180</v>
      </c>
      <c r="E3361" t="s">
        <v>5</v>
      </c>
      <c r="F3361">
        <v>21</v>
      </c>
      <c r="G3361" t="s">
        <v>1</v>
      </c>
      <c r="H3361" t="s">
        <v>18</v>
      </c>
      <c r="I3361" t="s">
        <v>12</v>
      </c>
    </row>
    <row r="3362" spans="1:9">
      <c r="A3362">
        <v>3361</v>
      </c>
      <c r="B3362">
        <v>592</v>
      </c>
      <c r="C3362">
        <v>4</v>
      </c>
      <c r="D3362">
        <v>90</v>
      </c>
      <c r="E3362" t="s">
        <v>6</v>
      </c>
      <c r="F3362">
        <v>29</v>
      </c>
      <c r="G3362" t="s">
        <v>1</v>
      </c>
      <c r="H3362" t="s">
        <v>18</v>
      </c>
      <c r="I3362" t="s">
        <v>11</v>
      </c>
    </row>
    <row r="3363" spans="1:9">
      <c r="A3363">
        <v>3362</v>
      </c>
      <c r="B3363">
        <v>466</v>
      </c>
      <c r="C3363">
        <v>2</v>
      </c>
      <c r="D3363">
        <v>100</v>
      </c>
      <c r="E3363" t="s">
        <v>6</v>
      </c>
      <c r="F3363">
        <v>31</v>
      </c>
      <c r="G3363" t="s">
        <v>1</v>
      </c>
      <c r="H3363" t="s">
        <v>18</v>
      </c>
      <c r="I3363" t="s">
        <v>9</v>
      </c>
    </row>
    <row r="3364" spans="1:9">
      <c r="A3364">
        <v>3363</v>
      </c>
      <c r="B3364">
        <v>869</v>
      </c>
      <c r="C3364">
        <v>8</v>
      </c>
      <c r="D3364">
        <v>90</v>
      </c>
      <c r="E3364" t="s">
        <v>5</v>
      </c>
      <c r="F3364">
        <v>23</v>
      </c>
      <c r="G3364" t="s">
        <v>2</v>
      </c>
      <c r="H3364" t="s">
        <v>18</v>
      </c>
      <c r="I3364" t="s">
        <v>23</v>
      </c>
    </row>
    <row r="3365" spans="1:9">
      <c r="A3365">
        <v>3364</v>
      </c>
      <c r="B3365">
        <v>1646</v>
      </c>
      <c r="C3365">
        <v>9</v>
      </c>
      <c r="D3365">
        <v>179</v>
      </c>
      <c r="E3365" t="s">
        <v>5</v>
      </c>
      <c r="F3365">
        <v>29</v>
      </c>
      <c r="G3365" t="s">
        <v>2</v>
      </c>
      <c r="H3365" t="s">
        <v>18</v>
      </c>
      <c r="I3365" t="s">
        <v>24</v>
      </c>
    </row>
    <row r="3366" spans="1:9">
      <c r="A3366">
        <v>3365</v>
      </c>
      <c r="B3366">
        <v>1325</v>
      </c>
      <c r="C3366">
        <v>4</v>
      </c>
      <c r="D3366">
        <v>153</v>
      </c>
      <c r="E3366" t="s">
        <v>5</v>
      </c>
      <c r="F3366">
        <v>32</v>
      </c>
      <c r="G3366" t="s">
        <v>1</v>
      </c>
      <c r="H3366" t="s">
        <v>17</v>
      </c>
      <c r="I3366" t="s">
        <v>11</v>
      </c>
    </row>
    <row r="3367" spans="1:9">
      <c r="A3367">
        <v>3366</v>
      </c>
      <c r="B3367">
        <v>1945</v>
      </c>
      <c r="C3367">
        <v>3</v>
      </c>
      <c r="D3367">
        <v>188</v>
      </c>
      <c r="E3367" t="s">
        <v>6</v>
      </c>
      <c r="F3367">
        <v>21</v>
      </c>
      <c r="G3367" t="s">
        <v>1</v>
      </c>
      <c r="H3367" t="s">
        <v>17</v>
      </c>
      <c r="I3367" t="s">
        <v>10</v>
      </c>
    </row>
    <row r="3368" spans="1:9">
      <c r="A3368">
        <v>3367</v>
      </c>
      <c r="B3368">
        <v>882</v>
      </c>
      <c r="C3368">
        <v>6</v>
      </c>
      <c r="D3368">
        <v>40</v>
      </c>
      <c r="E3368" t="s">
        <v>5</v>
      </c>
      <c r="F3368">
        <v>19</v>
      </c>
      <c r="G3368" t="s">
        <v>2</v>
      </c>
      <c r="H3368" t="s">
        <v>18</v>
      </c>
      <c r="I3368" t="s">
        <v>21</v>
      </c>
    </row>
    <row r="3369" spans="1:9">
      <c r="A3369">
        <v>3368</v>
      </c>
      <c r="B3369">
        <v>1885</v>
      </c>
      <c r="C3369">
        <v>3</v>
      </c>
      <c r="D3369">
        <v>154</v>
      </c>
      <c r="E3369" t="s">
        <v>6</v>
      </c>
      <c r="F3369">
        <v>23</v>
      </c>
      <c r="G3369" t="s">
        <v>1</v>
      </c>
      <c r="H3369" t="s">
        <v>18</v>
      </c>
      <c r="I3369" t="s">
        <v>10</v>
      </c>
    </row>
    <row r="3370" spans="1:9">
      <c r="A3370">
        <v>3369</v>
      </c>
      <c r="B3370">
        <v>589</v>
      </c>
      <c r="C3370">
        <v>7</v>
      </c>
      <c r="D3370">
        <v>40</v>
      </c>
      <c r="E3370" t="s">
        <v>6</v>
      </c>
      <c r="F3370">
        <v>28</v>
      </c>
      <c r="G3370" t="s">
        <v>2</v>
      </c>
      <c r="H3370" t="s">
        <v>18</v>
      </c>
      <c r="I3370" t="s">
        <v>22</v>
      </c>
    </row>
    <row r="3371" spans="1:9">
      <c r="A3371">
        <v>3370</v>
      </c>
      <c r="B3371">
        <v>1646</v>
      </c>
      <c r="C3371">
        <v>7</v>
      </c>
      <c r="D3371">
        <v>323</v>
      </c>
      <c r="E3371" t="s">
        <v>5</v>
      </c>
      <c r="F3371">
        <v>29</v>
      </c>
      <c r="G3371" t="s">
        <v>2</v>
      </c>
      <c r="H3371" t="s">
        <v>18</v>
      </c>
      <c r="I3371" t="s">
        <v>22</v>
      </c>
    </row>
    <row r="3372" spans="1:9">
      <c r="A3372">
        <v>3371</v>
      </c>
      <c r="B3372">
        <v>1641</v>
      </c>
      <c r="C3372">
        <v>5</v>
      </c>
      <c r="D3372">
        <v>185</v>
      </c>
      <c r="E3372" t="s">
        <v>5</v>
      </c>
      <c r="F3372">
        <v>41</v>
      </c>
      <c r="G3372" t="s">
        <v>1</v>
      </c>
      <c r="H3372" t="s">
        <v>18</v>
      </c>
      <c r="I3372" t="s">
        <v>12</v>
      </c>
    </row>
    <row r="3373" spans="1:9">
      <c r="A3373">
        <v>3372</v>
      </c>
      <c r="B3373">
        <v>107</v>
      </c>
      <c r="C3373">
        <v>4</v>
      </c>
      <c r="D3373">
        <v>180</v>
      </c>
      <c r="E3373" t="s">
        <v>5</v>
      </c>
      <c r="F3373">
        <v>34</v>
      </c>
      <c r="G3373" t="s">
        <v>1</v>
      </c>
      <c r="H3373" t="s">
        <v>18</v>
      </c>
      <c r="I3373" t="s">
        <v>11</v>
      </c>
    </row>
    <row r="3374" spans="1:9">
      <c r="A3374">
        <v>3373</v>
      </c>
      <c r="B3374">
        <v>1728</v>
      </c>
      <c r="C3374">
        <v>7</v>
      </c>
      <c r="D3374">
        <v>161</v>
      </c>
      <c r="E3374" t="s">
        <v>6</v>
      </c>
      <c r="F3374">
        <v>20</v>
      </c>
      <c r="G3374" t="s">
        <v>2</v>
      </c>
      <c r="H3374" t="s">
        <v>18</v>
      </c>
      <c r="I3374" t="s">
        <v>22</v>
      </c>
    </row>
    <row r="3375" spans="1:9">
      <c r="A3375">
        <v>3374</v>
      </c>
      <c r="B3375">
        <v>946</v>
      </c>
      <c r="C3375">
        <v>7</v>
      </c>
      <c r="D3375">
        <v>383</v>
      </c>
      <c r="E3375" t="s">
        <v>6</v>
      </c>
      <c r="F3375">
        <v>34</v>
      </c>
      <c r="G3375" t="s">
        <v>2</v>
      </c>
      <c r="H3375" t="s">
        <v>17</v>
      </c>
      <c r="I3375" t="s">
        <v>22</v>
      </c>
    </row>
    <row r="3376" spans="1:9">
      <c r="A3376">
        <v>3375</v>
      </c>
      <c r="B3376">
        <v>14</v>
      </c>
      <c r="C3376">
        <v>8</v>
      </c>
      <c r="D3376">
        <v>40</v>
      </c>
      <c r="E3376" t="s">
        <v>5</v>
      </c>
      <c r="F3376">
        <v>25</v>
      </c>
      <c r="G3376" t="s">
        <v>2</v>
      </c>
      <c r="H3376" t="s">
        <v>18</v>
      </c>
      <c r="I3376" t="s">
        <v>23</v>
      </c>
    </row>
    <row r="3377" spans="1:9">
      <c r="A3377">
        <v>3376</v>
      </c>
      <c r="B3377">
        <v>752</v>
      </c>
      <c r="C3377">
        <v>7</v>
      </c>
      <c r="D3377">
        <v>90</v>
      </c>
      <c r="E3377" t="s">
        <v>5</v>
      </c>
      <c r="F3377">
        <v>32</v>
      </c>
      <c r="G3377" t="s">
        <v>2</v>
      </c>
      <c r="H3377" t="s">
        <v>18</v>
      </c>
      <c r="I3377" t="s">
        <v>22</v>
      </c>
    </row>
    <row r="3378" spans="1:9">
      <c r="A3378">
        <v>3377</v>
      </c>
      <c r="B3378">
        <v>1807</v>
      </c>
      <c r="C3378">
        <v>3</v>
      </c>
      <c r="D3378">
        <v>191</v>
      </c>
      <c r="E3378" t="s">
        <v>5</v>
      </c>
      <c r="F3378">
        <v>50</v>
      </c>
      <c r="G3378" t="s">
        <v>1</v>
      </c>
      <c r="H3378" t="s">
        <v>18</v>
      </c>
      <c r="I3378" t="s">
        <v>10</v>
      </c>
    </row>
    <row r="3379" spans="1:9">
      <c r="A3379">
        <v>3378</v>
      </c>
      <c r="B3379">
        <v>1014</v>
      </c>
      <c r="C3379">
        <v>5</v>
      </c>
      <c r="D3379">
        <v>102</v>
      </c>
      <c r="E3379" t="s">
        <v>6</v>
      </c>
      <c r="F3379">
        <v>30</v>
      </c>
      <c r="G3379" t="s">
        <v>1</v>
      </c>
      <c r="H3379" t="s">
        <v>18</v>
      </c>
      <c r="I3379" t="s">
        <v>12</v>
      </c>
    </row>
    <row r="3380" spans="1:9">
      <c r="A3380">
        <v>3379</v>
      </c>
      <c r="B3380">
        <v>1000</v>
      </c>
      <c r="C3380">
        <v>4</v>
      </c>
      <c r="D3380">
        <v>126</v>
      </c>
      <c r="E3380" t="s">
        <v>6</v>
      </c>
      <c r="F3380">
        <v>30</v>
      </c>
      <c r="G3380" t="s">
        <v>1</v>
      </c>
      <c r="H3380" t="s">
        <v>18</v>
      </c>
      <c r="I3380" t="s">
        <v>11</v>
      </c>
    </row>
    <row r="3381" spans="1:9">
      <c r="A3381">
        <v>3380</v>
      </c>
      <c r="B3381">
        <v>984</v>
      </c>
      <c r="C3381">
        <v>1</v>
      </c>
      <c r="D3381">
        <v>90</v>
      </c>
      <c r="E3381" t="s">
        <v>5</v>
      </c>
      <c r="F3381">
        <v>19</v>
      </c>
      <c r="G3381" t="s">
        <v>1</v>
      </c>
      <c r="H3381" t="s">
        <v>18</v>
      </c>
      <c r="I3381" t="s">
        <v>8</v>
      </c>
    </row>
    <row r="3382" spans="1:9">
      <c r="A3382">
        <v>3381</v>
      </c>
      <c r="B3382">
        <v>152</v>
      </c>
      <c r="C3382">
        <v>5</v>
      </c>
      <c r="D3382">
        <v>181</v>
      </c>
      <c r="E3382" t="s">
        <v>6</v>
      </c>
      <c r="F3382">
        <v>21</v>
      </c>
      <c r="G3382" t="s">
        <v>1</v>
      </c>
      <c r="H3382" t="s">
        <v>18</v>
      </c>
      <c r="I3382" t="s">
        <v>12</v>
      </c>
    </row>
    <row r="3383" spans="1:9">
      <c r="A3383">
        <v>3382</v>
      </c>
      <c r="B3383">
        <v>83</v>
      </c>
      <c r="C3383">
        <v>3</v>
      </c>
      <c r="D3383">
        <v>155</v>
      </c>
      <c r="E3383" t="s">
        <v>6</v>
      </c>
      <c r="F3383">
        <v>35</v>
      </c>
      <c r="G3383" t="s">
        <v>1</v>
      </c>
      <c r="H3383" t="s">
        <v>18</v>
      </c>
      <c r="I3383" t="s">
        <v>10</v>
      </c>
    </row>
    <row r="3384" spans="1:9">
      <c r="A3384">
        <v>3383</v>
      </c>
      <c r="B3384">
        <v>832</v>
      </c>
      <c r="C3384">
        <v>3</v>
      </c>
      <c r="D3384">
        <v>90</v>
      </c>
      <c r="E3384" t="s">
        <v>6</v>
      </c>
      <c r="F3384">
        <v>33</v>
      </c>
      <c r="G3384" t="s">
        <v>1</v>
      </c>
      <c r="H3384" t="s">
        <v>18</v>
      </c>
      <c r="I3384" t="s">
        <v>10</v>
      </c>
    </row>
    <row r="3385" spans="1:9">
      <c r="A3385">
        <v>3384</v>
      </c>
      <c r="B3385">
        <v>9</v>
      </c>
      <c r="C3385">
        <v>6</v>
      </c>
      <c r="D3385">
        <v>40</v>
      </c>
      <c r="E3385" t="s">
        <v>5</v>
      </c>
      <c r="F3385">
        <v>29</v>
      </c>
      <c r="G3385" t="s">
        <v>2</v>
      </c>
      <c r="H3385" t="s">
        <v>18</v>
      </c>
      <c r="I3385" t="s">
        <v>21</v>
      </c>
    </row>
    <row r="3386" spans="1:9">
      <c r="A3386">
        <v>3385</v>
      </c>
      <c r="B3386">
        <v>239</v>
      </c>
      <c r="C3386">
        <v>1</v>
      </c>
      <c r="D3386">
        <v>178</v>
      </c>
      <c r="E3386" t="s">
        <v>5</v>
      </c>
      <c r="F3386">
        <v>27</v>
      </c>
      <c r="G3386" t="s">
        <v>1</v>
      </c>
      <c r="H3386" t="s">
        <v>18</v>
      </c>
      <c r="I3386" t="s">
        <v>8</v>
      </c>
    </row>
    <row r="3387" spans="1:9">
      <c r="A3387">
        <v>3386</v>
      </c>
      <c r="B3387">
        <v>403</v>
      </c>
      <c r="C3387">
        <v>2</v>
      </c>
      <c r="D3387">
        <v>223</v>
      </c>
      <c r="E3387" t="s">
        <v>6</v>
      </c>
      <c r="F3387">
        <v>26</v>
      </c>
      <c r="G3387" t="s">
        <v>1</v>
      </c>
      <c r="H3387" t="s">
        <v>18</v>
      </c>
      <c r="I3387" t="s">
        <v>9</v>
      </c>
    </row>
    <row r="3388" spans="1:9">
      <c r="A3388">
        <v>3387</v>
      </c>
      <c r="B3388">
        <v>832</v>
      </c>
      <c r="C3388">
        <v>5</v>
      </c>
      <c r="D3388">
        <v>178</v>
      </c>
      <c r="E3388" t="s">
        <v>6</v>
      </c>
      <c r="F3388">
        <v>33</v>
      </c>
      <c r="G3388" t="s">
        <v>1</v>
      </c>
      <c r="H3388" t="s">
        <v>18</v>
      </c>
      <c r="I3388" t="s">
        <v>12</v>
      </c>
    </row>
    <row r="3389" spans="1:9">
      <c r="A3389">
        <v>3388</v>
      </c>
      <c r="B3389">
        <v>184</v>
      </c>
      <c r="C3389">
        <v>3</v>
      </c>
      <c r="D3389">
        <v>201</v>
      </c>
      <c r="E3389" t="s">
        <v>6</v>
      </c>
      <c r="F3389">
        <v>25</v>
      </c>
      <c r="G3389" t="s">
        <v>1</v>
      </c>
      <c r="H3389" t="s">
        <v>17</v>
      </c>
      <c r="I3389" t="s">
        <v>10</v>
      </c>
    </row>
    <row r="3390" spans="1:9">
      <c r="A3390">
        <v>3389</v>
      </c>
      <c r="B3390">
        <v>252</v>
      </c>
      <c r="C3390">
        <v>9</v>
      </c>
      <c r="D3390">
        <v>40</v>
      </c>
      <c r="E3390" t="s">
        <v>5</v>
      </c>
      <c r="F3390">
        <v>20</v>
      </c>
      <c r="G3390" t="s">
        <v>2</v>
      </c>
      <c r="H3390" t="s">
        <v>18</v>
      </c>
      <c r="I3390" t="s">
        <v>24</v>
      </c>
    </row>
    <row r="3391" spans="1:9">
      <c r="A3391">
        <v>3390</v>
      </c>
      <c r="B3391">
        <v>728</v>
      </c>
      <c r="C3391">
        <v>3</v>
      </c>
      <c r="D3391">
        <v>124</v>
      </c>
      <c r="E3391" t="s">
        <v>5</v>
      </c>
      <c r="F3391">
        <v>18</v>
      </c>
      <c r="G3391" t="s">
        <v>1</v>
      </c>
      <c r="H3391" t="s">
        <v>17</v>
      </c>
      <c r="I3391" t="s">
        <v>10</v>
      </c>
    </row>
    <row r="3392" spans="1:9">
      <c r="A3392">
        <v>3391</v>
      </c>
      <c r="B3392">
        <v>609</v>
      </c>
      <c r="C3392">
        <v>4</v>
      </c>
      <c r="D3392">
        <v>157</v>
      </c>
      <c r="E3392" t="s">
        <v>6</v>
      </c>
      <c r="F3392">
        <v>20</v>
      </c>
      <c r="G3392" t="s">
        <v>1</v>
      </c>
      <c r="H3392" t="s">
        <v>18</v>
      </c>
      <c r="I3392" t="s">
        <v>11</v>
      </c>
    </row>
    <row r="3393" spans="1:9">
      <c r="A3393">
        <v>3392</v>
      </c>
      <c r="B3393">
        <v>1871</v>
      </c>
      <c r="C3393">
        <v>1</v>
      </c>
      <c r="D3393">
        <v>230</v>
      </c>
      <c r="E3393" t="s">
        <v>5</v>
      </c>
      <c r="F3393">
        <v>21</v>
      </c>
      <c r="G3393" t="s">
        <v>1</v>
      </c>
      <c r="H3393" t="s">
        <v>17</v>
      </c>
      <c r="I3393" t="s">
        <v>8</v>
      </c>
    </row>
    <row r="3394" spans="1:9">
      <c r="A3394">
        <v>3393</v>
      </c>
      <c r="B3394">
        <v>1106</v>
      </c>
      <c r="C3394">
        <v>9</v>
      </c>
      <c r="D3394">
        <v>40</v>
      </c>
      <c r="E3394" t="s">
        <v>5</v>
      </c>
      <c r="F3394">
        <v>20</v>
      </c>
      <c r="G3394" t="s">
        <v>2</v>
      </c>
      <c r="H3394" t="s">
        <v>18</v>
      </c>
      <c r="I3394" t="s">
        <v>24</v>
      </c>
    </row>
    <row r="3395" spans="1:9">
      <c r="A3395">
        <v>3394</v>
      </c>
      <c r="B3395">
        <v>728</v>
      </c>
      <c r="C3395">
        <v>6</v>
      </c>
      <c r="D3395">
        <v>40</v>
      </c>
      <c r="E3395" t="s">
        <v>5</v>
      </c>
      <c r="F3395">
        <v>18</v>
      </c>
      <c r="G3395" t="s">
        <v>2</v>
      </c>
      <c r="H3395" t="s">
        <v>18</v>
      </c>
      <c r="I3395" t="s">
        <v>21</v>
      </c>
    </row>
    <row r="3396" spans="1:9">
      <c r="A3396">
        <v>3395</v>
      </c>
      <c r="B3396">
        <v>752</v>
      </c>
      <c r="C3396">
        <v>2</v>
      </c>
      <c r="D3396">
        <v>230</v>
      </c>
      <c r="E3396" t="s">
        <v>5</v>
      </c>
      <c r="F3396">
        <v>32</v>
      </c>
      <c r="G3396" t="s">
        <v>1</v>
      </c>
      <c r="H3396" t="s">
        <v>17</v>
      </c>
      <c r="I3396" t="s">
        <v>9</v>
      </c>
    </row>
    <row r="3397" spans="1:9">
      <c r="A3397">
        <v>3396</v>
      </c>
      <c r="B3397">
        <v>732</v>
      </c>
      <c r="C3397">
        <v>9</v>
      </c>
      <c r="D3397">
        <v>388</v>
      </c>
      <c r="E3397" t="s">
        <v>5</v>
      </c>
      <c r="F3397">
        <v>35</v>
      </c>
      <c r="G3397" t="s">
        <v>2</v>
      </c>
      <c r="H3397" t="s">
        <v>17</v>
      </c>
      <c r="I3397" t="s">
        <v>24</v>
      </c>
    </row>
    <row r="3398" spans="1:9">
      <c r="A3398">
        <v>3397</v>
      </c>
      <c r="B3398">
        <v>205</v>
      </c>
      <c r="C3398">
        <v>5</v>
      </c>
      <c r="D3398">
        <v>90</v>
      </c>
      <c r="E3398" t="s">
        <v>6</v>
      </c>
      <c r="F3398">
        <v>27</v>
      </c>
      <c r="G3398" t="s">
        <v>1</v>
      </c>
      <c r="H3398" t="s">
        <v>18</v>
      </c>
      <c r="I3398" t="s">
        <v>12</v>
      </c>
    </row>
    <row r="3399" spans="1:9">
      <c r="A3399">
        <v>3398</v>
      </c>
      <c r="B3399">
        <v>685</v>
      </c>
      <c r="C3399">
        <v>1</v>
      </c>
      <c r="D3399">
        <v>87</v>
      </c>
      <c r="E3399" t="s">
        <v>5</v>
      </c>
      <c r="F3399">
        <v>31</v>
      </c>
      <c r="G3399" t="s">
        <v>1</v>
      </c>
      <c r="H3399" t="s">
        <v>17</v>
      </c>
      <c r="I3399" t="s">
        <v>8</v>
      </c>
    </row>
    <row r="3400" spans="1:9">
      <c r="A3400">
        <v>3399</v>
      </c>
      <c r="B3400">
        <v>364</v>
      </c>
      <c r="C3400">
        <v>1</v>
      </c>
      <c r="D3400">
        <v>118</v>
      </c>
      <c r="E3400" t="s">
        <v>5</v>
      </c>
      <c r="F3400">
        <v>34</v>
      </c>
      <c r="G3400" t="s">
        <v>1</v>
      </c>
      <c r="H3400" t="s">
        <v>18</v>
      </c>
      <c r="I3400" t="s">
        <v>8</v>
      </c>
    </row>
    <row r="3401" spans="1:9">
      <c r="A3401">
        <v>3400</v>
      </c>
      <c r="B3401">
        <v>62</v>
      </c>
      <c r="C3401">
        <v>7</v>
      </c>
      <c r="D3401">
        <v>323</v>
      </c>
      <c r="E3401" t="s">
        <v>5</v>
      </c>
      <c r="F3401">
        <v>23</v>
      </c>
      <c r="G3401" t="s">
        <v>2</v>
      </c>
      <c r="H3401" t="s">
        <v>18</v>
      </c>
      <c r="I3401" t="s">
        <v>22</v>
      </c>
    </row>
    <row r="3402" spans="1:9">
      <c r="A3402">
        <v>3401</v>
      </c>
      <c r="B3402">
        <v>445</v>
      </c>
      <c r="C3402">
        <v>7</v>
      </c>
      <c r="D3402">
        <v>40</v>
      </c>
      <c r="E3402" t="s">
        <v>5</v>
      </c>
      <c r="F3402">
        <v>20</v>
      </c>
      <c r="G3402" t="s">
        <v>2</v>
      </c>
      <c r="H3402" t="s">
        <v>18</v>
      </c>
      <c r="I3402" t="s">
        <v>22</v>
      </c>
    </row>
    <row r="3403" spans="1:9">
      <c r="A3403">
        <v>3402</v>
      </c>
      <c r="B3403">
        <v>81</v>
      </c>
      <c r="C3403">
        <v>7</v>
      </c>
      <c r="D3403">
        <v>249</v>
      </c>
      <c r="E3403" t="s">
        <v>5</v>
      </c>
      <c r="F3403">
        <v>18</v>
      </c>
      <c r="G3403" t="s">
        <v>2</v>
      </c>
      <c r="H3403" t="s">
        <v>18</v>
      </c>
      <c r="I3403" t="s">
        <v>22</v>
      </c>
    </row>
    <row r="3404" spans="1:9">
      <c r="A3404">
        <v>3403</v>
      </c>
      <c r="B3404">
        <v>51</v>
      </c>
      <c r="C3404">
        <v>9</v>
      </c>
      <c r="D3404">
        <v>40</v>
      </c>
      <c r="E3404" t="s">
        <v>6</v>
      </c>
      <c r="F3404">
        <v>44</v>
      </c>
      <c r="G3404" t="s">
        <v>2</v>
      </c>
      <c r="H3404" t="s">
        <v>18</v>
      </c>
      <c r="I3404" t="s">
        <v>24</v>
      </c>
    </row>
    <row r="3405" spans="1:9">
      <c r="A3405">
        <v>3404</v>
      </c>
      <c r="B3405">
        <v>1422</v>
      </c>
      <c r="C3405">
        <v>4</v>
      </c>
      <c r="D3405">
        <v>91</v>
      </c>
      <c r="E3405" t="s">
        <v>6</v>
      </c>
      <c r="F3405">
        <v>20</v>
      </c>
      <c r="G3405" t="s">
        <v>1</v>
      </c>
      <c r="H3405" t="s">
        <v>18</v>
      </c>
      <c r="I3405" t="s">
        <v>11</v>
      </c>
    </row>
    <row r="3406" spans="1:9">
      <c r="A3406">
        <v>3405</v>
      </c>
      <c r="B3406">
        <v>1542</v>
      </c>
      <c r="C3406">
        <v>7</v>
      </c>
      <c r="D3406">
        <v>40</v>
      </c>
      <c r="E3406" t="s">
        <v>5</v>
      </c>
      <c r="F3406">
        <v>30</v>
      </c>
      <c r="G3406" t="s">
        <v>2</v>
      </c>
      <c r="H3406" t="s">
        <v>18</v>
      </c>
      <c r="I3406" t="s">
        <v>22</v>
      </c>
    </row>
    <row r="3407" spans="1:9">
      <c r="A3407">
        <v>3406</v>
      </c>
      <c r="B3407">
        <v>544</v>
      </c>
      <c r="C3407">
        <v>9</v>
      </c>
      <c r="D3407">
        <v>40</v>
      </c>
      <c r="E3407" t="s">
        <v>6</v>
      </c>
      <c r="F3407">
        <v>30</v>
      </c>
      <c r="G3407" t="s">
        <v>2</v>
      </c>
      <c r="H3407" t="s">
        <v>18</v>
      </c>
      <c r="I3407" t="s">
        <v>24</v>
      </c>
    </row>
    <row r="3408" spans="1:9">
      <c r="A3408">
        <v>3407</v>
      </c>
      <c r="B3408">
        <v>374</v>
      </c>
      <c r="C3408">
        <v>8</v>
      </c>
      <c r="D3408">
        <v>40</v>
      </c>
      <c r="E3408" t="s">
        <v>6</v>
      </c>
      <c r="F3408">
        <v>34</v>
      </c>
      <c r="G3408" t="s">
        <v>2</v>
      </c>
      <c r="H3408" t="s">
        <v>18</v>
      </c>
      <c r="I3408" t="s">
        <v>23</v>
      </c>
    </row>
    <row r="3409" spans="1:9">
      <c r="A3409">
        <v>3408</v>
      </c>
      <c r="B3409">
        <v>1967</v>
      </c>
      <c r="C3409">
        <v>7</v>
      </c>
      <c r="D3409">
        <v>322</v>
      </c>
      <c r="E3409" t="s">
        <v>5</v>
      </c>
      <c r="F3409">
        <v>25</v>
      </c>
      <c r="G3409" t="s">
        <v>2</v>
      </c>
      <c r="H3409" t="s">
        <v>18</v>
      </c>
      <c r="I3409" t="s">
        <v>22</v>
      </c>
    </row>
    <row r="3410" spans="1:9">
      <c r="A3410">
        <v>3409</v>
      </c>
      <c r="B3410">
        <v>457</v>
      </c>
      <c r="C3410">
        <v>8</v>
      </c>
      <c r="D3410">
        <v>292</v>
      </c>
      <c r="E3410" t="s">
        <v>6</v>
      </c>
      <c r="F3410">
        <v>22</v>
      </c>
      <c r="G3410" t="s">
        <v>2</v>
      </c>
      <c r="H3410" t="s">
        <v>17</v>
      </c>
      <c r="I3410" t="s">
        <v>23</v>
      </c>
    </row>
    <row r="3411" spans="1:9">
      <c r="A3411">
        <v>3410</v>
      </c>
      <c r="B3411">
        <v>441</v>
      </c>
      <c r="C3411">
        <v>1</v>
      </c>
      <c r="D3411">
        <v>165</v>
      </c>
      <c r="E3411" t="s">
        <v>6</v>
      </c>
      <c r="F3411">
        <v>31</v>
      </c>
      <c r="G3411" t="s">
        <v>1</v>
      </c>
      <c r="H3411" t="s">
        <v>17</v>
      </c>
      <c r="I3411" t="s">
        <v>8</v>
      </c>
    </row>
    <row r="3412" spans="1:9">
      <c r="A3412">
        <v>3411</v>
      </c>
      <c r="B3412">
        <v>815</v>
      </c>
      <c r="C3412">
        <v>2</v>
      </c>
      <c r="D3412">
        <v>198</v>
      </c>
      <c r="E3412" t="s">
        <v>6</v>
      </c>
      <c r="F3412">
        <v>32</v>
      </c>
      <c r="G3412" t="s">
        <v>1</v>
      </c>
      <c r="H3412" t="s">
        <v>18</v>
      </c>
      <c r="I3412" t="s">
        <v>9</v>
      </c>
    </row>
    <row r="3413" spans="1:9">
      <c r="A3413">
        <v>3412</v>
      </c>
      <c r="B3413">
        <v>553</v>
      </c>
      <c r="C3413">
        <v>2</v>
      </c>
      <c r="D3413">
        <v>203</v>
      </c>
      <c r="E3413" t="s">
        <v>5</v>
      </c>
      <c r="F3413">
        <v>31</v>
      </c>
      <c r="G3413" t="s">
        <v>1</v>
      </c>
      <c r="H3413" t="s">
        <v>17</v>
      </c>
      <c r="I3413" t="s">
        <v>9</v>
      </c>
    </row>
    <row r="3414" spans="1:9">
      <c r="A3414">
        <v>3413</v>
      </c>
      <c r="B3414">
        <v>258</v>
      </c>
      <c r="C3414">
        <v>6</v>
      </c>
      <c r="D3414">
        <v>230</v>
      </c>
      <c r="E3414" t="s">
        <v>6</v>
      </c>
      <c r="F3414">
        <v>33</v>
      </c>
      <c r="G3414" t="s">
        <v>2</v>
      </c>
      <c r="H3414" t="s">
        <v>17</v>
      </c>
      <c r="I3414" t="s">
        <v>21</v>
      </c>
    </row>
    <row r="3415" spans="1:9">
      <c r="A3415">
        <v>3414</v>
      </c>
      <c r="B3415">
        <v>2105</v>
      </c>
      <c r="C3415">
        <v>8</v>
      </c>
      <c r="D3415">
        <v>40</v>
      </c>
      <c r="E3415" t="s">
        <v>5</v>
      </c>
      <c r="F3415">
        <v>28</v>
      </c>
      <c r="G3415" t="s">
        <v>2</v>
      </c>
      <c r="H3415" t="s">
        <v>18</v>
      </c>
      <c r="I3415" t="s">
        <v>23</v>
      </c>
    </row>
    <row r="3416" spans="1:9">
      <c r="A3416">
        <v>3415</v>
      </c>
      <c r="B3416">
        <v>1010</v>
      </c>
      <c r="C3416">
        <v>4</v>
      </c>
      <c r="D3416">
        <v>147</v>
      </c>
      <c r="E3416" t="s">
        <v>5</v>
      </c>
      <c r="F3416">
        <v>23</v>
      </c>
      <c r="G3416" t="s">
        <v>1</v>
      </c>
      <c r="H3416" t="s">
        <v>18</v>
      </c>
      <c r="I3416" t="s">
        <v>11</v>
      </c>
    </row>
    <row r="3417" spans="1:9">
      <c r="A3417">
        <v>3416</v>
      </c>
      <c r="B3417">
        <v>1542</v>
      </c>
      <c r="C3417">
        <v>7</v>
      </c>
      <c r="D3417">
        <v>40</v>
      </c>
      <c r="E3417" t="s">
        <v>5</v>
      </c>
      <c r="F3417">
        <v>30</v>
      </c>
      <c r="G3417" t="s">
        <v>2</v>
      </c>
      <c r="H3417" t="s">
        <v>18</v>
      </c>
      <c r="I3417" t="s">
        <v>22</v>
      </c>
    </row>
    <row r="3418" spans="1:9">
      <c r="A3418">
        <v>3417</v>
      </c>
      <c r="B3418">
        <v>2103</v>
      </c>
      <c r="C3418">
        <v>8</v>
      </c>
      <c r="D3418">
        <v>383</v>
      </c>
      <c r="E3418" t="s">
        <v>6</v>
      </c>
      <c r="F3418">
        <v>34</v>
      </c>
      <c r="G3418" t="s">
        <v>2</v>
      </c>
      <c r="H3418" t="s">
        <v>17</v>
      </c>
      <c r="I3418" t="s">
        <v>23</v>
      </c>
    </row>
    <row r="3419" spans="1:9">
      <c r="A3419">
        <v>3418</v>
      </c>
      <c r="B3419">
        <v>910</v>
      </c>
      <c r="C3419">
        <v>8</v>
      </c>
      <c r="D3419">
        <v>40</v>
      </c>
      <c r="E3419" t="s">
        <v>5</v>
      </c>
      <c r="F3419">
        <v>35</v>
      </c>
      <c r="G3419" t="s">
        <v>2</v>
      </c>
      <c r="H3419" t="s">
        <v>18</v>
      </c>
      <c r="I3419" t="s">
        <v>23</v>
      </c>
    </row>
    <row r="3420" spans="1:9">
      <c r="A3420">
        <v>3419</v>
      </c>
      <c r="B3420">
        <v>610</v>
      </c>
      <c r="C3420">
        <v>4</v>
      </c>
      <c r="D3420">
        <v>185</v>
      </c>
      <c r="E3420" t="s">
        <v>6</v>
      </c>
      <c r="F3420">
        <v>21</v>
      </c>
      <c r="G3420" t="s">
        <v>1</v>
      </c>
      <c r="H3420" t="s">
        <v>18</v>
      </c>
      <c r="I3420" t="s">
        <v>11</v>
      </c>
    </row>
    <row r="3421" spans="1:9">
      <c r="A3421">
        <v>3420</v>
      </c>
      <c r="B3421">
        <v>963</v>
      </c>
      <c r="C3421">
        <v>1</v>
      </c>
      <c r="D3421">
        <v>90</v>
      </c>
      <c r="E3421" t="s">
        <v>5</v>
      </c>
      <c r="F3421">
        <v>20</v>
      </c>
      <c r="G3421" t="s">
        <v>1</v>
      </c>
      <c r="H3421" t="s">
        <v>18</v>
      </c>
      <c r="I3421" t="s">
        <v>8</v>
      </c>
    </row>
    <row r="3422" spans="1:9">
      <c r="A3422">
        <v>3421</v>
      </c>
      <c r="B3422">
        <v>820</v>
      </c>
      <c r="C3422">
        <v>6</v>
      </c>
      <c r="D3422">
        <v>246</v>
      </c>
      <c r="E3422" t="s">
        <v>6</v>
      </c>
      <c r="F3422">
        <v>29</v>
      </c>
      <c r="G3422" t="s">
        <v>2</v>
      </c>
      <c r="H3422" t="s">
        <v>17</v>
      </c>
      <c r="I3422" t="s">
        <v>21</v>
      </c>
    </row>
    <row r="3423" spans="1:9">
      <c r="A3423">
        <v>3422</v>
      </c>
      <c r="B3423">
        <v>678</v>
      </c>
      <c r="C3423">
        <v>8</v>
      </c>
      <c r="D3423">
        <v>40</v>
      </c>
      <c r="E3423" t="s">
        <v>5</v>
      </c>
      <c r="F3423">
        <v>23</v>
      </c>
      <c r="G3423" t="s">
        <v>2</v>
      </c>
      <c r="H3423" t="s">
        <v>18</v>
      </c>
      <c r="I3423" t="s">
        <v>23</v>
      </c>
    </row>
    <row r="3424" spans="1:9">
      <c r="A3424">
        <v>3423</v>
      </c>
      <c r="B3424">
        <v>817</v>
      </c>
      <c r="C3424">
        <v>4</v>
      </c>
      <c r="D3424">
        <v>217</v>
      </c>
      <c r="E3424" t="s">
        <v>5</v>
      </c>
      <c r="F3424">
        <v>27</v>
      </c>
      <c r="G3424" t="s">
        <v>1</v>
      </c>
      <c r="H3424" t="s">
        <v>17</v>
      </c>
      <c r="I3424" t="s">
        <v>11</v>
      </c>
    </row>
    <row r="3425" spans="1:9">
      <c r="A3425">
        <v>3424</v>
      </c>
      <c r="B3425">
        <v>1245</v>
      </c>
      <c r="C3425">
        <v>9</v>
      </c>
      <c r="D3425">
        <v>40</v>
      </c>
      <c r="E3425" t="s">
        <v>5</v>
      </c>
      <c r="F3425">
        <v>31</v>
      </c>
      <c r="G3425" t="s">
        <v>2</v>
      </c>
      <c r="H3425" t="s">
        <v>18</v>
      </c>
      <c r="I3425" t="s">
        <v>24</v>
      </c>
    </row>
    <row r="3426" spans="1:9">
      <c r="A3426">
        <v>3425</v>
      </c>
      <c r="B3426">
        <v>944</v>
      </c>
      <c r="C3426">
        <v>7</v>
      </c>
      <c r="D3426">
        <v>90</v>
      </c>
      <c r="E3426" t="s">
        <v>5</v>
      </c>
      <c r="F3426">
        <v>18</v>
      </c>
      <c r="G3426" t="s">
        <v>2</v>
      </c>
      <c r="H3426" t="s">
        <v>18</v>
      </c>
      <c r="I3426" t="s">
        <v>22</v>
      </c>
    </row>
    <row r="3427" spans="1:9">
      <c r="A3427">
        <v>3426</v>
      </c>
      <c r="B3427">
        <v>1030</v>
      </c>
      <c r="C3427">
        <v>7</v>
      </c>
      <c r="D3427">
        <v>394</v>
      </c>
      <c r="E3427" t="s">
        <v>6</v>
      </c>
      <c r="F3427">
        <v>32</v>
      </c>
      <c r="G3427" t="s">
        <v>2</v>
      </c>
      <c r="H3427" t="s">
        <v>18</v>
      </c>
      <c r="I3427" t="s">
        <v>22</v>
      </c>
    </row>
    <row r="3428" spans="1:9">
      <c r="A3428">
        <v>3427</v>
      </c>
      <c r="B3428">
        <v>1405</v>
      </c>
      <c r="C3428">
        <v>8</v>
      </c>
      <c r="D3428">
        <v>184</v>
      </c>
      <c r="E3428" t="s">
        <v>5</v>
      </c>
      <c r="F3428">
        <v>32</v>
      </c>
      <c r="G3428" t="s">
        <v>2</v>
      </c>
      <c r="H3428" t="s">
        <v>18</v>
      </c>
      <c r="I3428" t="s">
        <v>23</v>
      </c>
    </row>
    <row r="3429" spans="1:9">
      <c r="A3429">
        <v>3428</v>
      </c>
      <c r="B3429">
        <v>1293</v>
      </c>
      <c r="C3429">
        <v>4</v>
      </c>
      <c r="D3429">
        <v>90</v>
      </c>
      <c r="E3429" t="s">
        <v>6</v>
      </c>
      <c r="F3429">
        <v>33</v>
      </c>
      <c r="G3429" t="s">
        <v>1</v>
      </c>
      <c r="H3429" t="s">
        <v>18</v>
      </c>
      <c r="I3429" t="s">
        <v>11</v>
      </c>
    </row>
    <row r="3430" spans="1:9">
      <c r="A3430">
        <v>3429</v>
      </c>
      <c r="B3430">
        <v>793</v>
      </c>
      <c r="C3430">
        <v>9</v>
      </c>
      <c r="D3430">
        <v>40</v>
      </c>
      <c r="E3430" t="s">
        <v>6</v>
      </c>
      <c r="F3430">
        <v>27</v>
      </c>
      <c r="G3430" t="s">
        <v>2</v>
      </c>
      <c r="H3430" t="s">
        <v>18</v>
      </c>
      <c r="I3430" t="s">
        <v>24</v>
      </c>
    </row>
    <row r="3431" spans="1:9">
      <c r="A3431">
        <v>3430</v>
      </c>
      <c r="B3431">
        <v>1449</v>
      </c>
      <c r="C3431">
        <v>8</v>
      </c>
      <c r="D3431">
        <v>40</v>
      </c>
      <c r="E3431" t="s">
        <v>5</v>
      </c>
      <c r="F3431">
        <v>18</v>
      </c>
      <c r="G3431" t="s">
        <v>2</v>
      </c>
      <c r="H3431" t="s">
        <v>18</v>
      </c>
      <c r="I3431" t="s">
        <v>23</v>
      </c>
    </row>
    <row r="3432" spans="1:9">
      <c r="A3432">
        <v>3431</v>
      </c>
      <c r="B3432">
        <v>1267</v>
      </c>
      <c r="C3432">
        <v>8</v>
      </c>
      <c r="D3432">
        <v>40</v>
      </c>
      <c r="E3432" t="s">
        <v>5</v>
      </c>
      <c r="F3432">
        <v>36</v>
      </c>
      <c r="G3432" t="s">
        <v>2</v>
      </c>
      <c r="H3432" t="s">
        <v>18</v>
      </c>
      <c r="I3432" t="s">
        <v>23</v>
      </c>
    </row>
    <row r="3433" spans="1:9">
      <c r="A3433">
        <v>3432</v>
      </c>
      <c r="B3433">
        <v>251</v>
      </c>
      <c r="C3433">
        <v>6</v>
      </c>
      <c r="D3433">
        <v>40</v>
      </c>
      <c r="E3433" t="s">
        <v>5</v>
      </c>
      <c r="F3433">
        <v>40</v>
      </c>
      <c r="G3433" t="s">
        <v>2</v>
      </c>
      <c r="H3433" t="s">
        <v>18</v>
      </c>
      <c r="I3433" t="s">
        <v>21</v>
      </c>
    </row>
    <row r="3434" spans="1:9">
      <c r="A3434">
        <v>3433</v>
      </c>
      <c r="B3434">
        <v>1935</v>
      </c>
      <c r="C3434">
        <v>4</v>
      </c>
      <c r="D3434">
        <v>167</v>
      </c>
      <c r="E3434" t="s">
        <v>5</v>
      </c>
      <c r="F3434">
        <v>32</v>
      </c>
      <c r="G3434" t="s">
        <v>1</v>
      </c>
      <c r="H3434" t="s">
        <v>18</v>
      </c>
      <c r="I3434" t="s">
        <v>11</v>
      </c>
    </row>
    <row r="3435" spans="1:9">
      <c r="A3435">
        <v>3434</v>
      </c>
      <c r="B3435">
        <v>2090</v>
      </c>
      <c r="C3435">
        <v>3</v>
      </c>
      <c r="D3435">
        <v>90</v>
      </c>
      <c r="E3435" t="s">
        <v>6</v>
      </c>
      <c r="F3435">
        <v>28</v>
      </c>
      <c r="G3435" t="s">
        <v>1</v>
      </c>
      <c r="H3435" t="s">
        <v>18</v>
      </c>
      <c r="I3435" t="s">
        <v>10</v>
      </c>
    </row>
    <row r="3436" spans="1:9">
      <c r="A3436">
        <v>3435</v>
      </c>
      <c r="B3436">
        <v>1968</v>
      </c>
      <c r="C3436">
        <v>3</v>
      </c>
      <c r="D3436">
        <v>90</v>
      </c>
      <c r="E3436" t="s">
        <v>6</v>
      </c>
      <c r="F3436">
        <v>36</v>
      </c>
      <c r="G3436" t="s">
        <v>1</v>
      </c>
      <c r="H3436" t="s">
        <v>18</v>
      </c>
      <c r="I3436" t="s">
        <v>10</v>
      </c>
    </row>
    <row r="3437" spans="1:9">
      <c r="A3437">
        <v>3436</v>
      </c>
      <c r="B3437">
        <v>1019</v>
      </c>
      <c r="C3437">
        <v>3</v>
      </c>
      <c r="D3437">
        <v>129</v>
      </c>
      <c r="E3437" t="s">
        <v>5</v>
      </c>
      <c r="F3437">
        <v>32</v>
      </c>
      <c r="G3437" t="s">
        <v>1</v>
      </c>
      <c r="H3437" t="s">
        <v>17</v>
      </c>
      <c r="I3437" t="s">
        <v>10</v>
      </c>
    </row>
    <row r="3438" spans="1:9">
      <c r="A3438">
        <v>3437</v>
      </c>
      <c r="B3438">
        <v>1171</v>
      </c>
      <c r="C3438">
        <v>2</v>
      </c>
      <c r="D3438">
        <v>191</v>
      </c>
      <c r="E3438" t="s">
        <v>6</v>
      </c>
      <c r="F3438">
        <v>25</v>
      </c>
      <c r="G3438" t="s">
        <v>1</v>
      </c>
      <c r="H3438" t="s">
        <v>18</v>
      </c>
      <c r="I3438" t="s">
        <v>9</v>
      </c>
    </row>
    <row r="3439" spans="1:9">
      <c r="A3439">
        <v>3438</v>
      </c>
      <c r="B3439">
        <v>66</v>
      </c>
      <c r="C3439">
        <v>5</v>
      </c>
      <c r="D3439">
        <v>90</v>
      </c>
      <c r="E3439" t="s">
        <v>6</v>
      </c>
      <c r="F3439">
        <v>35</v>
      </c>
      <c r="G3439" t="s">
        <v>1</v>
      </c>
      <c r="H3439" t="s">
        <v>18</v>
      </c>
      <c r="I3439" t="s">
        <v>12</v>
      </c>
    </row>
    <row r="3440" spans="1:9">
      <c r="A3440">
        <v>3439</v>
      </c>
      <c r="B3440">
        <v>1354</v>
      </c>
      <c r="C3440">
        <v>2</v>
      </c>
      <c r="D3440">
        <v>113</v>
      </c>
      <c r="E3440" t="s">
        <v>5</v>
      </c>
      <c r="F3440">
        <v>36</v>
      </c>
      <c r="G3440" t="s">
        <v>1</v>
      </c>
      <c r="H3440" t="s">
        <v>18</v>
      </c>
      <c r="I3440" t="s">
        <v>9</v>
      </c>
    </row>
    <row r="3441" spans="1:9">
      <c r="A3441">
        <v>3440</v>
      </c>
      <c r="B3441">
        <v>1158</v>
      </c>
      <c r="C3441">
        <v>1</v>
      </c>
      <c r="D3441">
        <v>143</v>
      </c>
      <c r="E3441" t="s">
        <v>6</v>
      </c>
      <c r="F3441">
        <v>24</v>
      </c>
      <c r="G3441" t="s">
        <v>1</v>
      </c>
      <c r="H3441" t="s">
        <v>18</v>
      </c>
      <c r="I3441" t="s">
        <v>8</v>
      </c>
    </row>
    <row r="3442" spans="1:9">
      <c r="A3442">
        <v>3441</v>
      </c>
      <c r="B3442">
        <v>2005</v>
      </c>
      <c r="C3442">
        <v>4</v>
      </c>
      <c r="D3442">
        <v>163</v>
      </c>
      <c r="E3442" t="s">
        <v>6</v>
      </c>
      <c r="F3442">
        <v>18</v>
      </c>
      <c r="G3442" t="s">
        <v>1</v>
      </c>
      <c r="H3442" t="s">
        <v>17</v>
      </c>
      <c r="I3442" t="s">
        <v>11</v>
      </c>
    </row>
    <row r="3443" spans="1:9">
      <c r="A3443">
        <v>3442</v>
      </c>
      <c r="B3443">
        <v>382</v>
      </c>
      <c r="C3443">
        <v>2</v>
      </c>
      <c r="D3443">
        <v>199</v>
      </c>
      <c r="E3443" t="s">
        <v>6</v>
      </c>
      <c r="F3443">
        <v>28</v>
      </c>
      <c r="G3443" t="s">
        <v>1</v>
      </c>
      <c r="H3443" t="s">
        <v>18</v>
      </c>
      <c r="I3443" t="s">
        <v>9</v>
      </c>
    </row>
    <row r="3444" spans="1:9">
      <c r="A3444">
        <v>3443</v>
      </c>
      <c r="B3444">
        <v>927</v>
      </c>
      <c r="C3444">
        <v>1</v>
      </c>
      <c r="D3444">
        <v>90</v>
      </c>
      <c r="E3444" t="s">
        <v>6</v>
      </c>
      <c r="F3444">
        <v>27</v>
      </c>
      <c r="G3444" t="s">
        <v>1</v>
      </c>
      <c r="H3444" t="s">
        <v>18</v>
      </c>
      <c r="I3444" t="s">
        <v>8</v>
      </c>
    </row>
    <row r="3445" spans="1:9">
      <c r="A3445">
        <v>3444</v>
      </c>
      <c r="B3445">
        <v>641</v>
      </c>
      <c r="C3445">
        <v>9</v>
      </c>
      <c r="D3445">
        <v>90</v>
      </c>
      <c r="E3445" t="s">
        <v>5</v>
      </c>
      <c r="F3445">
        <v>30</v>
      </c>
      <c r="G3445" t="s">
        <v>2</v>
      </c>
      <c r="H3445" t="s">
        <v>18</v>
      </c>
      <c r="I3445" t="s">
        <v>24</v>
      </c>
    </row>
    <row r="3446" spans="1:9">
      <c r="A3446">
        <v>3445</v>
      </c>
      <c r="B3446">
        <v>358</v>
      </c>
      <c r="C3446">
        <v>7</v>
      </c>
      <c r="D3446">
        <v>221</v>
      </c>
      <c r="E3446" t="s">
        <v>5</v>
      </c>
      <c r="F3446">
        <v>24</v>
      </c>
      <c r="G3446" t="s">
        <v>2</v>
      </c>
      <c r="H3446" t="s">
        <v>18</v>
      </c>
      <c r="I3446" t="s">
        <v>22</v>
      </c>
    </row>
    <row r="3447" spans="1:9">
      <c r="A3447">
        <v>3446</v>
      </c>
      <c r="B3447">
        <v>708</v>
      </c>
      <c r="C3447">
        <v>6</v>
      </c>
      <c r="D3447">
        <v>221</v>
      </c>
      <c r="E3447" t="s">
        <v>5</v>
      </c>
      <c r="F3447">
        <v>21</v>
      </c>
      <c r="G3447" t="s">
        <v>2</v>
      </c>
      <c r="H3447" t="s">
        <v>18</v>
      </c>
      <c r="I3447" t="s">
        <v>21</v>
      </c>
    </row>
    <row r="3448" spans="1:9">
      <c r="A3448">
        <v>3447</v>
      </c>
      <c r="B3448">
        <v>257</v>
      </c>
      <c r="C3448">
        <v>5</v>
      </c>
      <c r="D3448">
        <v>155</v>
      </c>
      <c r="E3448" t="s">
        <v>6</v>
      </c>
      <c r="F3448">
        <v>34</v>
      </c>
      <c r="G3448" t="s">
        <v>1</v>
      </c>
      <c r="H3448" t="s">
        <v>18</v>
      </c>
      <c r="I3448" t="s">
        <v>12</v>
      </c>
    </row>
    <row r="3449" spans="1:9">
      <c r="A3449">
        <v>3448</v>
      </c>
      <c r="B3449">
        <v>1264</v>
      </c>
      <c r="C3449">
        <v>4</v>
      </c>
      <c r="D3449">
        <v>150</v>
      </c>
      <c r="E3449" t="s">
        <v>5</v>
      </c>
      <c r="F3449">
        <v>30</v>
      </c>
      <c r="G3449" t="s">
        <v>1</v>
      </c>
      <c r="H3449" t="s">
        <v>17</v>
      </c>
      <c r="I3449" t="s">
        <v>11</v>
      </c>
    </row>
    <row r="3450" spans="1:9">
      <c r="A3450">
        <v>3449</v>
      </c>
      <c r="B3450">
        <v>311</v>
      </c>
      <c r="C3450">
        <v>1</v>
      </c>
      <c r="D3450">
        <v>154</v>
      </c>
      <c r="E3450" t="s">
        <v>6</v>
      </c>
      <c r="F3450">
        <v>23</v>
      </c>
      <c r="G3450" t="s">
        <v>1</v>
      </c>
      <c r="H3450" t="s">
        <v>18</v>
      </c>
      <c r="I3450" t="s">
        <v>8</v>
      </c>
    </row>
    <row r="3451" spans="1:9">
      <c r="A3451">
        <v>3450</v>
      </c>
      <c r="B3451">
        <v>178</v>
      </c>
      <c r="C3451">
        <v>2</v>
      </c>
      <c r="D3451">
        <v>199</v>
      </c>
      <c r="E3451" t="s">
        <v>6</v>
      </c>
      <c r="F3451">
        <v>22</v>
      </c>
      <c r="G3451" t="s">
        <v>1</v>
      </c>
      <c r="H3451" t="s">
        <v>18</v>
      </c>
      <c r="I3451" t="s">
        <v>9</v>
      </c>
    </row>
    <row r="3452" spans="1:9">
      <c r="A3452">
        <v>3451</v>
      </c>
      <c r="B3452">
        <v>1927</v>
      </c>
      <c r="C3452">
        <v>2</v>
      </c>
      <c r="D3452">
        <v>149</v>
      </c>
      <c r="E3452" t="s">
        <v>6</v>
      </c>
      <c r="F3452">
        <v>28</v>
      </c>
      <c r="G3452" t="s">
        <v>1</v>
      </c>
      <c r="H3452" t="s">
        <v>18</v>
      </c>
      <c r="I3452" t="s">
        <v>9</v>
      </c>
    </row>
    <row r="3453" spans="1:9">
      <c r="A3453">
        <v>3452</v>
      </c>
      <c r="B3453">
        <v>1406</v>
      </c>
      <c r="C3453">
        <v>8</v>
      </c>
      <c r="D3453">
        <v>325</v>
      </c>
      <c r="E3453" t="s">
        <v>5</v>
      </c>
      <c r="F3453">
        <v>20</v>
      </c>
      <c r="G3453" t="s">
        <v>2</v>
      </c>
      <c r="H3453" t="s">
        <v>18</v>
      </c>
      <c r="I3453" t="s">
        <v>23</v>
      </c>
    </row>
    <row r="3454" spans="1:9">
      <c r="A3454">
        <v>3453</v>
      </c>
      <c r="B3454">
        <v>1012</v>
      </c>
      <c r="C3454">
        <v>3</v>
      </c>
      <c r="D3454">
        <v>152</v>
      </c>
      <c r="E3454" t="s">
        <v>6</v>
      </c>
      <c r="F3454">
        <v>30</v>
      </c>
      <c r="G3454" t="s">
        <v>1</v>
      </c>
      <c r="H3454" t="s">
        <v>17</v>
      </c>
      <c r="I3454" t="s">
        <v>10</v>
      </c>
    </row>
    <row r="3455" spans="1:9">
      <c r="A3455">
        <v>3454</v>
      </c>
      <c r="B3455">
        <v>2034</v>
      </c>
      <c r="C3455">
        <v>3</v>
      </c>
      <c r="D3455">
        <v>90</v>
      </c>
      <c r="E3455" t="s">
        <v>5</v>
      </c>
      <c r="F3455">
        <v>38</v>
      </c>
      <c r="G3455" t="s">
        <v>1</v>
      </c>
      <c r="H3455" t="s">
        <v>18</v>
      </c>
      <c r="I3455" t="s">
        <v>10</v>
      </c>
    </row>
    <row r="3456" spans="1:9">
      <c r="A3456">
        <v>3455</v>
      </c>
      <c r="B3456">
        <v>1429</v>
      </c>
      <c r="C3456">
        <v>4</v>
      </c>
      <c r="D3456">
        <v>172</v>
      </c>
      <c r="E3456" t="s">
        <v>5</v>
      </c>
      <c r="F3456">
        <v>39</v>
      </c>
      <c r="G3456" t="s">
        <v>1</v>
      </c>
      <c r="H3456" t="s">
        <v>17</v>
      </c>
      <c r="I3456" t="s">
        <v>11</v>
      </c>
    </row>
    <row r="3457" spans="1:9">
      <c r="A3457">
        <v>3456</v>
      </c>
      <c r="B3457">
        <v>1257</v>
      </c>
      <c r="C3457">
        <v>4</v>
      </c>
      <c r="D3457">
        <v>90</v>
      </c>
      <c r="E3457" t="s">
        <v>6</v>
      </c>
      <c r="F3457">
        <v>26</v>
      </c>
      <c r="G3457" t="s">
        <v>1</v>
      </c>
      <c r="H3457" t="s">
        <v>18</v>
      </c>
      <c r="I3457" t="s">
        <v>11</v>
      </c>
    </row>
    <row r="3458" spans="1:9">
      <c r="A3458">
        <v>3457</v>
      </c>
      <c r="B3458">
        <v>2050</v>
      </c>
      <c r="C3458">
        <v>2</v>
      </c>
      <c r="D3458">
        <v>152</v>
      </c>
      <c r="E3458" t="s">
        <v>5</v>
      </c>
      <c r="F3458">
        <v>35</v>
      </c>
      <c r="G3458" t="s">
        <v>1</v>
      </c>
      <c r="H3458" t="s">
        <v>17</v>
      </c>
      <c r="I3458" t="s">
        <v>9</v>
      </c>
    </row>
    <row r="3459" spans="1:9">
      <c r="A3459">
        <v>3458</v>
      </c>
      <c r="B3459">
        <v>762</v>
      </c>
      <c r="C3459">
        <v>4</v>
      </c>
      <c r="D3459">
        <v>135</v>
      </c>
      <c r="E3459" t="s">
        <v>5</v>
      </c>
      <c r="F3459">
        <v>33</v>
      </c>
      <c r="G3459" t="s">
        <v>1</v>
      </c>
      <c r="H3459" t="s">
        <v>18</v>
      </c>
      <c r="I3459" t="s">
        <v>11</v>
      </c>
    </row>
    <row r="3460" spans="1:9">
      <c r="A3460">
        <v>3459</v>
      </c>
      <c r="B3460">
        <v>785</v>
      </c>
      <c r="C3460">
        <v>3</v>
      </c>
      <c r="D3460">
        <v>122</v>
      </c>
      <c r="E3460" t="s">
        <v>6</v>
      </c>
      <c r="F3460">
        <v>30</v>
      </c>
      <c r="G3460" t="s">
        <v>1</v>
      </c>
      <c r="H3460" t="s">
        <v>17</v>
      </c>
      <c r="I3460" t="s">
        <v>10</v>
      </c>
    </row>
    <row r="3461" spans="1:9">
      <c r="A3461">
        <v>3460</v>
      </c>
      <c r="B3461">
        <v>832</v>
      </c>
      <c r="C3461">
        <v>6</v>
      </c>
      <c r="D3461">
        <v>40</v>
      </c>
      <c r="E3461" t="s">
        <v>6</v>
      </c>
      <c r="F3461">
        <v>33</v>
      </c>
      <c r="G3461" t="s">
        <v>2</v>
      </c>
      <c r="H3461" t="s">
        <v>18</v>
      </c>
      <c r="I3461" t="s">
        <v>21</v>
      </c>
    </row>
    <row r="3462" spans="1:9">
      <c r="A3462">
        <v>3461</v>
      </c>
      <c r="B3462">
        <v>1752</v>
      </c>
      <c r="C3462">
        <v>7</v>
      </c>
      <c r="D3462">
        <v>90</v>
      </c>
      <c r="E3462" t="s">
        <v>6</v>
      </c>
      <c r="F3462">
        <v>34</v>
      </c>
      <c r="G3462" t="s">
        <v>2</v>
      </c>
      <c r="H3462" t="s">
        <v>18</v>
      </c>
      <c r="I3462" t="s">
        <v>22</v>
      </c>
    </row>
    <row r="3463" spans="1:9">
      <c r="A3463">
        <v>3462</v>
      </c>
      <c r="B3463">
        <v>357</v>
      </c>
      <c r="C3463">
        <v>3</v>
      </c>
      <c r="D3463">
        <v>95</v>
      </c>
      <c r="E3463" t="s">
        <v>5</v>
      </c>
      <c r="F3463">
        <v>27</v>
      </c>
      <c r="G3463" t="s">
        <v>1</v>
      </c>
      <c r="H3463" t="s">
        <v>17</v>
      </c>
      <c r="I3463" t="s">
        <v>10</v>
      </c>
    </row>
    <row r="3464" spans="1:9">
      <c r="A3464">
        <v>3463</v>
      </c>
      <c r="B3464">
        <v>1767</v>
      </c>
      <c r="C3464">
        <v>4</v>
      </c>
      <c r="D3464">
        <v>199</v>
      </c>
      <c r="E3464" t="s">
        <v>5</v>
      </c>
      <c r="F3464">
        <v>33</v>
      </c>
      <c r="G3464" t="s">
        <v>1</v>
      </c>
      <c r="H3464" t="s">
        <v>18</v>
      </c>
      <c r="I3464" t="s">
        <v>11</v>
      </c>
    </row>
    <row r="3465" spans="1:9">
      <c r="A3465">
        <v>3464</v>
      </c>
      <c r="B3465">
        <v>1061</v>
      </c>
      <c r="C3465">
        <v>7</v>
      </c>
      <c r="D3465">
        <v>40</v>
      </c>
      <c r="E3465" t="s">
        <v>6</v>
      </c>
      <c r="F3465">
        <v>32</v>
      </c>
      <c r="G3465" t="s">
        <v>2</v>
      </c>
      <c r="H3465" t="s">
        <v>18</v>
      </c>
      <c r="I3465" t="s">
        <v>22</v>
      </c>
    </row>
    <row r="3466" spans="1:9">
      <c r="A3466">
        <v>3465</v>
      </c>
      <c r="B3466">
        <v>177</v>
      </c>
      <c r="C3466">
        <v>5</v>
      </c>
      <c r="D3466">
        <v>127</v>
      </c>
      <c r="E3466" t="s">
        <v>5</v>
      </c>
      <c r="F3466">
        <v>25</v>
      </c>
      <c r="G3466" t="s">
        <v>1</v>
      </c>
      <c r="H3466" t="s">
        <v>18</v>
      </c>
      <c r="I3466" t="s">
        <v>12</v>
      </c>
    </row>
    <row r="3467" spans="1:9">
      <c r="A3467">
        <v>3466</v>
      </c>
      <c r="B3467">
        <v>344</v>
      </c>
      <c r="C3467">
        <v>8</v>
      </c>
      <c r="D3467">
        <v>40</v>
      </c>
      <c r="E3467" t="s">
        <v>6</v>
      </c>
      <c r="F3467">
        <v>32</v>
      </c>
      <c r="G3467" t="s">
        <v>2</v>
      </c>
      <c r="H3467" t="s">
        <v>18</v>
      </c>
      <c r="I3467" t="s">
        <v>23</v>
      </c>
    </row>
    <row r="3468" spans="1:9">
      <c r="A3468">
        <v>3467</v>
      </c>
      <c r="B3468">
        <v>1124</v>
      </c>
      <c r="C3468">
        <v>8</v>
      </c>
      <c r="D3468">
        <v>40</v>
      </c>
      <c r="E3468" t="s">
        <v>5</v>
      </c>
      <c r="F3468">
        <v>25</v>
      </c>
      <c r="G3468" t="s">
        <v>2</v>
      </c>
      <c r="H3468" t="s">
        <v>18</v>
      </c>
      <c r="I3468" t="s">
        <v>23</v>
      </c>
    </row>
    <row r="3469" spans="1:9">
      <c r="A3469">
        <v>3468</v>
      </c>
      <c r="B3469">
        <v>1348</v>
      </c>
      <c r="C3469">
        <v>6</v>
      </c>
      <c r="D3469">
        <v>151</v>
      </c>
      <c r="E3469" t="s">
        <v>5</v>
      </c>
      <c r="F3469">
        <v>21</v>
      </c>
      <c r="G3469" t="s">
        <v>2</v>
      </c>
      <c r="H3469" t="s">
        <v>18</v>
      </c>
      <c r="I3469" t="s">
        <v>21</v>
      </c>
    </row>
    <row r="3470" spans="1:9">
      <c r="A3470">
        <v>3469</v>
      </c>
      <c r="B3470">
        <v>282</v>
      </c>
      <c r="C3470">
        <v>8</v>
      </c>
      <c r="D3470">
        <v>40</v>
      </c>
      <c r="E3470" t="s">
        <v>6</v>
      </c>
      <c r="F3470">
        <v>33</v>
      </c>
      <c r="G3470" t="s">
        <v>2</v>
      </c>
      <c r="H3470" t="s">
        <v>18</v>
      </c>
      <c r="I3470" t="s">
        <v>23</v>
      </c>
    </row>
    <row r="3471" spans="1:9">
      <c r="A3471">
        <v>3470</v>
      </c>
      <c r="B3471">
        <v>1736</v>
      </c>
      <c r="C3471">
        <v>1</v>
      </c>
      <c r="D3471">
        <v>148</v>
      </c>
      <c r="E3471" t="s">
        <v>6</v>
      </c>
      <c r="F3471">
        <v>41</v>
      </c>
      <c r="G3471" t="s">
        <v>1</v>
      </c>
      <c r="H3471" t="s">
        <v>17</v>
      </c>
      <c r="I3471" t="s">
        <v>8</v>
      </c>
    </row>
    <row r="3472" spans="1:9">
      <c r="A3472">
        <v>3471</v>
      </c>
      <c r="B3472">
        <v>1456</v>
      </c>
      <c r="C3472">
        <v>7</v>
      </c>
      <c r="D3472">
        <v>302</v>
      </c>
      <c r="E3472" t="s">
        <v>6</v>
      </c>
      <c r="F3472">
        <v>37</v>
      </c>
      <c r="G3472" t="s">
        <v>2</v>
      </c>
      <c r="H3472" t="s">
        <v>17</v>
      </c>
      <c r="I3472" t="s">
        <v>22</v>
      </c>
    </row>
    <row r="3473" spans="1:9">
      <c r="A3473">
        <v>3472</v>
      </c>
      <c r="B3473">
        <v>830</v>
      </c>
      <c r="C3473">
        <v>6</v>
      </c>
      <c r="D3473">
        <v>196</v>
      </c>
      <c r="E3473" t="s">
        <v>6</v>
      </c>
      <c r="F3473">
        <v>34</v>
      </c>
      <c r="G3473" t="s">
        <v>2</v>
      </c>
      <c r="H3473" t="s">
        <v>18</v>
      </c>
      <c r="I3473" t="s">
        <v>21</v>
      </c>
    </row>
    <row r="3474" spans="1:9">
      <c r="A3474">
        <v>3473</v>
      </c>
      <c r="B3474">
        <v>830</v>
      </c>
      <c r="C3474">
        <v>1</v>
      </c>
      <c r="D3474">
        <v>238</v>
      </c>
      <c r="E3474" t="s">
        <v>6</v>
      </c>
      <c r="F3474">
        <v>34</v>
      </c>
      <c r="G3474" t="s">
        <v>1</v>
      </c>
      <c r="H3474" t="s">
        <v>18</v>
      </c>
      <c r="I3474" t="s">
        <v>8</v>
      </c>
    </row>
    <row r="3475" spans="1:9">
      <c r="A3475">
        <v>3474</v>
      </c>
      <c r="B3475">
        <v>1086</v>
      </c>
      <c r="C3475">
        <v>2</v>
      </c>
      <c r="D3475">
        <v>169</v>
      </c>
      <c r="E3475" t="s">
        <v>5</v>
      </c>
      <c r="F3475">
        <v>20</v>
      </c>
      <c r="G3475" t="s">
        <v>1</v>
      </c>
      <c r="H3475" t="s">
        <v>18</v>
      </c>
      <c r="I3475" t="s">
        <v>9</v>
      </c>
    </row>
    <row r="3476" spans="1:9">
      <c r="A3476">
        <v>3475</v>
      </c>
      <c r="B3476">
        <v>606</v>
      </c>
      <c r="C3476">
        <v>5</v>
      </c>
      <c r="D3476">
        <v>101</v>
      </c>
      <c r="E3476" t="s">
        <v>6</v>
      </c>
      <c r="F3476">
        <v>21</v>
      </c>
      <c r="G3476" t="s">
        <v>1</v>
      </c>
      <c r="H3476" t="s">
        <v>18</v>
      </c>
      <c r="I3476" t="s">
        <v>12</v>
      </c>
    </row>
    <row r="3477" spans="1:9">
      <c r="A3477">
        <v>3476</v>
      </c>
      <c r="B3477">
        <v>1965</v>
      </c>
      <c r="C3477">
        <v>7</v>
      </c>
      <c r="D3477">
        <v>40</v>
      </c>
      <c r="E3477" t="s">
        <v>6</v>
      </c>
      <c r="F3477">
        <v>21</v>
      </c>
      <c r="G3477" t="s">
        <v>2</v>
      </c>
      <c r="H3477" t="s">
        <v>18</v>
      </c>
      <c r="I3477" t="s">
        <v>22</v>
      </c>
    </row>
    <row r="3478" spans="1:9">
      <c r="A3478">
        <v>3477</v>
      </c>
      <c r="B3478">
        <v>441</v>
      </c>
      <c r="C3478">
        <v>6</v>
      </c>
      <c r="D3478">
        <v>40</v>
      </c>
      <c r="E3478" t="s">
        <v>6</v>
      </c>
      <c r="F3478">
        <v>31</v>
      </c>
      <c r="G3478" t="s">
        <v>2</v>
      </c>
      <c r="H3478" t="s">
        <v>18</v>
      </c>
      <c r="I3478" t="s">
        <v>21</v>
      </c>
    </row>
    <row r="3479" spans="1:9">
      <c r="A3479">
        <v>3478</v>
      </c>
      <c r="B3479">
        <v>648</v>
      </c>
      <c r="C3479">
        <v>9</v>
      </c>
      <c r="D3479">
        <v>40</v>
      </c>
      <c r="E3479" t="s">
        <v>5</v>
      </c>
      <c r="F3479">
        <v>24</v>
      </c>
      <c r="G3479" t="s">
        <v>2</v>
      </c>
      <c r="H3479" t="s">
        <v>18</v>
      </c>
      <c r="I3479" t="s">
        <v>24</v>
      </c>
    </row>
    <row r="3480" spans="1:9">
      <c r="A3480">
        <v>3479</v>
      </c>
      <c r="B3480">
        <v>1397</v>
      </c>
      <c r="C3480">
        <v>3</v>
      </c>
      <c r="D3480">
        <v>222</v>
      </c>
      <c r="E3480" t="s">
        <v>5</v>
      </c>
      <c r="F3480">
        <v>27</v>
      </c>
      <c r="G3480" t="s">
        <v>1</v>
      </c>
      <c r="H3480" t="s">
        <v>17</v>
      </c>
      <c r="I3480" t="s">
        <v>10</v>
      </c>
    </row>
    <row r="3481" spans="1:9">
      <c r="A3481">
        <v>3480</v>
      </c>
      <c r="B3481">
        <v>2084</v>
      </c>
      <c r="C3481">
        <v>3</v>
      </c>
      <c r="D3481">
        <v>176</v>
      </c>
      <c r="E3481" t="s">
        <v>5</v>
      </c>
      <c r="F3481">
        <v>28</v>
      </c>
      <c r="G3481" t="s">
        <v>1</v>
      </c>
      <c r="H3481" t="s">
        <v>18</v>
      </c>
      <c r="I3481" t="s">
        <v>10</v>
      </c>
    </row>
    <row r="3482" spans="1:9">
      <c r="A3482">
        <v>3481</v>
      </c>
      <c r="B3482">
        <v>1438</v>
      </c>
      <c r="C3482">
        <v>6</v>
      </c>
      <c r="D3482">
        <v>340</v>
      </c>
      <c r="E3482" t="s">
        <v>5</v>
      </c>
      <c r="F3482">
        <v>36</v>
      </c>
      <c r="G3482" t="s">
        <v>2</v>
      </c>
      <c r="H3482" t="s">
        <v>18</v>
      </c>
      <c r="I3482" t="s">
        <v>21</v>
      </c>
    </row>
    <row r="3483" spans="1:9">
      <c r="A3483">
        <v>3482</v>
      </c>
      <c r="B3483">
        <v>1005</v>
      </c>
      <c r="C3483">
        <v>2</v>
      </c>
      <c r="D3483">
        <v>90</v>
      </c>
      <c r="E3483" t="s">
        <v>6</v>
      </c>
      <c r="F3483">
        <v>31</v>
      </c>
      <c r="G3483" t="s">
        <v>1</v>
      </c>
      <c r="H3483" t="s">
        <v>18</v>
      </c>
      <c r="I3483" t="s">
        <v>9</v>
      </c>
    </row>
    <row r="3484" spans="1:9">
      <c r="A3484">
        <v>3483</v>
      </c>
      <c r="B3484">
        <v>1666</v>
      </c>
      <c r="C3484">
        <v>2</v>
      </c>
      <c r="D3484">
        <v>126</v>
      </c>
      <c r="E3484" t="s">
        <v>6</v>
      </c>
      <c r="F3484">
        <v>20</v>
      </c>
      <c r="G3484" t="s">
        <v>1</v>
      </c>
      <c r="H3484" t="s">
        <v>18</v>
      </c>
      <c r="I3484" t="s">
        <v>9</v>
      </c>
    </row>
    <row r="3485" spans="1:9">
      <c r="A3485">
        <v>3484</v>
      </c>
      <c r="B3485">
        <v>475</v>
      </c>
      <c r="C3485">
        <v>8</v>
      </c>
      <c r="D3485">
        <v>40</v>
      </c>
      <c r="E3485" t="s">
        <v>5</v>
      </c>
      <c r="F3485">
        <v>27</v>
      </c>
      <c r="G3485" t="s">
        <v>2</v>
      </c>
      <c r="H3485" t="s">
        <v>18</v>
      </c>
      <c r="I3485" t="s">
        <v>23</v>
      </c>
    </row>
    <row r="3486" spans="1:9">
      <c r="A3486">
        <v>3485</v>
      </c>
      <c r="B3486">
        <v>640</v>
      </c>
      <c r="C3486">
        <v>4</v>
      </c>
      <c r="D3486">
        <v>176</v>
      </c>
      <c r="E3486" t="s">
        <v>5</v>
      </c>
      <c r="F3486">
        <v>29</v>
      </c>
      <c r="G3486" t="s">
        <v>1</v>
      </c>
      <c r="H3486" t="s">
        <v>18</v>
      </c>
      <c r="I3486" t="s">
        <v>11</v>
      </c>
    </row>
    <row r="3487" spans="1:9">
      <c r="A3487">
        <v>3486</v>
      </c>
      <c r="B3487">
        <v>384</v>
      </c>
      <c r="C3487">
        <v>5</v>
      </c>
      <c r="D3487">
        <v>165</v>
      </c>
      <c r="E3487" t="s">
        <v>5</v>
      </c>
      <c r="F3487">
        <v>20</v>
      </c>
      <c r="G3487" t="s">
        <v>1</v>
      </c>
      <c r="H3487" t="s">
        <v>17</v>
      </c>
      <c r="I3487" t="s">
        <v>12</v>
      </c>
    </row>
    <row r="3488" spans="1:9">
      <c r="A3488">
        <v>3487</v>
      </c>
      <c r="B3488">
        <v>1722</v>
      </c>
      <c r="C3488">
        <v>2</v>
      </c>
      <c r="D3488">
        <v>162</v>
      </c>
      <c r="E3488" t="s">
        <v>6</v>
      </c>
      <c r="F3488">
        <v>28</v>
      </c>
      <c r="G3488" t="s">
        <v>1</v>
      </c>
      <c r="H3488" t="s">
        <v>17</v>
      </c>
      <c r="I3488" t="s">
        <v>9</v>
      </c>
    </row>
    <row r="3489" spans="1:9">
      <c r="A3489">
        <v>3488</v>
      </c>
      <c r="B3489">
        <v>1269</v>
      </c>
      <c r="C3489">
        <v>2</v>
      </c>
      <c r="D3489">
        <v>132</v>
      </c>
      <c r="E3489" t="s">
        <v>5</v>
      </c>
      <c r="F3489">
        <v>23</v>
      </c>
      <c r="G3489" t="s">
        <v>1</v>
      </c>
      <c r="H3489" t="s">
        <v>18</v>
      </c>
      <c r="I3489" t="s">
        <v>9</v>
      </c>
    </row>
    <row r="3490" spans="1:9">
      <c r="A3490">
        <v>3489</v>
      </c>
      <c r="B3490">
        <v>918</v>
      </c>
      <c r="C3490">
        <v>4</v>
      </c>
      <c r="D3490">
        <v>119</v>
      </c>
      <c r="E3490" t="s">
        <v>5</v>
      </c>
      <c r="F3490">
        <v>20</v>
      </c>
      <c r="G3490" t="s">
        <v>1</v>
      </c>
      <c r="H3490" t="s">
        <v>18</v>
      </c>
      <c r="I3490" t="s">
        <v>11</v>
      </c>
    </row>
    <row r="3491" spans="1:9">
      <c r="A3491">
        <v>3490</v>
      </c>
      <c r="B3491">
        <v>1333</v>
      </c>
      <c r="C3491">
        <v>8</v>
      </c>
      <c r="D3491">
        <v>298</v>
      </c>
      <c r="E3491" t="s">
        <v>6</v>
      </c>
      <c r="F3491">
        <v>30</v>
      </c>
      <c r="G3491" t="s">
        <v>2</v>
      </c>
      <c r="H3491" t="s">
        <v>17</v>
      </c>
      <c r="I3491" t="s">
        <v>23</v>
      </c>
    </row>
    <row r="3492" spans="1:9">
      <c r="A3492">
        <v>3491</v>
      </c>
      <c r="B3492">
        <v>1053</v>
      </c>
      <c r="C3492">
        <v>1</v>
      </c>
      <c r="D3492">
        <v>180</v>
      </c>
      <c r="E3492" t="s">
        <v>5</v>
      </c>
      <c r="F3492">
        <v>26</v>
      </c>
      <c r="G3492" t="s">
        <v>1</v>
      </c>
      <c r="H3492" t="s">
        <v>18</v>
      </c>
      <c r="I3492" t="s">
        <v>8</v>
      </c>
    </row>
    <row r="3493" spans="1:9">
      <c r="A3493">
        <v>3492</v>
      </c>
      <c r="B3493">
        <v>1542</v>
      </c>
      <c r="C3493">
        <v>1</v>
      </c>
      <c r="D3493">
        <v>136</v>
      </c>
      <c r="E3493" t="s">
        <v>5</v>
      </c>
      <c r="F3493">
        <v>30</v>
      </c>
      <c r="G3493" t="s">
        <v>1</v>
      </c>
      <c r="H3493" t="s">
        <v>18</v>
      </c>
      <c r="I3493" t="s">
        <v>8</v>
      </c>
    </row>
    <row r="3494" spans="1:9">
      <c r="A3494">
        <v>3493</v>
      </c>
      <c r="B3494">
        <v>1323</v>
      </c>
      <c r="C3494">
        <v>7</v>
      </c>
      <c r="D3494">
        <v>40</v>
      </c>
      <c r="E3494" t="s">
        <v>6</v>
      </c>
      <c r="F3494">
        <v>30</v>
      </c>
      <c r="G3494" t="s">
        <v>2</v>
      </c>
      <c r="H3494" t="s">
        <v>18</v>
      </c>
      <c r="I3494" t="s">
        <v>22</v>
      </c>
    </row>
    <row r="3495" spans="1:9">
      <c r="A3495">
        <v>3494</v>
      </c>
      <c r="B3495">
        <v>1329</v>
      </c>
      <c r="C3495">
        <v>7</v>
      </c>
      <c r="D3495">
        <v>40</v>
      </c>
      <c r="E3495" t="s">
        <v>5</v>
      </c>
      <c r="F3495">
        <v>28</v>
      </c>
      <c r="G3495" t="s">
        <v>2</v>
      </c>
      <c r="H3495" t="s">
        <v>18</v>
      </c>
      <c r="I3495" t="s">
        <v>22</v>
      </c>
    </row>
    <row r="3496" spans="1:9">
      <c r="A3496">
        <v>3495</v>
      </c>
      <c r="B3496">
        <v>220</v>
      </c>
      <c r="C3496">
        <v>7</v>
      </c>
      <c r="D3496">
        <v>40</v>
      </c>
      <c r="E3496" t="s">
        <v>5</v>
      </c>
      <c r="F3496">
        <v>31</v>
      </c>
      <c r="G3496" t="s">
        <v>2</v>
      </c>
      <c r="H3496" t="s">
        <v>18</v>
      </c>
      <c r="I3496" t="s">
        <v>22</v>
      </c>
    </row>
    <row r="3497" spans="1:9">
      <c r="A3497">
        <v>3496</v>
      </c>
      <c r="B3497">
        <v>687</v>
      </c>
      <c r="C3497">
        <v>7</v>
      </c>
      <c r="D3497">
        <v>262</v>
      </c>
      <c r="E3497" t="s">
        <v>5</v>
      </c>
      <c r="F3497">
        <v>31</v>
      </c>
      <c r="G3497" t="s">
        <v>2</v>
      </c>
      <c r="H3497" t="s">
        <v>17</v>
      </c>
      <c r="I3497" t="s">
        <v>22</v>
      </c>
    </row>
    <row r="3498" spans="1:9">
      <c r="A3498">
        <v>3497</v>
      </c>
      <c r="B3498">
        <v>741</v>
      </c>
      <c r="C3498">
        <v>7</v>
      </c>
      <c r="D3498">
        <v>40</v>
      </c>
      <c r="E3498" t="s">
        <v>5</v>
      </c>
      <c r="F3498">
        <v>38</v>
      </c>
      <c r="G3498" t="s">
        <v>2</v>
      </c>
      <c r="H3498" t="s">
        <v>18</v>
      </c>
      <c r="I3498" t="s">
        <v>22</v>
      </c>
    </row>
    <row r="3499" spans="1:9">
      <c r="A3499">
        <v>3498</v>
      </c>
      <c r="B3499">
        <v>1352</v>
      </c>
      <c r="C3499">
        <v>9</v>
      </c>
      <c r="D3499">
        <v>40</v>
      </c>
      <c r="E3499" t="s">
        <v>5</v>
      </c>
      <c r="F3499">
        <v>25</v>
      </c>
      <c r="G3499" t="s">
        <v>2</v>
      </c>
      <c r="H3499" t="s">
        <v>18</v>
      </c>
      <c r="I3499" t="s">
        <v>24</v>
      </c>
    </row>
    <row r="3500" spans="1:9">
      <c r="A3500">
        <v>3499</v>
      </c>
      <c r="B3500">
        <v>809</v>
      </c>
      <c r="C3500">
        <v>2</v>
      </c>
      <c r="D3500">
        <v>110</v>
      </c>
      <c r="E3500" t="s">
        <v>5</v>
      </c>
      <c r="F3500">
        <v>32</v>
      </c>
      <c r="G3500" t="s">
        <v>1</v>
      </c>
      <c r="H3500" t="s">
        <v>18</v>
      </c>
      <c r="I3500" t="s">
        <v>9</v>
      </c>
    </row>
    <row r="3501" spans="1:9">
      <c r="A3501">
        <v>3500</v>
      </c>
      <c r="B3501">
        <v>1208</v>
      </c>
      <c r="C3501">
        <v>6</v>
      </c>
      <c r="D3501">
        <v>40</v>
      </c>
      <c r="E3501" t="s">
        <v>5</v>
      </c>
      <c r="F3501">
        <v>21</v>
      </c>
      <c r="G3501" t="s">
        <v>2</v>
      </c>
      <c r="H3501" t="s">
        <v>18</v>
      </c>
      <c r="I3501" t="s">
        <v>21</v>
      </c>
    </row>
    <row r="3502" spans="1:9">
      <c r="A3502">
        <v>3501</v>
      </c>
      <c r="B3502">
        <v>8</v>
      </c>
      <c r="C3502">
        <v>6</v>
      </c>
      <c r="D3502">
        <v>40</v>
      </c>
      <c r="E3502" t="s">
        <v>6</v>
      </c>
      <c r="F3502">
        <v>21</v>
      </c>
      <c r="G3502" t="s">
        <v>2</v>
      </c>
      <c r="H3502" t="s">
        <v>18</v>
      </c>
      <c r="I3502" t="s">
        <v>21</v>
      </c>
    </row>
    <row r="3503" spans="1:9">
      <c r="A3503">
        <v>3502</v>
      </c>
      <c r="B3503">
        <v>2083</v>
      </c>
      <c r="C3503">
        <v>7</v>
      </c>
      <c r="D3503">
        <v>90</v>
      </c>
      <c r="E3503" t="s">
        <v>5</v>
      </c>
      <c r="F3503">
        <v>33</v>
      </c>
      <c r="G3503" t="s">
        <v>2</v>
      </c>
      <c r="H3503" t="s">
        <v>18</v>
      </c>
      <c r="I3503" t="s">
        <v>22</v>
      </c>
    </row>
    <row r="3504" spans="1:9">
      <c r="A3504">
        <v>3503</v>
      </c>
      <c r="B3504">
        <v>1626</v>
      </c>
      <c r="C3504">
        <v>2</v>
      </c>
      <c r="D3504">
        <v>197</v>
      </c>
      <c r="E3504" t="s">
        <v>6</v>
      </c>
      <c r="F3504">
        <v>29</v>
      </c>
      <c r="G3504" t="s">
        <v>1</v>
      </c>
      <c r="H3504" t="s">
        <v>18</v>
      </c>
      <c r="I3504" t="s">
        <v>9</v>
      </c>
    </row>
    <row r="3505" spans="1:9">
      <c r="A3505">
        <v>3504</v>
      </c>
      <c r="B3505">
        <v>650</v>
      </c>
      <c r="C3505">
        <v>6</v>
      </c>
      <c r="D3505">
        <v>40</v>
      </c>
      <c r="E3505" t="s">
        <v>5</v>
      </c>
      <c r="F3505">
        <v>22</v>
      </c>
      <c r="G3505" t="s">
        <v>2</v>
      </c>
      <c r="H3505" t="s">
        <v>18</v>
      </c>
      <c r="I3505" t="s">
        <v>21</v>
      </c>
    </row>
    <row r="3506" spans="1:9">
      <c r="A3506">
        <v>3505</v>
      </c>
      <c r="B3506">
        <v>1924</v>
      </c>
      <c r="C3506">
        <v>3</v>
      </c>
      <c r="D3506">
        <v>83</v>
      </c>
      <c r="E3506" t="s">
        <v>6</v>
      </c>
      <c r="F3506">
        <v>18</v>
      </c>
      <c r="G3506" t="s">
        <v>1</v>
      </c>
      <c r="H3506" t="s">
        <v>17</v>
      </c>
      <c r="I3506" t="s">
        <v>10</v>
      </c>
    </row>
    <row r="3507" spans="1:9">
      <c r="A3507">
        <v>3506</v>
      </c>
      <c r="B3507">
        <v>1208</v>
      </c>
      <c r="C3507">
        <v>2</v>
      </c>
      <c r="D3507">
        <v>150</v>
      </c>
      <c r="E3507" t="s">
        <v>5</v>
      </c>
      <c r="F3507">
        <v>21</v>
      </c>
      <c r="G3507" t="s">
        <v>1</v>
      </c>
      <c r="H3507" t="s">
        <v>17</v>
      </c>
      <c r="I3507" t="s">
        <v>9</v>
      </c>
    </row>
    <row r="3508" spans="1:9">
      <c r="A3508">
        <v>3507</v>
      </c>
      <c r="B3508">
        <v>2071</v>
      </c>
      <c r="C3508">
        <v>5</v>
      </c>
      <c r="D3508">
        <v>90</v>
      </c>
      <c r="E3508" t="s">
        <v>5</v>
      </c>
      <c r="F3508">
        <v>22</v>
      </c>
      <c r="G3508" t="s">
        <v>1</v>
      </c>
      <c r="H3508" t="s">
        <v>18</v>
      </c>
      <c r="I3508" t="s">
        <v>12</v>
      </c>
    </row>
    <row r="3509" spans="1:9">
      <c r="A3509">
        <v>3508</v>
      </c>
      <c r="B3509">
        <v>833</v>
      </c>
      <c r="C3509">
        <v>4</v>
      </c>
      <c r="D3509">
        <v>127</v>
      </c>
      <c r="E3509" t="s">
        <v>6</v>
      </c>
      <c r="F3509">
        <v>29</v>
      </c>
      <c r="G3509" t="s">
        <v>1</v>
      </c>
      <c r="H3509" t="s">
        <v>18</v>
      </c>
      <c r="I3509" t="s">
        <v>11</v>
      </c>
    </row>
    <row r="3510" spans="1:9">
      <c r="A3510">
        <v>3509</v>
      </c>
      <c r="B3510">
        <v>418</v>
      </c>
      <c r="C3510">
        <v>7</v>
      </c>
      <c r="D3510">
        <v>183</v>
      </c>
      <c r="E3510" t="s">
        <v>6</v>
      </c>
      <c r="F3510">
        <v>32</v>
      </c>
      <c r="G3510" t="s">
        <v>2</v>
      </c>
      <c r="H3510" t="s">
        <v>18</v>
      </c>
      <c r="I3510" t="s">
        <v>22</v>
      </c>
    </row>
    <row r="3511" spans="1:9">
      <c r="A3511">
        <v>3510</v>
      </c>
      <c r="B3511">
        <v>976</v>
      </c>
      <c r="C3511">
        <v>5</v>
      </c>
      <c r="D3511">
        <v>95</v>
      </c>
      <c r="E3511" t="s">
        <v>5</v>
      </c>
      <c r="F3511">
        <v>22</v>
      </c>
      <c r="G3511" t="s">
        <v>1</v>
      </c>
      <c r="H3511" t="s">
        <v>17</v>
      </c>
      <c r="I3511" t="s">
        <v>12</v>
      </c>
    </row>
    <row r="3512" spans="1:9">
      <c r="A3512">
        <v>3511</v>
      </c>
      <c r="B3512">
        <v>1226</v>
      </c>
      <c r="C3512">
        <v>9</v>
      </c>
      <c r="D3512">
        <v>40</v>
      </c>
      <c r="E3512" t="s">
        <v>5</v>
      </c>
      <c r="F3512">
        <v>37</v>
      </c>
      <c r="G3512" t="s">
        <v>2</v>
      </c>
      <c r="H3512" t="s">
        <v>18</v>
      </c>
      <c r="I3512" t="s">
        <v>24</v>
      </c>
    </row>
    <row r="3513" spans="1:9">
      <c r="A3513">
        <v>3512</v>
      </c>
      <c r="B3513">
        <v>622</v>
      </c>
      <c r="C3513">
        <v>7</v>
      </c>
      <c r="D3513">
        <v>335</v>
      </c>
      <c r="E3513" t="s">
        <v>5</v>
      </c>
      <c r="F3513">
        <v>21</v>
      </c>
      <c r="G3513" t="s">
        <v>2</v>
      </c>
      <c r="H3513" t="s">
        <v>17</v>
      </c>
      <c r="I3513" t="s">
        <v>22</v>
      </c>
    </row>
    <row r="3514" spans="1:9">
      <c r="A3514">
        <v>3513</v>
      </c>
      <c r="B3514">
        <v>1454</v>
      </c>
      <c r="C3514">
        <v>6</v>
      </c>
      <c r="D3514">
        <v>90</v>
      </c>
      <c r="E3514" t="s">
        <v>6</v>
      </c>
      <c r="F3514">
        <v>30</v>
      </c>
      <c r="G3514" t="s">
        <v>2</v>
      </c>
      <c r="H3514" t="s">
        <v>18</v>
      </c>
      <c r="I3514" t="s">
        <v>21</v>
      </c>
    </row>
    <row r="3515" spans="1:9">
      <c r="A3515">
        <v>3514</v>
      </c>
      <c r="B3515">
        <v>441</v>
      </c>
      <c r="C3515">
        <v>8</v>
      </c>
      <c r="D3515">
        <v>90</v>
      </c>
      <c r="E3515" t="s">
        <v>6</v>
      </c>
      <c r="F3515">
        <v>31</v>
      </c>
      <c r="G3515" t="s">
        <v>2</v>
      </c>
      <c r="H3515" t="s">
        <v>18</v>
      </c>
      <c r="I3515" t="s">
        <v>23</v>
      </c>
    </row>
    <row r="3516" spans="1:9">
      <c r="A3516">
        <v>3515</v>
      </c>
      <c r="B3516">
        <v>247</v>
      </c>
      <c r="C3516">
        <v>8</v>
      </c>
      <c r="D3516">
        <v>40</v>
      </c>
      <c r="E3516" t="s">
        <v>5</v>
      </c>
      <c r="F3516">
        <v>26</v>
      </c>
      <c r="G3516" t="s">
        <v>2</v>
      </c>
      <c r="H3516" t="s">
        <v>18</v>
      </c>
      <c r="I3516" t="s">
        <v>23</v>
      </c>
    </row>
    <row r="3517" spans="1:9">
      <c r="A3517">
        <v>3516</v>
      </c>
      <c r="B3517">
        <v>230</v>
      </c>
      <c r="C3517">
        <v>7</v>
      </c>
      <c r="D3517">
        <v>40</v>
      </c>
      <c r="E3517" t="s">
        <v>6</v>
      </c>
      <c r="F3517">
        <v>26</v>
      </c>
      <c r="G3517" t="s">
        <v>2</v>
      </c>
      <c r="H3517" t="s">
        <v>18</v>
      </c>
      <c r="I3517" t="s">
        <v>22</v>
      </c>
    </row>
    <row r="3518" spans="1:9">
      <c r="A3518">
        <v>3517</v>
      </c>
      <c r="B3518">
        <v>952</v>
      </c>
      <c r="C3518">
        <v>6</v>
      </c>
      <c r="D3518">
        <v>40</v>
      </c>
      <c r="E3518" t="s">
        <v>6</v>
      </c>
      <c r="F3518">
        <v>19</v>
      </c>
      <c r="G3518" t="s">
        <v>2</v>
      </c>
      <c r="H3518" t="s">
        <v>18</v>
      </c>
      <c r="I3518" t="s">
        <v>21</v>
      </c>
    </row>
    <row r="3519" spans="1:9">
      <c r="A3519">
        <v>3518</v>
      </c>
      <c r="B3519">
        <v>840</v>
      </c>
      <c r="C3519">
        <v>9</v>
      </c>
      <c r="D3519">
        <v>90</v>
      </c>
      <c r="E3519" t="s">
        <v>6</v>
      </c>
      <c r="F3519">
        <v>19</v>
      </c>
      <c r="G3519" t="s">
        <v>2</v>
      </c>
      <c r="H3519" t="s">
        <v>18</v>
      </c>
      <c r="I3519" t="s">
        <v>24</v>
      </c>
    </row>
    <row r="3520" spans="1:9">
      <c r="A3520">
        <v>3519</v>
      </c>
      <c r="B3520">
        <v>1146</v>
      </c>
      <c r="C3520">
        <v>1</v>
      </c>
      <c r="D3520">
        <v>145</v>
      </c>
      <c r="E3520" t="s">
        <v>5</v>
      </c>
      <c r="F3520">
        <v>29</v>
      </c>
      <c r="G3520" t="s">
        <v>1</v>
      </c>
      <c r="H3520" t="s">
        <v>17</v>
      </c>
      <c r="I3520" t="s">
        <v>8</v>
      </c>
    </row>
    <row r="3521" spans="1:9">
      <c r="A3521">
        <v>3520</v>
      </c>
      <c r="B3521">
        <v>274</v>
      </c>
      <c r="C3521">
        <v>9</v>
      </c>
      <c r="D3521">
        <v>40</v>
      </c>
      <c r="E3521" t="s">
        <v>5</v>
      </c>
      <c r="F3521">
        <v>23</v>
      </c>
      <c r="G3521" t="s">
        <v>2</v>
      </c>
      <c r="H3521" t="s">
        <v>18</v>
      </c>
      <c r="I3521" t="s">
        <v>24</v>
      </c>
    </row>
    <row r="3522" spans="1:9">
      <c r="A3522">
        <v>3521</v>
      </c>
      <c r="B3522">
        <v>72</v>
      </c>
      <c r="C3522">
        <v>4</v>
      </c>
      <c r="D3522">
        <v>196</v>
      </c>
      <c r="E3522" t="s">
        <v>5</v>
      </c>
      <c r="F3522">
        <v>22</v>
      </c>
      <c r="G3522" t="s">
        <v>1</v>
      </c>
      <c r="H3522" t="s">
        <v>18</v>
      </c>
      <c r="I3522" t="s">
        <v>11</v>
      </c>
    </row>
    <row r="3523" spans="1:9">
      <c r="A3523">
        <v>3522</v>
      </c>
      <c r="B3523">
        <v>879</v>
      </c>
      <c r="C3523">
        <v>1</v>
      </c>
      <c r="D3523">
        <v>90</v>
      </c>
      <c r="E3523" t="s">
        <v>5</v>
      </c>
      <c r="F3523">
        <v>45</v>
      </c>
      <c r="G3523" t="s">
        <v>1</v>
      </c>
      <c r="H3523" t="s">
        <v>18</v>
      </c>
      <c r="I3523" t="s">
        <v>8</v>
      </c>
    </row>
    <row r="3524" spans="1:9">
      <c r="A3524">
        <v>3523</v>
      </c>
      <c r="B3524">
        <v>238</v>
      </c>
      <c r="C3524">
        <v>5</v>
      </c>
      <c r="D3524">
        <v>90</v>
      </c>
      <c r="E3524" t="s">
        <v>5</v>
      </c>
      <c r="F3524">
        <v>20</v>
      </c>
      <c r="G3524" t="s">
        <v>1</v>
      </c>
      <c r="H3524" t="s">
        <v>18</v>
      </c>
      <c r="I3524" t="s">
        <v>12</v>
      </c>
    </row>
    <row r="3525" spans="1:9">
      <c r="A3525">
        <v>3524</v>
      </c>
      <c r="B3525">
        <v>151</v>
      </c>
      <c r="C3525">
        <v>8</v>
      </c>
      <c r="D3525">
        <v>40</v>
      </c>
      <c r="E3525" t="s">
        <v>6</v>
      </c>
      <c r="F3525">
        <v>23</v>
      </c>
      <c r="G3525" t="s">
        <v>2</v>
      </c>
      <c r="H3525" t="s">
        <v>18</v>
      </c>
      <c r="I3525" t="s">
        <v>23</v>
      </c>
    </row>
    <row r="3526" spans="1:9">
      <c r="A3526">
        <v>3525</v>
      </c>
      <c r="B3526">
        <v>1454</v>
      </c>
      <c r="C3526">
        <v>4</v>
      </c>
      <c r="D3526">
        <v>157</v>
      </c>
      <c r="E3526" t="s">
        <v>6</v>
      </c>
      <c r="F3526">
        <v>30</v>
      </c>
      <c r="G3526" t="s">
        <v>1</v>
      </c>
      <c r="H3526" t="s">
        <v>18</v>
      </c>
      <c r="I3526" t="s">
        <v>11</v>
      </c>
    </row>
    <row r="3527" spans="1:9">
      <c r="A3527">
        <v>3526</v>
      </c>
      <c r="B3527">
        <v>1455</v>
      </c>
      <c r="C3527">
        <v>4</v>
      </c>
      <c r="D3527">
        <v>90</v>
      </c>
      <c r="E3527" t="s">
        <v>6</v>
      </c>
      <c r="F3527">
        <v>47</v>
      </c>
      <c r="G3527" t="s">
        <v>1</v>
      </c>
      <c r="H3527" t="s">
        <v>18</v>
      </c>
      <c r="I3527" t="s">
        <v>11</v>
      </c>
    </row>
    <row r="3528" spans="1:9">
      <c r="A3528">
        <v>3527</v>
      </c>
      <c r="B3528">
        <v>84</v>
      </c>
      <c r="C3528">
        <v>1</v>
      </c>
      <c r="D3528">
        <v>166</v>
      </c>
      <c r="E3528" t="s">
        <v>6</v>
      </c>
      <c r="F3528">
        <v>30</v>
      </c>
      <c r="G3528" t="s">
        <v>1</v>
      </c>
      <c r="H3528" t="s">
        <v>17</v>
      </c>
      <c r="I3528" t="s">
        <v>8</v>
      </c>
    </row>
    <row r="3529" spans="1:9">
      <c r="A3529">
        <v>3528</v>
      </c>
      <c r="B3529">
        <v>763</v>
      </c>
      <c r="C3529">
        <v>9</v>
      </c>
      <c r="D3529">
        <v>40</v>
      </c>
      <c r="E3529" t="s">
        <v>5</v>
      </c>
      <c r="F3529">
        <v>31</v>
      </c>
      <c r="G3529" t="s">
        <v>2</v>
      </c>
      <c r="H3529" t="s">
        <v>18</v>
      </c>
      <c r="I3529" t="s">
        <v>24</v>
      </c>
    </row>
    <row r="3530" spans="1:9">
      <c r="A3530">
        <v>3529</v>
      </c>
      <c r="B3530">
        <v>1308</v>
      </c>
      <c r="C3530">
        <v>8</v>
      </c>
      <c r="D3530">
        <v>151</v>
      </c>
      <c r="E3530" t="s">
        <v>5</v>
      </c>
      <c r="F3530">
        <v>28</v>
      </c>
      <c r="G3530" t="s">
        <v>2</v>
      </c>
      <c r="H3530" t="s">
        <v>18</v>
      </c>
      <c r="I3530" t="s">
        <v>23</v>
      </c>
    </row>
    <row r="3531" spans="1:9">
      <c r="A3531">
        <v>3530</v>
      </c>
      <c r="B3531">
        <v>401</v>
      </c>
      <c r="C3531">
        <v>6</v>
      </c>
      <c r="D3531">
        <v>90</v>
      </c>
      <c r="E3531" t="s">
        <v>5</v>
      </c>
      <c r="F3531">
        <v>22</v>
      </c>
      <c r="G3531" t="s">
        <v>2</v>
      </c>
      <c r="H3531" t="s">
        <v>18</v>
      </c>
      <c r="I3531" t="s">
        <v>21</v>
      </c>
    </row>
    <row r="3532" spans="1:9">
      <c r="A3532">
        <v>3531</v>
      </c>
      <c r="B3532">
        <v>785</v>
      </c>
      <c r="C3532">
        <v>1</v>
      </c>
      <c r="D3532">
        <v>195</v>
      </c>
      <c r="E3532" t="s">
        <v>6</v>
      </c>
      <c r="F3532">
        <v>30</v>
      </c>
      <c r="G3532" t="s">
        <v>1</v>
      </c>
      <c r="H3532" t="s">
        <v>18</v>
      </c>
      <c r="I3532" t="s">
        <v>8</v>
      </c>
    </row>
    <row r="3533" spans="1:9">
      <c r="A3533">
        <v>3532</v>
      </c>
      <c r="B3533">
        <v>773</v>
      </c>
      <c r="C3533">
        <v>3</v>
      </c>
      <c r="D3533">
        <v>90</v>
      </c>
      <c r="E3533" t="s">
        <v>6</v>
      </c>
      <c r="F3533">
        <v>29</v>
      </c>
      <c r="G3533" t="s">
        <v>1</v>
      </c>
      <c r="H3533" t="s">
        <v>18</v>
      </c>
      <c r="I3533" t="s">
        <v>10</v>
      </c>
    </row>
    <row r="3534" spans="1:9">
      <c r="A3534">
        <v>3533</v>
      </c>
      <c r="B3534">
        <v>893</v>
      </c>
      <c r="C3534">
        <v>5</v>
      </c>
      <c r="D3534">
        <v>90</v>
      </c>
      <c r="E3534" t="s">
        <v>6</v>
      </c>
      <c r="F3534">
        <v>23</v>
      </c>
      <c r="G3534" t="s">
        <v>1</v>
      </c>
      <c r="H3534" t="s">
        <v>18</v>
      </c>
      <c r="I3534" t="s">
        <v>12</v>
      </c>
    </row>
    <row r="3535" spans="1:9">
      <c r="A3535">
        <v>3534</v>
      </c>
      <c r="B3535">
        <v>2037</v>
      </c>
      <c r="C3535">
        <v>1</v>
      </c>
      <c r="D3535">
        <v>248</v>
      </c>
      <c r="E3535" t="s">
        <v>5</v>
      </c>
      <c r="F3535">
        <v>35</v>
      </c>
      <c r="G3535" t="s">
        <v>1</v>
      </c>
      <c r="H3535" t="s">
        <v>18</v>
      </c>
      <c r="I3535" t="s">
        <v>8</v>
      </c>
    </row>
    <row r="3536" spans="1:9">
      <c r="A3536">
        <v>3535</v>
      </c>
      <c r="B3536">
        <v>565</v>
      </c>
      <c r="C3536">
        <v>2</v>
      </c>
      <c r="D3536">
        <v>126</v>
      </c>
      <c r="E3536" t="s">
        <v>5</v>
      </c>
      <c r="F3536">
        <v>34</v>
      </c>
      <c r="G3536" t="s">
        <v>1</v>
      </c>
      <c r="H3536" t="s">
        <v>18</v>
      </c>
      <c r="I3536" t="s">
        <v>9</v>
      </c>
    </row>
    <row r="3537" spans="1:9">
      <c r="A3537">
        <v>3536</v>
      </c>
      <c r="B3537">
        <v>1850</v>
      </c>
      <c r="C3537">
        <v>6</v>
      </c>
      <c r="D3537">
        <v>90</v>
      </c>
      <c r="E3537" t="s">
        <v>5</v>
      </c>
      <c r="F3537">
        <v>35</v>
      </c>
      <c r="G3537" t="s">
        <v>2</v>
      </c>
      <c r="H3537" t="s">
        <v>18</v>
      </c>
      <c r="I3537" t="s">
        <v>21</v>
      </c>
    </row>
    <row r="3538" spans="1:9">
      <c r="A3538">
        <v>3537</v>
      </c>
      <c r="B3538">
        <v>421</v>
      </c>
      <c r="C3538">
        <v>5</v>
      </c>
      <c r="D3538">
        <v>144</v>
      </c>
      <c r="E3538" t="s">
        <v>5</v>
      </c>
      <c r="F3538">
        <v>18</v>
      </c>
      <c r="G3538" t="s">
        <v>1</v>
      </c>
      <c r="H3538" t="s">
        <v>18</v>
      </c>
      <c r="I3538" t="s">
        <v>12</v>
      </c>
    </row>
    <row r="3539" spans="1:9">
      <c r="A3539">
        <v>3538</v>
      </c>
      <c r="B3539">
        <v>1114</v>
      </c>
      <c r="C3539">
        <v>4</v>
      </c>
      <c r="D3539">
        <v>152</v>
      </c>
      <c r="E3539" t="s">
        <v>6</v>
      </c>
      <c r="F3539">
        <v>30</v>
      </c>
      <c r="G3539" t="s">
        <v>1</v>
      </c>
      <c r="H3539" t="s">
        <v>17</v>
      </c>
      <c r="I3539" t="s">
        <v>11</v>
      </c>
    </row>
    <row r="3540" spans="1:9">
      <c r="A3540">
        <v>3539</v>
      </c>
      <c r="B3540">
        <v>2033</v>
      </c>
      <c r="C3540">
        <v>2</v>
      </c>
      <c r="D3540">
        <v>179</v>
      </c>
      <c r="E3540" t="s">
        <v>6</v>
      </c>
      <c r="F3540">
        <v>23</v>
      </c>
      <c r="G3540" t="s">
        <v>1</v>
      </c>
      <c r="H3540" t="s">
        <v>18</v>
      </c>
      <c r="I3540" t="s">
        <v>9</v>
      </c>
    </row>
    <row r="3541" spans="1:9">
      <c r="A3541">
        <v>3540</v>
      </c>
      <c r="B3541">
        <v>1486</v>
      </c>
      <c r="C3541">
        <v>6</v>
      </c>
      <c r="D3541">
        <v>40</v>
      </c>
      <c r="E3541" t="s">
        <v>6</v>
      </c>
      <c r="F3541">
        <v>29</v>
      </c>
      <c r="G3541" t="s">
        <v>2</v>
      </c>
      <c r="H3541" t="s">
        <v>18</v>
      </c>
      <c r="I3541" t="s">
        <v>21</v>
      </c>
    </row>
    <row r="3542" spans="1:9">
      <c r="A3542">
        <v>3541</v>
      </c>
      <c r="B3542">
        <v>1155</v>
      </c>
      <c r="C3542">
        <v>1</v>
      </c>
      <c r="D3542">
        <v>111</v>
      </c>
      <c r="E3542" t="s">
        <v>6</v>
      </c>
      <c r="F3542">
        <v>34</v>
      </c>
      <c r="G3542" t="s">
        <v>1</v>
      </c>
      <c r="H3542" t="s">
        <v>17</v>
      </c>
      <c r="I3542" t="s">
        <v>8</v>
      </c>
    </row>
    <row r="3543" spans="1:9">
      <c r="A3543">
        <v>3542</v>
      </c>
      <c r="B3543">
        <v>256</v>
      </c>
      <c r="C3543">
        <v>6</v>
      </c>
      <c r="D3543">
        <v>90</v>
      </c>
      <c r="E3543" t="s">
        <v>5</v>
      </c>
      <c r="F3543">
        <v>28</v>
      </c>
      <c r="G3543" t="s">
        <v>2</v>
      </c>
      <c r="H3543" t="s">
        <v>18</v>
      </c>
      <c r="I3543" t="s">
        <v>21</v>
      </c>
    </row>
    <row r="3544" spans="1:9">
      <c r="A3544">
        <v>3543</v>
      </c>
      <c r="B3544">
        <v>752</v>
      </c>
      <c r="C3544">
        <v>3</v>
      </c>
      <c r="D3544">
        <v>98</v>
      </c>
      <c r="E3544" t="s">
        <v>5</v>
      </c>
      <c r="F3544">
        <v>32</v>
      </c>
      <c r="G3544" t="s">
        <v>1</v>
      </c>
      <c r="H3544" t="s">
        <v>17</v>
      </c>
      <c r="I3544" t="s">
        <v>10</v>
      </c>
    </row>
    <row r="3545" spans="1:9">
      <c r="A3545">
        <v>3544</v>
      </c>
      <c r="B3545">
        <v>1292</v>
      </c>
      <c r="C3545">
        <v>8</v>
      </c>
      <c r="D3545">
        <v>90</v>
      </c>
      <c r="E3545" t="s">
        <v>5</v>
      </c>
      <c r="F3545">
        <v>37</v>
      </c>
      <c r="G3545" t="s">
        <v>2</v>
      </c>
      <c r="H3545" t="s">
        <v>18</v>
      </c>
      <c r="I3545" t="s">
        <v>23</v>
      </c>
    </row>
    <row r="3546" spans="1:9">
      <c r="A3546">
        <v>3545</v>
      </c>
      <c r="B3546">
        <v>1116</v>
      </c>
      <c r="C3546">
        <v>7</v>
      </c>
      <c r="D3546">
        <v>40</v>
      </c>
      <c r="E3546" t="s">
        <v>6</v>
      </c>
      <c r="F3546">
        <v>26</v>
      </c>
      <c r="G3546" t="s">
        <v>2</v>
      </c>
      <c r="H3546" t="s">
        <v>18</v>
      </c>
      <c r="I3546" t="s">
        <v>22</v>
      </c>
    </row>
    <row r="3547" spans="1:9">
      <c r="A3547">
        <v>3546</v>
      </c>
      <c r="B3547">
        <v>1739</v>
      </c>
      <c r="C3547">
        <v>3</v>
      </c>
      <c r="D3547">
        <v>197</v>
      </c>
      <c r="E3547" t="s">
        <v>6</v>
      </c>
      <c r="F3547">
        <v>33</v>
      </c>
      <c r="G3547" t="s">
        <v>1</v>
      </c>
      <c r="H3547" t="s">
        <v>18</v>
      </c>
      <c r="I3547" t="s">
        <v>10</v>
      </c>
    </row>
    <row r="3548" spans="1:9">
      <c r="A3548">
        <v>3547</v>
      </c>
      <c r="B3548">
        <v>1139</v>
      </c>
      <c r="C3548">
        <v>5</v>
      </c>
      <c r="D3548">
        <v>90</v>
      </c>
      <c r="E3548" t="s">
        <v>6</v>
      </c>
      <c r="F3548">
        <v>20</v>
      </c>
      <c r="G3548" t="s">
        <v>1</v>
      </c>
      <c r="H3548" t="s">
        <v>18</v>
      </c>
      <c r="I3548" t="s">
        <v>12</v>
      </c>
    </row>
    <row r="3549" spans="1:9">
      <c r="A3549">
        <v>3548</v>
      </c>
      <c r="B3549">
        <v>65</v>
      </c>
      <c r="C3549">
        <v>3</v>
      </c>
      <c r="D3549">
        <v>179</v>
      </c>
      <c r="E3549" t="s">
        <v>6</v>
      </c>
      <c r="F3549">
        <v>30</v>
      </c>
      <c r="G3549" t="s">
        <v>1</v>
      </c>
      <c r="H3549" t="s">
        <v>18</v>
      </c>
      <c r="I3549" t="s">
        <v>10</v>
      </c>
    </row>
    <row r="3550" spans="1:9">
      <c r="A3550">
        <v>3549</v>
      </c>
      <c r="B3550">
        <v>1029</v>
      </c>
      <c r="C3550">
        <v>5</v>
      </c>
      <c r="D3550">
        <v>233</v>
      </c>
      <c r="E3550" t="s">
        <v>6</v>
      </c>
      <c r="F3550">
        <v>20</v>
      </c>
      <c r="G3550" t="s">
        <v>1</v>
      </c>
      <c r="H3550" t="s">
        <v>18</v>
      </c>
      <c r="I3550" t="s">
        <v>12</v>
      </c>
    </row>
    <row r="3551" spans="1:9">
      <c r="A3551">
        <v>3550</v>
      </c>
      <c r="B3551">
        <v>327</v>
      </c>
      <c r="C3551">
        <v>1</v>
      </c>
      <c r="D3551">
        <v>90</v>
      </c>
      <c r="E3551" t="s">
        <v>5</v>
      </c>
      <c r="F3551">
        <v>27</v>
      </c>
      <c r="G3551" t="s">
        <v>1</v>
      </c>
      <c r="H3551" t="s">
        <v>18</v>
      </c>
      <c r="I3551" t="s">
        <v>8</v>
      </c>
    </row>
    <row r="3552" spans="1:9">
      <c r="A3552">
        <v>3551</v>
      </c>
      <c r="B3552">
        <v>1267</v>
      </c>
      <c r="C3552">
        <v>9</v>
      </c>
      <c r="D3552">
        <v>361</v>
      </c>
      <c r="E3552" t="s">
        <v>5</v>
      </c>
      <c r="F3552">
        <v>36</v>
      </c>
      <c r="G3552" t="s">
        <v>2</v>
      </c>
      <c r="H3552" t="s">
        <v>17</v>
      </c>
      <c r="I3552" t="s">
        <v>24</v>
      </c>
    </row>
    <row r="3553" spans="1:9">
      <c r="A3553">
        <v>3552</v>
      </c>
      <c r="B3553">
        <v>1835</v>
      </c>
      <c r="C3553">
        <v>8</v>
      </c>
      <c r="D3553">
        <v>40</v>
      </c>
      <c r="E3553" t="s">
        <v>6</v>
      </c>
      <c r="F3553">
        <v>30</v>
      </c>
      <c r="G3553" t="s">
        <v>2</v>
      </c>
      <c r="H3553" t="s">
        <v>18</v>
      </c>
      <c r="I3553" t="s">
        <v>23</v>
      </c>
    </row>
    <row r="3554" spans="1:9">
      <c r="A3554">
        <v>3553</v>
      </c>
      <c r="B3554">
        <v>96</v>
      </c>
      <c r="C3554">
        <v>4</v>
      </c>
      <c r="D3554">
        <v>137</v>
      </c>
      <c r="E3554" t="s">
        <v>5</v>
      </c>
      <c r="F3554">
        <v>24</v>
      </c>
      <c r="G3554" t="s">
        <v>1</v>
      </c>
      <c r="H3554" t="s">
        <v>17</v>
      </c>
      <c r="I3554" t="s">
        <v>11</v>
      </c>
    </row>
    <row r="3555" spans="1:9">
      <c r="A3555">
        <v>3554</v>
      </c>
      <c r="B3555">
        <v>775</v>
      </c>
      <c r="C3555">
        <v>8</v>
      </c>
      <c r="D3555">
        <v>40</v>
      </c>
      <c r="E3555" t="s">
        <v>6</v>
      </c>
      <c r="F3555">
        <v>29</v>
      </c>
      <c r="G3555" t="s">
        <v>2</v>
      </c>
      <c r="H3555" t="s">
        <v>18</v>
      </c>
      <c r="I3555" t="s">
        <v>23</v>
      </c>
    </row>
    <row r="3556" spans="1:9">
      <c r="A3556">
        <v>3555</v>
      </c>
      <c r="B3556">
        <v>120</v>
      </c>
      <c r="C3556">
        <v>4</v>
      </c>
      <c r="D3556">
        <v>246</v>
      </c>
      <c r="E3556" t="s">
        <v>6</v>
      </c>
      <c r="F3556">
        <v>27</v>
      </c>
      <c r="G3556" t="s">
        <v>1</v>
      </c>
      <c r="H3556" t="s">
        <v>17</v>
      </c>
      <c r="I3556" t="s">
        <v>11</v>
      </c>
    </row>
    <row r="3557" spans="1:9">
      <c r="A3557">
        <v>3556</v>
      </c>
      <c r="B3557">
        <v>2112</v>
      </c>
      <c r="C3557">
        <v>5</v>
      </c>
      <c r="D3557">
        <v>138</v>
      </c>
      <c r="E3557" t="s">
        <v>6</v>
      </c>
      <c r="F3557">
        <v>27</v>
      </c>
      <c r="G3557" t="s">
        <v>1</v>
      </c>
      <c r="H3557" t="s">
        <v>17</v>
      </c>
      <c r="I3557" t="s">
        <v>12</v>
      </c>
    </row>
    <row r="3558" spans="1:9">
      <c r="A3558">
        <v>3557</v>
      </c>
      <c r="B3558">
        <v>824</v>
      </c>
      <c r="C3558">
        <v>6</v>
      </c>
      <c r="D3558">
        <v>40</v>
      </c>
      <c r="E3558" t="s">
        <v>6</v>
      </c>
      <c r="F3558">
        <v>19</v>
      </c>
      <c r="G3558" t="s">
        <v>2</v>
      </c>
      <c r="H3558" t="s">
        <v>18</v>
      </c>
      <c r="I3558" t="s">
        <v>21</v>
      </c>
    </row>
    <row r="3559" spans="1:9">
      <c r="A3559">
        <v>3558</v>
      </c>
      <c r="B3559">
        <v>64</v>
      </c>
      <c r="C3559">
        <v>2</v>
      </c>
      <c r="D3559">
        <v>206</v>
      </c>
      <c r="E3559" t="s">
        <v>6</v>
      </c>
      <c r="F3559">
        <v>35</v>
      </c>
      <c r="G3559" t="s">
        <v>1</v>
      </c>
      <c r="H3559" t="s">
        <v>17</v>
      </c>
      <c r="I3559" t="s">
        <v>9</v>
      </c>
    </row>
    <row r="3560" spans="1:9">
      <c r="A3560">
        <v>3559</v>
      </c>
      <c r="B3560">
        <v>1391</v>
      </c>
      <c r="C3560">
        <v>1</v>
      </c>
      <c r="D3560">
        <v>191</v>
      </c>
      <c r="E3560" t="s">
        <v>5</v>
      </c>
      <c r="F3560">
        <v>21</v>
      </c>
      <c r="G3560" t="s">
        <v>1</v>
      </c>
      <c r="H3560" t="s">
        <v>18</v>
      </c>
      <c r="I3560" t="s">
        <v>8</v>
      </c>
    </row>
    <row r="3561" spans="1:9">
      <c r="A3561">
        <v>3560</v>
      </c>
      <c r="B3561">
        <v>1581</v>
      </c>
      <c r="C3561">
        <v>8</v>
      </c>
      <c r="D3561">
        <v>40</v>
      </c>
      <c r="E3561" t="s">
        <v>5</v>
      </c>
      <c r="F3561">
        <v>34</v>
      </c>
      <c r="G3561" t="s">
        <v>2</v>
      </c>
      <c r="H3561" t="s">
        <v>18</v>
      </c>
      <c r="I3561" t="s">
        <v>23</v>
      </c>
    </row>
    <row r="3562" spans="1:9">
      <c r="A3562">
        <v>3561</v>
      </c>
      <c r="B3562">
        <v>1765</v>
      </c>
      <c r="C3562">
        <v>2</v>
      </c>
      <c r="D3562">
        <v>200</v>
      </c>
      <c r="E3562" t="s">
        <v>6</v>
      </c>
      <c r="F3562">
        <v>20</v>
      </c>
      <c r="G3562" t="s">
        <v>1</v>
      </c>
      <c r="H3562" t="s">
        <v>17</v>
      </c>
      <c r="I3562" t="s">
        <v>9</v>
      </c>
    </row>
    <row r="3563" spans="1:9">
      <c r="A3563">
        <v>3562</v>
      </c>
      <c r="B3563">
        <v>1862</v>
      </c>
      <c r="C3563">
        <v>3</v>
      </c>
      <c r="D3563">
        <v>124</v>
      </c>
      <c r="E3563" t="s">
        <v>6</v>
      </c>
      <c r="F3563">
        <v>32</v>
      </c>
      <c r="G3563" t="s">
        <v>1</v>
      </c>
      <c r="H3563" t="s">
        <v>17</v>
      </c>
      <c r="I3563" t="s">
        <v>10</v>
      </c>
    </row>
    <row r="3564" spans="1:9">
      <c r="A3564">
        <v>3563</v>
      </c>
      <c r="B3564">
        <v>189</v>
      </c>
      <c r="C3564">
        <v>7</v>
      </c>
      <c r="D3564">
        <v>40</v>
      </c>
      <c r="E3564" t="s">
        <v>5</v>
      </c>
      <c r="F3564">
        <v>32</v>
      </c>
      <c r="G3564" t="s">
        <v>2</v>
      </c>
      <c r="H3564" t="s">
        <v>18</v>
      </c>
      <c r="I3564" t="s">
        <v>22</v>
      </c>
    </row>
    <row r="3565" spans="1:9">
      <c r="A3565">
        <v>3564</v>
      </c>
      <c r="B3565">
        <v>1884</v>
      </c>
      <c r="C3565">
        <v>7</v>
      </c>
      <c r="D3565">
        <v>90</v>
      </c>
      <c r="E3565" t="s">
        <v>6</v>
      </c>
      <c r="F3565">
        <v>30</v>
      </c>
      <c r="G3565" t="s">
        <v>2</v>
      </c>
      <c r="H3565" t="s">
        <v>18</v>
      </c>
      <c r="I3565" t="s">
        <v>22</v>
      </c>
    </row>
    <row r="3566" spans="1:9">
      <c r="A3566">
        <v>3565</v>
      </c>
      <c r="B3566">
        <v>45</v>
      </c>
      <c r="C3566">
        <v>4</v>
      </c>
      <c r="D3566">
        <v>191</v>
      </c>
      <c r="E3566" t="s">
        <v>5</v>
      </c>
      <c r="F3566">
        <v>18</v>
      </c>
      <c r="G3566" t="s">
        <v>1</v>
      </c>
      <c r="H3566" t="s">
        <v>18</v>
      </c>
      <c r="I3566" t="s">
        <v>11</v>
      </c>
    </row>
    <row r="3567" spans="1:9">
      <c r="A3567">
        <v>3566</v>
      </c>
      <c r="B3567">
        <v>1604</v>
      </c>
      <c r="C3567">
        <v>3</v>
      </c>
      <c r="D3567">
        <v>90</v>
      </c>
      <c r="E3567" t="s">
        <v>6</v>
      </c>
      <c r="F3567">
        <v>21</v>
      </c>
      <c r="G3567" t="s">
        <v>1</v>
      </c>
      <c r="H3567" t="s">
        <v>18</v>
      </c>
      <c r="I3567" t="s">
        <v>10</v>
      </c>
    </row>
    <row r="3568" spans="1:9">
      <c r="A3568">
        <v>3567</v>
      </c>
      <c r="B3568">
        <v>546</v>
      </c>
      <c r="C3568">
        <v>2</v>
      </c>
      <c r="D3568">
        <v>184</v>
      </c>
      <c r="E3568" t="s">
        <v>6</v>
      </c>
      <c r="F3568">
        <v>32</v>
      </c>
      <c r="G3568" t="s">
        <v>1</v>
      </c>
      <c r="H3568" t="s">
        <v>18</v>
      </c>
      <c r="I3568" t="s">
        <v>9</v>
      </c>
    </row>
    <row r="3569" spans="1:9">
      <c r="A3569">
        <v>3568</v>
      </c>
      <c r="B3569">
        <v>1151</v>
      </c>
      <c r="C3569">
        <v>4</v>
      </c>
      <c r="D3569">
        <v>174</v>
      </c>
      <c r="E3569" t="s">
        <v>6</v>
      </c>
      <c r="F3569">
        <v>32</v>
      </c>
      <c r="G3569" t="s">
        <v>1</v>
      </c>
      <c r="H3569" t="s">
        <v>18</v>
      </c>
      <c r="I3569" t="s">
        <v>11</v>
      </c>
    </row>
    <row r="3570" spans="1:9">
      <c r="A3570">
        <v>3569</v>
      </c>
      <c r="B3570">
        <v>1129</v>
      </c>
      <c r="C3570">
        <v>1</v>
      </c>
      <c r="D3570">
        <v>126</v>
      </c>
      <c r="E3570" t="s">
        <v>6</v>
      </c>
      <c r="F3570">
        <v>32</v>
      </c>
      <c r="G3570" t="s">
        <v>1</v>
      </c>
      <c r="H3570" t="s">
        <v>18</v>
      </c>
      <c r="I3570" t="s">
        <v>8</v>
      </c>
    </row>
    <row r="3571" spans="1:9">
      <c r="A3571">
        <v>3570</v>
      </c>
      <c r="B3571">
        <v>981</v>
      </c>
      <c r="C3571">
        <v>8</v>
      </c>
      <c r="D3571">
        <v>164</v>
      </c>
      <c r="E3571" t="s">
        <v>6</v>
      </c>
      <c r="F3571">
        <v>31</v>
      </c>
      <c r="G3571" t="s">
        <v>2</v>
      </c>
      <c r="H3571" t="s">
        <v>18</v>
      </c>
      <c r="I3571" t="s">
        <v>23</v>
      </c>
    </row>
    <row r="3572" spans="1:9">
      <c r="A3572">
        <v>3571</v>
      </c>
      <c r="B3572">
        <v>1783</v>
      </c>
      <c r="C3572">
        <v>1</v>
      </c>
      <c r="D3572">
        <v>173</v>
      </c>
      <c r="E3572" t="s">
        <v>6</v>
      </c>
      <c r="F3572">
        <v>33</v>
      </c>
      <c r="G3572" t="s">
        <v>1</v>
      </c>
      <c r="H3572" t="s">
        <v>17</v>
      </c>
      <c r="I3572" t="s">
        <v>8</v>
      </c>
    </row>
    <row r="3573" spans="1:9">
      <c r="A3573">
        <v>3572</v>
      </c>
      <c r="B3573">
        <v>1611</v>
      </c>
      <c r="C3573">
        <v>3</v>
      </c>
      <c r="D3573">
        <v>90</v>
      </c>
      <c r="E3573" t="s">
        <v>5</v>
      </c>
      <c r="F3573">
        <v>36</v>
      </c>
      <c r="G3573" t="s">
        <v>1</v>
      </c>
      <c r="H3573" t="s">
        <v>18</v>
      </c>
      <c r="I3573" t="s">
        <v>10</v>
      </c>
    </row>
    <row r="3574" spans="1:9">
      <c r="A3574">
        <v>3573</v>
      </c>
      <c r="B3574">
        <v>1488</v>
      </c>
      <c r="C3574">
        <v>4</v>
      </c>
      <c r="D3574">
        <v>168</v>
      </c>
      <c r="E3574" t="s">
        <v>6</v>
      </c>
      <c r="F3574">
        <v>25</v>
      </c>
      <c r="G3574" t="s">
        <v>1</v>
      </c>
      <c r="H3574" t="s">
        <v>17</v>
      </c>
      <c r="I3574" t="s">
        <v>11</v>
      </c>
    </row>
    <row r="3575" spans="1:9">
      <c r="A3575">
        <v>3574</v>
      </c>
      <c r="B3575">
        <v>1647</v>
      </c>
      <c r="C3575">
        <v>8</v>
      </c>
      <c r="D3575">
        <v>90</v>
      </c>
      <c r="E3575" t="s">
        <v>5</v>
      </c>
      <c r="F3575">
        <v>28</v>
      </c>
      <c r="G3575" t="s">
        <v>2</v>
      </c>
      <c r="H3575" t="s">
        <v>18</v>
      </c>
      <c r="I3575" t="s">
        <v>23</v>
      </c>
    </row>
    <row r="3576" spans="1:9">
      <c r="A3576">
        <v>3575</v>
      </c>
      <c r="B3576">
        <v>1555</v>
      </c>
      <c r="C3576">
        <v>2</v>
      </c>
      <c r="D3576">
        <v>209</v>
      </c>
      <c r="E3576" t="s">
        <v>6</v>
      </c>
      <c r="F3576">
        <v>32</v>
      </c>
      <c r="G3576" t="s">
        <v>1</v>
      </c>
      <c r="H3576" t="s">
        <v>18</v>
      </c>
      <c r="I3576" t="s">
        <v>9</v>
      </c>
    </row>
    <row r="3577" spans="1:9">
      <c r="A3577">
        <v>3576</v>
      </c>
      <c r="B3577">
        <v>451</v>
      </c>
      <c r="C3577">
        <v>2</v>
      </c>
      <c r="D3577">
        <v>103</v>
      </c>
      <c r="E3577" t="s">
        <v>6</v>
      </c>
      <c r="F3577">
        <v>30</v>
      </c>
      <c r="G3577" t="s">
        <v>1</v>
      </c>
      <c r="H3577" t="s">
        <v>17</v>
      </c>
      <c r="I3577" t="s">
        <v>9</v>
      </c>
    </row>
    <row r="3578" spans="1:9">
      <c r="A3578">
        <v>3577</v>
      </c>
      <c r="B3578">
        <v>1439</v>
      </c>
      <c r="C3578">
        <v>7</v>
      </c>
      <c r="D3578">
        <v>163</v>
      </c>
      <c r="E3578" t="s">
        <v>5</v>
      </c>
      <c r="F3578">
        <v>28</v>
      </c>
      <c r="G3578" t="s">
        <v>2</v>
      </c>
      <c r="H3578" t="s">
        <v>17</v>
      </c>
      <c r="I3578" t="s">
        <v>22</v>
      </c>
    </row>
    <row r="3579" spans="1:9">
      <c r="A3579">
        <v>3578</v>
      </c>
      <c r="B3579">
        <v>1265</v>
      </c>
      <c r="C3579">
        <v>4</v>
      </c>
      <c r="D3579">
        <v>127</v>
      </c>
      <c r="E3579" t="s">
        <v>5</v>
      </c>
      <c r="F3579">
        <v>32</v>
      </c>
      <c r="G3579" t="s">
        <v>1</v>
      </c>
      <c r="H3579" t="s">
        <v>18</v>
      </c>
      <c r="I3579" t="s">
        <v>11</v>
      </c>
    </row>
    <row r="3580" spans="1:9">
      <c r="A3580">
        <v>3579</v>
      </c>
      <c r="B3580">
        <v>82</v>
      </c>
      <c r="C3580">
        <v>4</v>
      </c>
      <c r="D3580">
        <v>140</v>
      </c>
      <c r="E3580" t="s">
        <v>5</v>
      </c>
      <c r="F3580">
        <v>33</v>
      </c>
      <c r="G3580" t="s">
        <v>1</v>
      </c>
      <c r="H3580" t="s">
        <v>18</v>
      </c>
      <c r="I3580" t="s">
        <v>11</v>
      </c>
    </row>
    <row r="3581" spans="1:9">
      <c r="A3581">
        <v>3580</v>
      </c>
      <c r="B3581">
        <v>152</v>
      </c>
      <c r="C3581">
        <v>3</v>
      </c>
      <c r="D3581">
        <v>114</v>
      </c>
      <c r="E3581" t="s">
        <v>6</v>
      </c>
      <c r="F3581">
        <v>21</v>
      </c>
      <c r="G3581" t="s">
        <v>1</v>
      </c>
      <c r="H3581" t="s">
        <v>17</v>
      </c>
      <c r="I3581" t="s">
        <v>10</v>
      </c>
    </row>
    <row r="3582" spans="1:9">
      <c r="A3582">
        <v>3581</v>
      </c>
      <c r="B3582">
        <v>1975</v>
      </c>
      <c r="C3582">
        <v>1</v>
      </c>
      <c r="D3582">
        <v>90</v>
      </c>
      <c r="E3582" t="s">
        <v>5</v>
      </c>
      <c r="F3582">
        <v>22</v>
      </c>
      <c r="G3582" t="s">
        <v>1</v>
      </c>
      <c r="H3582" t="s">
        <v>18</v>
      </c>
      <c r="I3582" t="s">
        <v>8</v>
      </c>
    </row>
    <row r="3583" spans="1:9">
      <c r="A3583">
        <v>3582</v>
      </c>
      <c r="B3583">
        <v>1165</v>
      </c>
      <c r="C3583">
        <v>8</v>
      </c>
      <c r="D3583">
        <v>40</v>
      </c>
      <c r="E3583" t="s">
        <v>6</v>
      </c>
      <c r="F3583">
        <v>27</v>
      </c>
      <c r="G3583" t="s">
        <v>2</v>
      </c>
      <c r="H3583" t="s">
        <v>18</v>
      </c>
      <c r="I3583" t="s">
        <v>23</v>
      </c>
    </row>
    <row r="3584" spans="1:9">
      <c r="A3584">
        <v>3583</v>
      </c>
      <c r="B3584">
        <v>1221</v>
      </c>
      <c r="C3584">
        <v>6</v>
      </c>
      <c r="D3584">
        <v>345</v>
      </c>
      <c r="E3584" t="s">
        <v>5</v>
      </c>
      <c r="F3584">
        <v>30</v>
      </c>
      <c r="G3584" t="s">
        <v>2</v>
      </c>
      <c r="H3584" t="s">
        <v>18</v>
      </c>
      <c r="I3584" t="s">
        <v>21</v>
      </c>
    </row>
    <row r="3585" spans="1:9">
      <c r="A3585">
        <v>3584</v>
      </c>
      <c r="B3585">
        <v>2005</v>
      </c>
      <c r="C3585">
        <v>8</v>
      </c>
      <c r="D3585">
        <v>318</v>
      </c>
      <c r="E3585" t="s">
        <v>6</v>
      </c>
      <c r="F3585">
        <v>18</v>
      </c>
      <c r="G3585" t="s">
        <v>2</v>
      </c>
      <c r="H3585" t="s">
        <v>18</v>
      </c>
      <c r="I3585" t="s">
        <v>23</v>
      </c>
    </row>
    <row r="3586" spans="1:9">
      <c r="A3586">
        <v>3585</v>
      </c>
      <c r="B3586">
        <v>606</v>
      </c>
      <c r="C3586">
        <v>3</v>
      </c>
      <c r="D3586">
        <v>112</v>
      </c>
      <c r="E3586" t="s">
        <v>6</v>
      </c>
      <c r="F3586">
        <v>21</v>
      </c>
      <c r="G3586" t="s">
        <v>1</v>
      </c>
      <c r="H3586" t="s">
        <v>18</v>
      </c>
      <c r="I3586" t="s">
        <v>10</v>
      </c>
    </row>
    <row r="3587" spans="1:9">
      <c r="A3587">
        <v>3586</v>
      </c>
      <c r="B3587">
        <v>649</v>
      </c>
      <c r="C3587">
        <v>4</v>
      </c>
      <c r="D3587">
        <v>201</v>
      </c>
      <c r="E3587" t="s">
        <v>6</v>
      </c>
      <c r="F3587">
        <v>31</v>
      </c>
      <c r="G3587" t="s">
        <v>1</v>
      </c>
      <c r="H3587" t="s">
        <v>17</v>
      </c>
      <c r="I3587" t="s">
        <v>11</v>
      </c>
    </row>
    <row r="3588" spans="1:9">
      <c r="A3588">
        <v>3587</v>
      </c>
      <c r="B3588">
        <v>1598</v>
      </c>
      <c r="C3588">
        <v>3</v>
      </c>
      <c r="D3588">
        <v>193</v>
      </c>
      <c r="E3588" t="s">
        <v>6</v>
      </c>
      <c r="F3588">
        <v>30</v>
      </c>
      <c r="G3588" t="s">
        <v>1</v>
      </c>
      <c r="H3588" t="s">
        <v>17</v>
      </c>
      <c r="I3588" t="s">
        <v>10</v>
      </c>
    </row>
    <row r="3589" spans="1:9">
      <c r="A3589">
        <v>3588</v>
      </c>
      <c r="B3589">
        <v>1705</v>
      </c>
      <c r="C3589">
        <v>6</v>
      </c>
      <c r="D3589">
        <v>40</v>
      </c>
      <c r="E3589" t="s">
        <v>6</v>
      </c>
      <c r="F3589">
        <v>30</v>
      </c>
      <c r="G3589" t="s">
        <v>2</v>
      </c>
      <c r="H3589" t="s">
        <v>18</v>
      </c>
      <c r="I3589" t="s">
        <v>21</v>
      </c>
    </row>
    <row r="3590" spans="1:9">
      <c r="A3590">
        <v>3589</v>
      </c>
      <c r="B3590">
        <v>1613</v>
      </c>
      <c r="C3590">
        <v>1</v>
      </c>
      <c r="D3590">
        <v>244</v>
      </c>
      <c r="E3590" t="s">
        <v>6</v>
      </c>
      <c r="F3590">
        <v>25</v>
      </c>
      <c r="G3590" t="s">
        <v>1</v>
      </c>
      <c r="H3590" t="s">
        <v>18</v>
      </c>
      <c r="I3590" t="s">
        <v>8</v>
      </c>
    </row>
    <row r="3591" spans="1:9">
      <c r="A3591">
        <v>3590</v>
      </c>
      <c r="B3591">
        <v>849</v>
      </c>
      <c r="C3591">
        <v>5</v>
      </c>
      <c r="D3591">
        <v>90</v>
      </c>
      <c r="E3591" t="s">
        <v>5</v>
      </c>
      <c r="F3591">
        <v>27</v>
      </c>
      <c r="G3591" t="s">
        <v>1</v>
      </c>
      <c r="H3591" t="s">
        <v>18</v>
      </c>
      <c r="I3591" t="s">
        <v>12</v>
      </c>
    </row>
    <row r="3592" spans="1:9">
      <c r="A3592">
        <v>3591</v>
      </c>
      <c r="B3592">
        <v>1720</v>
      </c>
      <c r="C3592">
        <v>3</v>
      </c>
      <c r="D3592">
        <v>191</v>
      </c>
      <c r="E3592" t="s">
        <v>6</v>
      </c>
      <c r="F3592">
        <v>33</v>
      </c>
      <c r="G3592" t="s">
        <v>1</v>
      </c>
      <c r="H3592" t="s">
        <v>18</v>
      </c>
      <c r="I3592" t="s">
        <v>10</v>
      </c>
    </row>
    <row r="3593" spans="1:9">
      <c r="A3593">
        <v>3592</v>
      </c>
      <c r="B3593">
        <v>1798</v>
      </c>
      <c r="C3593">
        <v>8</v>
      </c>
      <c r="D3593">
        <v>40</v>
      </c>
      <c r="E3593" t="s">
        <v>5</v>
      </c>
      <c r="F3593">
        <v>23</v>
      </c>
      <c r="G3593" t="s">
        <v>2</v>
      </c>
      <c r="H3593" t="s">
        <v>18</v>
      </c>
      <c r="I3593" t="s">
        <v>23</v>
      </c>
    </row>
    <row r="3594" spans="1:9">
      <c r="A3594">
        <v>3593</v>
      </c>
      <c r="B3594">
        <v>372</v>
      </c>
      <c r="C3594">
        <v>4</v>
      </c>
      <c r="D3594">
        <v>227</v>
      </c>
      <c r="E3594" t="s">
        <v>5</v>
      </c>
      <c r="F3594">
        <v>27</v>
      </c>
      <c r="G3594" t="s">
        <v>1</v>
      </c>
      <c r="H3594" t="s">
        <v>17</v>
      </c>
      <c r="I3594" t="s">
        <v>11</v>
      </c>
    </row>
    <row r="3595" spans="1:9">
      <c r="A3595">
        <v>3594</v>
      </c>
      <c r="B3595">
        <v>1885</v>
      </c>
      <c r="C3595">
        <v>9</v>
      </c>
      <c r="D3595">
        <v>40</v>
      </c>
      <c r="E3595" t="s">
        <v>6</v>
      </c>
      <c r="F3595">
        <v>23</v>
      </c>
      <c r="G3595" t="s">
        <v>2</v>
      </c>
      <c r="H3595" t="s">
        <v>18</v>
      </c>
      <c r="I3595" t="s">
        <v>24</v>
      </c>
    </row>
    <row r="3596" spans="1:9">
      <c r="A3596">
        <v>3595</v>
      </c>
      <c r="B3596">
        <v>951</v>
      </c>
      <c r="C3596">
        <v>9</v>
      </c>
      <c r="D3596">
        <v>90</v>
      </c>
      <c r="E3596" t="s">
        <v>5</v>
      </c>
      <c r="F3596">
        <v>23</v>
      </c>
      <c r="G3596" t="s">
        <v>2</v>
      </c>
      <c r="H3596" t="s">
        <v>18</v>
      </c>
      <c r="I3596" t="s">
        <v>24</v>
      </c>
    </row>
    <row r="3597" spans="1:9">
      <c r="A3597">
        <v>3596</v>
      </c>
      <c r="B3597">
        <v>620</v>
      </c>
      <c r="C3597">
        <v>7</v>
      </c>
      <c r="D3597">
        <v>40</v>
      </c>
      <c r="E3597" t="s">
        <v>6</v>
      </c>
      <c r="F3597">
        <v>38</v>
      </c>
      <c r="G3597" t="s">
        <v>2</v>
      </c>
      <c r="H3597" t="s">
        <v>18</v>
      </c>
      <c r="I3597" t="s">
        <v>22</v>
      </c>
    </row>
    <row r="3598" spans="1:9">
      <c r="A3598">
        <v>3597</v>
      </c>
      <c r="B3598">
        <v>1406</v>
      </c>
      <c r="C3598">
        <v>4</v>
      </c>
      <c r="D3598">
        <v>244</v>
      </c>
      <c r="E3598" t="s">
        <v>5</v>
      </c>
      <c r="F3598">
        <v>20</v>
      </c>
      <c r="G3598" t="s">
        <v>1</v>
      </c>
      <c r="H3598" t="s">
        <v>18</v>
      </c>
      <c r="I3598" t="s">
        <v>11</v>
      </c>
    </row>
    <row r="3599" spans="1:9">
      <c r="A3599">
        <v>3598</v>
      </c>
      <c r="B3599">
        <v>87</v>
      </c>
      <c r="C3599">
        <v>2</v>
      </c>
      <c r="D3599">
        <v>232</v>
      </c>
      <c r="E3599" t="s">
        <v>6</v>
      </c>
      <c r="F3599">
        <v>43</v>
      </c>
      <c r="G3599" t="s">
        <v>1</v>
      </c>
      <c r="H3599" t="s">
        <v>18</v>
      </c>
      <c r="I3599" t="s">
        <v>9</v>
      </c>
    </row>
    <row r="3600" spans="1:9">
      <c r="A3600">
        <v>3599</v>
      </c>
      <c r="B3600">
        <v>1491</v>
      </c>
      <c r="C3600">
        <v>7</v>
      </c>
      <c r="D3600">
        <v>90</v>
      </c>
      <c r="E3600" t="s">
        <v>5</v>
      </c>
      <c r="F3600">
        <v>28</v>
      </c>
      <c r="G3600" t="s">
        <v>2</v>
      </c>
      <c r="H3600" t="s">
        <v>18</v>
      </c>
      <c r="I3600" t="s">
        <v>22</v>
      </c>
    </row>
    <row r="3601" spans="1:9">
      <c r="A3601">
        <v>3600</v>
      </c>
      <c r="B3601">
        <v>1919</v>
      </c>
      <c r="C3601">
        <v>4</v>
      </c>
      <c r="D3601">
        <v>196</v>
      </c>
      <c r="E3601" t="s">
        <v>6</v>
      </c>
      <c r="F3601">
        <v>32</v>
      </c>
      <c r="G3601" t="s">
        <v>1</v>
      </c>
      <c r="H3601" t="s">
        <v>18</v>
      </c>
      <c r="I3601" t="s">
        <v>11</v>
      </c>
    </row>
    <row r="3602" spans="1:9">
      <c r="A3602">
        <v>3601</v>
      </c>
      <c r="B3602">
        <v>215</v>
      </c>
      <c r="C3602">
        <v>8</v>
      </c>
      <c r="D3602">
        <v>40</v>
      </c>
      <c r="E3602" t="s">
        <v>6</v>
      </c>
      <c r="F3602">
        <v>23</v>
      </c>
      <c r="G3602" t="s">
        <v>2</v>
      </c>
      <c r="H3602" t="s">
        <v>18</v>
      </c>
      <c r="I3602" t="s">
        <v>23</v>
      </c>
    </row>
    <row r="3603" spans="1:9">
      <c r="A3603">
        <v>3602</v>
      </c>
      <c r="B3603">
        <v>752</v>
      </c>
      <c r="C3603">
        <v>8</v>
      </c>
      <c r="D3603">
        <v>40</v>
      </c>
      <c r="E3603" t="s">
        <v>5</v>
      </c>
      <c r="F3603">
        <v>32</v>
      </c>
      <c r="G3603" t="s">
        <v>2</v>
      </c>
      <c r="H3603" t="s">
        <v>18</v>
      </c>
      <c r="I3603" t="s">
        <v>23</v>
      </c>
    </row>
    <row r="3604" spans="1:9">
      <c r="A3604">
        <v>3603</v>
      </c>
      <c r="B3604">
        <v>1768</v>
      </c>
      <c r="C3604">
        <v>3</v>
      </c>
      <c r="D3604">
        <v>139</v>
      </c>
      <c r="E3604" t="s">
        <v>6</v>
      </c>
      <c r="F3604">
        <v>33</v>
      </c>
      <c r="G3604" t="s">
        <v>1</v>
      </c>
      <c r="H3604" t="s">
        <v>17</v>
      </c>
      <c r="I3604" t="s">
        <v>10</v>
      </c>
    </row>
    <row r="3605" spans="1:9">
      <c r="A3605">
        <v>3604</v>
      </c>
      <c r="B3605">
        <v>199</v>
      </c>
      <c r="C3605">
        <v>1</v>
      </c>
      <c r="D3605">
        <v>90</v>
      </c>
      <c r="E3605" t="s">
        <v>6</v>
      </c>
      <c r="F3605">
        <v>31</v>
      </c>
      <c r="G3605" t="s">
        <v>1</v>
      </c>
      <c r="H3605" t="s">
        <v>18</v>
      </c>
      <c r="I3605" t="s">
        <v>8</v>
      </c>
    </row>
    <row r="3606" spans="1:9">
      <c r="A3606">
        <v>3605</v>
      </c>
      <c r="B3606">
        <v>1060</v>
      </c>
      <c r="C3606">
        <v>9</v>
      </c>
      <c r="D3606">
        <v>40</v>
      </c>
      <c r="E3606" t="s">
        <v>5</v>
      </c>
      <c r="F3606">
        <v>34</v>
      </c>
      <c r="G3606" t="s">
        <v>2</v>
      </c>
      <c r="H3606" t="s">
        <v>18</v>
      </c>
      <c r="I3606" t="s">
        <v>24</v>
      </c>
    </row>
    <row r="3607" spans="1:9">
      <c r="A3607">
        <v>3606</v>
      </c>
      <c r="B3607">
        <v>643</v>
      </c>
      <c r="C3607">
        <v>7</v>
      </c>
      <c r="D3607">
        <v>40</v>
      </c>
      <c r="E3607" t="s">
        <v>6</v>
      </c>
      <c r="F3607">
        <v>24</v>
      </c>
      <c r="G3607" t="s">
        <v>2</v>
      </c>
      <c r="H3607" t="s">
        <v>18</v>
      </c>
      <c r="I3607" t="s">
        <v>22</v>
      </c>
    </row>
    <row r="3608" spans="1:9">
      <c r="A3608">
        <v>3607</v>
      </c>
      <c r="B3608">
        <v>322</v>
      </c>
      <c r="C3608">
        <v>7</v>
      </c>
      <c r="D3608">
        <v>196</v>
      </c>
      <c r="E3608" t="s">
        <v>5</v>
      </c>
      <c r="F3608">
        <v>23</v>
      </c>
      <c r="G3608" t="s">
        <v>2</v>
      </c>
      <c r="H3608" t="s">
        <v>18</v>
      </c>
      <c r="I3608" t="s">
        <v>22</v>
      </c>
    </row>
    <row r="3609" spans="1:9">
      <c r="A3609">
        <v>3608</v>
      </c>
      <c r="B3609">
        <v>299</v>
      </c>
      <c r="C3609">
        <v>4</v>
      </c>
      <c r="D3609">
        <v>150</v>
      </c>
      <c r="E3609" t="s">
        <v>6</v>
      </c>
      <c r="F3609">
        <v>21</v>
      </c>
      <c r="G3609" t="s">
        <v>1</v>
      </c>
      <c r="H3609" t="s">
        <v>17</v>
      </c>
      <c r="I3609" t="s">
        <v>11</v>
      </c>
    </row>
    <row r="3610" spans="1:9">
      <c r="A3610">
        <v>3609</v>
      </c>
      <c r="B3610">
        <v>2122</v>
      </c>
      <c r="C3610">
        <v>4</v>
      </c>
      <c r="D3610">
        <v>224</v>
      </c>
      <c r="E3610" t="s">
        <v>5</v>
      </c>
      <c r="F3610">
        <v>31</v>
      </c>
      <c r="G3610" t="s">
        <v>1</v>
      </c>
      <c r="H3610" t="s">
        <v>18</v>
      </c>
      <c r="I3610" t="s">
        <v>11</v>
      </c>
    </row>
    <row r="3611" spans="1:9">
      <c r="A3611">
        <v>3610</v>
      </c>
      <c r="B3611">
        <v>170</v>
      </c>
      <c r="C3611">
        <v>3</v>
      </c>
      <c r="D3611">
        <v>178</v>
      </c>
      <c r="E3611" t="s">
        <v>5</v>
      </c>
      <c r="F3611">
        <v>33</v>
      </c>
      <c r="G3611" t="s">
        <v>1</v>
      </c>
      <c r="H3611" t="s">
        <v>18</v>
      </c>
      <c r="I3611" t="s">
        <v>10</v>
      </c>
    </row>
    <row r="3612" spans="1:9">
      <c r="A3612">
        <v>3611</v>
      </c>
      <c r="B3612">
        <v>1059</v>
      </c>
      <c r="C3612">
        <v>4</v>
      </c>
      <c r="D3612">
        <v>90</v>
      </c>
      <c r="E3612" t="s">
        <v>5</v>
      </c>
      <c r="F3612">
        <v>35</v>
      </c>
      <c r="G3612" t="s">
        <v>1</v>
      </c>
      <c r="H3612" t="s">
        <v>18</v>
      </c>
      <c r="I3612" t="s">
        <v>11</v>
      </c>
    </row>
    <row r="3613" spans="1:9">
      <c r="A3613">
        <v>3612</v>
      </c>
      <c r="B3613">
        <v>87</v>
      </c>
      <c r="C3613">
        <v>7</v>
      </c>
      <c r="D3613">
        <v>90</v>
      </c>
      <c r="E3613" t="s">
        <v>6</v>
      </c>
      <c r="F3613">
        <v>43</v>
      </c>
      <c r="G3613" t="s">
        <v>2</v>
      </c>
      <c r="H3613" t="s">
        <v>18</v>
      </c>
      <c r="I3613" t="s">
        <v>22</v>
      </c>
    </row>
    <row r="3614" spans="1:9">
      <c r="A3614">
        <v>3613</v>
      </c>
      <c r="B3614">
        <v>1865</v>
      </c>
      <c r="C3614">
        <v>3</v>
      </c>
      <c r="D3614">
        <v>150</v>
      </c>
      <c r="E3614" t="s">
        <v>5</v>
      </c>
      <c r="F3614">
        <v>22</v>
      </c>
      <c r="G3614" t="s">
        <v>1</v>
      </c>
      <c r="H3614" t="s">
        <v>17</v>
      </c>
      <c r="I3614" t="s">
        <v>10</v>
      </c>
    </row>
    <row r="3615" spans="1:9">
      <c r="A3615">
        <v>3614</v>
      </c>
      <c r="B3615">
        <v>1432</v>
      </c>
      <c r="C3615">
        <v>1</v>
      </c>
      <c r="D3615">
        <v>199</v>
      </c>
      <c r="E3615" t="s">
        <v>5</v>
      </c>
      <c r="F3615">
        <v>22</v>
      </c>
      <c r="G3615" t="s">
        <v>1</v>
      </c>
      <c r="H3615" t="s">
        <v>18</v>
      </c>
      <c r="I3615" t="s">
        <v>8</v>
      </c>
    </row>
    <row r="3616" spans="1:9">
      <c r="A3616">
        <v>3615</v>
      </c>
      <c r="B3616">
        <v>474</v>
      </c>
      <c r="C3616">
        <v>1</v>
      </c>
      <c r="D3616">
        <v>244</v>
      </c>
      <c r="E3616" t="s">
        <v>5</v>
      </c>
      <c r="F3616">
        <v>24</v>
      </c>
      <c r="G3616" t="s">
        <v>1</v>
      </c>
      <c r="H3616" t="s">
        <v>18</v>
      </c>
      <c r="I3616" t="s">
        <v>8</v>
      </c>
    </row>
    <row r="3617" spans="1:9">
      <c r="A3617">
        <v>3616</v>
      </c>
      <c r="B3617">
        <v>2084</v>
      </c>
      <c r="C3617">
        <v>3</v>
      </c>
      <c r="D3617">
        <v>90</v>
      </c>
      <c r="E3617" t="s">
        <v>5</v>
      </c>
      <c r="F3617">
        <v>28</v>
      </c>
      <c r="G3617" t="s">
        <v>1</v>
      </c>
      <c r="H3617" t="s">
        <v>18</v>
      </c>
      <c r="I3617" t="s">
        <v>10</v>
      </c>
    </row>
    <row r="3618" spans="1:9">
      <c r="A3618">
        <v>3617</v>
      </c>
      <c r="B3618">
        <v>1164</v>
      </c>
      <c r="C3618">
        <v>6</v>
      </c>
      <c r="D3618">
        <v>40</v>
      </c>
      <c r="E3618" t="s">
        <v>6</v>
      </c>
      <c r="F3618">
        <v>23</v>
      </c>
      <c r="G3618" t="s">
        <v>2</v>
      </c>
      <c r="H3618" t="s">
        <v>18</v>
      </c>
      <c r="I3618" t="s">
        <v>21</v>
      </c>
    </row>
    <row r="3619" spans="1:9">
      <c r="A3619">
        <v>3618</v>
      </c>
      <c r="B3619">
        <v>784</v>
      </c>
      <c r="C3619">
        <v>2</v>
      </c>
      <c r="D3619">
        <v>90</v>
      </c>
      <c r="E3619" t="s">
        <v>6</v>
      </c>
      <c r="F3619">
        <v>34</v>
      </c>
      <c r="G3619" t="s">
        <v>1</v>
      </c>
      <c r="H3619" t="s">
        <v>18</v>
      </c>
      <c r="I3619" t="s">
        <v>9</v>
      </c>
    </row>
    <row r="3620" spans="1:9">
      <c r="A3620">
        <v>3619</v>
      </c>
      <c r="B3620">
        <v>1725</v>
      </c>
      <c r="C3620">
        <v>2</v>
      </c>
      <c r="D3620">
        <v>148</v>
      </c>
      <c r="E3620" t="s">
        <v>6</v>
      </c>
      <c r="F3620">
        <v>39</v>
      </c>
      <c r="G3620" t="s">
        <v>1</v>
      </c>
      <c r="H3620" t="s">
        <v>17</v>
      </c>
      <c r="I3620" t="s">
        <v>9</v>
      </c>
    </row>
    <row r="3621" spans="1:9">
      <c r="A3621">
        <v>3620</v>
      </c>
      <c r="B3621">
        <v>1994</v>
      </c>
      <c r="C3621">
        <v>3</v>
      </c>
      <c r="D3621">
        <v>186</v>
      </c>
      <c r="E3621" t="s">
        <v>5</v>
      </c>
      <c r="F3621">
        <v>34</v>
      </c>
      <c r="G3621" t="s">
        <v>1</v>
      </c>
      <c r="H3621" t="s">
        <v>18</v>
      </c>
      <c r="I3621" t="s">
        <v>10</v>
      </c>
    </row>
    <row r="3622" spans="1:9">
      <c r="A3622">
        <v>3621</v>
      </c>
      <c r="B3622">
        <v>1691</v>
      </c>
      <c r="C3622">
        <v>5</v>
      </c>
      <c r="D3622">
        <v>113</v>
      </c>
      <c r="E3622" t="s">
        <v>6</v>
      </c>
      <c r="F3622">
        <v>21</v>
      </c>
      <c r="G3622" t="s">
        <v>1</v>
      </c>
      <c r="H3622" t="s">
        <v>18</v>
      </c>
      <c r="I3622" t="s">
        <v>12</v>
      </c>
    </row>
    <row r="3623" spans="1:9">
      <c r="A3623">
        <v>3622</v>
      </c>
      <c r="B3623">
        <v>1489</v>
      </c>
      <c r="C3623">
        <v>8</v>
      </c>
      <c r="D3623">
        <v>183</v>
      </c>
      <c r="E3623" t="s">
        <v>5</v>
      </c>
      <c r="F3623">
        <v>35</v>
      </c>
      <c r="G3623" t="s">
        <v>2</v>
      </c>
      <c r="H3623" t="s">
        <v>18</v>
      </c>
      <c r="I3623" t="s">
        <v>23</v>
      </c>
    </row>
    <row r="3624" spans="1:9">
      <c r="A3624">
        <v>3623</v>
      </c>
      <c r="B3624">
        <v>272</v>
      </c>
      <c r="C3624">
        <v>4</v>
      </c>
      <c r="D3624">
        <v>123</v>
      </c>
      <c r="E3624" t="s">
        <v>6</v>
      </c>
      <c r="F3624">
        <v>37</v>
      </c>
      <c r="G3624" t="s">
        <v>1</v>
      </c>
      <c r="H3624" t="s">
        <v>18</v>
      </c>
      <c r="I3624" t="s">
        <v>11</v>
      </c>
    </row>
    <row r="3625" spans="1:9">
      <c r="A3625">
        <v>3624</v>
      </c>
      <c r="B3625">
        <v>674</v>
      </c>
      <c r="C3625">
        <v>4</v>
      </c>
      <c r="D3625">
        <v>104</v>
      </c>
      <c r="E3625" t="s">
        <v>6</v>
      </c>
      <c r="F3625">
        <v>32</v>
      </c>
      <c r="G3625" t="s">
        <v>1</v>
      </c>
      <c r="H3625" t="s">
        <v>18</v>
      </c>
      <c r="I3625" t="s">
        <v>11</v>
      </c>
    </row>
    <row r="3626" spans="1:9">
      <c r="A3626">
        <v>3625</v>
      </c>
      <c r="B3626">
        <v>518</v>
      </c>
      <c r="C3626">
        <v>3</v>
      </c>
      <c r="D3626">
        <v>178</v>
      </c>
      <c r="E3626" t="s">
        <v>6</v>
      </c>
      <c r="F3626">
        <v>22</v>
      </c>
      <c r="G3626" t="s">
        <v>1</v>
      </c>
      <c r="H3626" t="s">
        <v>18</v>
      </c>
      <c r="I3626" t="s">
        <v>10</v>
      </c>
    </row>
    <row r="3627" spans="1:9">
      <c r="A3627">
        <v>3626</v>
      </c>
      <c r="B3627">
        <v>483</v>
      </c>
      <c r="C3627">
        <v>1</v>
      </c>
      <c r="D3627">
        <v>100</v>
      </c>
      <c r="E3627" t="s">
        <v>6</v>
      </c>
      <c r="F3627">
        <v>33</v>
      </c>
      <c r="G3627" t="s">
        <v>1</v>
      </c>
      <c r="H3627" t="s">
        <v>18</v>
      </c>
      <c r="I3627" t="s">
        <v>8</v>
      </c>
    </row>
    <row r="3628" spans="1:9">
      <c r="A3628">
        <v>3627</v>
      </c>
      <c r="B3628">
        <v>1355</v>
      </c>
      <c r="C3628">
        <v>8</v>
      </c>
      <c r="D3628">
        <v>90</v>
      </c>
      <c r="E3628" t="s">
        <v>6</v>
      </c>
      <c r="F3628">
        <v>20</v>
      </c>
      <c r="G3628" t="s">
        <v>2</v>
      </c>
      <c r="H3628" t="s">
        <v>18</v>
      </c>
      <c r="I3628" t="s">
        <v>23</v>
      </c>
    </row>
    <row r="3629" spans="1:9">
      <c r="A3629">
        <v>3628</v>
      </c>
      <c r="B3629">
        <v>211</v>
      </c>
      <c r="C3629">
        <v>3</v>
      </c>
      <c r="D3629">
        <v>90</v>
      </c>
      <c r="E3629" t="s">
        <v>5</v>
      </c>
      <c r="F3629">
        <v>22</v>
      </c>
      <c r="G3629" t="s">
        <v>1</v>
      </c>
      <c r="H3629" t="s">
        <v>18</v>
      </c>
      <c r="I3629" t="s">
        <v>10</v>
      </c>
    </row>
    <row r="3630" spans="1:9">
      <c r="A3630">
        <v>3629</v>
      </c>
      <c r="B3630">
        <v>259</v>
      </c>
      <c r="C3630">
        <v>6</v>
      </c>
      <c r="D3630">
        <v>40</v>
      </c>
      <c r="E3630" t="s">
        <v>5</v>
      </c>
      <c r="F3630">
        <v>28</v>
      </c>
      <c r="G3630" t="s">
        <v>2</v>
      </c>
      <c r="H3630" t="s">
        <v>18</v>
      </c>
      <c r="I3630" t="s">
        <v>21</v>
      </c>
    </row>
    <row r="3631" spans="1:9">
      <c r="A3631">
        <v>3630</v>
      </c>
      <c r="B3631">
        <v>448</v>
      </c>
      <c r="C3631">
        <v>5</v>
      </c>
      <c r="D3631">
        <v>196</v>
      </c>
      <c r="E3631" t="s">
        <v>6</v>
      </c>
      <c r="F3631">
        <v>35</v>
      </c>
      <c r="G3631" t="s">
        <v>1</v>
      </c>
      <c r="H3631" t="s">
        <v>18</v>
      </c>
      <c r="I3631" t="s">
        <v>12</v>
      </c>
    </row>
    <row r="3632" spans="1:9">
      <c r="A3632">
        <v>3631</v>
      </c>
      <c r="B3632">
        <v>1964</v>
      </c>
      <c r="C3632">
        <v>3</v>
      </c>
      <c r="D3632">
        <v>173</v>
      </c>
      <c r="E3632" t="s">
        <v>6</v>
      </c>
      <c r="F3632">
        <v>20</v>
      </c>
      <c r="G3632" t="s">
        <v>1</v>
      </c>
      <c r="H3632" t="s">
        <v>17</v>
      </c>
      <c r="I3632" t="s">
        <v>10</v>
      </c>
    </row>
    <row r="3633" spans="1:9">
      <c r="A3633">
        <v>3632</v>
      </c>
      <c r="B3633">
        <v>1028</v>
      </c>
      <c r="C3633">
        <v>4</v>
      </c>
      <c r="D3633">
        <v>224</v>
      </c>
      <c r="E3633" t="s">
        <v>6</v>
      </c>
      <c r="F3633">
        <v>19</v>
      </c>
      <c r="G3633" t="s">
        <v>1</v>
      </c>
      <c r="H3633" t="s">
        <v>18</v>
      </c>
      <c r="I3633" t="s">
        <v>11</v>
      </c>
    </row>
    <row r="3634" spans="1:9">
      <c r="A3634">
        <v>3633</v>
      </c>
      <c r="B3634">
        <v>424</v>
      </c>
      <c r="C3634">
        <v>6</v>
      </c>
      <c r="D3634">
        <v>40</v>
      </c>
      <c r="E3634" t="s">
        <v>5</v>
      </c>
      <c r="F3634">
        <v>19</v>
      </c>
      <c r="G3634" t="s">
        <v>2</v>
      </c>
      <c r="H3634" t="s">
        <v>18</v>
      </c>
      <c r="I3634" t="s">
        <v>21</v>
      </c>
    </row>
    <row r="3635" spans="1:9">
      <c r="A3635">
        <v>3634</v>
      </c>
      <c r="B3635">
        <v>1401</v>
      </c>
      <c r="C3635">
        <v>3</v>
      </c>
      <c r="D3635">
        <v>106</v>
      </c>
      <c r="E3635" t="s">
        <v>6</v>
      </c>
      <c r="F3635">
        <v>26</v>
      </c>
      <c r="G3635" t="s">
        <v>1</v>
      </c>
      <c r="H3635" t="s">
        <v>18</v>
      </c>
      <c r="I3635" t="s">
        <v>10</v>
      </c>
    </row>
    <row r="3636" spans="1:9">
      <c r="A3636">
        <v>3635</v>
      </c>
      <c r="B3636">
        <v>1468</v>
      </c>
      <c r="C3636">
        <v>9</v>
      </c>
      <c r="D3636">
        <v>357</v>
      </c>
      <c r="E3636" t="s">
        <v>6</v>
      </c>
      <c r="F3636">
        <v>21</v>
      </c>
      <c r="G3636" t="s">
        <v>2</v>
      </c>
      <c r="H3636" t="s">
        <v>17</v>
      </c>
      <c r="I3636" t="s">
        <v>24</v>
      </c>
    </row>
    <row r="3637" spans="1:9">
      <c r="A3637">
        <v>3636</v>
      </c>
      <c r="B3637">
        <v>3</v>
      </c>
      <c r="C3637">
        <v>2</v>
      </c>
      <c r="D3637">
        <v>187</v>
      </c>
      <c r="E3637" t="s">
        <v>6</v>
      </c>
      <c r="F3637">
        <v>41</v>
      </c>
      <c r="G3637" t="s">
        <v>1</v>
      </c>
      <c r="H3637" t="s">
        <v>18</v>
      </c>
      <c r="I3637" t="s">
        <v>9</v>
      </c>
    </row>
    <row r="3638" spans="1:9">
      <c r="A3638">
        <v>3637</v>
      </c>
      <c r="B3638">
        <v>967</v>
      </c>
      <c r="C3638">
        <v>6</v>
      </c>
      <c r="D3638">
        <v>40</v>
      </c>
      <c r="E3638" t="s">
        <v>5</v>
      </c>
      <c r="F3638">
        <v>35</v>
      </c>
      <c r="G3638" t="s">
        <v>2</v>
      </c>
      <c r="H3638" t="s">
        <v>18</v>
      </c>
      <c r="I3638" t="s">
        <v>21</v>
      </c>
    </row>
    <row r="3639" spans="1:9">
      <c r="A3639">
        <v>3638</v>
      </c>
      <c r="B3639">
        <v>1899</v>
      </c>
      <c r="C3639">
        <v>3</v>
      </c>
      <c r="D3639">
        <v>205</v>
      </c>
      <c r="E3639" t="s">
        <v>5</v>
      </c>
      <c r="F3639">
        <v>18</v>
      </c>
      <c r="G3639" t="s">
        <v>1</v>
      </c>
      <c r="H3639" t="s">
        <v>18</v>
      </c>
      <c r="I3639" t="s">
        <v>10</v>
      </c>
    </row>
    <row r="3640" spans="1:9">
      <c r="A3640">
        <v>3639</v>
      </c>
      <c r="B3640">
        <v>1545</v>
      </c>
      <c r="C3640">
        <v>6</v>
      </c>
      <c r="D3640">
        <v>40</v>
      </c>
      <c r="E3640" t="s">
        <v>6</v>
      </c>
      <c r="F3640">
        <v>34</v>
      </c>
      <c r="G3640" t="s">
        <v>2</v>
      </c>
      <c r="H3640" t="s">
        <v>18</v>
      </c>
      <c r="I3640" t="s">
        <v>21</v>
      </c>
    </row>
    <row r="3641" spans="1:9">
      <c r="A3641">
        <v>3640</v>
      </c>
      <c r="B3641">
        <v>959</v>
      </c>
      <c r="C3641">
        <v>1</v>
      </c>
      <c r="D3641">
        <v>126</v>
      </c>
      <c r="E3641" t="s">
        <v>5</v>
      </c>
      <c r="F3641">
        <v>31</v>
      </c>
      <c r="G3641" t="s">
        <v>1</v>
      </c>
      <c r="H3641" t="s">
        <v>18</v>
      </c>
      <c r="I3641" t="s">
        <v>8</v>
      </c>
    </row>
    <row r="3642" spans="1:9">
      <c r="A3642">
        <v>3641</v>
      </c>
      <c r="B3642">
        <v>1344</v>
      </c>
      <c r="C3642">
        <v>7</v>
      </c>
      <c r="D3642">
        <v>90</v>
      </c>
      <c r="E3642" t="s">
        <v>6</v>
      </c>
      <c r="F3642">
        <v>23</v>
      </c>
      <c r="G3642" t="s">
        <v>2</v>
      </c>
      <c r="H3642" t="s">
        <v>18</v>
      </c>
      <c r="I3642" t="s">
        <v>22</v>
      </c>
    </row>
    <row r="3643" spans="1:9">
      <c r="A3643">
        <v>3642</v>
      </c>
      <c r="B3643">
        <v>301</v>
      </c>
      <c r="C3643">
        <v>1</v>
      </c>
      <c r="D3643">
        <v>90</v>
      </c>
      <c r="E3643" t="s">
        <v>6</v>
      </c>
      <c r="F3643">
        <v>32</v>
      </c>
      <c r="G3643" t="s">
        <v>1</v>
      </c>
      <c r="H3643" t="s">
        <v>18</v>
      </c>
      <c r="I3643" t="s">
        <v>8</v>
      </c>
    </row>
    <row r="3644" spans="1:9">
      <c r="A3644">
        <v>3643</v>
      </c>
      <c r="B3644">
        <v>1538</v>
      </c>
      <c r="C3644">
        <v>2</v>
      </c>
      <c r="D3644">
        <v>104</v>
      </c>
      <c r="E3644" t="s">
        <v>6</v>
      </c>
      <c r="F3644">
        <v>20</v>
      </c>
      <c r="G3644" t="s">
        <v>1</v>
      </c>
      <c r="H3644" t="s">
        <v>18</v>
      </c>
      <c r="I3644" t="s">
        <v>9</v>
      </c>
    </row>
    <row r="3645" spans="1:9">
      <c r="A3645">
        <v>3644</v>
      </c>
      <c r="B3645">
        <v>683</v>
      </c>
      <c r="C3645">
        <v>8</v>
      </c>
      <c r="D3645">
        <v>40</v>
      </c>
      <c r="E3645" t="s">
        <v>6</v>
      </c>
      <c r="F3645">
        <v>27</v>
      </c>
      <c r="G3645" t="s">
        <v>2</v>
      </c>
      <c r="H3645" t="s">
        <v>18</v>
      </c>
      <c r="I3645" t="s">
        <v>23</v>
      </c>
    </row>
    <row r="3646" spans="1:9">
      <c r="A3646">
        <v>3645</v>
      </c>
      <c r="B3646">
        <v>67</v>
      </c>
      <c r="C3646">
        <v>3</v>
      </c>
      <c r="D3646">
        <v>103</v>
      </c>
      <c r="E3646" t="s">
        <v>5</v>
      </c>
      <c r="F3646">
        <v>21</v>
      </c>
      <c r="G3646" t="s">
        <v>1</v>
      </c>
      <c r="H3646" t="s">
        <v>17</v>
      </c>
      <c r="I3646" t="s">
        <v>10</v>
      </c>
    </row>
    <row r="3647" spans="1:9">
      <c r="A3647">
        <v>3646</v>
      </c>
      <c r="B3647">
        <v>926</v>
      </c>
      <c r="C3647">
        <v>3</v>
      </c>
      <c r="D3647">
        <v>146</v>
      </c>
      <c r="E3647" t="s">
        <v>6</v>
      </c>
      <c r="F3647">
        <v>39</v>
      </c>
      <c r="G3647" t="s">
        <v>1</v>
      </c>
      <c r="H3647" t="s">
        <v>18</v>
      </c>
      <c r="I3647" t="s">
        <v>10</v>
      </c>
    </row>
    <row r="3648" spans="1:9">
      <c r="A3648">
        <v>3647</v>
      </c>
      <c r="B3648">
        <v>1178</v>
      </c>
      <c r="C3648">
        <v>1</v>
      </c>
      <c r="D3648">
        <v>153</v>
      </c>
      <c r="E3648" t="s">
        <v>5</v>
      </c>
      <c r="F3648">
        <v>25</v>
      </c>
      <c r="G3648" t="s">
        <v>1</v>
      </c>
      <c r="H3648" t="s">
        <v>17</v>
      </c>
      <c r="I3648" t="s">
        <v>8</v>
      </c>
    </row>
    <row r="3649" spans="1:9">
      <c r="A3649">
        <v>3648</v>
      </c>
      <c r="B3649">
        <v>2012</v>
      </c>
      <c r="C3649">
        <v>4</v>
      </c>
      <c r="D3649">
        <v>191</v>
      </c>
      <c r="E3649" t="s">
        <v>5</v>
      </c>
      <c r="F3649">
        <v>39</v>
      </c>
      <c r="G3649" t="s">
        <v>1</v>
      </c>
      <c r="H3649" t="s">
        <v>18</v>
      </c>
      <c r="I3649" t="s">
        <v>11</v>
      </c>
    </row>
    <row r="3650" spans="1:9">
      <c r="A3650">
        <v>3649</v>
      </c>
      <c r="B3650">
        <v>192</v>
      </c>
      <c r="C3650">
        <v>7</v>
      </c>
      <c r="D3650">
        <v>90</v>
      </c>
      <c r="E3650" t="s">
        <v>5</v>
      </c>
      <c r="F3650">
        <v>29</v>
      </c>
      <c r="G3650" t="s">
        <v>2</v>
      </c>
      <c r="H3650" t="s">
        <v>18</v>
      </c>
      <c r="I3650" t="s">
        <v>22</v>
      </c>
    </row>
    <row r="3651" spans="1:9">
      <c r="A3651">
        <v>3650</v>
      </c>
      <c r="B3651">
        <v>115</v>
      </c>
      <c r="C3651">
        <v>3</v>
      </c>
      <c r="D3651">
        <v>90</v>
      </c>
      <c r="E3651" t="s">
        <v>6</v>
      </c>
      <c r="F3651">
        <v>24</v>
      </c>
      <c r="G3651" t="s">
        <v>1</v>
      </c>
      <c r="H3651" t="s">
        <v>18</v>
      </c>
      <c r="I3651" t="s">
        <v>10</v>
      </c>
    </row>
    <row r="3652" spans="1:9">
      <c r="A3652">
        <v>3651</v>
      </c>
      <c r="B3652">
        <v>1182</v>
      </c>
      <c r="C3652">
        <v>1</v>
      </c>
      <c r="D3652">
        <v>93</v>
      </c>
      <c r="E3652" t="s">
        <v>6</v>
      </c>
      <c r="F3652">
        <v>24</v>
      </c>
      <c r="G3652" t="s">
        <v>1</v>
      </c>
      <c r="H3652" t="s">
        <v>18</v>
      </c>
      <c r="I3652" t="s">
        <v>8</v>
      </c>
    </row>
    <row r="3653" spans="1:9">
      <c r="A3653">
        <v>3652</v>
      </c>
      <c r="B3653">
        <v>1327</v>
      </c>
      <c r="C3653">
        <v>7</v>
      </c>
      <c r="D3653">
        <v>40</v>
      </c>
      <c r="E3653" t="s">
        <v>6</v>
      </c>
      <c r="F3653">
        <v>26</v>
      </c>
      <c r="G3653" t="s">
        <v>2</v>
      </c>
      <c r="H3653" t="s">
        <v>18</v>
      </c>
      <c r="I3653" t="s">
        <v>22</v>
      </c>
    </row>
    <row r="3654" spans="1:9">
      <c r="A3654">
        <v>3653</v>
      </c>
      <c r="B3654">
        <v>1701</v>
      </c>
      <c r="C3654">
        <v>9</v>
      </c>
      <c r="D3654">
        <v>327</v>
      </c>
      <c r="E3654" t="s">
        <v>6</v>
      </c>
      <c r="F3654">
        <v>23</v>
      </c>
      <c r="G3654" t="s">
        <v>2</v>
      </c>
      <c r="H3654" t="s">
        <v>18</v>
      </c>
      <c r="I3654" t="s">
        <v>24</v>
      </c>
    </row>
    <row r="3655" spans="1:9">
      <c r="A3655">
        <v>3654</v>
      </c>
      <c r="B3655">
        <v>1951</v>
      </c>
      <c r="C3655">
        <v>3</v>
      </c>
      <c r="D3655">
        <v>98</v>
      </c>
      <c r="E3655" t="s">
        <v>5</v>
      </c>
      <c r="F3655">
        <v>44</v>
      </c>
      <c r="G3655" t="s">
        <v>1</v>
      </c>
      <c r="H3655" t="s">
        <v>17</v>
      </c>
      <c r="I3655" t="s">
        <v>10</v>
      </c>
    </row>
    <row r="3656" spans="1:9">
      <c r="A3656">
        <v>3655</v>
      </c>
      <c r="B3656">
        <v>953</v>
      </c>
      <c r="C3656">
        <v>4</v>
      </c>
      <c r="D3656">
        <v>90</v>
      </c>
      <c r="E3656" t="s">
        <v>5</v>
      </c>
      <c r="F3656">
        <v>20</v>
      </c>
      <c r="G3656" t="s">
        <v>1</v>
      </c>
      <c r="H3656" t="s">
        <v>18</v>
      </c>
      <c r="I3656" t="s">
        <v>11</v>
      </c>
    </row>
    <row r="3657" spans="1:9">
      <c r="A3657">
        <v>3656</v>
      </c>
      <c r="B3657">
        <v>35</v>
      </c>
      <c r="C3657">
        <v>1</v>
      </c>
      <c r="D3657">
        <v>90</v>
      </c>
      <c r="E3657" t="s">
        <v>6</v>
      </c>
      <c r="F3657">
        <v>32</v>
      </c>
      <c r="G3657" t="s">
        <v>1</v>
      </c>
      <c r="H3657" t="s">
        <v>18</v>
      </c>
      <c r="I3657" t="s">
        <v>8</v>
      </c>
    </row>
    <row r="3658" spans="1:9">
      <c r="A3658">
        <v>3657</v>
      </c>
      <c r="B3658">
        <v>115</v>
      </c>
      <c r="C3658">
        <v>7</v>
      </c>
      <c r="D3658">
        <v>40</v>
      </c>
      <c r="E3658" t="s">
        <v>6</v>
      </c>
      <c r="F3658">
        <v>24</v>
      </c>
      <c r="G3658" t="s">
        <v>2</v>
      </c>
      <c r="H3658" t="s">
        <v>18</v>
      </c>
      <c r="I3658" t="s">
        <v>22</v>
      </c>
    </row>
    <row r="3659" spans="1:9">
      <c r="A3659">
        <v>3658</v>
      </c>
      <c r="B3659">
        <v>349</v>
      </c>
      <c r="C3659">
        <v>9</v>
      </c>
      <c r="D3659">
        <v>286</v>
      </c>
      <c r="E3659" t="s">
        <v>6</v>
      </c>
      <c r="F3659">
        <v>21</v>
      </c>
      <c r="G3659" t="s">
        <v>2</v>
      </c>
      <c r="H3659" t="s">
        <v>18</v>
      </c>
      <c r="I3659" t="s">
        <v>24</v>
      </c>
    </row>
    <row r="3660" spans="1:9">
      <c r="A3660">
        <v>3659</v>
      </c>
      <c r="B3660">
        <v>1625</v>
      </c>
      <c r="C3660">
        <v>3</v>
      </c>
      <c r="D3660">
        <v>109</v>
      </c>
      <c r="E3660" t="s">
        <v>5</v>
      </c>
      <c r="F3660">
        <v>23</v>
      </c>
      <c r="G3660" t="s">
        <v>1</v>
      </c>
      <c r="H3660" t="s">
        <v>18</v>
      </c>
      <c r="I3660" t="s">
        <v>10</v>
      </c>
    </row>
    <row r="3661" spans="1:9">
      <c r="A3661">
        <v>3660</v>
      </c>
      <c r="B3661">
        <v>594</v>
      </c>
      <c r="C3661">
        <v>3</v>
      </c>
      <c r="D3661">
        <v>167</v>
      </c>
      <c r="E3661" t="s">
        <v>5</v>
      </c>
      <c r="F3661">
        <v>35</v>
      </c>
      <c r="G3661" t="s">
        <v>1</v>
      </c>
      <c r="H3661" t="s">
        <v>18</v>
      </c>
      <c r="I3661" t="s">
        <v>10</v>
      </c>
    </row>
    <row r="3662" spans="1:9">
      <c r="A3662">
        <v>3661</v>
      </c>
      <c r="B3662">
        <v>2007</v>
      </c>
      <c r="C3662">
        <v>4</v>
      </c>
      <c r="D3662">
        <v>90</v>
      </c>
      <c r="E3662" t="s">
        <v>5</v>
      </c>
      <c r="F3662">
        <v>27</v>
      </c>
      <c r="G3662" t="s">
        <v>1</v>
      </c>
      <c r="H3662" t="s">
        <v>18</v>
      </c>
      <c r="I3662" t="s">
        <v>11</v>
      </c>
    </row>
    <row r="3663" spans="1:9">
      <c r="A3663">
        <v>3662</v>
      </c>
      <c r="B3663">
        <v>1293</v>
      </c>
      <c r="C3663">
        <v>5</v>
      </c>
      <c r="D3663">
        <v>122</v>
      </c>
      <c r="E3663" t="s">
        <v>6</v>
      </c>
      <c r="F3663">
        <v>33</v>
      </c>
      <c r="G3663" t="s">
        <v>1</v>
      </c>
      <c r="H3663" t="s">
        <v>17</v>
      </c>
      <c r="I3663" t="s">
        <v>12</v>
      </c>
    </row>
    <row r="3664" spans="1:9">
      <c r="A3664">
        <v>3663</v>
      </c>
      <c r="B3664">
        <v>322</v>
      </c>
      <c r="C3664">
        <v>6</v>
      </c>
      <c r="D3664">
        <v>40</v>
      </c>
      <c r="E3664" t="s">
        <v>5</v>
      </c>
      <c r="F3664">
        <v>23</v>
      </c>
      <c r="G3664" t="s">
        <v>2</v>
      </c>
      <c r="H3664" t="s">
        <v>18</v>
      </c>
      <c r="I3664" t="s">
        <v>21</v>
      </c>
    </row>
    <row r="3665" spans="1:9">
      <c r="A3665">
        <v>3664</v>
      </c>
      <c r="B3665">
        <v>714</v>
      </c>
      <c r="C3665">
        <v>9</v>
      </c>
      <c r="D3665">
        <v>40</v>
      </c>
      <c r="E3665" t="s">
        <v>6</v>
      </c>
      <c r="F3665">
        <v>37</v>
      </c>
      <c r="G3665" t="s">
        <v>2</v>
      </c>
      <c r="H3665" t="s">
        <v>18</v>
      </c>
      <c r="I3665" t="s">
        <v>24</v>
      </c>
    </row>
    <row r="3666" spans="1:9">
      <c r="A3666">
        <v>3665</v>
      </c>
      <c r="B3666">
        <v>624</v>
      </c>
      <c r="C3666">
        <v>8</v>
      </c>
      <c r="D3666">
        <v>40</v>
      </c>
      <c r="E3666" t="s">
        <v>5</v>
      </c>
      <c r="F3666">
        <v>18</v>
      </c>
      <c r="G3666" t="s">
        <v>2</v>
      </c>
      <c r="H3666" t="s">
        <v>18</v>
      </c>
      <c r="I3666" t="s">
        <v>23</v>
      </c>
    </row>
    <row r="3667" spans="1:9">
      <c r="A3667">
        <v>3666</v>
      </c>
      <c r="B3667">
        <v>1118</v>
      </c>
      <c r="C3667">
        <v>8</v>
      </c>
      <c r="D3667">
        <v>40</v>
      </c>
      <c r="E3667" t="s">
        <v>5</v>
      </c>
      <c r="F3667">
        <v>30</v>
      </c>
      <c r="G3667" t="s">
        <v>2</v>
      </c>
      <c r="H3667" t="s">
        <v>18</v>
      </c>
      <c r="I3667" t="s">
        <v>23</v>
      </c>
    </row>
    <row r="3668" spans="1:9">
      <c r="A3668">
        <v>3667</v>
      </c>
      <c r="B3668">
        <v>1156</v>
      </c>
      <c r="C3668">
        <v>3</v>
      </c>
      <c r="D3668">
        <v>134</v>
      </c>
      <c r="E3668" t="s">
        <v>5</v>
      </c>
      <c r="F3668">
        <v>19</v>
      </c>
      <c r="G3668" t="s">
        <v>1</v>
      </c>
      <c r="H3668" t="s">
        <v>18</v>
      </c>
      <c r="I3668" t="s">
        <v>10</v>
      </c>
    </row>
    <row r="3669" spans="1:9">
      <c r="A3669">
        <v>3668</v>
      </c>
      <c r="B3669">
        <v>619</v>
      </c>
      <c r="C3669">
        <v>5</v>
      </c>
      <c r="D3669">
        <v>90</v>
      </c>
      <c r="E3669" t="s">
        <v>5</v>
      </c>
      <c r="F3669">
        <v>27</v>
      </c>
      <c r="G3669" t="s">
        <v>1</v>
      </c>
      <c r="H3669" t="s">
        <v>18</v>
      </c>
      <c r="I3669" t="s">
        <v>12</v>
      </c>
    </row>
    <row r="3670" spans="1:9">
      <c r="A3670">
        <v>3669</v>
      </c>
      <c r="B3670">
        <v>794</v>
      </c>
      <c r="C3670">
        <v>3</v>
      </c>
      <c r="D3670">
        <v>90</v>
      </c>
      <c r="E3670" t="s">
        <v>5</v>
      </c>
      <c r="F3670">
        <v>27</v>
      </c>
      <c r="G3670" t="s">
        <v>1</v>
      </c>
      <c r="H3670" t="s">
        <v>18</v>
      </c>
      <c r="I3670" t="s">
        <v>10</v>
      </c>
    </row>
    <row r="3671" spans="1:9">
      <c r="A3671">
        <v>3670</v>
      </c>
      <c r="B3671">
        <v>806</v>
      </c>
      <c r="C3671">
        <v>3</v>
      </c>
      <c r="D3671">
        <v>126</v>
      </c>
      <c r="E3671" t="s">
        <v>6</v>
      </c>
      <c r="F3671">
        <v>21</v>
      </c>
      <c r="G3671" t="s">
        <v>1</v>
      </c>
      <c r="H3671" t="s">
        <v>18</v>
      </c>
      <c r="I3671" t="s">
        <v>10</v>
      </c>
    </row>
    <row r="3672" spans="1:9">
      <c r="A3672">
        <v>3671</v>
      </c>
      <c r="B3672">
        <v>334</v>
      </c>
      <c r="C3672">
        <v>8</v>
      </c>
      <c r="D3672">
        <v>276</v>
      </c>
      <c r="E3672" t="s">
        <v>6</v>
      </c>
      <c r="F3672">
        <v>26</v>
      </c>
      <c r="G3672" t="s">
        <v>2</v>
      </c>
      <c r="H3672" t="s">
        <v>18</v>
      </c>
      <c r="I3672" t="s">
        <v>23</v>
      </c>
    </row>
    <row r="3673" spans="1:9">
      <c r="A3673">
        <v>3672</v>
      </c>
      <c r="B3673">
        <v>2076</v>
      </c>
      <c r="C3673">
        <v>5</v>
      </c>
      <c r="D3673">
        <v>90</v>
      </c>
      <c r="E3673" t="s">
        <v>6</v>
      </c>
      <c r="F3673">
        <v>24</v>
      </c>
      <c r="G3673" t="s">
        <v>1</v>
      </c>
      <c r="H3673" t="s">
        <v>18</v>
      </c>
      <c r="I3673" t="s">
        <v>12</v>
      </c>
    </row>
    <row r="3674" spans="1:9">
      <c r="A3674">
        <v>3673</v>
      </c>
      <c r="B3674">
        <v>123</v>
      </c>
      <c r="C3674">
        <v>8</v>
      </c>
      <c r="D3674">
        <v>90</v>
      </c>
      <c r="E3674" t="s">
        <v>5</v>
      </c>
      <c r="F3674">
        <v>37</v>
      </c>
      <c r="G3674" t="s">
        <v>2</v>
      </c>
      <c r="H3674" t="s">
        <v>18</v>
      </c>
      <c r="I3674" t="s">
        <v>23</v>
      </c>
    </row>
    <row r="3675" spans="1:9">
      <c r="A3675">
        <v>3674</v>
      </c>
      <c r="B3675">
        <v>91</v>
      </c>
      <c r="C3675">
        <v>2</v>
      </c>
      <c r="D3675">
        <v>245</v>
      </c>
      <c r="E3675" t="s">
        <v>6</v>
      </c>
      <c r="F3675">
        <v>30</v>
      </c>
      <c r="G3675" t="s">
        <v>1</v>
      </c>
      <c r="H3675" t="s">
        <v>18</v>
      </c>
      <c r="I3675" t="s">
        <v>9</v>
      </c>
    </row>
    <row r="3676" spans="1:9">
      <c r="A3676">
        <v>3675</v>
      </c>
      <c r="B3676">
        <v>1587</v>
      </c>
      <c r="C3676">
        <v>3</v>
      </c>
      <c r="D3676">
        <v>97</v>
      </c>
      <c r="E3676" t="s">
        <v>6</v>
      </c>
      <c r="F3676">
        <v>27</v>
      </c>
      <c r="G3676" t="s">
        <v>1</v>
      </c>
      <c r="H3676" t="s">
        <v>18</v>
      </c>
      <c r="I3676" t="s">
        <v>10</v>
      </c>
    </row>
    <row r="3677" spans="1:9">
      <c r="A3677">
        <v>3676</v>
      </c>
      <c r="B3677">
        <v>692</v>
      </c>
      <c r="C3677">
        <v>1</v>
      </c>
      <c r="D3677">
        <v>90</v>
      </c>
      <c r="E3677" t="s">
        <v>5</v>
      </c>
      <c r="F3677">
        <v>31</v>
      </c>
      <c r="G3677" t="s">
        <v>1</v>
      </c>
      <c r="H3677" t="s">
        <v>18</v>
      </c>
      <c r="I3677" t="s">
        <v>8</v>
      </c>
    </row>
    <row r="3678" spans="1:9">
      <c r="A3678">
        <v>3677</v>
      </c>
      <c r="B3678">
        <v>260</v>
      </c>
      <c r="C3678">
        <v>3</v>
      </c>
      <c r="D3678">
        <v>90</v>
      </c>
      <c r="E3678" t="s">
        <v>6</v>
      </c>
      <c r="F3678">
        <v>20</v>
      </c>
      <c r="G3678" t="s">
        <v>1</v>
      </c>
      <c r="H3678" t="s">
        <v>18</v>
      </c>
      <c r="I3678" t="s">
        <v>10</v>
      </c>
    </row>
    <row r="3679" spans="1:9">
      <c r="A3679">
        <v>3678</v>
      </c>
      <c r="B3679">
        <v>1624</v>
      </c>
      <c r="C3679">
        <v>5</v>
      </c>
      <c r="D3679">
        <v>90</v>
      </c>
      <c r="E3679" t="s">
        <v>5</v>
      </c>
      <c r="F3679">
        <v>21</v>
      </c>
      <c r="G3679" t="s">
        <v>1</v>
      </c>
      <c r="H3679" t="s">
        <v>18</v>
      </c>
      <c r="I3679" t="s">
        <v>12</v>
      </c>
    </row>
    <row r="3680" spans="1:9">
      <c r="A3680">
        <v>3679</v>
      </c>
      <c r="B3680">
        <v>495</v>
      </c>
      <c r="C3680">
        <v>3</v>
      </c>
      <c r="D3680">
        <v>209</v>
      </c>
      <c r="E3680" t="s">
        <v>5</v>
      </c>
      <c r="F3680">
        <v>38</v>
      </c>
      <c r="G3680" t="s">
        <v>1</v>
      </c>
      <c r="H3680" t="s">
        <v>18</v>
      </c>
      <c r="I3680" t="s">
        <v>10</v>
      </c>
    </row>
    <row r="3681" spans="1:9">
      <c r="A3681">
        <v>3680</v>
      </c>
      <c r="B3681">
        <v>1869</v>
      </c>
      <c r="C3681">
        <v>5</v>
      </c>
      <c r="D3681">
        <v>250</v>
      </c>
      <c r="E3681" t="s">
        <v>6</v>
      </c>
      <c r="F3681">
        <v>33</v>
      </c>
      <c r="G3681" t="s">
        <v>1</v>
      </c>
      <c r="H3681" t="s">
        <v>18</v>
      </c>
      <c r="I3681" t="s">
        <v>12</v>
      </c>
    </row>
    <row r="3682" spans="1:9">
      <c r="A3682">
        <v>3681</v>
      </c>
      <c r="B3682">
        <v>615</v>
      </c>
      <c r="C3682">
        <v>5</v>
      </c>
      <c r="D3682">
        <v>112</v>
      </c>
      <c r="E3682" t="s">
        <v>5</v>
      </c>
      <c r="F3682">
        <v>31</v>
      </c>
      <c r="G3682" t="s">
        <v>1</v>
      </c>
      <c r="H3682" t="s">
        <v>18</v>
      </c>
      <c r="I3682" t="s">
        <v>12</v>
      </c>
    </row>
    <row r="3683" spans="1:9">
      <c r="A3683">
        <v>3682</v>
      </c>
      <c r="B3683">
        <v>1036</v>
      </c>
      <c r="C3683">
        <v>1</v>
      </c>
      <c r="D3683">
        <v>137</v>
      </c>
      <c r="E3683" t="s">
        <v>5</v>
      </c>
      <c r="F3683">
        <v>31</v>
      </c>
      <c r="G3683" t="s">
        <v>1</v>
      </c>
      <c r="H3683" t="s">
        <v>17</v>
      </c>
      <c r="I3683" t="s">
        <v>8</v>
      </c>
    </row>
    <row r="3684" spans="1:9">
      <c r="A3684">
        <v>3683</v>
      </c>
      <c r="B3684">
        <v>2083</v>
      </c>
      <c r="C3684">
        <v>2</v>
      </c>
      <c r="D3684">
        <v>140</v>
      </c>
      <c r="E3684" t="s">
        <v>5</v>
      </c>
      <c r="F3684">
        <v>33</v>
      </c>
      <c r="G3684" t="s">
        <v>1</v>
      </c>
      <c r="H3684" t="s">
        <v>18</v>
      </c>
      <c r="I3684" t="s">
        <v>9</v>
      </c>
    </row>
    <row r="3685" spans="1:9">
      <c r="A3685">
        <v>3684</v>
      </c>
      <c r="B3685">
        <v>672</v>
      </c>
      <c r="C3685">
        <v>9</v>
      </c>
      <c r="D3685">
        <v>212</v>
      </c>
      <c r="E3685" t="s">
        <v>5</v>
      </c>
      <c r="F3685">
        <v>24</v>
      </c>
      <c r="G3685" t="s">
        <v>2</v>
      </c>
      <c r="H3685" t="s">
        <v>17</v>
      </c>
      <c r="I3685" t="s">
        <v>24</v>
      </c>
    </row>
    <row r="3686" spans="1:9">
      <c r="A3686">
        <v>3685</v>
      </c>
      <c r="B3686">
        <v>1881</v>
      </c>
      <c r="C3686">
        <v>4</v>
      </c>
      <c r="D3686">
        <v>176</v>
      </c>
      <c r="E3686" t="s">
        <v>5</v>
      </c>
      <c r="F3686">
        <v>22</v>
      </c>
      <c r="G3686" t="s">
        <v>1</v>
      </c>
      <c r="H3686" t="s">
        <v>18</v>
      </c>
      <c r="I3686" t="s">
        <v>11</v>
      </c>
    </row>
    <row r="3687" spans="1:9">
      <c r="A3687">
        <v>3686</v>
      </c>
      <c r="B3687">
        <v>807</v>
      </c>
      <c r="C3687">
        <v>2</v>
      </c>
      <c r="D3687">
        <v>90</v>
      </c>
      <c r="E3687" t="s">
        <v>5</v>
      </c>
      <c r="F3687">
        <v>26</v>
      </c>
      <c r="G3687" t="s">
        <v>1</v>
      </c>
      <c r="H3687" t="s">
        <v>18</v>
      </c>
      <c r="I3687" t="s">
        <v>9</v>
      </c>
    </row>
    <row r="3688" spans="1:9">
      <c r="A3688">
        <v>3687</v>
      </c>
      <c r="B3688">
        <v>66</v>
      </c>
      <c r="C3688">
        <v>1</v>
      </c>
      <c r="D3688">
        <v>196</v>
      </c>
      <c r="E3688" t="s">
        <v>6</v>
      </c>
      <c r="F3688">
        <v>35</v>
      </c>
      <c r="G3688" t="s">
        <v>1</v>
      </c>
      <c r="H3688" t="s">
        <v>18</v>
      </c>
      <c r="I3688" t="s">
        <v>8</v>
      </c>
    </row>
    <row r="3689" spans="1:9">
      <c r="A3689">
        <v>3688</v>
      </c>
      <c r="B3689">
        <v>321</v>
      </c>
      <c r="C3689">
        <v>4</v>
      </c>
      <c r="D3689">
        <v>224</v>
      </c>
      <c r="E3689" t="s">
        <v>5</v>
      </c>
      <c r="F3689">
        <v>25</v>
      </c>
      <c r="G3689" t="s">
        <v>1</v>
      </c>
      <c r="H3689" t="s">
        <v>18</v>
      </c>
      <c r="I3689" t="s">
        <v>11</v>
      </c>
    </row>
    <row r="3690" spans="1:9">
      <c r="A3690">
        <v>3689</v>
      </c>
      <c r="B3690">
        <v>1075</v>
      </c>
      <c r="C3690">
        <v>1</v>
      </c>
      <c r="D3690">
        <v>143</v>
      </c>
      <c r="E3690" t="s">
        <v>5</v>
      </c>
      <c r="F3690">
        <v>24</v>
      </c>
      <c r="G3690" t="s">
        <v>1</v>
      </c>
      <c r="H3690" t="s">
        <v>18</v>
      </c>
      <c r="I3690" t="s">
        <v>8</v>
      </c>
    </row>
    <row r="3691" spans="1:9">
      <c r="A3691">
        <v>3690</v>
      </c>
      <c r="B3691">
        <v>760</v>
      </c>
      <c r="C3691">
        <v>1</v>
      </c>
      <c r="D3691">
        <v>179</v>
      </c>
      <c r="E3691" t="s">
        <v>5</v>
      </c>
      <c r="F3691">
        <v>26</v>
      </c>
      <c r="G3691" t="s">
        <v>1</v>
      </c>
      <c r="H3691" t="s">
        <v>18</v>
      </c>
      <c r="I3691" t="s">
        <v>8</v>
      </c>
    </row>
    <row r="3692" spans="1:9">
      <c r="A3692">
        <v>3691</v>
      </c>
      <c r="B3692">
        <v>719</v>
      </c>
      <c r="C3692">
        <v>2</v>
      </c>
      <c r="D3692">
        <v>90</v>
      </c>
      <c r="E3692" t="s">
        <v>6</v>
      </c>
      <c r="F3692">
        <v>31</v>
      </c>
      <c r="G3692" t="s">
        <v>1</v>
      </c>
      <c r="H3692" t="s">
        <v>18</v>
      </c>
      <c r="I3692" t="s">
        <v>9</v>
      </c>
    </row>
    <row r="3693" spans="1:9">
      <c r="A3693">
        <v>3692</v>
      </c>
      <c r="B3693">
        <v>527</v>
      </c>
      <c r="C3693">
        <v>6</v>
      </c>
      <c r="D3693">
        <v>301</v>
      </c>
      <c r="E3693" t="s">
        <v>6</v>
      </c>
      <c r="F3693">
        <v>26</v>
      </c>
      <c r="G3693" t="s">
        <v>2</v>
      </c>
      <c r="H3693" t="s">
        <v>17</v>
      </c>
      <c r="I3693" t="s">
        <v>21</v>
      </c>
    </row>
    <row r="3694" spans="1:9">
      <c r="A3694">
        <v>3693</v>
      </c>
      <c r="B3694">
        <v>928</v>
      </c>
      <c r="C3694">
        <v>9</v>
      </c>
      <c r="D3694">
        <v>225</v>
      </c>
      <c r="E3694" t="s">
        <v>5</v>
      </c>
      <c r="F3694">
        <v>25</v>
      </c>
      <c r="G3694" t="s">
        <v>2</v>
      </c>
      <c r="H3694" t="s">
        <v>17</v>
      </c>
      <c r="I3694" t="s">
        <v>24</v>
      </c>
    </row>
    <row r="3695" spans="1:9">
      <c r="A3695">
        <v>3694</v>
      </c>
      <c r="B3695">
        <v>1190</v>
      </c>
      <c r="C3695">
        <v>4</v>
      </c>
      <c r="D3695">
        <v>145</v>
      </c>
      <c r="E3695" t="s">
        <v>6</v>
      </c>
      <c r="F3695">
        <v>20</v>
      </c>
      <c r="G3695" t="s">
        <v>1</v>
      </c>
      <c r="H3695" t="s">
        <v>17</v>
      </c>
      <c r="I3695" t="s">
        <v>11</v>
      </c>
    </row>
    <row r="3696" spans="1:9">
      <c r="A3696">
        <v>3695</v>
      </c>
      <c r="B3696">
        <v>284</v>
      </c>
      <c r="C3696">
        <v>4</v>
      </c>
      <c r="D3696">
        <v>170</v>
      </c>
      <c r="E3696" t="s">
        <v>6</v>
      </c>
      <c r="F3696">
        <v>35</v>
      </c>
      <c r="G3696" t="s">
        <v>1</v>
      </c>
      <c r="H3696" t="s">
        <v>18</v>
      </c>
      <c r="I3696" t="s">
        <v>11</v>
      </c>
    </row>
    <row r="3697" spans="1:9">
      <c r="A3697">
        <v>3696</v>
      </c>
      <c r="B3697">
        <v>369</v>
      </c>
      <c r="C3697">
        <v>8</v>
      </c>
      <c r="D3697">
        <v>286</v>
      </c>
      <c r="E3697" t="s">
        <v>5</v>
      </c>
      <c r="F3697">
        <v>22</v>
      </c>
      <c r="G3697" t="s">
        <v>2</v>
      </c>
      <c r="H3697" t="s">
        <v>18</v>
      </c>
      <c r="I3697" t="s">
        <v>23</v>
      </c>
    </row>
    <row r="3698" spans="1:9">
      <c r="A3698">
        <v>3697</v>
      </c>
      <c r="B3698">
        <v>1053</v>
      </c>
      <c r="C3698">
        <v>2</v>
      </c>
      <c r="D3698">
        <v>148</v>
      </c>
      <c r="E3698" t="s">
        <v>5</v>
      </c>
      <c r="F3698">
        <v>26</v>
      </c>
      <c r="G3698" t="s">
        <v>1</v>
      </c>
      <c r="H3698" t="s">
        <v>17</v>
      </c>
      <c r="I3698" t="s">
        <v>9</v>
      </c>
    </row>
    <row r="3699" spans="1:9">
      <c r="A3699">
        <v>3698</v>
      </c>
      <c r="B3699">
        <v>1273</v>
      </c>
      <c r="C3699">
        <v>2</v>
      </c>
      <c r="D3699">
        <v>88</v>
      </c>
      <c r="E3699" t="s">
        <v>6</v>
      </c>
      <c r="F3699">
        <v>34</v>
      </c>
      <c r="G3699" t="s">
        <v>1</v>
      </c>
      <c r="H3699" t="s">
        <v>18</v>
      </c>
      <c r="I3699" t="s">
        <v>9</v>
      </c>
    </row>
    <row r="3700" spans="1:9">
      <c r="A3700">
        <v>3699</v>
      </c>
      <c r="B3700">
        <v>1831</v>
      </c>
      <c r="C3700">
        <v>9</v>
      </c>
      <c r="D3700">
        <v>40</v>
      </c>
      <c r="E3700" t="s">
        <v>6</v>
      </c>
      <c r="F3700">
        <v>20</v>
      </c>
      <c r="G3700" t="s">
        <v>2</v>
      </c>
      <c r="H3700" t="s">
        <v>18</v>
      </c>
      <c r="I3700" t="s">
        <v>24</v>
      </c>
    </row>
    <row r="3701" spans="1:9">
      <c r="A3701">
        <v>3700</v>
      </c>
      <c r="B3701">
        <v>1502</v>
      </c>
      <c r="C3701">
        <v>3</v>
      </c>
      <c r="D3701">
        <v>90</v>
      </c>
      <c r="E3701" t="s">
        <v>6</v>
      </c>
      <c r="F3701">
        <v>24</v>
      </c>
      <c r="G3701" t="s">
        <v>1</v>
      </c>
      <c r="H3701" t="s">
        <v>18</v>
      </c>
      <c r="I3701" t="s">
        <v>10</v>
      </c>
    </row>
    <row r="3702" spans="1:9">
      <c r="A3702">
        <v>3701</v>
      </c>
      <c r="B3702">
        <v>1994</v>
      </c>
      <c r="C3702">
        <v>3</v>
      </c>
      <c r="D3702">
        <v>90</v>
      </c>
      <c r="E3702" t="s">
        <v>5</v>
      </c>
      <c r="F3702">
        <v>34</v>
      </c>
      <c r="G3702" t="s">
        <v>1</v>
      </c>
      <c r="H3702" t="s">
        <v>18</v>
      </c>
      <c r="I3702" t="s">
        <v>10</v>
      </c>
    </row>
    <row r="3703" spans="1:9">
      <c r="A3703">
        <v>3702</v>
      </c>
      <c r="B3703">
        <v>45</v>
      </c>
      <c r="C3703">
        <v>3</v>
      </c>
      <c r="D3703">
        <v>159</v>
      </c>
      <c r="E3703" t="s">
        <v>5</v>
      </c>
      <c r="F3703">
        <v>18</v>
      </c>
      <c r="G3703" t="s">
        <v>1</v>
      </c>
      <c r="H3703" t="s">
        <v>18</v>
      </c>
      <c r="I3703" t="s">
        <v>10</v>
      </c>
    </row>
    <row r="3704" spans="1:9">
      <c r="A3704">
        <v>3703</v>
      </c>
      <c r="B3704">
        <v>1817</v>
      </c>
      <c r="C3704">
        <v>9</v>
      </c>
      <c r="D3704">
        <v>40</v>
      </c>
      <c r="E3704" t="s">
        <v>5</v>
      </c>
      <c r="F3704">
        <v>19</v>
      </c>
      <c r="G3704" t="s">
        <v>2</v>
      </c>
      <c r="H3704" t="s">
        <v>18</v>
      </c>
      <c r="I3704" t="s">
        <v>24</v>
      </c>
    </row>
    <row r="3705" spans="1:9">
      <c r="A3705">
        <v>3704</v>
      </c>
      <c r="B3705">
        <v>1046</v>
      </c>
      <c r="C3705">
        <v>1</v>
      </c>
      <c r="D3705">
        <v>219</v>
      </c>
      <c r="E3705" t="s">
        <v>5</v>
      </c>
      <c r="F3705">
        <v>30</v>
      </c>
      <c r="G3705" t="s">
        <v>1</v>
      </c>
      <c r="H3705" t="s">
        <v>17</v>
      </c>
      <c r="I3705" t="s">
        <v>8</v>
      </c>
    </row>
    <row r="3706" spans="1:9">
      <c r="A3706">
        <v>3705</v>
      </c>
      <c r="B3706">
        <v>84</v>
      </c>
      <c r="C3706">
        <v>1</v>
      </c>
      <c r="D3706">
        <v>207</v>
      </c>
      <c r="E3706" t="s">
        <v>6</v>
      </c>
      <c r="F3706">
        <v>30</v>
      </c>
      <c r="G3706" t="s">
        <v>1</v>
      </c>
      <c r="H3706" t="s">
        <v>17</v>
      </c>
      <c r="I3706" t="s">
        <v>8</v>
      </c>
    </row>
    <row r="3707" spans="1:9">
      <c r="A3707">
        <v>3706</v>
      </c>
      <c r="B3707">
        <v>1273</v>
      </c>
      <c r="C3707">
        <v>2</v>
      </c>
      <c r="D3707">
        <v>178</v>
      </c>
      <c r="E3707" t="s">
        <v>6</v>
      </c>
      <c r="F3707">
        <v>34</v>
      </c>
      <c r="G3707" t="s">
        <v>1</v>
      </c>
      <c r="H3707" t="s">
        <v>18</v>
      </c>
      <c r="I3707" t="s">
        <v>9</v>
      </c>
    </row>
    <row r="3708" spans="1:9">
      <c r="A3708">
        <v>3707</v>
      </c>
      <c r="B3708">
        <v>479</v>
      </c>
      <c r="C3708">
        <v>2</v>
      </c>
      <c r="D3708">
        <v>90</v>
      </c>
      <c r="E3708" t="s">
        <v>5</v>
      </c>
      <c r="F3708">
        <v>34</v>
      </c>
      <c r="G3708" t="s">
        <v>1</v>
      </c>
      <c r="H3708" t="s">
        <v>18</v>
      </c>
      <c r="I3708" t="s">
        <v>9</v>
      </c>
    </row>
    <row r="3709" spans="1:9">
      <c r="A3709">
        <v>3708</v>
      </c>
      <c r="B3709">
        <v>1969</v>
      </c>
      <c r="C3709">
        <v>2</v>
      </c>
      <c r="D3709">
        <v>230</v>
      </c>
      <c r="E3709" t="s">
        <v>5</v>
      </c>
      <c r="F3709">
        <v>29</v>
      </c>
      <c r="G3709" t="s">
        <v>1</v>
      </c>
      <c r="H3709" t="s">
        <v>17</v>
      </c>
      <c r="I3709" t="s">
        <v>9</v>
      </c>
    </row>
    <row r="3710" spans="1:9">
      <c r="A3710">
        <v>3709</v>
      </c>
      <c r="B3710">
        <v>286</v>
      </c>
      <c r="C3710">
        <v>7</v>
      </c>
      <c r="D3710">
        <v>387</v>
      </c>
      <c r="E3710" t="s">
        <v>5</v>
      </c>
      <c r="F3710">
        <v>28</v>
      </c>
      <c r="G3710" t="s">
        <v>2</v>
      </c>
      <c r="H3710" t="s">
        <v>17</v>
      </c>
      <c r="I3710" t="s">
        <v>22</v>
      </c>
    </row>
    <row r="3711" spans="1:9">
      <c r="A3711">
        <v>3710</v>
      </c>
      <c r="B3711">
        <v>1930</v>
      </c>
      <c r="C3711">
        <v>8</v>
      </c>
      <c r="D3711">
        <v>40</v>
      </c>
      <c r="E3711" t="s">
        <v>5</v>
      </c>
      <c r="F3711">
        <v>38</v>
      </c>
      <c r="G3711" t="s">
        <v>2</v>
      </c>
      <c r="H3711" t="s">
        <v>18</v>
      </c>
      <c r="I3711" t="s">
        <v>23</v>
      </c>
    </row>
    <row r="3712" spans="1:9">
      <c r="A3712">
        <v>3711</v>
      </c>
      <c r="B3712">
        <v>1181</v>
      </c>
      <c r="C3712">
        <v>8</v>
      </c>
      <c r="D3712">
        <v>90</v>
      </c>
      <c r="E3712" t="s">
        <v>5</v>
      </c>
      <c r="F3712">
        <v>45</v>
      </c>
      <c r="G3712" t="s">
        <v>2</v>
      </c>
      <c r="H3712" t="s">
        <v>18</v>
      </c>
      <c r="I3712" t="s">
        <v>23</v>
      </c>
    </row>
    <row r="3713" spans="1:9">
      <c r="A3713">
        <v>3712</v>
      </c>
      <c r="B3713">
        <v>786</v>
      </c>
      <c r="C3713">
        <v>4</v>
      </c>
      <c r="D3713">
        <v>148</v>
      </c>
      <c r="E3713" t="s">
        <v>6</v>
      </c>
      <c r="F3713">
        <v>24</v>
      </c>
      <c r="G3713" t="s">
        <v>1</v>
      </c>
      <c r="H3713" t="s">
        <v>17</v>
      </c>
      <c r="I3713" t="s">
        <v>11</v>
      </c>
    </row>
    <row r="3714" spans="1:9">
      <c r="A3714">
        <v>3713</v>
      </c>
      <c r="B3714">
        <v>356</v>
      </c>
      <c r="C3714">
        <v>1</v>
      </c>
      <c r="D3714">
        <v>192</v>
      </c>
      <c r="E3714" t="s">
        <v>6</v>
      </c>
      <c r="F3714">
        <v>30</v>
      </c>
      <c r="G3714" t="s">
        <v>1</v>
      </c>
      <c r="H3714" t="s">
        <v>18</v>
      </c>
      <c r="I3714" t="s">
        <v>8</v>
      </c>
    </row>
    <row r="3715" spans="1:9">
      <c r="A3715">
        <v>3714</v>
      </c>
      <c r="B3715">
        <v>1557</v>
      </c>
      <c r="C3715">
        <v>2</v>
      </c>
      <c r="D3715">
        <v>174</v>
      </c>
      <c r="E3715" t="s">
        <v>6</v>
      </c>
      <c r="F3715">
        <v>31</v>
      </c>
      <c r="G3715" t="s">
        <v>1</v>
      </c>
      <c r="H3715" t="s">
        <v>18</v>
      </c>
      <c r="I3715" t="s">
        <v>9</v>
      </c>
    </row>
    <row r="3716" spans="1:9">
      <c r="A3716">
        <v>3715</v>
      </c>
      <c r="B3716">
        <v>999</v>
      </c>
      <c r="C3716">
        <v>4</v>
      </c>
      <c r="D3716">
        <v>240</v>
      </c>
      <c r="E3716" t="s">
        <v>5</v>
      </c>
      <c r="F3716">
        <v>28</v>
      </c>
      <c r="G3716" t="s">
        <v>1</v>
      </c>
      <c r="H3716" t="s">
        <v>17</v>
      </c>
      <c r="I3716" t="s">
        <v>11</v>
      </c>
    </row>
    <row r="3717" spans="1:9">
      <c r="A3717">
        <v>3716</v>
      </c>
      <c r="B3717">
        <v>190</v>
      </c>
      <c r="C3717">
        <v>8</v>
      </c>
      <c r="D3717">
        <v>90</v>
      </c>
      <c r="E3717" t="s">
        <v>6</v>
      </c>
      <c r="F3717">
        <v>21</v>
      </c>
      <c r="G3717" t="s">
        <v>2</v>
      </c>
      <c r="H3717" t="s">
        <v>18</v>
      </c>
      <c r="I3717" t="s">
        <v>23</v>
      </c>
    </row>
    <row r="3718" spans="1:9">
      <c r="A3718">
        <v>3717</v>
      </c>
      <c r="B3718">
        <v>1935</v>
      </c>
      <c r="C3718">
        <v>5</v>
      </c>
      <c r="D3718">
        <v>198</v>
      </c>
      <c r="E3718" t="s">
        <v>5</v>
      </c>
      <c r="F3718">
        <v>32</v>
      </c>
      <c r="G3718" t="s">
        <v>1</v>
      </c>
      <c r="H3718" t="s">
        <v>18</v>
      </c>
      <c r="I3718" t="s">
        <v>12</v>
      </c>
    </row>
    <row r="3719" spans="1:9">
      <c r="A3719">
        <v>3718</v>
      </c>
      <c r="B3719">
        <v>532</v>
      </c>
      <c r="C3719">
        <v>9</v>
      </c>
      <c r="D3719">
        <v>90</v>
      </c>
      <c r="E3719" t="s">
        <v>6</v>
      </c>
      <c r="F3719">
        <v>31</v>
      </c>
      <c r="G3719" t="s">
        <v>2</v>
      </c>
      <c r="H3719" t="s">
        <v>18</v>
      </c>
      <c r="I3719" t="s">
        <v>24</v>
      </c>
    </row>
    <row r="3720" spans="1:9">
      <c r="A3720">
        <v>3719</v>
      </c>
      <c r="B3720">
        <v>539</v>
      </c>
      <c r="C3720">
        <v>8</v>
      </c>
      <c r="D3720">
        <v>349</v>
      </c>
      <c r="E3720" t="s">
        <v>5</v>
      </c>
      <c r="F3720">
        <v>24</v>
      </c>
      <c r="G3720" t="s">
        <v>2</v>
      </c>
      <c r="H3720" t="s">
        <v>17</v>
      </c>
      <c r="I3720" t="s">
        <v>23</v>
      </c>
    </row>
    <row r="3721" spans="1:9">
      <c r="A3721">
        <v>3720</v>
      </c>
      <c r="B3721">
        <v>1612</v>
      </c>
      <c r="C3721">
        <v>1</v>
      </c>
      <c r="D3721">
        <v>91</v>
      </c>
      <c r="E3721" t="s">
        <v>5</v>
      </c>
      <c r="F3721">
        <v>32</v>
      </c>
      <c r="G3721" t="s">
        <v>1</v>
      </c>
      <c r="H3721" t="s">
        <v>18</v>
      </c>
      <c r="I3721" t="s">
        <v>8</v>
      </c>
    </row>
    <row r="3722" spans="1:9">
      <c r="A3722">
        <v>3721</v>
      </c>
      <c r="B3722">
        <v>579</v>
      </c>
      <c r="C3722">
        <v>5</v>
      </c>
      <c r="D3722">
        <v>239</v>
      </c>
      <c r="E3722" t="s">
        <v>6</v>
      </c>
      <c r="F3722">
        <v>25</v>
      </c>
      <c r="G3722" t="s">
        <v>1</v>
      </c>
      <c r="H3722" t="s">
        <v>17</v>
      </c>
      <c r="I3722" t="s">
        <v>12</v>
      </c>
    </row>
    <row r="3723" spans="1:9">
      <c r="A3723">
        <v>3722</v>
      </c>
      <c r="B3723">
        <v>492</v>
      </c>
      <c r="C3723">
        <v>8</v>
      </c>
      <c r="D3723">
        <v>40</v>
      </c>
      <c r="E3723" t="s">
        <v>5</v>
      </c>
      <c r="F3723">
        <v>18</v>
      </c>
      <c r="G3723" t="s">
        <v>2</v>
      </c>
      <c r="H3723" t="s">
        <v>18</v>
      </c>
      <c r="I3723" t="s">
        <v>23</v>
      </c>
    </row>
    <row r="3724" spans="1:9">
      <c r="A3724">
        <v>3723</v>
      </c>
      <c r="B3724">
        <v>1371</v>
      </c>
      <c r="C3724">
        <v>4</v>
      </c>
      <c r="D3724">
        <v>189</v>
      </c>
      <c r="E3724" t="s">
        <v>6</v>
      </c>
      <c r="F3724">
        <v>28</v>
      </c>
      <c r="G3724" t="s">
        <v>1</v>
      </c>
      <c r="H3724" t="s">
        <v>18</v>
      </c>
      <c r="I3724" t="s">
        <v>11</v>
      </c>
    </row>
    <row r="3725" spans="1:9">
      <c r="A3725">
        <v>3724</v>
      </c>
      <c r="B3725">
        <v>66</v>
      </c>
      <c r="C3725">
        <v>3</v>
      </c>
      <c r="D3725">
        <v>98</v>
      </c>
      <c r="E3725" t="s">
        <v>6</v>
      </c>
      <c r="F3725">
        <v>35</v>
      </c>
      <c r="G3725" t="s">
        <v>1</v>
      </c>
      <c r="H3725" t="s">
        <v>17</v>
      </c>
      <c r="I3725" t="s">
        <v>10</v>
      </c>
    </row>
    <row r="3726" spans="1:9">
      <c r="A3726">
        <v>3725</v>
      </c>
      <c r="B3726">
        <v>1064</v>
      </c>
      <c r="C3726">
        <v>3</v>
      </c>
      <c r="D3726">
        <v>117</v>
      </c>
      <c r="E3726" t="s">
        <v>5</v>
      </c>
      <c r="F3726">
        <v>35</v>
      </c>
      <c r="G3726" t="s">
        <v>1</v>
      </c>
      <c r="H3726" t="s">
        <v>18</v>
      </c>
      <c r="I3726" t="s">
        <v>10</v>
      </c>
    </row>
    <row r="3727" spans="1:9">
      <c r="A3727">
        <v>3726</v>
      </c>
      <c r="B3727">
        <v>1356</v>
      </c>
      <c r="C3727">
        <v>1</v>
      </c>
      <c r="D3727">
        <v>82</v>
      </c>
      <c r="E3727" t="s">
        <v>5</v>
      </c>
      <c r="F3727">
        <v>22</v>
      </c>
      <c r="G3727" t="s">
        <v>1</v>
      </c>
      <c r="H3727" t="s">
        <v>17</v>
      </c>
      <c r="I3727" t="s">
        <v>8</v>
      </c>
    </row>
    <row r="3728" spans="1:9">
      <c r="A3728">
        <v>3727</v>
      </c>
      <c r="B3728">
        <v>991</v>
      </c>
      <c r="C3728">
        <v>6</v>
      </c>
      <c r="D3728">
        <v>90</v>
      </c>
      <c r="E3728" t="s">
        <v>5</v>
      </c>
      <c r="F3728">
        <v>30</v>
      </c>
      <c r="G3728" t="s">
        <v>2</v>
      </c>
      <c r="H3728" t="s">
        <v>18</v>
      </c>
      <c r="I3728" t="s">
        <v>21</v>
      </c>
    </row>
    <row r="3729" spans="1:9">
      <c r="A3729">
        <v>3728</v>
      </c>
      <c r="B3729">
        <v>1409</v>
      </c>
      <c r="C3729">
        <v>2</v>
      </c>
      <c r="D3729">
        <v>118</v>
      </c>
      <c r="E3729" t="s">
        <v>5</v>
      </c>
      <c r="F3729">
        <v>30</v>
      </c>
      <c r="G3729" t="s">
        <v>1</v>
      </c>
      <c r="H3729" t="s">
        <v>18</v>
      </c>
      <c r="I3729" t="s">
        <v>9</v>
      </c>
    </row>
    <row r="3730" spans="1:9">
      <c r="A3730">
        <v>3729</v>
      </c>
      <c r="B3730">
        <v>1482</v>
      </c>
      <c r="C3730">
        <v>8</v>
      </c>
      <c r="D3730">
        <v>40</v>
      </c>
      <c r="E3730" t="s">
        <v>6</v>
      </c>
      <c r="F3730">
        <v>28</v>
      </c>
      <c r="G3730" t="s">
        <v>2</v>
      </c>
      <c r="H3730" t="s">
        <v>18</v>
      </c>
      <c r="I3730" t="s">
        <v>23</v>
      </c>
    </row>
    <row r="3731" spans="1:9">
      <c r="A3731">
        <v>3730</v>
      </c>
      <c r="B3731">
        <v>172</v>
      </c>
      <c r="C3731">
        <v>7</v>
      </c>
      <c r="D3731">
        <v>40</v>
      </c>
      <c r="E3731" t="s">
        <v>5</v>
      </c>
      <c r="F3731">
        <v>25</v>
      </c>
      <c r="G3731" t="s">
        <v>2</v>
      </c>
      <c r="H3731" t="s">
        <v>18</v>
      </c>
      <c r="I3731" t="s">
        <v>22</v>
      </c>
    </row>
    <row r="3732" spans="1:9">
      <c r="A3732">
        <v>3731</v>
      </c>
      <c r="B3732">
        <v>1073</v>
      </c>
      <c r="C3732">
        <v>2</v>
      </c>
      <c r="D3732">
        <v>211</v>
      </c>
      <c r="E3732" t="s">
        <v>5</v>
      </c>
      <c r="F3732">
        <v>30</v>
      </c>
      <c r="G3732" t="s">
        <v>1</v>
      </c>
      <c r="H3732" t="s">
        <v>18</v>
      </c>
      <c r="I3732" t="s">
        <v>9</v>
      </c>
    </row>
    <row r="3733" spans="1:9">
      <c r="A3733">
        <v>3732</v>
      </c>
      <c r="B3733">
        <v>102</v>
      </c>
      <c r="C3733">
        <v>1</v>
      </c>
      <c r="D3733">
        <v>97</v>
      </c>
      <c r="E3733" t="s">
        <v>5</v>
      </c>
      <c r="F3733">
        <v>19</v>
      </c>
      <c r="G3733" t="s">
        <v>1</v>
      </c>
      <c r="H3733" t="s">
        <v>18</v>
      </c>
      <c r="I3733" t="s">
        <v>8</v>
      </c>
    </row>
    <row r="3734" spans="1:9">
      <c r="A3734">
        <v>3733</v>
      </c>
      <c r="B3734">
        <v>1641</v>
      </c>
      <c r="C3734">
        <v>4</v>
      </c>
      <c r="D3734">
        <v>149</v>
      </c>
      <c r="E3734" t="s">
        <v>5</v>
      </c>
      <c r="F3734">
        <v>41</v>
      </c>
      <c r="G3734" t="s">
        <v>1</v>
      </c>
      <c r="H3734" t="s">
        <v>18</v>
      </c>
      <c r="I3734" t="s">
        <v>11</v>
      </c>
    </row>
    <row r="3735" spans="1:9">
      <c r="A3735">
        <v>3734</v>
      </c>
      <c r="B3735">
        <v>434</v>
      </c>
      <c r="C3735">
        <v>4</v>
      </c>
      <c r="D3735">
        <v>153</v>
      </c>
      <c r="E3735" t="s">
        <v>5</v>
      </c>
      <c r="F3735">
        <v>23</v>
      </c>
      <c r="G3735" t="s">
        <v>1</v>
      </c>
      <c r="H3735" t="s">
        <v>17</v>
      </c>
      <c r="I3735" t="s">
        <v>11</v>
      </c>
    </row>
    <row r="3736" spans="1:9">
      <c r="A3736">
        <v>3735</v>
      </c>
      <c r="B3736">
        <v>1567</v>
      </c>
      <c r="C3736">
        <v>9</v>
      </c>
      <c r="D3736">
        <v>90</v>
      </c>
      <c r="E3736" t="s">
        <v>5</v>
      </c>
      <c r="F3736">
        <v>33</v>
      </c>
      <c r="G3736" t="s">
        <v>2</v>
      </c>
      <c r="H3736" t="s">
        <v>18</v>
      </c>
      <c r="I3736" t="s">
        <v>24</v>
      </c>
    </row>
    <row r="3737" spans="1:9">
      <c r="A3737">
        <v>3736</v>
      </c>
      <c r="B3737">
        <v>356</v>
      </c>
      <c r="C3737">
        <v>5</v>
      </c>
      <c r="D3737">
        <v>226</v>
      </c>
      <c r="E3737" t="s">
        <v>6</v>
      </c>
      <c r="F3737">
        <v>30</v>
      </c>
      <c r="G3737" t="s">
        <v>1</v>
      </c>
      <c r="H3737" t="s">
        <v>17</v>
      </c>
      <c r="I3737" t="s">
        <v>12</v>
      </c>
    </row>
    <row r="3738" spans="1:9">
      <c r="A3738">
        <v>3737</v>
      </c>
      <c r="B3738">
        <v>1086</v>
      </c>
      <c r="C3738">
        <v>2</v>
      </c>
      <c r="D3738">
        <v>90</v>
      </c>
      <c r="E3738" t="s">
        <v>5</v>
      </c>
      <c r="F3738">
        <v>20</v>
      </c>
      <c r="G3738" t="s">
        <v>1</v>
      </c>
      <c r="H3738" t="s">
        <v>18</v>
      </c>
      <c r="I3738" t="s">
        <v>9</v>
      </c>
    </row>
    <row r="3739" spans="1:9">
      <c r="A3739">
        <v>3738</v>
      </c>
      <c r="B3739">
        <v>1550</v>
      </c>
      <c r="C3739">
        <v>1</v>
      </c>
      <c r="D3739">
        <v>90</v>
      </c>
      <c r="E3739" t="s">
        <v>5</v>
      </c>
      <c r="F3739">
        <v>33</v>
      </c>
      <c r="G3739" t="s">
        <v>1</v>
      </c>
      <c r="H3739" t="s">
        <v>18</v>
      </c>
      <c r="I3739" t="s">
        <v>8</v>
      </c>
    </row>
    <row r="3740" spans="1:9">
      <c r="A3740">
        <v>3739</v>
      </c>
      <c r="B3740">
        <v>1362</v>
      </c>
      <c r="C3740">
        <v>1</v>
      </c>
      <c r="D3740">
        <v>90</v>
      </c>
      <c r="E3740" t="s">
        <v>6</v>
      </c>
      <c r="F3740">
        <v>29</v>
      </c>
      <c r="G3740" t="s">
        <v>1</v>
      </c>
      <c r="H3740" t="s">
        <v>18</v>
      </c>
      <c r="I3740" t="s">
        <v>8</v>
      </c>
    </row>
    <row r="3741" spans="1:9">
      <c r="A3741">
        <v>3740</v>
      </c>
      <c r="B3741">
        <v>1230</v>
      </c>
      <c r="C3741">
        <v>7</v>
      </c>
      <c r="D3741">
        <v>304</v>
      </c>
      <c r="E3741" t="s">
        <v>5</v>
      </c>
      <c r="F3741">
        <v>18</v>
      </c>
      <c r="G3741" t="s">
        <v>2</v>
      </c>
      <c r="H3741" t="s">
        <v>18</v>
      </c>
      <c r="I3741" t="s">
        <v>22</v>
      </c>
    </row>
    <row r="3742" spans="1:9">
      <c r="A3742">
        <v>3741</v>
      </c>
      <c r="B3742">
        <v>403</v>
      </c>
      <c r="C3742">
        <v>1</v>
      </c>
      <c r="D3742">
        <v>200</v>
      </c>
      <c r="E3742" t="s">
        <v>6</v>
      </c>
      <c r="F3742">
        <v>26</v>
      </c>
      <c r="G3742" t="s">
        <v>1</v>
      </c>
      <c r="H3742" t="s">
        <v>17</v>
      </c>
      <c r="I3742" t="s">
        <v>8</v>
      </c>
    </row>
    <row r="3743" spans="1:9">
      <c r="A3743">
        <v>3742</v>
      </c>
      <c r="B3743">
        <v>995</v>
      </c>
      <c r="C3743">
        <v>9</v>
      </c>
      <c r="D3743">
        <v>90</v>
      </c>
      <c r="E3743" t="s">
        <v>5</v>
      </c>
      <c r="F3743">
        <v>36</v>
      </c>
      <c r="G3743" t="s">
        <v>2</v>
      </c>
      <c r="H3743" t="s">
        <v>18</v>
      </c>
      <c r="I3743" t="s">
        <v>24</v>
      </c>
    </row>
    <row r="3744" spans="1:9">
      <c r="A3744">
        <v>3743</v>
      </c>
      <c r="B3744">
        <v>1935</v>
      </c>
      <c r="C3744">
        <v>1</v>
      </c>
      <c r="D3744">
        <v>241</v>
      </c>
      <c r="E3744" t="s">
        <v>5</v>
      </c>
      <c r="F3744">
        <v>32</v>
      </c>
      <c r="G3744" t="s">
        <v>1</v>
      </c>
      <c r="H3744" t="s">
        <v>17</v>
      </c>
      <c r="I3744" t="s">
        <v>8</v>
      </c>
    </row>
    <row r="3745" spans="1:9">
      <c r="A3745">
        <v>3744</v>
      </c>
      <c r="B3745">
        <v>1850</v>
      </c>
      <c r="C3745">
        <v>2</v>
      </c>
      <c r="D3745">
        <v>90</v>
      </c>
      <c r="E3745" t="s">
        <v>5</v>
      </c>
      <c r="F3745">
        <v>35</v>
      </c>
      <c r="G3745" t="s">
        <v>1</v>
      </c>
      <c r="H3745" t="s">
        <v>18</v>
      </c>
      <c r="I3745" t="s">
        <v>9</v>
      </c>
    </row>
    <row r="3746" spans="1:9">
      <c r="A3746">
        <v>3745</v>
      </c>
      <c r="B3746">
        <v>949</v>
      </c>
      <c r="C3746">
        <v>1</v>
      </c>
      <c r="D3746">
        <v>113</v>
      </c>
      <c r="E3746" t="s">
        <v>6</v>
      </c>
      <c r="F3746">
        <v>31</v>
      </c>
      <c r="G3746" t="s">
        <v>1</v>
      </c>
      <c r="H3746" t="s">
        <v>18</v>
      </c>
      <c r="I3746" t="s">
        <v>8</v>
      </c>
    </row>
    <row r="3747" spans="1:9">
      <c r="A3747">
        <v>3746</v>
      </c>
      <c r="B3747">
        <v>1299</v>
      </c>
      <c r="C3747">
        <v>3</v>
      </c>
      <c r="D3747">
        <v>90</v>
      </c>
      <c r="E3747" t="s">
        <v>5</v>
      </c>
      <c r="F3747">
        <v>35</v>
      </c>
      <c r="G3747" t="s">
        <v>1</v>
      </c>
      <c r="H3747" t="s">
        <v>18</v>
      </c>
      <c r="I3747" t="s">
        <v>10</v>
      </c>
    </row>
    <row r="3748" spans="1:9">
      <c r="A3748">
        <v>3747</v>
      </c>
      <c r="B3748">
        <v>1819</v>
      </c>
      <c r="C3748">
        <v>9</v>
      </c>
      <c r="D3748">
        <v>90</v>
      </c>
      <c r="E3748" t="s">
        <v>6</v>
      </c>
      <c r="F3748">
        <v>26</v>
      </c>
      <c r="G3748" t="s">
        <v>2</v>
      </c>
      <c r="H3748" t="s">
        <v>18</v>
      </c>
      <c r="I3748" t="s">
        <v>24</v>
      </c>
    </row>
    <row r="3749" spans="1:9">
      <c r="A3749">
        <v>3748</v>
      </c>
      <c r="B3749">
        <v>1468</v>
      </c>
      <c r="C3749">
        <v>6</v>
      </c>
      <c r="D3749">
        <v>40</v>
      </c>
      <c r="E3749" t="s">
        <v>6</v>
      </c>
      <c r="F3749">
        <v>21</v>
      </c>
      <c r="G3749" t="s">
        <v>2</v>
      </c>
      <c r="H3749" t="s">
        <v>18</v>
      </c>
      <c r="I3749" t="s">
        <v>21</v>
      </c>
    </row>
    <row r="3750" spans="1:9">
      <c r="A3750">
        <v>3749</v>
      </c>
      <c r="B3750">
        <v>2107</v>
      </c>
      <c r="C3750">
        <v>7</v>
      </c>
      <c r="D3750">
        <v>40</v>
      </c>
      <c r="E3750" t="s">
        <v>5</v>
      </c>
      <c r="F3750">
        <v>32</v>
      </c>
      <c r="G3750" t="s">
        <v>2</v>
      </c>
      <c r="H3750" t="s">
        <v>18</v>
      </c>
      <c r="I3750" t="s">
        <v>22</v>
      </c>
    </row>
    <row r="3751" spans="1:9">
      <c r="A3751">
        <v>3750</v>
      </c>
      <c r="B3751">
        <v>591</v>
      </c>
      <c r="C3751">
        <v>8</v>
      </c>
      <c r="D3751">
        <v>368</v>
      </c>
      <c r="E3751" t="s">
        <v>6</v>
      </c>
      <c r="F3751">
        <v>22</v>
      </c>
      <c r="G3751" t="s">
        <v>2</v>
      </c>
      <c r="H3751" t="s">
        <v>18</v>
      </c>
      <c r="I3751" t="s">
        <v>23</v>
      </c>
    </row>
    <row r="3752" spans="1:9">
      <c r="A3752">
        <v>3751</v>
      </c>
      <c r="B3752">
        <v>862</v>
      </c>
      <c r="C3752">
        <v>3</v>
      </c>
      <c r="D3752">
        <v>131</v>
      </c>
      <c r="E3752" t="s">
        <v>6</v>
      </c>
      <c r="F3752">
        <v>30</v>
      </c>
      <c r="G3752" t="s">
        <v>1</v>
      </c>
      <c r="H3752" t="s">
        <v>18</v>
      </c>
      <c r="I3752" t="s">
        <v>10</v>
      </c>
    </row>
    <row r="3753" spans="1:9">
      <c r="A3753">
        <v>3752</v>
      </c>
      <c r="B3753">
        <v>1421</v>
      </c>
      <c r="C3753">
        <v>3</v>
      </c>
      <c r="D3753">
        <v>216</v>
      </c>
      <c r="E3753" t="s">
        <v>5</v>
      </c>
      <c r="F3753">
        <v>20</v>
      </c>
      <c r="G3753" t="s">
        <v>1</v>
      </c>
      <c r="H3753" t="s">
        <v>17</v>
      </c>
      <c r="I3753" t="s">
        <v>10</v>
      </c>
    </row>
    <row r="3754" spans="1:9">
      <c r="A3754">
        <v>3753</v>
      </c>
      <c r="B3754">
        <v>142</v>
      </c>
      <c r="C3754">
        <v>6</v>
      </c>
      <c r="D3754">
        <v>192</v>
      </c>
      <c r="E3754" t="s">
        <v>6</v>
      </c>
      <c r="F3754">
        <v>22</v>
      </c>
      <c r="G3754" t="s">
        <v>2</v>
      </c>
      <c r="H3754" t="s">
        <v>18</v>
      </c>
      <c r="I3754" t="s">
        <v>21</v>
      </c>
    </row>
    <row r="3755" spans="1:9">
      <c r="A3755">
        <v>3754</v>
      </c>
      <c r="B3755">
        <v>1111</v>
      </c>
      <c r="C3755">
        <v>4</v>
      </c>
      <c r="D3755">
        <v>149</v>
      </c>
      <c r="E3755" t="s">
        <v>6</v>
      </c>
      <c r="F3755">
        <v>32</v>
      </c>
      <c r="G3755" t="s">
        <v>1</v>
      </c>
      <c r="H3755" t="s">
        <v>18</v>
      </c>
      <c r="I3755" t="s">
        <v>11</v>
      </c>
    </row>
    <row r="3756" spans="1:9">
      <c r="A3756">
        <v>3755</v>
      </c>
      <c r="B3756">
        <v>4</v>
      </c>
      <c r="C3756">
        <v>4</v>
      </c>
      <c r="D3756">
        <v>90</v>
      </c>
      <c r="E3756" t="s">
        <v>6</v>
      </c>
      <c r="F3756">
        <v>19</v>
      </c>
      <c r="G3756" t="s">
        <v>1</v>
      </c>
      <c r="H3756" t="s">
        <v>18</v>
      </c>
      <c r="I3756" t="s">
        <v>11</v>
      </c>
    </row>
    <row r="3757" spans="1:9">
      <c r="A3757">
        <v>3756</v>
      </c>
      <c r="B3757">
        <v>1509</v>
      </c>
      <c r="C3757">
        <v>2</v>
      </c>
      <c r="D3757">
        <v>155</v>
      </c>
      <c r="E3757" t="s">
        <v>6</v>
      </c>
      <c r="F3757">
        <v>27</v>
      </c>
      <c r="G3757" t="s">
        <v>1</v>
      </c>
      <c r="H3757" t="s">
        <v>18</v>
      </c>
      <c r="I3757" t="s">
        <v>9</v>
      </c>
    </row>
    <row r="3758" spans="1:9">
      <c r="A3758">
        <v>3757</v>
      </c>
      <c r="B3758">
        <v>1209</v>
      </c>
      <c r="C3758">
        <v>9</v>
      </c>
      <c r="D3758">
        <v>90</v>
      </c>
      <c r="E3758" t="s">
        <v>6</v>
      </c>
      <c r="F3758">
        <v>31</v>
      </c>
      <c r="G3758" t="s">
        <v>2</v>
      </c>
      <c r="H3758" t="s">
        <v>18</v>
      </c>
      <c r="I3758" t="s">
        <v>24</v>
      </c>
    </row>
    <row r="3759" spans="1:9">
      <c r="A3759">
        <v>3758</v>
      </c>
      <c r="B3759">
        <v>709</v>
      </c>
      <c r="C3759">
        <v>1</v>
      </c>
      <c r="D3759">
        <v>90</v>
      </c>
      <c r="E3759" t="s">
        <v>5</v>
      </c>
      <c r="F3759">
        <v>27</v>
      </c>
      <c r="G3759" t="s">
        <v>1</v>
      </c>
      <c r="H3759" t="s">
        <v>18</v>
      </c>
      <c r="I3759" t="s">
        <v>8</v>
      </c>
    </row>
    <row r="3760" spans="1:9">
      <c r="A3760">
        <v>3759</v>
      </c>
      <c r="B3760">
        <v>239</v>
      </c>
      <c r="C3760">
        <v>3</v>
      </c>
      <c r="D3760">
        <v>90</v>
      </c>
      <c r="E3760" t="s">
        <v>5</v>
      </c>
      <c r="F3760">
        <v>27</v>
      </c>
      <c r="G3760" t="s">
        <v>1</v>
      </c>
      <c r="H3760" t="s">
        <v>18</v>
      </c>
      <c r="I3760" t="s">
        <v>10</v>
      </c>
    </row>
    <row r="3761" spans="1:9">
      <c r="A3761">
        <v>3760</v>
      </c>
      <c r="B3761">
        <v>1813</v>
      </c>
      <c r="C3761">
        <v>5</v>
      </c>
      <c r="D3761">
        <v>90</v>
      </c>
      <c r="E3761" t="s">
        <v>5</v>
      </c>
      <c r="F3761">
        <v>40</v>
      </c>
      <c r="G3761" t="s">
        <v>1</v>
      </c>
      <c r="H3761" t="s">
        <v>18</v>
      </c>
      <c r="I3761" t="s">
        <v>12</v>
      </c>
    </row>
    <row r="3762" spans="1:9">
      <c r="A3762">
        <v>3761</v>
      </c>
      <c r="B3762">
        <v>1249</v>
      </c>
      <c r="C3762">
        <v>7</v>
      </c>
      <c r="D3762">
        <v>40</v>
      </c>
      <c r="E3762" t="s">
        <v>6</v>
      </c>
      <c r="F3762">
        <v>37</v>
      </c>
      <c r="G3762" t="s">
        <v>2</v>
      </c>
      <c r="H3762" t="s">
        <v>18</v>
      </c>
      <c r="I3762" t="s">
        <v>22</v>
      </c>
    </row>
    <row r="3763" spans="1:9">
      <c r="A3763">
        <v>3762</v>
      </c>
      <c r="B3763">
        <v>1138</v>
      </c>
      <c r="C3763">
        <v>6</v>
      </c>
      <c r="D3763">
        <v>40</v>
      </c>
      <c r="E3763" t="s">
        <v>6</v>
      </c>
      <c r="F3763">
        <v>28</v>
      </c>
      <c r="G3763" t="s">
        <v>2</v>
      </c>
      <c r="H3763" t="s">
        <v>18</v>
      </c>
      <c r="I3763" t="s">
        <v>21</v>
      </c>
    </row>
    <row r="3764" spans="1:9">
      <c r="A3764">
        <v>3763</v>
      </c>
      <c r="B3764">
        <v>1486</v>
      </c>
      <c r="C3764">
        <v>7</v>
      </c>
      <c r="D3764">
        <v>40</v>
      </c>
      <c r="E3764" t="s">
        <v>6</v>
      </c>
      <c r="F3764">
        <v>29</v>
      </c>
      <c r="G3764" t="s">
        <v>2</v>
      </c>
      <c r="H3764" t="s">
        <v>18</v>
      </c>
      <c r="I3764" t="s">
        <v>22</v>
      </c>
    </row>
    <row r="3765" spans="1:9">
      <c r="A3765">
        <v>3764</v>
      </c>
      <c r="B3765">
        <v>1967</v>
      </c>
      <c r="C3765">
        <v>1</v>
      </c>
      <c r="D3765">
        <v>90</v>
      </c>
      <c r="E3765" t="s">
        <v>5</v>
      </c>
      <c r="F3765">
        <v>25</v>
      </c>
      <c r="G3765" t="s">
        <v>1</v>
      </c>
      <c r="H3765" t="s">
        <v>18</v>
      </c>
      <c r="I3765" t="s">
        <v>8</v>
      </c>
    </row>
    <row r="3766" spans="1:9">
      <c r="A3766">
        <v>3765</v>
      </c>
      <c r="B3766">
        <v>1004</v>
      </c>
      <c r="C3766">
        <v>8</v>
      </c>
      <c r="D3766">
        <v>40</v>
      </c>
      <c r="E3766" t="s">
        <v>5</v>
      </c>
      <c r="F3766">
        <v>27</v>
      </c>
      <c r="G3766" t="s">
        <v>2</v>
      </c>
      <c r="H3766" t="s">
        <v>18</v>
      </c>
      <c r="I3766" t="s">
        <v>23</v>
      </c>
    </row>
    <row r="3767" spans="1:9">
      <c r="A3767">
        <v>3766</v>
      </c>
      <c r="B3767">
        <v>1028</v>
      </c>
      <c r="C3767">
        <v>3</v>
      </c>
      <c r="D3767">
        <v>120</v>
      </c>
      <c r="E3767" t="s">
        <v>6</v>
      </c>
      <c r="F3767">
        <v>19</v>
      </c>
      <c r="G3767" t="s">
        <v>1</v>
      </c>
      <c r="H3767" t="s">
        <v>17</v>
      </c>
      <c r="I3767" t="s">
        <v>10</v>
      </c>
    </row>
    <row r="3768" spans="1:9">
      <c r="A3768">
        <v>3767</v>
      </c>
      <c r="B3768">
        <v>2053</v>
      </c>
      <c r="C3768">
        <v>4</v>
      </c>
      <c r="D3768">
        <v>112</v>
      </c>
      <c r="E3768" t="s">
        <v>5</v>
      </c>
      <c r="F3768">
        <v>18</v>
      </c>
      <c r="G3768" t="s">
        <v>1</v>
      </c>
      <c r="H3768" t="s">
        <v>18</v>
      </c>
      <c r="I3768" t="s">
        <v>11</v>
      </c>
    </row>
    <row r="3769" spans="1:9">
      <c r="A3769">
        <v>3768</v>
      </c>
      <c r="B3769">
        <v>334</v>
      </c>
      <c r="C3769">
        <v>5</v>
      </c>
      <c r="D3769">
        <v>136</v>
      </c>
      <c r="E3769" t="s">
        <v>6</v>
      </c>
      <c r="F3769">
        <v>26</v>
      </c>
      <c r="G3769" t="s">
        <v>1</v>
      </c>
      <c r="H3769" t="s">
        <v>18</v>
      </c>
      <c r="I3769" t="s">
        <v>12</v>
      </c>
    </row>
    <row r="3770" spans="1:9">
      <c r="A3770">
        <v>3769</v>
      </c>
      <c r="B3770">
        <v>763</v>
      </c>
      <c r="C3770">
        <v>2</v>
      </c>
      <c r="D3770">
        <v>123</v>
      </c>
      <c r="E3770" t="s">
        <v>5</v>
      </c>
      <c r="F3770">
        <v>31</v>
      </c>
      <c r="G3770" t="s">
        <v>1</v>
      </c>
      <c r="H3770" t="s">
        <v>18</v>
      </c>
      <c r="I3770" t="s">
        <v>9</v>
      </c>
    </row>
    <row r="3771" spans="1:9">
      <c r="A3771">
        <v>3770</v>
      </c>
      <c r="B3771">
        <v>255</v>
      </c>
      <c r="C3771">
        <v>3</v>
      </c>
      <c r="D3771">
        <v>91</v>
      </c>
      <c r="E3771" t="s">
        <v>5</v>
      </c>
      <c r="F3771">
        <v>35</v>
      </c>
      <c r="G3771" t="s">
        <v>1</v>
      </c>
      <c r="H3771" t="s">
        <v>18</v>
      </c>
      <c r="I3771" t="s">
        <v>10</v>
      </c>
    </row>
    <row r="3772" spans="1:9">
      <c r="A3772">
        <v>3771</v>
      </c>
      <c r="B3772">
        <v>604</v>
      </c>
      <c r="C3772">
        <v>6</v>
      </c>
      <c r="D3772">
        <v>40</v>
      </c>
      <c r="E3772" t="s">
        <v>6</v>
      </c>
      <c r="F3772">
        <v>35</v>
      </c>
      <c r="G3772" t="s">
        <v>2</v>
      </c>
      <c r="H3772" t="s">
        <v>18</v>
      </c>
      <c r="I3772" t="s">
        <v>21</v>
      </c>
    </row>
    <row r="3773" spans="1:9">
      <c r="A3773">
        <v>3772</v>
      </c>
      <c r="B3773">
        <v>1452</v>
      </c>
      <c r="C3773">
        <v>7</v>
      </c>
      <c r="D3773">
        <v>90</v>
      </c>
      <c r="E3773" t="s">
        <v>5</v>
      </c>
      <c r="F3773">
        <v>20</v>
      </c>
      <c r="G3773" t="s">
        <v>2</v>
      </c>
      <c r="H3773" t="s">
        <v>18</v>
      </c>
      <c r="I3773" t="s">
        <v>22</v>
      </c>
    </row>
    <row r="3774" spans="1:9">
      <c r="A3774">
        <v>3773</v>
      </c>
      <c r="B3774">
        <v>1922</v>
      </c>
      <c r="C3774">
        <v>5</v>
      </c>
      <c r="D3774">
        <v>90</v>
      </c>
      <c r="E3774" t="s">
        <v>6</v>
      </c>
      <c r="F3774">
        <v>28</v>
      </c>
      <c r="G3774" t="s">
        <v>1</v>
      </c>
      <c r="H3774" t="s">
        <v>18</v>
      </c>
      <c r="I3774" t="s">
        <v>12</v>
      </c>
    </row>
    <row r="3775" spans="1:9">
      <c r="A3775">
        <v>3774</v>
      </c>
      <c r="B3775">
        <v>2032</v>
      </c>
      <c r="C3775">
        <v>2</v>
      </c>
      <c r="D3775">
        <v>108</v>
      </c>
      <c r="E3775" t="s">
        <v>6</v>
      </c>
      <c r="F3775">
        <v>22</v>
      </c>
      <c r="G3775" t="s">
        <v>1</v>
      </c>
      <c r="H3775" t="s">
        <v>18</v>
      </c>
      <c r="I3775" t="s">
        <v>9</v>
      </c>
    </row>
    <row r="3776" spans="1:9">
      <c r="A3776">
        <v>3775</v>
      </c>
      <c r="B3776">
        <v>653</v>
      </c>
      <c r="C3776">
        <v>4</v>
      </c>
      <c r="D3776">
        <v>247</v>
      </c>
      <c r="E3776" t="s">
        <v>5</v>
      </c>
      <c r="F3776">
        <v>28</v>
      </c>
      <c r="G3776" t="s">
        <v>1</v>
      </c>
      <c r="H3776" t="s">
        <v>18</v>
      </c>
      <c r="I3776" t="s">
        <v>11</v>
      </c>
    </row>
    <row r="3777" spans="1:9">
      <c r="A3777">
        <v>3776</v>
      </c>
      <c r="B3777">
        <v>366</v>
      </c>
      <c r="C3777">
        <v>1</v>
      </c>
      <c r="D3777">
        <v>90</v>
      </c>
      <c r="E3777" t="s">
        <v>6</v>
      </c>
      <c r="F3777">
        <v>31</v>
      </c>
      <c r="G3777" t="s">
        <v>1</v>
      </c>
      <c r="H3777" t="s">
        <v>18</v>
      </c>
      <c r="I3777" t="s">
        <v>8</v>
      </c>
    </row>
    <row r="3778" spans="1:9">
      <c r="A3778">
        <v>3777</v>
      </c>
      <c r="B3778">
        <v>484</v>
      </c>
      <c r="C3778">
        <v>2</v>
      </c>
      <c r="D3778">
        <v>148</v>
      </c>
      <c r="E3778" t="s">
        <v>6</v>
      </c>
      <c r="F3778">
        <v>23</v>
      </c>
      <c r="G3778" t="s">
        <v>1</v>
      </c>
      <c r="H3778" t="s">
        <v>17</v>
      </c>
      <c r="I3778" t="s">
        <v>9</v>
      </c>
    </row>
    <row r="3779" spans="1:9">
      <c r="A3779">
        <v>3778</v>
      </c>
      <c r="B3779">
        <v>900</v>
      </c>
      <c r="C3779">
        <v>7</v>
      </c>
      <c r="D3779">
        <v>90</v>
      </c>
      <c r="E3779" t="s">
        <v>6</v>
      </c>
      <c r="F3779">
        <v>34</v>
      </c>
      <c r="G3779" t="s">
        <v>2</v>
      </c>
      <c r="H3779" t="s">
        <v>18</v>
      </c>
      <c r="I3779" t="s">
        <v>22</v>
      </c>
    </row>
    <row r="3780" spans="1:9">
      <c r="A3780">
        <v>3779</v>
      </c>
      <c r="B3780">
        <v>1924</v>
      </c>
      <c r="C3780">
        <v>2</v>
      </c>
      <c r="D3780">
        <v>90</v>
      </c>
      <c r="E3780" t="s">
        <v>6</v>
      </c>
      <c r="F3780">
        <v>18</v>
      </c>
      <c r="G3780" t="s">
        <v>1</v>
      </c>
      <c r="H3780" t="s">
        <v>18</v>
      </c>
      <c r="I3780" t="s">
        <v>9</v>
      </c>
    </row>
    <row r="3781" spans="1:9">
      <c r="A3781">
        <v>3780</v>
      </c>
      <c r="B3781">
        <v>1510</v>
      </c>
      <c r="C3781">
        <v>4</v>
      </c>
      <c r="D3781">
        <v>161</v>
      </c>
      <c r="E3781" t="s">
        <v>5</v>
      </c>
      <c r="F3781">
        <v>35</v>
      </c>
      <c r="G3781" t="s">
        <v>1</v>
      </c>
      <c r="H3781" t="s">
        <v>18</v>
      </c>
      <c r="I3781" t="s">
        <v>11</v>
      </c>
    </row>
    <row r="3782" spans="1:9">
      <c r="A3782">
        <v>3781</v>
      </c>
      <c r="B3782">
        <v>1339</v>
      </c>
      <c r="C3782">
        <v>9</v>
      </c>
      <c r="D3782">
        <v>40</v>
      </c>
      <c r="E3782" t="s">
        <v>6</v>
      </c>
      <c r="F3782">
        <v>27</v>
      </c>
      <c r="G3782" t="s">
        <v>2</v>
      </c>
      <c r="H3782" t="s">
        <v>18</v>
      </c>
      <c r="I3782" t="s">
        <v>24</v>
      </c>
    </row>
    <row r="3783" spans="1:9">
      <c r="A3783">
        <v>3782</v>
      </c>
      <c r="B3783">
        <v>1061</v>
      </c>
      <c r="C3783">
        <v>8</v>
      </c>
      <c r="D3783">
        <v>161</v>
      </c>
      <c r="E3783" t="s">
        <v>6</v>
      </c>
      <c r="F3783">
        <v>32</v>
      </c>
      <c r="G3783" t="s">
        <v>2</v>
      </c>
      <c r="H3783" t="s">
        <v>18</v>
      </c>
      <c r="I3783" t="s">
        <v>23</v>
      </c>
    </row>
    <row r="3784" spans="1:9">
      <c r="A3784">
        <v>3783</v>
      </c>
      <c r="B3784">
        <v>611</v>
      </c>
      <c r="C3784">
        <v>3</v>
      </c>
      <c r="D3784">
        <v>197</v>
      </c>
      <c r="E3784" t="s">
        <v>6</v>
      </c>
      <c r="F3784">
        <v>31</v>
      </c>
      <c r="G3784" t="s">
        <v>1</v>
      </c>
      <c r="H3784" t="s">
        <v>18</v>
      </c>
      <c r="I3784" t="s">
        <v>10</v>
      </c>
    </row>
    <row r="3785" spans="1:9">
      <c r="A3785">
        <v>3784</v>
      </c>
      <c r="B3785">
        <v>619</v>
      </c>
      <c r="C3785">
        <v>4</v>
      </c>
      <c r="D3785">
        <v>127</v>
      </c>
      <c r="E3785" t="s">
        <v>5</v>
      </c>
      <c r="F3785">
        <v>27</v>
      </c>
      <c r="G3785" t="s">
        <v>1</v>
      </c>
      <c r="H3785" t="s">
        <v>18</v>
      </c>
      <c r="I3785" t="s">
        <v>11</v>
      </c>
    </row>
    <row r="3786" spans="1:9">
      <c r="A3786">
        <v>3785</v>
      </c>
      <c r="B3786">
        <v>1194</v>
      </c>
      <c r="C3786">
        <v>7</v>
      </c>
      <c r="D3786">
        <v>90</v>
      </c>
      <c r="E3786" t="s">
        <v>5</v>
      </c>
      <c r="F3786">
        <v>25</v>
      </c>
      <c r="G3786" t="s">
        <v>2</v>
      </c>
      <c r="H3786" t="s">
        <v>18</v>
      </c>
      <c r="I3786" t="s">
        <v>22</v>
      </c>
    </row>
    <row r="3787" spans="1:9">
      <c r="A3787">
        <v>3786</v>
      </c>
      <c r="B3787">
        <v>1551</v>
      </c>
      <c r="C3787">
        <v>7</v>
      </c>
      <c r="D3787">
        <v>90</v>
      </c>
      <c r="E3787" t="s">
        <v>5</v>
      </c>
      <c r="F3787">
        <v>21</v>
      </c>
      <c r="G3787" t="s">
        <v>2</v>
      </c>
      <c r="H3787" t="s">
        <v>18</v>
      </c>
      <c r="I3787" t="s">
        <v>22</v>
      </c>
    </row>
    <row r="3788" spans="1:9">
      <c r="A3788">
        <v>3787</v>
      </c>
      <c r="B3788">
        <v>1251</v>
      </c>
      <c r="C3788">
        <v>7</v>
      </c>
      <c r="D3788">
        <v>40</v>
      </c>
      <c r="E3788" t="s">
        <v>6</v>
      </c>
      <c r="F3788">
        <v>21</v>
      </c>
      <c r="G3788" t="s">
        <v>2</v>
      </c>
      <c r="H3788" t="s">
        <v>18</v>
      </c>
      <c r="I3788" t="s">
        <v>22</v>
      </c>
    </row>
    <row r="3789" spans="1:9">
      <c r="A3789">
        <v>3788</v>
      </c>
      <c r="B3789">
        <v>784</v>
      </c>
      <c r="C3789">
        <v>3</v>
      </c>
      <c r="D3789">
        <v>90</v>
      </c>
      <c r="E3789" t="s">
        <v>6</v>
      </c>
      <c r="F3789">
        <v>34</v>
      </c>
      <c r="G3789" t="s">
        <v>1</v>
      </c>
      <c r="H3789" t="s">
        <v>18</v>
      </c>
      <c r="I3789" t="s">
        <v>10</v>
      </c>
    </row>
    <row r="3790" spans="1:9">
      <c r="A3790">
        <v>3789</v>
      </c>
      <c r="B3790">
        <v>339</v>
      </c>
      <c r="C3790">
        <v>2</v>
      </c>
      <c r="D3790">
        <v>90</v>
      </c>
      <c r="E3790" t="s">
        <v>5</v>
      </c>
      <c r="F3790">
        <v>20</v>
      </c>
      <c r="G3790" t="s">
        <v>1</v>
      </c>
      <c r="H3790" t="s">
        <v>18</v>
      </c>
      <c r="I3790" t="s">
        <v>9</v>
      </c>
    </row>
    <row r="3791" spans="1:9">
      <c r="A3791">
        <v>3790</v>
      </c>
      <c r="B3791">
        <v>2084</v>
      </c>
      <c r="C3791">
        <v>5</v>
      </c>
      <c r="D3791">
        <v>90</v>
      </c>
      <c r="E3791" t="s">
        <v>5</v>
      </c>
      <c r="F3791">
        <v>28</v>
      </c>
      <c r="G3791" t="s">
        <v>1</v>
      </c>
      <c r="H3791" t="s">
        <v>18</v>
      </c>
      <c r="I3791" t="s">
        <v>12</v>
      </c>
    </row>
    <row r="3792" spans="1:9">
      <c r="A3792">
        <v>3791</v>
      </c>
      <c r="B3792">
        <v>1211</v>
      </c>
      <c r="C3792">
        <v>6</v>
      </c>
      <c r="D3792">
        <v>280</v>
      </c>
      <c r="E3792" t="s">
        <v>6</v>
      </c>
      <c r="F3792">
        <v>31</v>
      </c>
      <c r="G3792" t="s">
        <v>2</v>
      </c>
      <c r="H3792" t="s">
        <v>18</v>
      </c>
      <c r="I3792" t="s">
        <v>21</v>
      </c>
    </row>
    <row r="3793" spans="1:9">
      <c r="A3793">
        <v>3792</v>
      </c>
      <c r="B3793">
        <v>539</v>
      </c>
      <c r="C3793">
        <v>1</v>
      </c>
      <c r="D3793">
        <v>196</v>
      </c>
      <c r="E3793" t="s">
        <v>5</v>
      </c>
      <c r="F3793">
        <v>24</v>
      </c>
      <c r="G3793" t="s">
        <v>1</v>
      </c>
      <c r="H3793" t="s">
        <v>18</v>
      </c>
      <c r="I3793" t="s">
        <v>8</v>
      </c>
    </row>
    <row r="3794" spans="1:9">
      <c r="A3794">
        <v>3793</v>
      </c>
      <c r="B3794">
        <v>896</v>
      </c>
      <c r="C3794">
        <v>7</v>
      </c>
      <c r="D3794">
        <v>251</v>
      </c>
      <c r="E3794" t="s">
        <v>5</v>
      </c>
      <c r="F3794">
        <v>33</v>
      </c>
      <c r="G3794" t="s">
        <v>2</v>
      </c>
      <c r="H3794" t="s">
        <v>18</v>
      </c>
      <c r="I3794" t="s">
        <v>22</v>
      </c>
    </row>
    <row r="3795" spans="1:9">
      <c r="A3795">
        <v>3794</v>
      </c>
      <c r="B3795">
        <v>2098</v>
      </c>
      <c r="C3795">
        <v>5</v>
      </c>
      <c r="D3795">
        <v>242</v>
      </c>
      <c r="E3795" t="s">
        <v>5</v>
      </c>
      <c r="F3795">
        <v>28</v>
      </c>
      <c r="G3795" t="s">
        <v>1</v>
      </c>
      <c r="H3795" t="s">
        <v>17</v>
      </c>
      <c r="I3795" t="s">
        <v>12</v>
      </c>
    </row>
    <row r="3796" spans="1:9">
      <c r="A3796">
        <v>3795</v>
      </c>
      <c r="B3796">
        <v>1342</v>
      </c>
      <c r="C3796">
        <v>4</v>
      </c>
      <c r="D3796">
        <v>173</v>
      </c>
      <c r="E3796" t="s">
        <v>6</v>
      </c>
      <c r="F3796">
        <v>26</v>
      </c>
      <c r="G3796" t="s">
        <v>1</v>
      </c>
      <c r="H3796" t="s">
        <v>17</v>
      </c>
      <c r="I3796" t="s">
        <v>11</v>
      </c>
    </row>
    <row r="3797" spans="1:9">
      <c r="A3797">
        <v>3796</v>
      </c>
      <c r="B3797">
        <v>45</v>
      </c>
      <c r="C3797">
        <v>8</v>
      </c>
      <c r="D3797">
        <v>40</v>
      </c>
      <c r="E3797" t="s">
        <v>5</v>
      </c>
      <c r="F3797">
        <v>18</v>
      </c>
      <c r="G3797" t="s">
        <v>2</v>
      </c>
      <c r="H3797" t="s">
        <v>18</v>
      </c>
      <c r="I3797" t="s">
        <v>23</v>
      </c>
    </row>
    <row r="3798" spans="1:9">
      <c r="A3798">
        <v>3797</v>
      </c>
      <c r="B3798">
        <v>1829</v>
      </c>
      <c r="C3798">
        <v>4</v>
      </c>
      <c r="D3798">
        <v>230</v>
      </c>
      <c r="E3798" t="s">
        <v>6</v>
      </c>
      <c r="F3798">
        <v>25</v>
      </c>
      <c r="G3798" t="s">
        <v>1</v>
      </c>
      <c r="H3798" t="s">
        <v>17</v>
      </c>
      <c r="I3798" t="s">
        <v>11</v>
      </c>
    </row>
    <row r="3799" spans="1:9">
      <c r="A3799">
        <v>3798</v>
      </c>
      <c r="B3799">
        <v>1238</v>
      </c>
      <c r="C3799">
        <v>2</v>
      </c>
      <c r="D3799">
        <v>213</v>
      </c>
      <c r="E3799" t="s">
        <v>6</v>
      </c>
      <c r="F3799">
        <v>19</v>
      </c>
      <c r="G3799" t="s">
        <v>1</v>
      </c>
      <c r="H3799" t="s">
        <v>18</v>
      </c>
      <c r="I3799" t="s">
        <v>9</v>
      </c>
    </row>
    <row r="3800" spans="1:9">
      <c r="A3800">
        <v>3799</v>
      </c>
      <c r="B3800">
        <v>534</v>
      </c>
      <c r="C3800">
        <v>8</v>
      </c>
      <c r="D3800">
        <v>40</v>
      </c>
      <c r="E3800" t="s">
        <v>6</v>
      </c>
      <c r="F3800">
        <v>32</v>
      </c>
      <c r="G3800" t="s">
        <v>2</v>
      </c>
      <c r="H3800" t="s">
        <v>18</v>
      </c>
      <c r="I3800" t="s">
        <v>23</v>
      </c>
    </row>
    <row r="3801" spans="1:9">
      <c r="A3801">
        <v>3800</v>
      </c>
      <c r="B3801">
        <v>424</v>
      </c>
      <c r="C3801">
        <v>8</v>
      </c>
      <c r="D3801">
        <v>40</v>
      </c>
      <c r="E3801" t="s">
        <v>5</v>
      </c>
      <c r="F3801">
        <v>19</v>
      </c>
      <c r="G3801" t="s">
        <v>2</v>
      </c>
      <c r="H3801" t="s">
        <v>18</v>
      </c>
      <c r="I3801" t="s">
        <v>23</v>
      </c>
    </row>
    <row r="3802" spans="1:9">
      <c r="A3802">
        <v>3801</v>
      </c>
      <c r="B3802">
        <v>415</v>
      </c>
      <c r="C3802">
        <v>4</v>
      </c>
      <c r="D3802">
        <v>90</v>
      </c>
      <c r="E3802" t="s">
        <v>5</v>
      </c>
      <c r="F3802">
        <v>40</v>
      </c>
      <c r="G3802" t="s">
        <v>1</v>
      </c>
      <c r="H3802" t="s">
        <v>18</v>
      </c>
      <c r="I3802" t="s">
        <v>11</v>
      </c>
    </row>
    <row r="3803" spans="1:9">
      <c r="A3803">
        <v>3802</v>
      </c>
      <c r="B3803">
        <v>1755</v>
      </c>
      <c r="C3803">
        <v>8</v>
      </c>
      <c r="D3803">
        <v>40</v>
      </c>
      <c r="E3803" t="s">
        <v>6</v>
      </c>
      <c r="F3803">
        <v>41</v>
      </c>
      <c r="G3803" t="s">
        <v>2</v>
      </c>
      <c r="H3803" t="s">
        <v>18</v>
      </c>
      <c r="I3803" t="s">
        <v>23</v>
      </c>
    </row>
    <row r="3804" spans="1:9">
      <c r="A3804">
        <v>3803</v>
      </c>
      <c r="B3804">
        <v>438</v>
      </c>
      <c r="C3804">
        <v>8</v>
      </c>
      <c r="D3804">
        <v>90</v>
      </c>
      <c r="E3804" t="s">
        <v>6</v>
      </c>
      <c r="F3804">
        <v>23</v>
      </c>
      <c r="G3804" t="s">
        <v>2</v>
      </c>
      <c r="H3804" t="s">
        <v>18</v>
      </c>
      <c r="I3804" t="s">
        <v>23</v>
      </c>
    </row>
    <row r="3805" spans="1:9">
      <c r="A3805">
        <v>3804</v>
      </c>
      <c r="B3805">
        <v>1609</v>
      </c>
      <c r="C3805">
        <v>5</v>
      </c>
      <c r="D3805">
        <v>114</v>
      </c>
      <c r="E3805" t="s">
        <v>5</v>
      </c>
      <c r="F3805">
        <v>29</v>
      </c>
      <c r="G3805" t="s">
        <v>1</v>
      </c>
      <c r="H3805" t="s">
        <v>17</v>
      </c>
      <c r="I3805" t="s">
        <v>12</v>
      </c>
    </row>
    <row r="3806" spans="1:9">
      <c r="A3806">
        <v>3805</v>
      </c>
      <c r="B3806">
        <v>130</v>
      </c>
      <c r="C3806">
        <v>2</v>
      </c>
      <c r="D3806">
        <v>136</v>
      </c>
      <c r="E3806" t="s">
        <v>5</v>
      </c>
      <c r="F3806">
        <v>33</v>
      </c>
      <c r="G3806" t="s">
        <v>1</v>
      </c>
      <c r="H3806" t="s">
        <v>18</v>
      </c>
      <c r="I3806" t="s">
        <v>9</v>
      </c>
    </row>
    <row r="3807" spans="1:9">
      <c r="A3807">
        <v>3806</v>
      </c>
      <c r="B3807">
        <v>1532</v>
      </c>
      <c r="C3807">
        <v>3</v>
      </c>
      <c r="D3807">
        <v>228</v>
      </c>
      <c r="E3807" t="s">
        <v>6</v>
      </c>
      <c r="F3807">
        <v>21</v>
      </c>
      <c r="G3807" t="s">
        <v>1</v>
      </c>
      <c r="H3807" t="s">
        <v>17</v>
      </c>
      <c r="I3807" t="s">
        <v>10</v>
      </c>
    </row>
    <row r="3808" spans="1:9">
      <c r="A3808">
        <v>3807</v>
      </c>
      <c r="B3808">
        <v>1829</v>
      </c>
      <c r="C3808">
        <v>3</v>
      </c>
      <c r="D3808">
        <v>106</v>
      </c>
      <c r="E3808" t="s">
        <v>6</v>
      </c>
      <c r="F3808">
        <v>25</v>
      </c>
      <c r="G3808" t="s">
        <v>1</v>
      </c>
      <c r="H3808" t="s">
        <v>18</v>
      </c>
      <c r="I3808" t="s">
        <v>10</v>
      </c>
    </row>
    <row r="3809" spans="1:9">
      <c r="A3809">
        <v>3808</v>
      </c>
      <c r="B3809">
        <v>970</v>
      </c>
      <c r="C3809">
        <v>5</v>
      </c>
      <c r="D3809">
        <v>90</v>
      </c>
      <c r="E3809" t="s">
        <v>6</v>
      </c>
      <c r="F3809">
        <v>24</v>
      </c>
      <c r="G3809" t="s">
        <v>1</v>
      </c>
      <c r="H3809" t="s">
        <v>18</v>
      </c>
      <c r="I3809" t="s">
        <v>12</v>
      </c>
    </row>
    <row r="3810" spans="1:9">
      <c r="A3810">
        <v>3809</v>
      </c>
      <c r="B3810">
        <v>1992</v>
      </c>
      <c r="C3810">
        <v>2</v>
      </c>
      <c r="D3810">
        <v>90</v>
      </c>
      <c r="E3810" t="s">
        <v>6</v>
      </c>
      <c r="F3810">
        <v>19</v>
      </c>
      <c r="G3810" t="s">
        <v>1</v>
      </c>
      <c r="H3810" t="s">
        <v>18</v>
      </c>
      <c r="I3810" t="s">
        <v>9</v>
      </c>
    </row>
    <row r="3811" spans="1:9">
      <c r="A3811">
        <v>3810</v>
      </c>
      <c r="B3811">
        <v>265</v>
      </c>
      <c r="C3811">
        <v>8</v>
      </c>
      <c r="D3811">
        <v>40</v>
      </c>
      <c r="E3811" t="s">
        <v>5</v>
      </c>
      <c r="F3811">
        <v>32</v>
      </c>
      <c r="G3811" t="s">
        <v>2</v>
      </c>
      <c r="H3811" t="s">
        <v>18</v>
      </c>
      <c r="I3811" t="s">
        <v>23</v>
      </c>
    </row>
    <row r="3812" spans="1:9">
      <c r="A3812">
        <v>3811</v>
      </c>
      <c r="B3812">
        <v>398</v>
      </c>
      <c r="C3812">
        <v>5</v>
      </c>
      <c r="D3812">
        <v>219</v>
      </c>
      <c r="E3812" t="s">
        <v>5</v>
      </c>
      <c r="F3812">
        <v>32</v>
      </c>
      <c r="G3812" t="s">
        <v>1</v>
      </c>
      <c r="H3812" t="s">
        <v>17</v>
      </c>
      <c r="I3812" t="s">
        <v>12</v>
      </c>
    </row>
    <row r="3813" spans="1:9">
      <c r="A3813">
        <v>3812</v>
      </c>
      <c r="B3813">
        <v>1528</v>
      </c>
      <c r="C3813">
        <v>5</v>
      </c>
      <c r="D3813">
        <v>164</v>
      </c>
      <c r="E3813" t="s">
        <v>6</v>
      </c>
      <c r="F3813">
        <v>26</v>
      </c>
      <c r="G3813" t="s">
        <v>1</v>
      </c>
      <c r="H3813" t="s">
        <v>18</v>
      </c>
      <c r="I3813" t="s">
        <v>12</v>
      </c>
    </row>
    <row r="3814" spans="1:9">
      <c r="A3814">
        <v>3813</v>
      </c>
      <c r="B3814">
        <v>1946</v>
      </c>
      <c r="C3814">
        <v>7</v>
      </c>
      <c r="D3814">
        <v>40</v>
      </c>
      <c r="E3814" t="s">
        <v>5</v>
      </c>
      <c r="F3814">
        <v>33</v>
      </c>
      <c r="G3814" t="s">
        <v>2</v>
      </c>
      <c r="H3814" t="s">
        <v>18</v>
      </c>
      <c r="I3814" t="s">
        <v>22</v>
      </c>
    </row>
    <row r="3815" spans="1:9">
      <c r="A3815">
        <v>3814</v>
      </c>
      <c r="B3815">
        <v>1242</v>
      </c>
      <c r="C3815">
        <v>8</v>
      </c>
      <c r="D3815">
        <v>194</v>
      </c>
      <c r="E3815" t="s">
        <v>6</v>
      </c>
      <c r="F3815">
        <v>32</v>
      </c>
      <c r="G3815" t="s">
        <v>2</v>
      </c>
      <c r="H3815" t="s">
        <v>18</v>
      </c>
      <c r="I3815" t="s">
        <v>23</v>
      </c>
    </row>
    <row r="3816" spans="1:9">
      <c r="A3816">
        <v>3815</v>
      </c>
      <c r="B3816">
        <v>1933</v>
      </c>
      <c r="C3816">
        <v>5</v>
      </c>
      <c r="D3816">
        <v>212</v>
      </c>
      <c r="E3816" t="s">
        <v>5</v>
      </c>
      <c r="F3816">
        <v>24</v>
      </c>
      <c r="G3816" t="s">
        <v>1</v>
      </c>
      <c r="H3816" t="s">
        <v>17</v>
      </c>
      <c r="I3816" t="s">
        <v>12</v>
      </c>
    </row>
    <row r="3817" spans="1:9">
      <c r="A3817">
        <v>3816</v>
      </c>
      <c r="B3817">
        <v>792</v>
      </c>
      <c r="C3817">
        <v>4</v>
      </c>
      <c r="D3817">
        <v>90</v>
      </c>
      <c r="E3817" t="s">
        <v>5</v>
      </c>
      <c r="F3817">
        <v>27</v>
      </c>
      <c r="G3817" t="s">
        <v>1</v>
      </c>
      <c r="H3817" t="s">
        <v>18</v>
      </c>
      <c r="I3817" t="s">
        <v>11</v>
      </c>
    </row>
    <row r="3818" spans="1:9">
      <c r="A3818">
        <v>3817</v>
      </c>
      <c r="B3818">
        <v>995</v>
      </c>
      <c r="C3818">
        <v>9</v>
      </c>
      <c r="D3818">
        <v>215</v>
      </c>
      <c r="E3818" t="s">
        <v>5</v>
      </c>
      <c r="F3818">
        <v>36</v>
      </c>
      <c r="G3818" t="s">
        <v>2</v>
      </c>
      <c r="H3818" t="s">
        <v>17</v>
      </c>
      <c r="I3818" t="s">
        <v>24</v>
      </c>
    </row>
    <row r="3819" spans="1:9">
      <c r="A3819">
        <v>3818</v>
      </c>
      <c r="B3819">
        <v>1567</v>
      </c>
      <c r="C3819">
        <v>1</v>
      </c>
      <c r="D3819">
        <v>90</v>
      </c>
      <c r="E3819" t="s">
        <v>5</v>
      </c>
      <c r="F3819">
        <v>33</v>
      </c>
      <c r="G3819" t="s">
        <v>1</v>
      </c>
      <c r="H3819" t="s">
        <v>18</v>
      </c>
      <c r="I3819" t="s">
        <v>8</v>
      </c>
    </row>
    <row r="3820" spans="1:9">
      <c r="A3820">
        <v>3819</v>
      </c>
      <c r="B3820">
        <v>1837</v>
      </c>
      <c r="C3820">
        <v>5</v>
      </c>
      <c r="D3820">
        <v>206</v>
      </c>
      <c r="E3820" t="s">
        <v>5</v>
      </c>
      <c r="F3820">
        <v>35</v>
      </c>
      <c r="G3820" t="s">
        <v>1</v>
      </c>
      <c r="H3820" t="s">
        <v>17</v>
      </c>
      <c r="I3820" t="s">
        <v>12</v>
      </c>
    </row>
    <row r="3821" spans="1:9">
      <c r="A3821">
        <v>3820</v>
      </c>
      <c r="B3821">
        <v>1945</v>
      </c>
      <c r="C3821">
        <v>2</v>
      </c>
      <c r="D3821">
        <v>98</v>
      </c>
      <c r="E3821" t="s">
        <v>6</v>
      </c>
      <c r="F3821">
        <v>21</v>
      </c>
      <c r="G3821" t="s">
        <v>1</v>
      </c>
      <c r="H3821" t="s">
        <v>17</v>
      </c>
      <c r="I3821" t="s">
        <v>9</v>
      </c>
    </row>
    <row r="3822" spans="1:9">
      <c r="A3822">
        <v>3821</v>
      </c>
      <c r="B3822">
        <v>1566</v>
      </c>
      <c r="C3822">
        <v>2</v>
      </c>
      <c r="D3822">
        <v>146</v>
      </c>
      <c r="E3822" t="s">
        <v>5</v>
      </c>
      <c r="F3822">
        <v>32</v>
      </c>
      <c r="G3822" t="s">
        <v>1</v>
      </c>
      <c r="H3822" t="s">
        <v>18</v>
      </c>
      <c r="I3822" t="s">
        <v>9</v>
      </c>
    </row>
    <row r="3823" spans="1:9">
      <c r="A3823">
        <v>3822</v>
      </c>
      <c r="B3823">
        <v>1585</v>
      </c>
      <c r="C3823">
        <v>1</v>
      </c>
      <c r="D3823">
        <v>204</v>
      </c>
      <c r="E3823" t="s">
        <v>5</v>
      </c>
      <c r="F3823">
        <v>28</v>
      </c>
      <c r="G3823" t="s">
        <v>1</v>
      </c>
      <c r="H3823" t="s">
        <v>17</v>
      </c>
      <c r="I3823" t="s">
        <v>8</v>
      </c>
    </row>
    <row r="3824" spans="1:9">
      <c r="A3824">
        <v>3823</v>
      </c>
      <c r="B3824">
        <v>459</v>
      </c>
      <c r="C3824">
        <v>7</v>
      </c>
      <c r="D3824">
        <v>40</v>
      </c>
      <c r="E3824" t="s">
        <v>5</v>
      </c>
      <c r="F3824">
        <v>27</v>
      </c>
      <c r="G3824" t="s">
        <v>2</v>
      </c>
      <c r="H3824" t="s">
        <v>18</v>
      </c>
      <c r="I3824" t="s">
        <v>22</v>
      </c>
    </row>
    <row r="3825" spans="1:9">
      <c r="A3825">
        <v>3824</v>
      </c>
      <c r="B3825">
        <v>1637</v>
      </c>
      <c r="C3825">
        <v>9</v>
      </c>
      <c r="D3825">
        <v>40</v>
      </c>
      <c r="E3825" t="s">
        <v>5</v>
      </c>
      <c r="F3825">
        <v>21</v>
      </c>
      <c r="G3825" t="s">
        <v>2</v>
      </c>
      <c r="H3825" t="s">
        <v>18</v>
      </c>
      <c r="I3825" t="s">
        <v>24</v>
      </c>
    </row>
    <row r="3826" spans="1:9">
      <c r="A3826">
        <v>3825</v>
      </c>
      <c r="B3826">
        <v>1652</v>
      </c>
      <c r="C3826">
        <v>2</v>
      </c>
      <c r="D3826">
        <v>218</v>
      </c>
      <c r="E3826" t="s">
        <v>5</v>
      </c>
      <c r="F3826">
        <v>22</v>
      </c>
      <c r="G3826" t="s">
        <v>1</v>
      </c>
      <c r="H3826" t="s">
        <v>18</v>
      </c>
      <c r="I3826" t="s">
        <v>9</v>
      </c>
    </row>
    <row r="3827" spans="1:9">
      <c r="A3827">
        <v>3826</v>
      </c>
      <c r="B3827">
        <v>723</v>
      </c>
      <c r="C3827">
        <v>2</v>
      </c>
      <c r="D3827">
        <v>90</v>
      </c>
      <c r="E3827" t="s">
        <v>5</v>
      </c>
      <c r="F3827">
        <v>32</v>
      </c>
      <c r="G3827" t="s">
        <v>1</v>
      </c>
      <c r="H3827" t="s">
        <v>18</v>
      </c>
      <c r="I3827" t="s">
        <v>9</v>
      </c>
    </row>
    <row r="3828" spans="1:9">
      <c r="A3828">
        <v>3827</v>
      </c>
      <c r="B3828">
        <v>1257</v>
      </c>
      <c r="C3828">
        <v>7</v>
      </c>
      <c r="D3828">
        <v>90</v>
      </c>
      <c r="E3828" t="s">
        <v>6</v>
      </c>
      <c r="F3828">
        <v>26</v>
      </c>
      <c r="G3828" t="s">
        <v>2</v>
      </c>
      <c r="H3828" t="s">
        <v>18</v>
      </c>
      <c r="I3828" t="s">
        <v>22</v>
      </c>
    </row>
    <row r="3829" spans="1:9">
      <c r="A3829">
        <v>3828</v>
      </c>
      <c r="B3829">
        <v>1212</v>
      </c>
      <c r="C3829">
        <v>3</v>
      </c>
      <c r="D3829">
        <v>126</v>
      </c>
      <c r="E3829" t="s">
        <v>5</v>
      </c>
      <c r="F3829">
        <v>36</v>
      </c>
      <c r="G3829" t="s">
        <v>1</v>
      </c>
      <c r="H3829" t="s">
        <v>18</v>
      </c>
      <c r="I3829" t="s">
        <v>10</v>
      </c>
    </row>
    <row r="3830" spans="1:9">
      <c r="A3830">
        <v>3829</v>
      </c>
      <c r="B3830">
        <v>2022</v>
      </c>
      <c r="C3830">
        <v>2</v>
      </c>
      <c r="D3830">
        <v>153</v>
      </c>
      <c r="E3830" t="s">
        <v>5</v>
      </c>
      <c r="F3830">
        <v>31</v>
      </c>
      <c r="G3830" t="s">
        <v>1</v>
      </c>
      <c r="H3830" t="s">
        <v>17</v>
      </c>
      <c r="I3830" t="s">
        <v>9</v>
      </c>
    </row>
    <row r="3831" spans="1:9">
      <c r="A3831">
        <v>3830</v>
      </c>
      <c r="B3831">
        <v>2124</v>
      </c>
      <c r="C3831">
        <v>8</v>
      </c>
      <c r="D3831">
        <v>40</v>
      </c>
      <c r="E3831" t="s">
        <v>6</v>
      </c>
      <c r="F3831">
        <v>27</v>
      </c>
      <c r="G3831" t="s">
        <v>2</v>
      </c>
      <c r="H3831" t="s">
        <v>18</v>
      </c>
      <c r="I3831" t="s">
        <v>23</v>
      </c>
    </row>
    <row r="3832" spans="1:9">
      <c r="A3832">
        <v>3831</v>
      </c>
      <c r="B3832">
        <v>1343</v>
      </c>
      <c r="C3832">
        <v>6</v>
      </c>
      <c r="D3832">
        <v>40</v>
      </c>
      <c r="E3832" t="s">
        <v>6</v>
      </c>
      <c r="F3832">
        <v>32</v>
      </c>
      <c r="G3832" t="s">
        <v>2</v>
      </c>
      <c r="H3832" t="s">
        <v>18</v>
      </c>
      <c r="I3832" t="s">
        <v>21</v>
      </c>
    </row>
    <row r="3833" spans="1:9">
      <c r="A3833">
        <v>3832</v>
      </c>
      <c r="B3833">
        <v>1091</v>
      </c>
      <c r="C3833">
        <v>2</v>
      </c>
      <c r="D3833">
        <v>158</v>
      </c>
      <c r="E3833" t="s">
        <v>6</v>
      </c>
      <c r="F3833">
        <v>27</v>
      </c>
      <c r="G3833" t="s">
        <v>1</v>
      </c>
      <c r="H3833" t="s">
        <v>18</v>
      </c>
      <c r="I3833" t="s">
        <v>9</v>
      </c>
    </row>
    <row r="3834" spans="1:9">
      <c r="A3834">
        <v>3833</v>
      </c>
      <c r="B3834">
        <v>1108</v>
      </c>
      <c r="C3834">
        <v>1</v>
      </c>
      <c r="D3834">
        <v>102</v>
      </c>
      <c r="E3834" t="s">
        <v>5</v>
      </c>
      <c r="F3834">
        <v>34</v>
      </c>
      <c r="G3834" t="s">
        <v>1</v>
      </c>
      <c r="H3834" t="s">
        <v>18</v>
      </c>
      <c r="I3834" t="s">
        <v>8</v>
      </c>
    </row>
    <row r="3835" spans="1:9">
      <c r="A3835">
        <v>3834</v>
      </c>
      <c r="B3835">
        <v>1477</v>
      </c>
      <c r="C3835">
        <v>3</v>
      </c>
      <c r="D3835">
        <v>117</v>
      </c>
      <c r="E3835" t="s">
        <v>5</v>
      </c>
      <c r="F3835">
        <v>29</v>
      </c>
      <c r="G3835" t="s">
        <v>1</v>
      </c>
      <c r="H3835" t="s">
        <v>18</v>
      </c>
      <c r="I3835" t="s">
        <v>10</v>
      </c>
    </row>
    <row r="3836" spans="1:9">
      <c r="A3836">
        <v>3835</v>
      </c>
      <c r="B3836">
        <v>977</v>
      </c>
      <c r="C3836">
        <v>8</v>
      </c>
      <c r="D3836">
        <v>40</v>
      </c>
      <c r="E3836" t="s">
        <v>6</v>
      </c>
      <c r="F3836">
        <v>27</v>
      </c>
      <c r="G3836" t="s">
        <v>2</v>
      </c>
      <c r="H3836" t="s">
        <v>18</v>
      </c>
      <c r="I3836" t="s">
        <v>23</v>
      </c>
    </row>
    <row r="3837" spans="1:9">
      <c r="A3837">
        <v>3836</v>
      </c>
      <c r="B3837">
        <v>635</v>
      </c>
      <c r="C3837">
        <v>2</v>
      </c>
      <c r="D3837">
        <v>139</v>
      </c>
      <c r="E3837" t="s">
        <v>5</v>
      </c>
      <c r="F3837">
        <v>29</v>
      </c>
      <c r="G3837" t="s">
        <v>1</v>
      </c>
      <c r="H3837" t="s">
        <v>17</v>
      </c>
      <c r="I3837" t="s">
        <v>9</v>
      </c>
    </row>
    <row r="3838" spans="1:9">
      <c r="A3838">
        <v>3837</v>
      </c>
      <c r="B3838">
        <v>131</v>
      </c>
      <c r="C3838">
        <v>5</v>
      </c>
      <c r="D3838">
        <v>132</v>
      </c>
      <c r="E3838" t="s">
        <v>5</v>
      </c>
      <c r="F3838">
        <v>29</v>
      </c>
      <c r="G3838" t="s">
        <v>1</v>
      </c>
      <c r="H3838" t="s">
        <v>18</v>
      </c>
      <c r="I3838" t="s">
        <v>12</v>
      </c>
    </row>
    <row r="3839" spans="1:9">
      <c r="A3839">
        <v>3838</v>
      </c>
      <c r="B3839">
        <v>1719</v>
      </c>
      <c r="C3839">
        <v>4</v>
      </c>
      <c r="D3839">
        <v>90</v>
      </c>
      <c r="E3839" t="s">
        <v>6</v>
      </c>
      <c r="F3839">
        <v>27</v>
      </c>
      <c r="G3839" t="s">
        <v>1</v>
      </c>
      <c r="H3839" t="s">
        <v>18</v>
      </c>
      <c r="I3839" t="s">
        <v>11</v>
      </c>
    </row>
    <row r="3840" spans="1:9">
      <c r="A3840">
        <v>3839</v>
      </c>
      <c r="B3840">
        <v>1300</v>
      </c>
      <c r="C3840">
        <v>2</v>
      </c>
      <c r="D3840">
        <v>162</v>
      </c>
      <c r="E3840" t="s">
        <v>6</v>
      </c>
      <c r="F3840">
        <v>26</v>
      </c>
      <c r="G3840" t="s">
        <v>1</v>
      </c>
      <c r="H3840" t="s">
        <v>17</v>
      </c>
      <c r="I3840" t="s">
        <v>9</v>
      </c>
    </row>
    <row r="3841" spans="1:9">
      <c r="A3841">
        <v>3840</v>
      </c>
      <c r="B3841">
        <v>728</v>
      </c>
      <c r="C3841">
        <v>9</v>
      </c>
      <c r="D3841">
        <v>90</v>
      </c>
      <c r="E3841" t="s">
        <v>5</v>
      </c>
      <c r="F3841">
        <v>18</v>
      </c>
      <c r="G3841" t="s">
        <v>2</v>
      </c>
      <c r="H3841" t="s">
        <v>18</v>
      </c>
      <c r="I3841" t="s">
        <v>24</v>
      </c>
    </row>
    <row r="3842" spans="1:9">
      <c r="A3842">
        <v>3841</v>
      </c>
      <c r="B3842">
        <v>2074</v>
      </c>
      <c r="C3842">
        <v>7</v>
      </c>
      <c r="D3842">
        <v>40</v>
      </c>
      <c r="E3842" t="s">
        <v>6</v>
      </c>
      <c r="F3842">
        <v>32</v>
      </c>
      <c r="G3842" t="s">
        <v>2</v>
      </c>
      <c r="H3842" t="s">
        <v>18</v>
      </c>
      <c r="I3842" t="s">
        <v>22</v>
      </c>
    </row>
    <row r="3843" spans="1:9">
      <c r="A3843">
        <v>3842</v>
      </c>
      <c r="B3843">
        <v>1973</v>
      </c>
      <c r="C3843">
        <v>5</v>
      </c>
      <c r="D3843">
        <v>175</v>
      </c>
      <c r="E3843" t="s">
        <v>5</v>
      </c>
      <c r="F3843">
        <v>32</v>
      </c>
      <c r="G3843" t="s">
        <v>1</v>
      </c>
      <c r="H3843" t="s">
        <v>18</v>
      </c>
      <c r="I3843" t="s">
        <v>12</v>
      </c>
    </row>
    <row r="3844" spans="1:9">
      <c r="A3844">
        <v>3843</v>
      </c>
      <c r="B3844">
        <v>2002</v>
      </c>
      <c r="C3844">
        <v>4</v>
      </c>
      <c r="D3844">
        <v>90</v>
      </c>
      <c r="E3844" t="s">
        <v>6</v>
      </c>
      <c r="F3844">
        <v>27</v>
      </c>
      <c r="G3844" t="s">
        <v>1</v>
      </c>
      <c r="H3844" t="s">
        <v>18</v>
      </c>
      <c r="I3844" t="s">
        <v>11</v>
      </c>
    </row>
    <row r="3845" spans="1:9">
      <c r="A3845">
        <v>3844</v>
      </c>
      <c r="B3845">
        <v>2018</v>
      </c>
      <c r="C3845">
        <v>4</v>
      </c>
      <c r="D3845">
        <v>242</v>
      </c>
      <c r="E3845" t="s">
        <v>6</v>
      </c>
      <c r="F3845">
        <v>41</v>
      </c>
      <c r="G3845" t="s">
        <v>1</v>
      </c>
      <c r="H3845" t="s">
        <v>17</v>
      </c>
      <c r="I3845" t="s">
        <v>11</v>
      </c>
    </row>
    <row r="3846" spans="1:9">
      <c r="A3846">
        <v>3845</v>
      </c>
      <c r="B3846">
        <v>557</v>
      </c>
      <c r="C3846">
        <v>8</v>
      </c>
      <c r="D3846">
        <v>90</v>
      </c>
      <c r="E3846" t="s">
        <v>6</v>
      </c>
      <c r="F3846">
        <v>27</v>
      </c>
      <c r="G3846" t="s">
        <v>2</v>
      </c>
      <c r="H3846" t="s">
        <v>18</v>
      </c>
      <c r="I3846" t="s">
        <v>23</v>
      </c>
    </row>
    <row r="3847" spans="1:9">
      <c r="A3847">
        <v>3846</v>
      </c>
      <c r="B3847">
        <v>1201</v>
      </c>
      <c r="C3847">
        <v>2</v>
      </c>
      <c r="D3847">
        <v>211</v>
      </c>
      <c r="E3847" t="s">
        <v>6</v>
      </c>
      <c r="F3847">
        <v>30</v>
      </c>
      <c r="G3847" t="s">
        <v>1</v>
      </c>
      <c r="H3847" t="s">
        <v>18</v>
      </c>
      <c r="I3847" t="s">
        <v>9</v>
      </c>
    </row>
    <row r="3848" spans="1:9">
      <c r="A3848">
        <v>3847</v>
      </c>
      <c r="B3848">
        <v>962</v>
      </c>
      <c r="C3848">
        <v>5</v>
      </c>
      <c r="D3848">
        <v>166</v>
      </c>
      <c r="E3848" t="s">
        <v>5</v>
      </c>
      <c r="F3848">
        <v>22</v>
      </c>
      <c r="G3848" t="s">
        <v>1</v>
      </c>
      <c r="H3848" t="s">
        <v>17</v>
      </c>
      <c r="I3848" t="s">
        <v>12</v>
      </c>
    </row>
    <row r="3849" spans="1:9">
      <c r="A3849">
        <v>3848</v>
      </c>
      <c r="B3849">
        <v>372</v>
      </c>
      <c r="C3849">
        <v>5</v>
      </c>
      <c r="D3849">
        <v>90</v>
      </c>
      <c r="E3849" t="s">
        <v>5</v>
      </c>
      <c r="F3849">
        <v>27</v>
      </c>
      <c r="G3849" t="s">
        <v>1</v>
      </c>
      <c r="H3849" t="s">
        <v>18</v>
      </c>
      <c r="I3849" t="s">
        <v>12</v>
      </c>
    </row>
    <row r="3850" spans="1:9">
      <c r="A3850">
        <v>3849</v>
      </c>
      <c r="B3850">
        <v>1367</v>
      </c>
      <c r="C3850">
        <v>7</v>
      </c>
      <c r="D3850">
        <v>90</v>
      </c>
      <c r="E3850" t="s">
        <v>5</v>
      </c>
      <c r="F3850">
        <v>33</v>
      </c>
      <c r="G3850" t="s">
        <v>2</v>
      </c>
      <c r="H3850" t="s">
        <v>18</v>
      </c>
      <c r="I3850" t="s">
        <v>22</v>
      </c>
    </row>
    <row r="3851" spans="1:9">
      <c r="A3851">
        <v>3850</v>
      </c>
      <c r="B3851">
        <v>28</v>
      </c>
      <c r="C3851">
        <v>5</v>
      </c>
      <c r="D3851">
        <v>162</v>
      </c>
      <c r="E3851" t="s">
        <v>5</v>
      </c>
      <c r="F3851">
        <v>35</v>
      </c>
      <c r="G3851" t="s">
        <v>1</v>
      </c>
      <c r="H3851" t="s">
        <v>17</v>
      </c>
      <c r="I3851" t="s">
        <v>12</v>
      </c>
    </row>
    <row r="3852" spans="1:9">
      <c r="A3852">
        <v>3851</v>
      </c>
      <c r="B3852">
        <v>1591</v>
      </c>
      <c r="C3852">
        <v>8</v>
      </c>
      <c r="D3852">
        <v>223</v>
      </c>
      <c r="E3852" t="s">
        <v>5</v>
      </c>
      <c r="F3852">
        <v>22</v>
      </c>
      <c r="G3852" t="s">
        <v>2</v>
      </c>
      <c r="H3852" t="s">
        <v>18</v>
      </c>
      <c r="I3852" t="s">
        <v>23</v>
      </c>
    </row>
    <row r="3853" spans="1:9">
      <c r="A3853">
        <v>3852</v>
      </c>
      <c r="B3853">
        <v>1248</v>
      </c>
      <c r="C3853">
        <v>6</v>
      </c>
      <c r="D3853">
        <v>40</v>
      </c>
      <c r="E3853" t="s">
        <v>6</v>
      </c>
      <c r="F3853">
        <v>22</v>
      </c>
      <c r="G3853" t="s">
        <v>2</v>
      </c>
      <c r="H3853" t="s">
        <v>18</v>
      </c>
      <c r="I3853" t="s">
        <v>21</v>
      </c>
    </row>
    <row r="3854" spans="1:9">
      <c r="A3854">
        <v>3853</v>
      </c>
      <c r="B3854">
        <v>272</v>
      </c>
      <c r="C3854">
        <v>9</v>
      </c>
      <c r="D3854">
        <v>40</v>
      </c>
      <c r="E3854" t="s">
        <v>6</v>
      </c>
      <c r="F3854">
        <v>37</v>
      </c>
      <c r="G3854" t="s">
        <v>2</v>
      </c>
      <c r="H3854" t="s">
        <v>18</v>
      </c>
      <c r="I3854" t="s">
        <v>24</v>
      </c>
    </row>
    <row r="3855" spans="1:9">
      <c r="A3855">
        <v>3854</v>
      </c>
      <c r="B3855">
        <v>1407</v>
      </c>
      <c r="C3855">
        <v>2</v>
      </c>
      <c r="D3855">
        <v>217</v>
      </c>
      <c r="E3855" t="s">
        <v>5</v>
      </c>
      <c r="F3855">
        <v>24</v>
      </c>
      <c r="G3855" t="s">
        <v>1</v>
      </c>
      <c r="H3855" t="s">
        <v>17</v>
      </c>
      <c r="I3855" t="s">
        <v>9</v>
      </c>
    </row>
    <row r="3856" spans="1:9">
      <c r="A3856">
        <v>3855</v>
      </c>
      <c r="B3856">
        <v>310</v>
      </c>
      <c r="C3856">
        <v>5</v>
      </c>
      <c r="D3856">
        <v>90</v>
      </c>
      <c r="E3856" t="s">
        <v>5</v>
      </c>
      <c r="F3856">
        <v>34</v>
      </c>
      <c r="G3856" t="s">
        <v>1</v>
      </c>
      <c r="H3856" t="s">
        <v>18</v>
      </c>
      <c r="I3856" t="s">
        <v>12</v>
      </c>
    </row>
    <row r="3857" spans="1:9">
      <c r="A3857">
        <v>3856</v>
      </c>
      <c r="B3857">
        <v>30</v>
      </c>
      <c r="C3857">
        <v>2</v>
      </c>
      <c r="D3857">
        <v>192</v>
      </c>
      <c r="E3857" t="s">
        <v>6</v>
      </c>
      <c r="F3857">
        <v>20</v>
      </c>
      <c r="G3857" t="s">
        <v>1</v>
      </c>
      <c r="H3857" t="s">
        <v>18</v>
      </c>
      <c r="I3857" t="s">
        <v>9</v>
      </c>
    </row>
    <row r="3858" spans="1:9">
      <c r="A3858">
        <v>3857</v>
      </c>
      <c r="B3858">
        <v>1117</v>
      </c>
      <c r="C3858">
        <v>6</v>
      </c>
      <c r="D3858">
        <v>40</v>
      </c>
      <c r="E3858" t="s">
        <v>6</v>
      </c>
      <c r="F3858">
        <v>35</v>
      </c>
      <c r="G3858" t="s">
        <v>2</v>
      </c>
      <c r="H3858" t="s">
        <v>18</v>
      </c>
      <c r="I3858" t="s">
        <v>21</v>
      </c>
    </row>
    <row r="3859" spans="1:9">
      <c r="A3859">
        <v>3858</v>
      </c>
      <c r="B3859">
        <v>1373</v>
      </c>
      <c r="C3859">
        <v>3</v>
      </c>
      <c r="D3859">
        <v>98</v>
      </c>
      <c r="E3859" t="s">
        <v>6</v>
      </c>
      <c r="F3859">
        <v>21</v>
      </c>
      <c r="G3859" t="s">
        <v>1</v>
      </c>
      <c r="H3859" t="s">
        <v>17</v>
      </c>
      <c r="I3859" t="s">
        <v>10</v>
      </c>
    </row>
    <row r="3860" spans="1:9">
      <c r="A3860">
        <v>3859</v>
      </c>
      <c r="B3860">
        <v>2033</v>
      </c>
      <c r="C3860">
        <v>4</v>
      </c>
      <c r="D3860">
        <v>199</v>
      </c>
      <c r="E3860" t="s">
        <v>6</v>
      </c>
      <c r="F3860">
        <v>23</v>
      </c>
      <c r="G3860" t="s">
        <v>1</v>
      </c>
      <c r="H3860" t="s">
        <v>18</v>
      </c>
      <c r="I3860" t="s">
        <v>11</v>
      </c>
    </row>
    <row r="3861" spans="1:9">
      <c r="A3861">
        <v>3860</v>
      </c>
      <c r="B3861">
        <v>2079</v>
      </c>
      <c r="C3861">
        <v>9</v>
      </c>
      <c r="D3861">
        <v>40</v>
      </c>
      <c r="E3861" t="s">
        <v>6</v>
      </c>
      <c r="F3861">
        <v>37</v>
      </c>
      <c r="G3861" t="s">
        <v>2</v>
      </c>
      <c r="H3861" t="s">
        <v>18</v>
      </c>
      <c r="I3861" t="s">
        <v>24</v>
      </c>
    </row>
    <row r="3862" spans="1:9">
      <c r="A3862">
        <v>3861</v>
      </c>
      <c r="B3862">
        <v>900</v>
      </c>
      <c r="C3862">
        <v>9</v>
      </c>
      <c r="D3862">
        <v>90</v>
      </c>
      <c r="E3862" t="s">
        <v>6</v>
      </c>
      <c r="F3862">
        <v>34</v>
      </c>
      <c r="G3862" t="s">
        <v>2</v>
      </c>
      <c r="H3862" t="s">
        <v>18</v>
      </c>
      <c r="I3862" t="s">
        <v>24</v>
      </c>
    </row>
    <row r="3863" spans="1:9">
      <c r="A3863">
        <v>3862</v>
      </c>
      <c r="B3863">
        <v>1992</v>
      </c>
      <c r="C3863">
        <v>2</v>
      </c>
      <c r="D3863">
        <v>172</v>
      </c>
      <c r="E3863" t="s">
        <v>6</v>
      </c>
      <c r="F3863">
        <v>19</v>
      </c>
      <c r="G3863" t="s">
        <v>1</v>
      </c>
      <c r="H3863" t="s">
        <v>17</v>
      </c>
      <c r="I3863" t="s">
        <v>9</v>
      </c>
    </row>
    <row r="3864" spans="1:9">
      <c r="A3864">
        <v>3863</v>
      </c>
      <c r="B3864">
        <v>815</v>
      </c>
      <c r="C3864">
        <v>6</v>
      </c>
      <c r="D3864">
        <v>40</v>
      </c>
      <c r="E3864" t="s">
        <v>6</v>
      </c>
      <c r="F3864">
        <v>32</v>
      </c>
      <c r="G3864" t="s">
        <v>2</v>
      </c>
      <c r="H3864" t="s">
        <v>18</v>
      </c>
      <c r="I3864" t="s">
        <v>21</v>
      </c>
    </row>
    <row r="3865" spans="1:9">
      <c r="A3865">
        <v>3864</v>
      </c>
      <c r="B3865">
        <v>435</v>
      </c>
      <c r="C3865">
        <v>9</v>
      </c>
      <c r="D3865">
        <v>40</v>
      </c>
      <c r="E3865" t="s">
        <v>5</v>
      </c>
      <c r="F3865">
        <v>21</v>
      </c>
      <c r="G3865" t="s">
        <v>2</v>
      </c>
      <c r="H3865" t="s">
        <v>18</v>
      </c>
      <c r="I3865" t="s">
        <v>24</v>
      </c>
    </row>
    <row r="3866" spans="1:9">
      <c r="A3866">
        <v>3865</v>
      </c>
      <c r="B3866">
        <v>1856</v>
      </c>
      <c r="C3866">
        <v>2</v>
      </c>
      <c r="D3866">
        <v>90</v>
      </c>
      <c r="E3866" t="s">
        <v>5</v>
      </c>
      <c r="F3866">
        <v>30</v>
      </c>
      <c r="G3866" t="s">
        <v>1</v>
      </c>
      <c r="H3866" t="s">
        <v>18</v>
      </c>
      <c r="I3866" t="s">
        <v>9</v>
      </c>
    </row>
    <row r="3867" spans="1:9">
      <c r="A3867">
        <v>3866</v>
      </c>
      <c r="B3867">
        <v>1463</v>
      </c>
      <c r="C3867">
        <v>6</v>
      </c>
      <c r="D3867">
        <v>40</v>
      </c>
      <c r="E3867" t="s">
        <v>6</v>
      </c>
      <c r="F3867">
        <v>24</v>
      </c>
      <c r="G3867" t="s">
        <v>2</v>
      </c>
      <c r="H3867" t="s">
        <v>18</v>
      </c>
      <c r="I3867" t="s">
        <v>21</v>
      </c>
    </row>
    <row r="3868" spans="1:9">
      <c r="A3868">
        <v>3867</v>
      </c>
      <c r="B3868">
        <v>1263</v>
      </c>
      <c r="C3868">
        <v>6</v>
      </c>
      <c r="D3868">
        <v>40</v>
      </c>
      <c r="E3868" t="s">
        <v>6</v>
      </c>
      <c r="F3868">
        <v>33</v>
      </c>
      <c r="G3868" t="s">
        <v>2</v>
      </c>
      <c r="H3868" t="s">
        <v>18</v>
      </c>
      <c r="I3868" t="s">
        <v>21</v>
      </c>
    </row>
    <row r="3869" spans="1:9">
      <c r="A3869">
        <v>3868</v>
      </c>
      <c r="B3869">
        <v>938</v>
      </c>
      <c r="C3869">
        <v>1</v>
      </c>
      <c r="D3869">
        <v>143</v>
      </c>
      <c r="E3869" t="s">
        <v>5</v>
      </c>
      <c r="F3869">
        <v>35</v>
      </c>
      <c r="G3869" t="s">
        <v>1</v>
      </c>
      <c r="H3869" t="s">
        <v>18</v>
      </c>
      <c r="I3869" t="s">
        <v>8</v>
      </c>
    </row>
    <row r="3870" spans="1:9">
      <c r="A3870">
        <v>3869</v>
      </c>
      <c r="B3870">
        <v>144</v>
      </c>
      <c r="C3870">
        <v>4</v>
      </c>
      <c r="D3870">
        <v>199</v>
      </c>
      <c r="E3870" t="s">
        <v>6</v>
      </c>
      <c r="F3870">
        <v>43</v>
      </c>
      <c r="G3870" t="s">
        <v>1</v>
      </c>
      <c r="H3870" t="s">
        <v>18</v>
      </c>
      <c r="I3870" t="s">
        <v>11</v>
      </c>
    </row>
    <row r="3871" spans="1:9">
      <c r="A3871">
        <v>3870</v>
      </c>
      <c r="B3871">
        <v>2103</v>
      </c>
      <c r="C3871">
        <v>8</v>
      </c>
      <c r="D3871">
        <v>335</v>
      </c>
      <c r="E3871" t="s">
        <v>6</v>
      </c>
      <c r="F3871">
        <v>34</v>
      </c>
      <c r="G3871" t="s">
        <v>2</v>
      </c>
      <c r="H3871" t="s">
        <v>17</v>
      </c>
      <c r="I3871" t="s">
        <v>23</v>
      </c>
    </row>
    <row r="3872" spans="1:9">
      <c r="A3872">
        <v>3871</v>
      </c>
      <c r="B3872">
        <v>1815</v>
      </c>
      <c r="C3872">
        <v>5</v>
      </c>
      <c r="D3872">
        <v>90</v>
      </c>
      <c r="E3872" t="s">
        <v>6</v>
      </c>
      <c r="F3872">
        <v>25</v>
      </c>
      <c r="G3872" t="s">
        <v>1</v>
      </c>
      <c r="H3872" t="s">
        <v>18</v>
      </c>
      <c r="I3872" t="s">
        <v>12</v>
      </c>
    </row>
    <row r="3873" spans="1:9">
      <c r="A3873">
        <v>3872</v>
      </c>
      <c r="B3873">
        <v>1431</v>
      </c>
      <c r="C3873">
        <v>7</v>
      </c>
      <c r="D3873">
        <v>40</v>
      </c>
      <c r="E3873" t="s">
        <v>6</v>
      </c>
      <c r="F3873">
        <v>28</v>
      </c>
      <c r="G3873" t="s">
        <v>2</v>
      </c>
      <c r="H3873" t="s">
        <v>18</v>
      </c>
      <c r="I3873" t="s">
        <v>22</v>
      </c>
    </row>
    <row r="3874" spans="1:9">
      <c r="A3874">
        <v>3873</v>
      </c>
      <c r="B3874">
        <v>2084</v>
      </c>
      <c r="C3874">
        <v>1</v>
      </c>
      <c r="D3874">
        <v>113</v>
      </c>
      <c r="E3874" t="s">
        <v>5</v>
      </c>
      <c r="F3874">
        <v>28</v>
      </c>
      <c r="G3874" t="s">
        <v>1</v>
      </c>
      <c r="H3874" t="s">
        <v>18</v>
      </c>
      <c r="I3874" t="s">
        <v>8</v>
      </c>
    </row>
    <row r="3875" spans="1:9">
      <c r="A3875">
        <v>3874</v>
      </c>
      <c r="B3875">
        <v>933</v>
      </c>
      <c r="C3875">
        <v>8</v>
      </c>
      <c r="D3875">
        <v>212</v>
      </c>
      <c r="E3875" t="s">
        <v>6</v>
      </c>
      <c r="F3875">
        <v>31</v>
      </c>
      <c r="G3875" t="s">
        <v>2</v>
      </c>
      <c r="H3875" t="s">
        <v>17</v>
      </c>
      <c r="I3875" t="s">
        <v>23</v>
      </c>
    </row>
    <row r="3876" spans="1:9">
      <c r="A3876">
        <v>3875</v>
      </c>
      <c r="B3876">
        <v>1887</v>
      </c>
      <c r="C3876">
        <v>2</v>
      </c>
      <c r="D3876">
        <v>140</v>
      </c>
      <c r="E3876" t="s">
        <v>5</v>
      </c>
      <c r="F3876">
        <v>33</v>
      </c>
      <c r="G3876" t="s">
        <v>1</v>
      </c>
      <c r="H3876" t="s">
        <v>18</v>
      </c>
      <c r="I3876" t="s">
        <v>9</v>
      </c>
    </row>
    <row r="3877" spans="1:9">
      <c r="A3877">
        <v>3876</v>
      </c>
      <c r="B3877">
        <v>96</v>
      </c>
      <c r="C3877">
        <v>2</v>
      </c>
      <c r="D3877">
        <v>90</v>
      </c>
      <c r="E3877" t="s">
        <v>5</v>
      </c>
      <c r="F3877">
        <v>24</v>
      </c>
      <c r="G3877" t="s">
        <v>1</v>
      </c>
      <c r="H3877" t="s">
        <v>18</v>
      </c>
      <c r="I3877" t="s">
        <v>9</v>
      </c>
    </row>
    <row r="3878" spans="1:9">
      <c r="A3878">
        <v>3877</v>
      </c>
      <c r="B3878">
        <v>1722</v>
      </c>
      <c r="C3878">
        <v>7</v>
      </c>
      <c r="D3878">
        <v>90</v>
      </c>
      <c r="E3878" t="s">
        <v>6</v>
      </c>
      <c r="F3878">
        <v>28</v>
      </c>
      <c r="G3878" t="s">
        <v>2</v>
      </c>
      <c r="H3878" t="s">
        <v>18</v>
      </c>
      <c r="I3878" t="s">
        <v>22</v>
      </c>
    </row>
    <row r="3879" spans="1:9">
      <c r="A3879">
        <v>3878</v>
      </c>
      <c r="B3879">
        <v>1191</v>
      </c>
      <c r="C3879">
        <v>7</v>
      </c>
      <c r="D3879">
        <v>40</v>
      </c>
      <c r="E3879" t="s">
        <v>6</v>
      </c>
      <c r="F3879">
        <v>26</v>
      </c>
      <c r="G3879" t="s">
        <v>2</v>
      </c>
      <c r="H3879" t="s">
        <v>18</v>
      </c>
      <c r="I3879" t="s">
        <v>22</v>
      </c>
    </row>
    <row r="3880" spans="1:9">
      <c r="A3880">
        <v>3879</v>
      </c>
      <c r="B3880">
        <v>550</v>
      </c>
      <c r="C3880">
        <v>8</v>
      </c>
      <c r="D3880">
        <v>399</v>
      </c>
      <c r="E3880" t="s">
        <v>6</v>
      </c>
      <c r="F3880">
        <v>19</v>
      </c>
      <c r="G3880" t="s">
        <v>2</v>
      </c>
      <c r="H3880" t="s">
        <v>17</v>
      </c>
      <c r="I3880" t="s">
        <v>23</v>
      </c>
    </row>
    <row r="3881" spans="1:9">
      <c r="A3881">
        <v>3880</v>
      </c>
      <c r="B3881">
        <v>1984</v>
      </c>
      <c r="C3881">
        <v>4</v>
      </c>
      <c r="D3881">
        <v>148</v>
      </c>
      <c r="E3881" t="s">
        <v>5</v>
      </c>
      <c r="F3881">
        <v>25</v>
      </c>
      <c r="G3881" t="s">
        <v>1</v>
      </c>
      <c r="H3881" t="s">
        <v>17</v>
      </c>
      <c r="I3881" t="s">
        <v>11</v>
      </c>
    </row>
    <row r="3882" spans="1:9">
      <c r="A3882">
        <v>3881</v>
      </c>
      <c r="B3882">
        <v>2007</v>
      </c>
      <c r="C3882">
        <v>7</v>
      </c>
      <c r="D3882">
        <v>40</v>
      </c>
      <c r="E3882" t="s">
        <v>5</v>
      </c>
      <c r="F3882">
        <v>27</v>
      </c>
      <c r="G3882" t="s">
        <v>2</v>
      </c>
      <c r="H3882" t="s">
        <v>18</v>
      </c>
      <c r="I3882" t="s">
        <v>22</v>
      </c>
    </row>
    <row r="3883" spans="1:9">
      <c r="A3883">
        <v>3882</v>
      </c>
      <c r="B3883">
        <v>1041</v>
      </c>
      <c r="C3883">
        <v>2</v>
      </c>
      <c r="D3883">
        <v>198</v>
      </c>
      <c r="E3883" t="s">
        <v>5</v>
      </c>
      <c r="F3883">
        <v>26</v>
      </c>
      <c r="G3883" t="s">
        <v>1</v>
      </c>
      <c r="H3883" t="s">
        <v>18</v>
      </c>
      <c r="I3883" t="s">
        <v>9</v>
      </c>
    </row>
    <row r="3884" spans="1:9">
      <c r="A3884">
        <v>3883</v>
      </c>
      <c r="B3884">
        <v>1980</v>
      </c>
      <c r="C3884">
        <v>1</v>
      </c>
      <c r="D3884">
        <v>86</v>
      </c>
      <c r="E3884" t="s">
        <v>6</v>
      </c>
      <c r="F3884">
        <v>33</v>
      </c>
      <c r="G3884" t="s">
        <v>1</v>
      </c>
      <c r="H3884" t="s">
        <v>18</v>
      </c>
      <c r="I3884" t="s">
        <v>8</v>
      </c>
    </row>
    <row r="3885" spans="1:9">
      <c r="A3885">
        <v>3884</v>
      </c>
      <c r="B3885">
        <v>1030</v>
      </c>
      <c r="C3885">
        <v>8</v>
      </c>
      <c r="D3885">
        <v>188</v>
      </c>
      <c r="E3885" t="s">
        <v>6</v>
      </c>
      <c r="F3885">
        <v>32</v>
      </c>
      <c r="G3885" t="s">
        <v>2</v>
      </c>
      <c r="H3885" t="s">
        <v>17</v>
      </c>
      <c r="I3885" t="s">
        <v>23</v>
      </c>
    </row>
    <row r="3886" spans="1:9">
      <c r="A3886">
        <v>3885</v>
      </c>
      <c r="B3886">
        <v>1082</v>
      </c>
      <c r="C3886">
        <v>1</v>
      </c>
      <c r="D3886">
        <v>169</v>
      </c>
      <c r="E3886" t="s">
        <v>6</v>
      </c>
      <c r="F3886">
        <v>24</v>
      </c>
      <c r="G3886" t="s">
        <v>1</v>
      </c>
      <c r="H3886" t="s">
        <v>18</v>
      </c>
      <c r="I3886" t="s">
        <v>8</v>
      </c>
    </row>
    <row r="3887" spans="1:9">
      <c r="A3887">
        <v>3886</v>
      </c>
      <c r="B3887">
        <v>1014</v>
      </c>
      <c r="C3887">
        <v>4</v>
      </c>
      <c r="D3887">
        <v>213</v>
      </c>
      <c r="E3887" t="s">
        <v>6</v>
      </c>
      <c r="F3887">
        <v>30</v>
      </c>
      <c r="G3887" t="s">
        <v>1</v>
      </c>
      <c r="H3887" t="s">
        <v>18</v>
      </c>
      <c r="I3887" t="s">
        <v>11</v>
      </c>
    </row>
    <row r="3888" spans="1:9">
      <c r="A3888">
        <v>3887</v>
      </c>
      <c r="B3888">
        <v>774</v>
      </c>
      <c r="C3888">
        <v>5</v>
      </c>
      <c r="D3888">
        <v>165</v>
      </c>
      <c r="E3888" t="s">
        <v>5</v>
      </c>
      <c r="F3888">
        <v>30</v>
      </c>
      <c r="G3888" t="s">
        <v>1</v>
      </c>
      <c r="H3888" t="s">
        <v>17</v>
      </c>
      <c r="I3888" t="s">
        <v>12</v>
      </c>
    </row>
    <row r="3889" spans="1:9">
      <c r="A3889">
        <v>3888</v>
      </c>
      <c r="B3889">
        <v>385</v>
      </c>
      <c r="C3889">
        <v>2</v>
      </c>
      <c r="D3889">
        <v>138</v>
      </c>
      <c r="E3889" t="s">
        <v>6</v>
      </c>
      <c r="F3889">
        <v>32</v>
      </c>
      <c r="G3889" t="s">
        <v>1</v>
      </c>
      <c r="H3889" t="s">
        <v>17</v>
      </c>
      <c r="I3889" t="s">
        <v>9</v>
      </c>
    </row>
    <row r="3890" spans="1:9">
      <c r="A3890">
        <v>3889</v>
      </c>
      <c r="B3890">
        <v>515</v>
      </c>
      <c r="C3890">
        <v>7</v>
      </c>
      <c r="D3890">
        <v>288</v>
      </c>
      <c r="E3890" t="s">
        <v>5</v>
      </c>
      <c r="F3890">
        <v>21</v>
      </c>
      <c r="G3890" t="s">
        <v>2</v>
      </c>
      <c r="H3890" t="s">
        <v>17</v>
      </c>
      <c r="I3890" t="s">
        <v>22</v>
      </c>
    </row>
    <row r="3891" spans="1:9">
      <c r="A3891">
        <v>3890</v>
      </c>
      <c r="B3891">
        <v>600</v>
      </c>
      <c r="C3891">
        <v>1</v>
      </c>
      <c r="D3891">
        <v>90</v>
      </c>
      <c r="E3891" t="s">
        <v>6</v>
      </c>
      <c r="F3891">
        <v>24</v>
      </c>
      <c r="G3891" t="s">
        <v>1</v>
      </c>
      <c r="H3891" t="s">
        <v>18</v>
      </c>
      <c r="I3891" t="s">
        <v>8</v>
      </c>
    </row>
    <row r="3892" spans="1:9">
      <c r="A3892">
        <v>3891</v>
      </c>
      <c r="B3892">
        <v>388</v>
      </c>
      <c r="C3892">
        <v>2</v>
      </c>
      <c r="D3892">
        <v>172</v>
      </c>
      <c r="E3892" t="s">
        <v>6</v>
      </c>
      <c r="F3892">
        <v>21</v>
      </c>
      <c r="G3892" t="s">
        <v>1</v>
      </c>
      <c r="H3892" t="s">
        <v>17</v>
      </c>
      <c r="I3892" t="s">
        <v>9</v>
      </c>
    </row>
    <row r="3893" spans="1:9">
      <c r="A3893">
        <v>3892</v>
      </c>
      <c r="B3893">
        <v>1934</v>
      </c>
      <c r="C3893">
        <v>5</v>
      </c>
      <c r="D3893">
        <v>135</v>
      </c>
      <c r="E3893" t="s">
        <v>5</v>
      </c>
      <c r="F3893">
        <v>37</v>
      </c>
      <c r="G3893" t="s">
        <v>1</v>
      </c>
      <c r="H3893" t="s">
        <v>18</v>
      </c>
      <c r="I3893" t="s">
        <v>12</v>
      </c>
    </row>
    <row r="3894" spans="1:9">
      <c r="A3894">
        <v>3893</v>
      </c>
      <c r="B3894">
        <v>556</v>
      </c>
      <c r="C3894">
        <v>2</v>
      </c>
      <c r="D3894">
        <v>90</v>
      </c>
      <c r="E3894" t="s">
        <v>5</v>
      </c>
      <c r="F3894">
        <v>32</v>
      </c>
      <c r="G3894" t="s">
        <v>1</v>
      </c>
      <c r="H3894" t="s">
        <v>18</v>
      </c>
      <c r="I3894" t="s">
        <v>9</v>
      </c>
    </row>
    <row r="3895" spans="1:9">
      <c r="A3895">
        <v>3894</v>
      </c>
      <c r="B3895">
        <v>73</v>
      </c>
      <c r="C3895">
        <v>2</v>
      </c>
      <c r="D3895">
        <v>136</v>
      </c>
      <c r="E3895" t="s">
        <v>6</v>
      </c>
      <c r="F3895">
        <v>19</v>
      </c>
      <c r="G3895" t="s">
        <v>1</v>
      </c>
      <c r="H3895" t="s">
        <v>18</v>
      </c>
      <c r="I3895" t="s">
        <v>9</v>
      </c>
    </row>
    <row r="3896" spans="1:9">
      <c r="A3896">
        <v>3895</v>
      </c>
      <c r="B3896">
        <v>487</v>
      </c>
      <c r="C3896">
        <v>8</v>
      </c>
      <c r="D3896">
        <v>40</v>
      </c>
      <c r="E3896" t="s">
        <v>5</v>
      </c>
      <c r="F3896">
        <v>22</v>
      </c>
      <c r="G3896" t="s">
        <v>2</v>
      </c>
      <c r="H3896" t="s">
        <v>18</v>
      </c>
      <c r="I3896" t="s">
        <v>23</v>
      </c>
    </row>
    <row r="3897" spans="1:9">
      <c r="A3897">
        <v>3896</v>
      </c>
      <c r="B3897">
        <v>1376</v>
      </c>
      <c r="C3897">
        <v>3</v>
      </c>
      <c r="D3897">
        <v>154</v>
      </c>
      <c r="E3897" t="s">
        <v>5</v>
      </c>
      <c r="F3897">
        <v>30</v>
      </c>
      <c r="G3897" t="s">
        <v>1</v>
      </c>
      <c r="H3897" t="s">
        <v>18</v>
      </c>
      <c r="I3897" t="s">
        <v>10</v>
      </c>
    </row>
    <row r="3898" spans="1:9">
      <c r="A3898">
        <v>3897</v>
      </c>
      <c r="B3898">
        <v>540</v>
      </c>
      <c r="C3898">
        <v>9</v>
      </c>
      <c r="D3898">
        <v>40</v>
      </c>
      <c r="E3898" t="s">
        <v>6</v>
      </c>
      <c r="F3898">
        <v>36</v>
      </c>
      <c r="G3898" t="s">
        <v>2</v>
      </c>
      <c r="H3898" t="s">
        <v>18</v>
      </c>
      <c r="I3898" t="s">
        <v>24</v>
      </c>
    </row>
    <row r="3899" spans="1:9">
      <c r="A3899">
        <v>3898</v>
      </c>
      <c r="B3899">
        <v>1043</v>
      </c>
      <c r="C3899">
        <v>7</v>
      </c>
      <c r="D3899">
        <v>152</v>
      </c>
      <c r="E3899" t="s">
        <v>5</v>
      </c>
      <c r="F3899">
        <v>18</v>
      </c>
      <c r="G3899" t="s">
        <v>2</v>
      </c>
      <c r="H3899" t="s">
        <v>17</v>
      </c>
      <c r="I3899" t="s">
        <v>22</v>
      </c>
    </row>
    <row r="3900" spans="1:9">
      <c r="A3900">
        <v>3899</v>
      </c>
      <c r="B3900">
        <v>510</v>
      </c>
      <c r="C3900">
        <v>1</v>
      </c>
      <c r="D3900">
        <v>90</v>
      </c>
      <c r="E3900" t="s">
        <v>6</v>
      </c>
      <c r="F3900">
        <v>18</v>
      </c>
      <c r="G3900" t="s">
        <v>1</v>
      </c>
      <c r="H3900" t="s">
        <v>18</v>
      </c>
      <c r="I3900" t="s">
        <v>8</v>
      </c>
    </row>
    <row r="3901" spans="1:9">
      <c r="A3901">
        <v>3900</v>
      </c>
      <c r="B3901">
        <v>573</v>
      </c>
      <c r="C3901">
        <v>2</v>
      </c>
      <c r="D3901">
        <v>149</v>
      </c>
      <c r="E3901" t="s">
        <v>5</v>
      </c>
      <c r="F3901">
        <v>27</v>
      </c>
      <c r="G3901" t="s">
        <v>1</v>
      </c>
      <c r="H3901" t="s">
        <v>18</v>
      </c>
      <c r="I3901" t="s">
        <v>9</v>
      </c>
    </row>
    <row r="3902" spans="1:9">
      <c r="A3902">
        <v>3901</v>
      </c>
      <c r="B3902">
        <v>731</v>
      </c>
      <c r="C3902">
        <v>7</v>
      </c>
      <c r="D3902">
        <v>90</v>
      </c>
      <c r="E3902" t="s">
        <v>5</v>
      </c>
      <c r="F3902">
        <v>23</v>
      </c>
      <c r="G3902" t="s">
        <v>2</v>
      </c>
      <c r="H3902" t="s">
        <v>18</v>
      </c>
      <c r="I3902" t="s">
        <v>22</v>
      </c>
    </row>
    <row r="3903" spans="1:9">
      <c r="A3903">
        <v>3902</v>
      </c>
      <c r="B3903">
        <v>655</v>
      </c>
      <c r="C3903">
        <v>3</v>
      </c>
      <c r="D3903">
        <v>90</v>
      </c>
      <c r="E3903" t="s">
        <v>6</v>
      </c>
      <c r="F3903">
        <v>30</v>
      </c>
      <c r="G3903" t="s">
        <v>1</v>
      </c>
      <c r="H3903" t="s">
        <v>18</v>
      </c>
      <c r="I3903" t="s">
        <v>10</v>
      </c>
    </row>
    <row r="3904" spans="1:9">
      <c r="A3904">
        <v>3903</v>
      </c>
      <c r="B3904">
        <v>1583</v>
      </c>
      <c r="C3904">
        <v>1</v>
      </c>
      <c r="D3904">
        <v>96</v>
      </c>
      <c r="E3904" t="s">
        <v>6</v>
      </c>
      <c r="F3904">
        <v>35</v>
      </c>
      <c r="G3904" t="s">
        <v>1</v>
      </c>
      <c r="H3904" t="s">
        <v>18</v>
      </c>
      <c r="I3904" t="s">
        <v>8</v>
      </c>
    </row>
    <row r="3905" spans="1:9">
      <c r="A3905">
        <v>3904</v>
      </c>
      <c r="B3905">
        <v>114</v>
      </c>
      <c r="C3905">
        <v>1</v>
      </c>
      <c r="D3905">
        <v>87</v>
      </c>
      <c r="E3905" t="s">
        <v>5</v>
      </c>
      <c r="F3905">
        <v>18</v>
      </c>
      <c r="G3905" t="s">
        <v>1</v>
      </c>
      <c r="H3905" t="s">
        <v>17</v>
      </c>
      <c r="I3905" t="s">
        <v>8</v>
      </c>
    </row>
    <row r="3906" spans="1:9">
      <c r="A3906">
        <v>3905</v>
      </c>
      <c r="B3906">
        <v>2000</v>
      </c>
      <c r="C3906">
        <v>7</v>
      </c>
      <c r="D3906">
        <v>40</v>
      </c>
      <c r="E3906" t="s">
        <v>5</v>
      </c>
      <c r="F3906">
        <v>24</v>
      </c>
      <c r="G3906" t="s">
        <v>2</v>
      </c>
      <c r="H3906" t="s">
        <v>18</v>
      </c>
      <c r="I3906" t="s">
        <v>22</v>
      </c>
    </row>
    <row r="3907" spans="1:9">
      <c r="A3907">
        <v>3906</v>
      </c>
      <c r="B3907">
        <v>1315</v>
      </c>
      <c r="C3907">
        <v>5</v>
      </c>
      <c r="D3907">
        <v>133</v>
      </c>
      <c r="E3907" t="s">
        <v>6</v>
      </c>
      <c r="F3907">
        <v>24</v>
      </c>
      <c r="G3907" t="s">
        <v>1</v>
      </c>
      <c r="H3907" t="s">
        <v>17</v>
      </c>
      <c r="I3907" t="s">
        <v>12</v>
      </c>
    </row>
    <row r="3908" spans="1:9">
      <c r="A3908">
        <v>3907</v>
      </c>
      <c r="B3908">
        <v>1058</v>
      </c>
      <c r="C3908">
        <v>5</v>
      </c>
      <c r="D3908">
        <v>225</v>
      </c>
      <c r="E3908" t="s">
        <v>5</v>
      </c>
      <c r="F3908">
        <v>18</v>
      </c>
      <c r="G3908" t="s">
        <v>1</v>
      </c>
      <c r="H3908" t="s">
        <v>17</v>
      </c>
      <c r="I3908" t="s">
        <v>12</v>
      </c>
    </row>
    <row r="3909" spans="1:9">
      <c r="A3909">
        <v>3908</v>
      </c>
      <c r="B3909">
        <v>143</v>
      </c>
      <c r="C3909">
        <v>1</v>
      </c>
      <c r="D3909">
        <v>189</v>
      </c>
      <c r="E3909" t="s">
        <v>5</v>
      </c>
      <c r="F3909">
        <v>32</v>
      </c>
      <c r="G3909" t="s">
        <v>1</v>
      </c>
      <c r="H3909" t="s">
        <v>18</v>
      </c>
      <c r="I3909" t="s">
        <v>8</v>
      </c>
    </row>
    <row r="3910" spans="1:9">
      <c r="A3910">
        <v>3909</v>
      </c>
      <c r="B3910">
        <v>1831</v>
      </c>
      <c r="C3910">
        <v>6</v>
      </c>
      <c r="D3910">
        <v>90</v>
      </c>
      <c r="E3910" t="s">
        <v>6</v>
      </c>
      <c r="F3910">
        <v>20</v>
      </c>
      <c r="G3910" t="s">
        <v>2</v>
      </c>
      <c r="H3910" t="s">
        <v>18</v>
      </c>
      <c r="I3910" t="s">
        <v>21</v>
      </c>
    </row>
    <row r="3911" spans="1:9">
      <c r="A3911">
        <v>3910</v>
      </c>
      <c r="B3911">
        <v>551</v>
      </c>
      <c r="C3911">
        <v>3</v>
      </c>
      <c r="D3911">
        <v>90</v>
      </c>
      <c r="E3911" t="s">
        <v>5</v>
      </c>
      <c r="F3911">
        <v>20</v>
      </c>
      <c r="G3911" t="s">
        <v>1</v>
      </c>
      <c r="H3911" t="s">
        <v>18</v>
      </c>
      <c r="I3911" t="s">
        <v>10</v>
      </c>
    </row>
    <row r="3912" spans="1:9">
      <c r="A3912">
        <v>3911</v>
      </c>
      <c r="B3912">
        <v>1040</v>
      </c>
      <c r="C3912">
        <v>3</v>
      </c>
      <c r="D3912">
        <v>206</v>
      </c>
      <c r="E3912" t="s">
        <v>6</v>
      </c>
      <c r="F3912">
        <v>40</v>
      </c>
      <c r="G3912" t="s">
        <v>1</v>
      </c>
      <c r="H3912" t="s">
        <v>17</v>
      </c>
      <c r="I3912" t="s">
        <v>10</v>
      </c>
    </row>
    <row r="3913" spans="1:9">
      <c r="A3913">
        <v>3912</v>
      </c>
      <c r="B3913">
        <v>1642</v>
      </c>
      <c r="C3913">
        <v>7</v>
      </c>
      <c r="D3913">
        <v>339</v>
      </c>
      <c r="E3913" t="s">
        <v>5</v>
      </c>
      <c r="F3913">
        <v>29</v>
      </c>
      <c r="G3913" t="s">
        <v>2</v>
      </c>
      <c r="H3913" t="s">
        <v>17</v>
      </c>
      <c r="I3913" t="s">
        <v>22</v>
      </c>
    </row>
    <row r="3914" spans="1:9">
      <c r="A3914">
        <v>3913</v>
      </c>
      <c r="B3914">
        <v>207</v>
      </c>
      <c r="C3914">
        <v>1</v>
      </c>
      <c r="D3914">
        <v>90</v>
      </c>
      <c r="E3914" t="s">
        <v>5</v>
      </c>
      <c r="F3914">
        <v>22</v>
      </c>
      <c r="G3914" t="s">
        <v>1</v>
      </c>
      <c r="H3914" t="s">
        <v>18</v>
      </c>
      <c r="I3914" t="s">
        <v>8</v>
      </c>
    </row>
    <row r="3915" spans="1:9">
      <c r="A3915">
        <v>3914</v>
      </c>
      <c r="B3915">
        <v>1517</v>
      </c>
      <c r="C3915">
        <v>5</v>
      </c>
      <c r="D3915">
        <v>90</v>
      </c>
      <c r="E3915" t="s">
        <v>5</v>
      </c>
      <c r="F3915">
        <v>21</v>
      </c>
      <c r="G3915" t="s">
        <v>1</v>
      </c>
      <c r="H3915" t="s">
        <v>18</v>
      </c>
      <c r="I3915" t="s">
        <v>12</v>
      </c>
    </row>
    <row r="3916" spans="1:9">
      <c r="A3916">
        <v>3915</v>
      </c>
      <c r="B3916">
        <v>780</v>
      </c>
      <c r="C3916">
        <v>2</v>
      </c>
      <c r="D3916">
        <v>199</v>
      </c>
      <c r="E3916" t="s">
        <v>5</v>
      </c>
      <c r="F3916">
        <v>26</v>
      </c>
      <c r="G3916" t="s">
        <v>1</v>
      </c>
      <c r="H3916" t="s">
        <v>18</v>
      </c>
      <c r="I3916" t="s">
        <v>9</v>
      </c>
    </row>
    <row r="3917" spans="1:9">
      <c r="A3917">
        <v>3916</v>
      </c>
      <c r="B3917">
        <v>973</v>
      </c>
      <c r="C3917">
        <v>6</v>
      </c>
      <c r="D3917">
        <v>40</v>
      </c>
      <c r="E3917" t="s">
        <v>6</v>
      </c>
      <c r="F3917">
        <v>27</v>
      </c>
      <c r="G3917" t="s">
        <v>2</v>
      </c>
      <c r="H3917" t="s">
        <v>18</v>
      </c>
      <c r="I3917" t="s">
        <v>21</v>
      </c>
    </row>
    <row r="3918" spans="1:9">
      <c r="A3918">
        <v>3917</v>
      </c>
      <c r="B3918">
        <v>727</v>
      </c>
      <c r="C3918">
        <v>2</v>
      </c>
      <c r="D3918">
        <v>90</v>
      </c>
      <c r="E3918" t="s">
        <v>5</v>
      </c>
      <c r="F3918">
        <v>23</v>
      </c>
      <c r="G3918" t="s">
        <v>1</v>
      </c>
      <c r="H3918" t="s">
        <v>18</v>
      </c>
      <c r="I3918" t="s">
        <v>9</v>
      </c>
    </row>
    <row r="3919" spans="1:9">
      <c r="A3919">
        <v>3918</v>
      </c>
      <c r="B3919">
        <v>1005</v>
      </c>
      <c r="C3919">
        <v>1</v>
      </c>
      <c r="D3919">
        <v>192</v>
      </c>
      <c r="E3919" t="s">
        <v>6</v>
      </c>
      <c r="F3919">
        <v>31</v>
      </c>
      <c r="G3919" t="s">
        <v>1</v>
      </c>
      <c r="H3919" t="s">
        <v>18</v>
      </c>
      <c r="I3919" t="s">
        <v>8</v>
      </c>
    </row>
    <row r="3920" spans="1:9">
      <c r="A3920">
        <v>3919</v>
      </c>
      <c r="B3920">
        <v>1052</v>
      </c>
      <c r="C3920">
        <v>5</v>
      </c>
      <c r="D3920">
        <v>219</v>
      </c>
      <c r="E3920" t="s">
        <v>5</v>
      </c>
      <c r="F3920">
        <v>27</v>
      </c>
      <c r="G3920" t="s">
        <v>1</v>
      </c>
      <c r="H3920" t="s">
        <v>17</v>
      </c>
      <c r="I3920" t="s">
        <v>12</v>
      </c>
    </row>
    <row r="3921" spans="1:9">
      <c r="A3921">
        <v>3920</v>
      </c>
      <c r="B3921">
        <v>859</v>
      </c>
      <c r="C3921">
        <v>3</v>
      </c>
      <c r="D3921">
        <v>90</v>
      </c>
      <c r="E3921" t="s">
        <v>6</v>
      </c>
      <c r="F3921">
        <v>25</v>
      </c>
      <c r="G3921" t="s">
        <v>1</v>
      </c>
      <c r="H3921" t="s">
        <v>18</v>
      </c>
      <c r="I3921" t="s">
        <v>10</v>
      </c>
    </row>
    <row r="3922" spans="1:9">
      <c r="A3922">
        <v>3921</v>
      </c>
      <c r="B3922">
        <v>1393</v>
      </c>
      <c r="C3922">
        <v>5</v>
      </c>
      <c r="D3922">
        <v>179</v>
      </c>
      <c r="E3922" t="s">
        <v>6</v>
      </c>
      <c r="F3922">
        <v>21</v>
      </c>
      <c r="G3922" t="s">
        <v>1</v>
      </c>
      <c r="H3922" t="s">
        <v>18</v>
      </c>
      <c r="I3922" t="s">
        <v>12</v>
      </c>
    </row>
    <row r="3923" spans="1:9">
      <c r="A3923">
        <v>3922</v>
      </c>
      <c r="B3923">
        <v>272</v>
      </c>
      <c r="C3923">
        <v>8</v>
      </c>
      <c r="D3923">
        <v>90</v>
      </c>
      <c r="E3923" t="s">
        <v>6</v>
      </c>
      <c r="F3923">
        <v>37</v>
      </c>
      <c r="G3923" t="s">
        <v>2</v>
      </c>
      <c r="H3923" t="s">
        <v>18</v>
      </c>
      <c r="I3923" t="s">
        <v>23</v>
      </c>
    </row>
    <row r="3924" spans="1:9">
      <c r="A3924">
        <v>3923</v>
      </c>
      <c r="B3924">
        <v>1192</v>
      </c>
      <c r="C3924">
        <v>3</v>
      </c>
      <c r="D3924">
        <v>125</v>
      </c>
      <c r="E3924" t="s">
        <v>6</v>
      </c>
      <c r="F3924">
        <v>28</v>
      </c>
      <c r="G3924" t="s">
        <v>1</v>
      </c>
      <c r="H3924" t="s">
        <v>18</v>
      </c>
      <c r="I3924" t="s">
        <v>10</v>
      </c>
    </row>
    <row r="3925" spans="1:9">
      <c r="A3925">
        <v>3924</v>
      </c>
      <c r="B3925">
        <v>509</v>
      </c>
      <c r="C3925">
        <v>4</v>
      </c>
      <c r="D3925">
        <v>90</v>
      </c>
      <c r="E3925" t="s">
        <v>6</v>
      </c>
      <c r="F3925">
        <v>33</v>
      </c>
      <c r="G3925" t="s">
        <v>1</v>
      </c>
      <c r="H3925" t="s">
        <v>18</v>
      </c>
      <c r="I3925" t="s">
        <v>11</v>
      </c>
    </row>
    <row r="3926" spans="1:9">
      <c r="A3926">
        <v>3925</v>
      </c>
      <c r="B3926">
        <v>1672</v>
      </c>
      <c r="C3926">
        <v>1</v>
      </c>
      <c r="D3926">
        <v>135</v>
      </c>
      <c r="E3926" t="s">
        <v>6</v>
      </c>
      <c r="F3926">
        <v>29</v>
      </c>
      <c r="G3926" t="s">
        <v>1</v>
      </c>
      <c r="H3926" t="s">
        <v>18</v>
      </c>
      <c r="I3926" t="s">
        <v>8</v>
      </c>
    </row>
    <row r="3927" spans="1:9">
      <c r="A3927">
        <v>3926</v>
      </c>
      <c r="B3927">
        <v>230</v>
      </c>
      <c r="C3927">
        <v>7</v>
      </c>
      <c r="D3927">
        <v>40</v>
      </c>
      <c r="E3927" t="s">
        <v>6</v>
      </c>
      <c r="F3927">
        <v>26</v>
      </c>
      <c r="G3927" t="s">
        <v>2</v>
      </c>
      <c r="H3927" t="s">
        <v>18</v>
      </c>
      <c r="I3927" t="s">
        <v>22</v>
      </c>
    </row>
    <row r="3928" spans="1:9">
      <c r="A3928">
        <v>3927</v>
      </c>
      <c r="B3928">
        <v>299</v>
      </c>
      <c r="C3928">
        <v>7</v>
      </c>
      <c r="D3928">
        <v>40</v>
      </c>
      <c r="E3928" t="s">
        <v>6</v>
      </c>
      <c r="F3928">
        <v>21</v>
      </c>
      <c r="G3928" t="s">
        <v>2</v>
      </c>
      <c r="H3928" t="s">
        <v>18</v>
      </c>
      <c r="I3928" t="s">
        <v>22</v>
      </c>
    </row>
    <row r="3929" spans="1:9">
      <c r="A3929">
        <v>3928</v>
      </c>
      <c r="B3929">
        <v>333</v>
      </c>
      <c r="C3929">
        <v>5</v>
      </c>
      <c r="D3929">
        <v>90</v>
      </c>
      <c r="E3929" t="s">
        <v>6</v>
      </c>
      <c r="F3929">
        <v>35</v>
      </c>
      <c r="G3929" t="s">
        <v>1</v>
      </c>
      <c r="H3929" t="s">
        <v>18</v>
      </c>
      <c r="I3929" t="s">
        <v>12</v>
      </c>
    </row>
    <row r="3930" spans="1:9">
      <c r="A3930">
        <v>3929</v>
      </c>
      <c r="B3930">
        <v>1952</v>
      </c>
      <c r="C3930">
        <v>2</v>
      </c>
      <c r="D3930">
        <v>97</v>
      </c>
      <c r="E3930" t="s">
        <v>6</v>
      </c>
      <c r="F3930">
        <v>23</v>
      </c>
      <c r="G3930" t="s">
        <v>1</v>
      </c>
      <c r="H3930" t="s">
        <v>18</v>
      </c>
      <c r="I3930" t="s">
        <v>9</v>
      </c>
    </row>
    <row r="3931" spans="1:9">
      <c r="A3931">
        <v>3930</v>
      </c>
      <c r="B3931">
        <v>1012</v>
      </c>
      <c r="C3931">
        <v>6</v>
      </c>
      <c r="D3931">
        <v>40</v>
      </c>
      <c r="E3931" t="s">
        <v>6</v>
      </c>
      <c r="F3931">
        <v>30</v>
      </c>
      <c r="G3931" t="s">
        <v>2</v>
      </c>
      <c r="H3931" t="s">
        <v>18</v>
      </c>
      <c r="I3931" t="s">
        <v>21</v>
      </c>
    </row>
    <row r="3932" spans="1:9">
      <c r="A3932">
        <v>3931</v>
      </c>
      <c r="B3932">
        <v>917</v>
      </c>
      <c r="C3932">
        <v>4</v>
      </c>
      <c r="D3932">
        <v>90</v>
      </c>
      <c r="E3932" t="s">
        <v>6</v>
      </c>
      <c r="F3932">
        <v>24</v>
      </c>
      <c r="G3932" t="s">
        <v>1</v>
      </c>
      <c r="H3932" t="s">
        <v>18</v>
      </c>
      <c r="I3932" t="s">
        <v>11</v>
      </c>
    </row>
    <row r="3933" spans="1:9">
      <c r="A3933">
        <v>3932</v>
      </c>
      <c r="B3933">
        <v>391</v>
      </c>
      <c r="C3933">
        <v>3</v>
      </c>
      <c r="D3933">
        <v>177</v>
      </c>
      <c r="E3933" t="s">
        <v>6</v>
      </c>
      <c r="F3933">
        <v>34</v>
      </c>
      <c r="G3933" t="s">
        <v>1</v>
      </c>
      <c r="H3933" t="s">
        <v>18</v>
      </c>
      <c r="I3933" t="s">
        <v>10</v>
      </c>
    </row>
    <row r="3934" spans="1:9">
      <c r="A3934">
        <v>3933</v>
      </c>
      <c r="B3934">
        <v>2073</v>
      </c>
      <c r="C3934">
        <v>5</v>
      </c>
      <c r="D3934">
        <v>90</v>
      </c>
      <c r="E3934" t="s">
        <v>5</v>
      </c>
      <c r="F3934">
        <v>20</v>
      </c>
      <c r="G3934" t="s">
        <v>1</v>
      </c>
      <c r="H3934" t="s">
        <v>18</v>
      </c>
      <c r="I3934" t="s">
        <v>12</v>
      </c>
    </row>
    <row r="3935" spans="1:9">
      <c r="A3935">
        <v>3934</v>
      </c>
      <c r="B3935">
        <v>808</v>
      </c>
      <c r="C3935">
        <v>9</v>
      </c>
      <c r="D3935">
        <v>40</v>
      </c>
      <c r="E3935" t="s">
        <v>5</v>
      </c>
      <c r="F3935">
        <v>18</v>
      </c>
      <c r="G3935" t="s">
        <v>2</v>
      </c>
      <c r="H3935" t="s">
        <v>18</v>
      </c>
      <c r="I3935" t="s">
        <v>24</v>
      </c>
    </row>
    <row r="3936" spans="1:9">
      <c r="A3936">
        <v>3935</v>
      </c>
      <c r="B3936">
        <v>1398</v>
      </c>
      <c r="C3936">
        <v>7</v>
      </c>
      <c r="D3936">
        <v>246</v>
      </c>
      <c r="E3936" t="s">
        <v>5</v>
      </c>
      <c r="F3936">
        <v>29</v>
      </c>
      <c r="G3936" t="s">
        <v>2</v>
      </c>
      <c r="H3936" t="s">
        <v>17</v>
      </c>
      <c r="I3936" t="s">
        <v>22</v>
      </c>
    </row>
    <row r="3937" spans="1:9">
      <c r="A3937">
        <v>3936</v>
      </c>
      <c r="B3937">
        <v>1725</v>
      </c>
      <c r="C3937">
        <v>4</v>
      </c>
      <c r="D3937">
        <v>226</v>
      </c>
      <c r="E3937" t="s">
        <v>6</v>
      </c>
      <c r="F3937">
        <v>39</v>
      </c>
      <c r="G3937" t="s">
        <v>1</v>
      </c>
      <c r="H3937" t="s">
        <v>17</v>
      </c>
      <c r="I3937" t="s">
        <v>11</v>
      </c>
    </row>
    <row r="3938" spans="1:9">
      <c r="A3938">
        <v>3937</v>
      </c>
      <c r="B3938">
        <v>444</v>
      </c>
      <c r="C3938">
        <v>6</v>
      </c>
      <c r="D3938">
        <v>40</v>
      </c>
      <c r="E3938" t="s">
        <v>6</v>
      </c>
      <c r="F3938">
        <v>31</v>
      </c>
      <c r="G3938" t="s">
        <v>2</v>
      </c>
      <c r="H3938" t="s">
        <v>18</v>
      </c>
      <c r="I3938" t="s">
        <v>21</v>
      </c>
    </row>
    <row r="3939" spans="1:9">
      <c r="A3939">
        <v>3938</v>
      </c>
      <c r="B3939">
        <v>562</v>
      </c>
      <c r="C3939">
        <v>4</v>
      </c>
      <c r="D3939">
        <v>177</v>
      </c>
      <c r="E3939" t="s">
        <v>6</v>
      </c>
      <c r="F3939">
        <v>26</v>
      </c>
      <c r="G3939" t="s">
        <v>1</v>
      </c>
      <c r="H3939" t="s">
        <v>18</v>
      </c>
      <c r="I3939" t="s">
        <v>11</v>
      </c>
    </row>
    <row r="3940" spans="1:9">
      <c r="A3940">
        <v>3939</v>
      </c>
      <c r="B3940">
        <v>2123</v>
      </c>
      <c r="C3940">
        <v>2</v>
      </c>
      <c r="D3940">
        <v>191</v>
      </c>
      <c r="E3940" t="s">
        <v>5</v>
      </c>
      <c r="F3940">
        <v>35</v>
      </c>
      <c r="G3940" t="s">
        <v>1</v>
      </c>
      <c r="H3940" t="s">
        <v>18</v>
      </c>
      <c r="I3940" t="s">
        <v>9</v>
      </c>
    </row>
    <row r="3941" spans="1:9">
      <c r="A3941">
        <v>3940</v>
      </c>
      <c r="B3941">
        <v>1613</v>
      </c>
      <c r="C3941">
        <v>5</v>
      </c>
      <c r="D3941">
        <v>181</v>
      </c>
      <c r="E3941" t="s">
        <v>6</v>
      </c>
      <c r="F3941">
        <v>25</v>
      </c>
      <c r="G3941" t="s">
        <v>1</v>
      </c>
      <c r="H3941" t="s">
        <v>18</v>
      </c>
      <c r="I3941" t="s">
        <v>12</v>
      </c>
    </row>
    <row r="3942" spans="1:9">
      <c r="A3942">
        <v>3941</v>
      </c>
      <c r="B3942">
        <v>358</v>
      </c>
      <c r="C3942">
        <v>9</v>
      </c>
      <c r="D3942">
        <v>90</v>
      </c>
      <c r="E3942" t="s">
        <v>5</v>
      </c>
      <c r="F3942">
        <v>24</v>
      </c>
      <c r="G3942" t="s">
        <v>2</v>
      </c>
      <c r="H3942" t="s">
        <v>18</v>
      </c>
      <c r="I3942" t="s">
        <v>24</v>
      </c>
    </row>
    <row r="3943" spans="1:9">
      <c r="A3943">
        <v>3942</v>
      </c>
      <c r="B3943">
        <v>1965</v>
      </c>
      <c r="C3943">
        <v>8</v>
      </c>
      <c r="D3943">
        <v>236</v>
      </c>
      <c r="E3943" t="s">
        <v>6</v>
      </c>
      <c r="F3943">
        <v>21</v>
      </c>
      <c r="G3943" t="s">
        <v>2</v>
      </c>
      <c r="H3943" t="s">
        <v>17</v>
      </c>
      <c r="I3943" t="s">
        <v>23</v>
      </c>
    </row>
    <row r="3944" spans="1:9">
      <c r="A3944">
        <v>3943</v>
      </c>
      <c r="B3944">
        <v>2086</v>
      </c>
      <c r="C3944">
        <v>2</v>
      </c>
      <c r="D3944">
        <v>221</v>
      </c>
      <c r="E3944" t="s">
        <v>6</v>
      </c>
      <c r="F3944">
        <v>30</v>
      </c>
      <c r="G3944" t="s">
        <v>1</v>
      </c>
      <c r="H3944" t="s">
        <v>18</v>
      </c>
      <c r="I3944" t="s">
        <v>9</v>
      </c>
    </row>
    <row r="3945" spans="1:9">
      <c r="A3945">
        <v>3944</v>
      </c>
      <c r="B3945">
        <v>502</v>
      </c>
      <c r="C3945">
        <v>8</v>
      </c>
      <c r="D3945">
        <v>90</v>
      </c>
      <c r="E3945" t="s">
        <v>5</v>
      </c>
      <c r="F3945">
        <v>33</v>
      </c>
      <c r="G3945" t="s">
        <v>2</v>
      </c>
      <c r="H3945" t="s">
        <v>18</v>
      </c>
      <c r="I3945" t="s">
        <v>23</v>
      </c>
    </row>
    <row r="3946" spans="1:9">
      <c r="A3946">
        <v>3945</v>
      </c>
      <c r="B3946">
        <v>691</v>
      </c>
      <c r="C3946">
        <v>3</v>
      </c>
      <c r="D3946">
        <v>215</v>
      </c>
      <c r="E3946" t="s">
        <v>6</v>
      </c>
      <c r="F3946">
        <v>25</v>
      </c>
      <c r="G3946" t="s">
        <v>1</v>
      </c>
      <c r="H3946" t="s">
        <v>17</v>
      </c>
      <c r="I3946" t="s">
        <v>10</v>
      </c>
    </row>
    <row r="3947" spans="1:9">
      <c r="A3947">
        <v>3946</v>
      </c>
      <c r="B3947">
        <v>601</v>
      </c>
      <c r="C3947">
        <v>7</v>
      </c>
      <c r="D3947">
        <v>40</v>
      </c>
      <c r="E3947" t="s">
        <v>5</v>
      </c>
      <c r="F3947">
        <v>23</v>
      </c>
      <c r="G3947" t="s">
        <v>2</v>
      </c>
      <c r="H3947" t="s">
        <v>18</v>
      </c>
      <c r="I3947" t="s">
        <v>22</v>
      </c>
    </row>
    <row r="3948" spans="1:9">
      <c r="A3948">
        <v>3947</v>
      </c>
      <c r="B3948">
        <v>1034</v>
      </c>
      <c r="C3948">
        <v>4</v>
      </c>
      <c r="D3948">
        <v>90</v>
      </c>
      <c r="E3948" t="s">
        <v>6</v>
      </c>
      <c r="F3948">
        <v>34</v>
      </c>
      <c r="G3948" t="s">
        <v>1</v>
      </c>
      <c r="H3948" t="s">
        <v>18</v>
      </c>
      <c r="I3948" t="s">
        <v>11</v>
      </c>
    </row>
    <row r="3949" spans="1:9">
      <c r="A3949">
        <v>3948</v>
      </c>
      <c r="B3949">
        <v>1527</v>
      </c>
      <c r="C3949">
        <v>5</v>
      </c>
      <c r="D3949">
        <v>145</v>
      </c>
      <c r="E3949" t="s">
        <v>6</v>
      </c>
      <c r="F3949">
        <v>28</v>
      </c>
      <c r="G3949" t="s">
        <v>1</v>
      </c>
      <c r="H3949" t="s">
        <v>17</v>
      </c>
      <c r="I3949" t="s">
        <v>12</v>
      </c>
    </row>
    <row r="3950" spans="1:9">
      <c r="A3950">
        <v>3949</v>
      </c>
      <c r="B3950">
        <v>1918</v>
      </c>
      <c r="C3950">
        <v>9</v>
      </c>
      <c r="D3950">
        <v>325</v>
      </c>
      <c r="E3950" t="s">
        <v>6</v>
      </c>
      <c r="F3950">
        <v>29</v>
      </c>
      <c r="G3950" t="s">
        <v>2</v>
      </c>
      <c r="H3950" t="s">
        <v>18</v>
      </c>
      <c r="I3950" t="s">
        <v>24</v>
      </c>
    </row>
    <row r="3951" spans="1:9">
      <c r="A3951">
        <v>3950</v>
      </c>
      <c r="B3951">
        <v>1071</v>
      </c>
      <c r="C3951">
        <v>6</v>
      </c>
      <c r="D3951">
        <v>40</v>
      </c>
      <c r="E3951" t="s">
        <v>5</v>
      </c>
      <c r="F3951">
        <v>24</v>
      </c>
      <c r="G3951" t="s">
        <v>2</v>
      </c>
      <c r="H3951" t="s">
        <v>18</v>
      </c>
      <c r="I3951" t="s">
        <v>21</v>
      </c>
    </row>
    <row r="3952" spans="1:9">
      <c r="A3952">
        <v>3951</v>
      </c>
      <c r="B3952">
        <v>972</v>
      </c>
      <c r="C3952">
        <v>1</v>
      </c>
      <c r="D3952">
        <v>230</v>
      </c>
      <c r="E3952" t="s">
        <v>5</v>
      </c>
      <c r="F3952">
        <v>27</v>
      </c>
      <c r="G3952" t="s">
        <v>1</v>
      </c>
      <c r="H3952" t="s">
        <v>17</v>
      </c>
      <c r="I3952" t="s">
        <v>8</v>
      </c>
    </row>
    <row r="3953" spans="1:9">
      <c r="A3953">
        <v>3952</v>
      </c>
      <c r="B3953">
        <v>1010</v>
      </c>
      <c r="C3953">
        <v>4</v>
      </c>
      <c r="D3953">
        <v>152</v>
      </c>
      <c r="E3953" t="s">
        <v>5</v>
      </c>
      <c r="F3953">
        <v>23</v>
      </c>
      <c r="G3953" t="s">
        <v>1</v>
      </c>
      <c r="H3953" t="s">
        <v>17</v>
      </c>
      <c r="I3953" t="s">
        <v>11</v>
      </c>
    </row>
    <row r="3954" spans="1:9">
      <c r="A3954">
        <v>3953</v>
      </c>
      <c r="B3954">
        <v>299</v>
      </c>
      <c r="C3954">
        <v>6</v>
      </c>
      <c r="D3954">
        <v>40</v>
      </c>
      <c r="E3954" t="s">
        <v>6</v>
      </c>
      <c r="F3954">
        <v>21</v>
      </c>
      <c r="G3954" t="s">
        <v>2</v>
      </c>
      <c r="H3954" t="s">
        <v>18</v>
      </c>
      <c r="I3954" t="s">
        <v>21</v>
      </c>
    </row>
    <row r="3955" spans="1:9">
      <c r="A3955">
        <v>3954</v>
      </c>
      <c r="B3955">
        <v>10</v>
      </c>
      <c r="C3955">
        <v>3</v>
      </c>
      <c r="D3955">
        <v>108</v>
      </c>
      <c r="E3955" t="s">
        <v>5</v>
      </c>
      <c r="F3955">
        <v>24</v>
      </c>
      <c r="G3955" t="s">
        <v>1</v>
      </c>
      <c r="H3955" t="s">
        <v>18</v>
      </c>
      <c r="I3955" t="s">
        <v>10</v>
      </c>
    </row>
    <row r="3956" spans="1:9">
      <c r="A3956">
        <v>3955</v>
      </c>
      <c r="B3956">
        <v>298</v>
      </c>
      <c r="C3956">
        <v>2</v>
      </c>
      <c r="D3956">
        <v>192</v>
      </c>
      <c r="E3956" t="s">
        <v>5</v>
      </c>
      <c r="F3956">
        <v>36</v>
      </c>
      <c r="G3956" t="s">
        <v>1</v>
      </c>
      <c r="H3956" t="s">
        <v>18</v>
      </c>
      <c r="I3956" t="s">
        <v>9</v>
      </c>
    </row>
    <row r="3957" spans="1:9">
      <c r="A3957">
        <v>3956</v>
      </c>
      <c r="B3957">
        <v>21</v>
      </c>
      <c r="C3957">
        <v>5</v>
      </c>
      <c r="D3957">
        <v>148</v>
      </c>
      <c r="E3957" t="s">
        <v>5</v>
      </c>
      <c r="F3957">
        <v>37</v>
      </c>
      <c r="G3957" t="s">
        <v>1</v>
      </c>
      <c r="H3957" t="s">
        <v>17</v>
      </c>
      <c r="I3957" t="s">
        <v>12</v>
      </c>
    </row>
    <row r="3958" spans="1:9">
      <c r="A3958">
        <v>3957</v>
      </c>
      <c r="B3958">
        <v>268</v>
      </c>
      <c r="C3958">
        <v>2</v>
      </c>
      <c r="D3958">
        <v>90</v>
      </c>
      <c r="E3958" t="s">
        <v>6</v>
      </c>
      <c r="F3958">
        <v>32</v>
      </c>
      <c r="G3958" t="s">
        <v>1</v>
      </c>
      <c r="H3958" t="s">
        <v>18</v>
      </c>
      <c r="I3958" t="s">
        <v>9</v>
      </c>
    </row>
    <row r="3959" spans="1:9">
      <c r="A3959">
        <v>3958</v>
      </c>
      <c r="B3959">
        <v>609</v>
      </c>
      <c r="C3959">
        <v>6</v>
      </c>
      <c r="D3959">
        <v>40</v>
      </c>
      <c r="E3959" t="s">
        <v>6</v>
      </c>
      <c r="F3959">
        <v>20</v>
      </c>
      <c r="G3959" t="s">
        <v>2</v>
      </c>
      <c r="H3959" t="s">
        <v>18</v>
      </c>
      <c r="I3959" t="s">
        <v>21</v>
      </c>
    </row>
    <row r="3960" spans="1:9">
      <c r="A3960">
        <v>3959</v>
      </c>
      <c r="B3960">
        <v>126</v>
      </c>
      <c r="C3960">
        <v>3</v>
      </c>
      <c r="D3960">
        <v>130</v>
      </c>
      <c r="E3960" t="s">
        <v>5</v>
      </c>
      <c r="F3960">
        <v>27</v>
      </c>
      <c r="G3960" t="s">
        <v>1</v>
      </c>
      <c r="H3960" t="s">
        <v>18</v>
      </c>
      <c r="I3960" t="s">
        <v>10</v>
      </c>
    </row>
    <row r="3961" spans="1:9">
      <c r="A3961">
        <v>3960</v>
      </c>
      <c r="B3961">
        <v>252</v>
      </c>
      <c r="C3961">
        <v>4</v>
      </c>
      <c r="D3961">
        <v>206</v>
      </c>
      <c r="E3961" t="s">
        <v>5</v>
      </c>
      <c r="F3961">
        <v>20</v>
      </c>
      <c r="G3961" t="s">
        <v>1</v>
      </c>
      <c r="H3961" t="s">
        <v>17</v>
      </c>
      <c r="I3961" t="s">
        <v>11</v>
      </c>
    </row>
    <row r="3962" spans="1:9">
      <c r="A3962">
        <v>3961</v>
      </c>
      <c r="B3962">
        <v>1878</v>
      </c>
      <c r="C3962">
        <v>1</v>
      </c>
      <c r="D3962">
        <v>153</v>
      </c>
      <c r="E3962" t="s">
        <v>5</v>
      </c>
      <c r="F3962">
        <v>35</v>
      </c>
      <c r="G3962" t="s">
        <v>1</v>
      </c>
      <c r="H3962" t="s">
        <v>17</v>
      </c>
      <c r="I3962" t="s">
        <v>8</v>
      </c>
    </row>
    <row r="3963" spans="1:9">
      <c r="A3963">
        <v>3962</v>
      </c>
      <c r="B3963">
        <v>896</v>
      </c>
      <c r="C3963">
        <v>6</v>
      </c>
      <c r="D3963">
        <v>90</v>
      </c>
      <c r="E3963" t="s">
        <v>5</v>
      </c>
      <c r="F3963">
        <v>33</v>
      </c>
      <c r="G3963" t="s">
        <v>2</v>
      </c>
      <c r="H3963" t="s">
        <v>18</v>
      </c>
      <c r="I3963" t="s">
        <v>21</v>
      </c>
    </row>
    <row r="3964" spans="1:9">
      <c r="A3964">
        <v>3963</v>
      </c>
      <c r="B3964">
        <v>1785</v>
      </c>
      <c r="C3964">
        <v>2</v>
      </c>
      <c r="D3964">
        <v>140</v>
      </c>
      <c r="E3964" t="s">
        <v>6</v>
      </c>
      <c r="F3964">
        <v>32</v>
      </c>
      <c r="G3964" t="s">
        <v>1</v>
      </c>
      <c r="H3964" t="s">
        <v>18</v>
      </c>
      <c r="I3964" t="s">
        <v>9</v>
      </c>
    </row>
    <row r="3965" spans="1:9">
      <c r="A3965">
        <v>3964</v>
      </c>
      <c r="B3965">
        <v>416</v>
      </c>
      <c r="C3965">
        <v>2</v>
      </c>
      <c r="D3965">
        <v>137</v>
      </c>
      <c r="E3965" t="s">
        <v>6</v>
      </c>
      <c r="F3965">
        <v>34</v>
      </c>
      <c r="G3965" t="s">
        <v>1</v>
      </c>
      <c r="H3965" t="s">
        <v>17</v>
      </c>
      <c r="I3965" t="s">
        <v>9</v>
      </c>
    </row>
    <row r="3966" spans="1:9">
      <c r="A3966">
        <v>3965</v>
      </c>
      <c r="B3966">
        <v>1974</v>
      </c>
      <c r="C3966">
        <v>5</v>
      </c>
      <c r="D3966">
        <v>226</v>
      </c>
      <c r="E3966" t="s">
        <v>5</v>
      </c>
      <c r="F3966">
        <v>20</v>
      </c>
      <c r="G3966" t="s">
        <v>1</v>
      </c>
      <c r="H3966" t="s">
        <v>17</v>
      </c>
      <c r="I3966" t="s">
        <v>12</v>
      </c>
    </row>
    <row r="3967" spans="1:9">
      <c r="A3967">
        <v>3966</v>
      </c>
      <c r="B3967">
        <v>537</v>
      </c>
      <c r="C3967">
        <v>3</v>
      </c>
      <c r="D3967">
        <v>200</v>
      </c>
      <c r="E3967" t="s">
        <v>6</v>
      </c>
      <c r="F3967">
        <v>27</v>
      </c>
      <c r="G3967" t="s">
        <v>1</v>
      </c>
      <c r="H3967" t="s">
        <v>17</v>
      </c>
      <c r="I3967" t="s">
        <v>10</v>
      </c>
    </row>
    <row r="3968" spans="1:9">
      <c r="A3968">
        <v>3967</v>
      </c>
      <c r="B3968">
        <v>1716</v>
      </c>
      <c r="C3968">
        <v>3</v>
      </c>
      <c r="D3968">
        <v>196</v>
      </c>
      <c r="E3968" t="s">
        <v>5</v>
      </c>
      <c r="F3968">
        <v>19</v>
      </c>
      <c r="G3968" t="s">
        <v>1</v>
      </c>
      <c r="H3968" t="s">
        <v>18</v>
      </c>
      <c r="I3968" t="s">
        <v>10</v>
      </c>
    </row>
    <row r="3969" spans="1:9">
      <c r="A3969">
        <v>3968</v>
      </c>
      <c r="B3969">
        <v>635</v>
      </c>
      <c r="C3969">
        <v>4</v>
      </c>
      <c r="D3969">
        <v>184</v>
      </c>
      <c r="E3969" t="s">
        <v>5</v>
      </c>
      <c r="F3969">
        <v>29</v>
      </c>
      <c r="G3969" t="s">
        <v>1</v>
      </c>
      <c r="H3969" t="s">
        <v>18</v>
      </c>
      <c r="I3969" t="s">
        <v>11</v>
      </c>
    </row>
    <row r="3970" spans="1:9">
      <c r="A3970">
        <v>3969</v>
      </c>
      <c r="B3970">
        <v>1752</v>
      </c>
      <c r="C3970">
        <v>1</v>
      </c>
      <c r="D3970">
        <v>90</v>
      </c>
      <c r="E3970" t="s">
        <v>6</v>
      </c>
      <c r="F3970">
        <v>34</v>
      </c>
      <c r="G3970" t="s">
        <v>1</v>
      </c>
      <c r="H3970" t="s">
        <v>18</v>
      </c>
      <c r="I3970" t="s">
        <v>8</v>
      </c>
    </row>
    <row r="3971" spans="1:9">
      <c r="A3971">
        <v>3970</v>
      </c>
      <c r="B3971">
        <v>1402</v>
      </c>
      <c r="C3971">
        <v>3</v>
      </c>
      <c r="D3971">
        <v>90</v>
      </c>
      <c r="E3971" t="s">
        <v>5</v>
      </c>
      <c r="F3971">
        <v>30</v>
      </c>
      <c r="G3971" t="s">
        <v>1</v>
      </c>
      <c r="H3971" t="s">
        <v>18</v>
      </c>
      <c r="I3971" t="s">
        <v>10</v>
      </c>
    </row>
    <row r="3972" spans="1:9">
      <c r="A3972">
        <v>3971</v>
      </c>
      <c r="B3972">
        <v>1377</v>
      </c>
      <c r="C3972">
        <v>1</v>
      </c>
      <c r="D3972">
        <v>220</v>
      </c>
      <c r="E3972" t="s">
        <v>5</v>
      </c>
      <c r="F3972">
        <v>24</v>
      </c>
      <c r="G3972" t="s">
        <v>1</v>
      </c>
      <c r="H3972" t="s">
        <v>18</v>
      </c>
      <c r="I3972" t="s">
        <v>8</v>
      </c>
    </row>
    <row r="3973" spans="1:9">
      <c r="A3973">
        <v>3972</v>
      </c>
      <c r="B3973">
        <v>546</v>
      </c>
      <c r="C3973">
        <v>4</v>
      </c>
      <c r="D3973">
        <v>164</v>
      </c>
      <c r="E3973" t="s">
        <v>6</v>
      </c>
      <c r="F3973">
        <v>32</v>
      </c>
      <c r="G3973" t="s">
        <v>1</v>
      </c>
      <c r="H3973" t="s">
        <v>18</v>
      </c>
      <c r="I3973" t="s">
        <v>11</v>
      </c>
    </row>
    <row r="3974" spans="1:9">
      <c r="A3974">
        <v>3973</v>
      </c>
      <c r="B3974">
        <v>534</v>
      </c>
      <c r="C3974">
        <v>4</v>
      </c>
      <c r="D3974">
        <v>90</v>
      </c>
      <c r="E3974" t="s">
        <v>6</v>
      </c>
      <c r="F3974">
        <v>32</v>
      </c>
      <c r="G3974" t="s">
        <v>1</v>
      </c>
      <c r="H3974" t="s">
        <v>18</v>
      </c>
      <c r="I3974" t="s">
        <v>11</v>
      </c>
    </row>
    <row r="3975" spans="1:9">
      <c r="A3975">
        <v>3974</v>
      </c>
      <c r="B3975">
        <v>784</v>
      </c>
      <c r="C3975">
        <v>9</v>
      </c>
      <c r="D3975">
        <v>379</v>
      </c>
      <c r="E3975" t="s">
        <v>6</v>
      </c>
      <c r="F3975">
        <v>34</v>
      </c>
      <c r="G3975" t="s">
        <v>2</v>
      </c>
      <c r="H3975" t="s">
        <v>17</v>
      </c>
      <c r="I3975" t="s">
        <v>24</v>
      </c>
    </row>
    <row r="3976" spans="1:9">
      <c r="A3976">
        <v>3975</v>
      </c>
      <c r="B3976">
        <v>1173</v>
      </c>
      <c r="C3976">
        <v>2</v>
      </c>
      <c r="D3976">
        <v>90</v>
      </c>
      <c r="E3976" t="s">
        <v>6</v>
      </c>
      <c r="F3976">
        <v>36</v>
      </c>
      <c r="G3976" t="s">
        <v>1</v>
      </c>
      <c r="H3976" t="s">
        <v>18</v>
      </c>
      <c r="I3976" t="s">
        <v>9</v>
      </c>
    </row>
    <row r="3977" spans="1:9">
      <c r="A3977">
        <v>3976</v>
      </c>
      <c r="B3977">
        <v>2107</v>
      </c>
      <c r="C3977">
        <v>9</v>
      </c>
      <c r="D3977">
        <v>40</v>
      </c>
      <c r="E3977" t="s">
        <v>5</v>
      </c>
      <c r="F3977">
        <v>32</v>
      </c>
      <c r="G3977" t="s">
        <v>2</v>
      </c>
      <c r="H3977" t="s">
        <v>18</v>
      </c>
      <c r="I3977" t="s">
        <v>24</v>
      </c>
    </row>
    <row r="3978" spans="1:9">
      <c r="A3978">
        <v>3977</v>
      </c>
      <c r="B3978">
        <v>851</v>
      </c>
      <c r="C3978">
        <v>3</v>
      </c>
      <c r="D3978">
        <v>90</v>
      </c>
      <c r="E3978" t="s">
        <v>6</v>
      </c>
      <c r="F3978">
        <v>35</v>
      </c>
      <c r="G3978" t="s">
        <v>1</v>
      </c>
      <c r="H3978" t="s">
        <v>18</v>
      </c>
      <c r="I3978" t="s">
        <v>10</v>
      </c>
    </row>
    <row r="3979" spans="1:9">
      <c r="A3979">
        <v>3978</v>
      </c>
      <c r="B3979">
        <v>665</v>
      </c>
      <c r="C3979">
        <v>3</v>
      </c>
      <c r="D3979">
        <v>125</v>
      </c>
      <c r="E3979" t="s">
        <v>5</v>
      </c>
      <c r="F3979">
        <v>29</v>
      </c>
      <c r="G3979" t="s">
        <v>1</v>
      </c>
      <c r="H3979" t="s">
        <v>18</v>
      </c>
      <c r="I3979" t="s">
        <v>10</v>
      </c>
    </row>
    <row r="3980" spans="1:9">
      <c r="A3980">
        <v>3979</v>
      </c>
      <c r="B3980">
        <v>614</v>
      </c>
      <c r="C3980">
        <v>7</v>
      </c>
      <c r="D3980">
        <v>40</v>
      </c>
      <c r="E3980" t="s">
        <v>6</v>
      </c>
      <c r="F3980">
        <v>23</v>
      </c>
      <c r="G3980" t="s">
        <v>2</v>
      </c>
      <c r="H3980" t="s">
        <v>18</v>
      </c>
      <c r="I3980" t="s">
        <v>22</v>
      </c>
    </row>
    <row r="3981" spans="1:9">
      <c r="A3981">
        <v>3980</v>
      </c>
      <c r="B3981">
        <v>1173</v>
      </c>
      <c r="C3981">
        <v>3</v>
      </c>
      <c r="D3981">
        <v>190</v>
      </c>
      <c r="E3981" t="s">
        <v>6</v>
      </c>
      <c r="F3981">
        <v>36</v>
      </c>
      <c r="G3981" t="s">
        <v>1</v>
      </c>
      <c r="H3981" t="s">
        <v>18</v>
      </c>
      <c r="I3981" t="s">
        <v>10</v>
      </c>
    </row>
    <row r="3982" spans="1:9">
      <c r="A3982">
        <v>3981</v>
      </c>
      <c r="B3982">
        <v>1072</v>
      </c>
      <c r="C3982">
        <v>5</v>
      </c>
      <c r="D3982">
        <v>187</v>
      </c>
      <c r="E3982" t="s">
        <v>6</v>
      </c>
      <c r="F3982">
        <v>34</v>
      </c>
      <c r="G3982" t="s">
        <v>1</v>
      </c>
      <c r="H3982" t="s">
        <v>18</v>
      </c>
      <c r="I3982" t="s">
        <v>12</v>
      </c>
    </row>
    <row r="3983" spans="1:9">
      <c r="A3983">
        <v>3982</v>
      </c>
      <c r="B3983">
        <v>121</v>
      </c>
      <c r="C3983">
        <v>4</v>
      </c>
      <c r="D3983">
        <v>178</v>
      </c>
      <c r="E3983" t="s">
        <v>5</v>
      </c>
      <c r="F3983">
        <v>31</v>
      </c>
      <c r="G3983" t="s">
        <v>1</v>
      </c>
      <c r="H3983" t="s">
        <v>18</v>
      </c>
      <c r="I3983" t="s">
        <v>11</v>
      </c>
    </row>
    <row r="3984" spans="1:9">
      <c r="A3984">
        <v>3983</v>
      </c>
      <c r="B3984">
        <v>1104</v>
      </c>
      <c r="C3984">
        <v>4</v>
      </c>
      <c r="D3984">
        <v>215</v>
      </c>
      <c r="E3984" t="s">
        <v>5</v>
      </c>
      <c r="F3984">
        <v>25</v>
      </c>
      <c r="G3984" t="s">
        <v>1</v>
      </c>
      <c r="H3984" t="s">
        <v>17</v>
      </c>
      <c r="I3984" t="s">
        <v>11</v>
      </c>
    </row>
    <row r="3985" spans="1:9">
      <c r="A3985">
        <v>3984</v>
      </c>
      <c r="B3985">
        <v>788</v>
      </c>
      <c r="C3985">
        <v>8</v>
      </c>
      <c r="D3985">
        <v>227</v>
      </c>
      <c r="E3985" t="s">
        <v>6</v>
      </c>
      <c r="F3985">
        <v>25</v>
      </c>
      <c r="G3985" t="s">
        <v>2</v>
      </c>
      <c r="H3985" t="s">
        <v>17</v>
      </c>
      <c r="I3985" t="s">
        <v>23</v>
      </c>
    </row>
    <row r="3986" spans="1:9">
      <c r="A3986">
        <v>3985</v>
      </c>
      <c r="B3986">
        <v>35</v>
      </c>
      <c r="C3986">
        <v>1</v>
      </c>
      <c r="D3986">
        <v>170</v>
      </c>
      <c r="E3986" t="s">
        <v>6</v>
      </c>
      <c r="F3986">
        <v>32</v>
      </c>
      <c r="G3986" t="s">
        <v>1</v>
      </c>
      <c r="H3986" t="s">
        <v>18</v>
      </c>
      <c r="I3986" t="s">
        <v>8</v>
      </c>
    </row>
    <row r="3987" spans="1:9">
      <c r="A3987">
        <v>3986</v>
      </c>
      <c r="B3987">
        <v>1045</v>
      </c>
      <c r="C3987">
        <v>9</v>
      </c>
      <c r="D3987">
        <v>40</v>
      </c>
      <c r="E3987" t="s">
        <v>6</v>
      </c>
      <c r="F3987">
        <v>26</v>
      </c>
      <c r="G3987" t="s">
        <v>2</v>
      </c>
      <c r="H3987" t="s">
        <v>18</v>
      </c>
      <c r="I3987" t="s">
        <v>24</v>
      </c>
    </row>
    <row r="3988" spans="1:9">
      <c r="A3988">
        <v>3987</v>
      </c>
      <c r="B3988">
        <v>946</v>
      </c>
      <c r="C3988">
        <v>3</v>
      </c>
      <c r="D3988">
        <v>90</v>
      </c>
      <c r="E3988" t="s">
        <v>6</v>
      </c>
      <c r="F3988">
        <v>34</v>
      </c>
      <c r="G3988" t="s">
        <v>1</v>
      </c>
      <c r="H3988" t="s">
        <v>18</v>
      </c>
      <c r="I3988" t="s">
        <v>10</v>
      </c>
    </row>
    <row r="3989" spans="1:9">
      <c r="A3989">
        <v>3988</v>
      </c>
      <c r="B3989">
        <v>2045</v>
      </c>
      <c r="C3989">
        <v>1</v>
      </c>
      <c r="D3989">
        <v>90</v>
      </c>
      <c r="E3989" t="s">
        <v>5</v>
      </c>
      <c r="F3989">
        <v>24</v>
      </c>
      <c r="G3989" t="s">
        <v>1</v>
      </c>
      <c r="H3989" t="s">
        <v>18</v>
      </c>
      <c r="I3989" t="s">
        <v>8</v>
      </c>
    </row>
    <row r="3990" spans="1:9">
      <c r="A3990">
        <v>3989</v>
      </c>
      <c r="B3990">
        <v>374</v>
      </c>
      <c r="C3990">
        <v>8</v>
      </c>
      <c r="D3990">
        <v>312</v>
      </c>
      <c r="E3990" t="s">
        <v>6</v>
      </c>
      <c r="F3990">
        <v>34</v>
      </c>
      <c r="G3990" t="s">
        <v>2</v>
      </c>
      <c r="H3990" t="s">
        <v>18</v>
      </c>
      <c r="I3990" t="s">
        <v>23</v>
      </c>
    </row>
    <row r="3991" spans="1:9">
      <c r="A3991">
        <v>3990</v>
      </c>
      <c r="B3991">
        <v>1640</v>
      </c>
      <c r="C3991">
        <v>9</v>
      </c>
      <c r="D3991">
        <v>40</v>
      </c>
      <c r="E3991" t="s">
        <v>5</v>
      </c>
      <c r="F3991">
        <v>29</v>
      </c>
      <c r="G3991" t="s">
        <v>2</v>
      </c>
      <c r="H3991" t="s">
        <v>18</v>
      </c>
      <c r="I3991" t="s">
        <v>24</v>
      </c>
    </row>
    <row r="3992" spans="1:9">
      <c r="A3992">
        <v>3991</v>
      </c>
      <c r="B3992">
        <v>57</v>
      </c>
      <c r="C3992">
        <v>6</v>
      </c>
      <c r="D3992">
        <v>367</v>
      </c>
      <c r="E3992" t="s">
        <v>6</v>
      </c>
      <c r="F3992">
        <v>21</v>
      </c>
      <c r="G3992" t="s">
        <v>2</v>
      </c>
      <c r="H3992" t="s">
        <v>18</v>
      </c>
      <c r="I3992" t="s">
        <v>21</v>
      </c>
    </row>
    <row r="3993" spans="1:9">
      <c r="A3993">
        <v>3992</v>
      </c>
      <c r="B3993">
        <v>1898</v>
      </c>
      <c r="C3993">
        <v>2</v>
      </c>
      <c r="D3993">
        <v>138</v>
      </c>
      <c r="E3993" t="s">
        <v>6</v>
      </c>
      <c r="F3993">
        <v>18</v>
      </c>
      <c r="G3993" t="s">
        <v>1</v>
      </c>
      <c r="H3993" t="s">
        <v>17</v>
      </c>
      <c r="I3993" t="s">
        <v>9</v>
      </c>
    </row>
    <row r="3994" spans="1:9">
      <c r="A3994">
        <v>3993</v>
      </c>
      <c r="B3994">
        <v>1104</v>
      </c>
      <c r="C3994">
        <v>3</v>
      </c>
      <c r="D3994">
        <v>164</v>
      </c>
      <c r="E3994" t="s">
        <v>5</v>
      </c>
      <c r="F3994">
        <v>25</v>
      </c>
      <c r="G3994" t="s">
        <v>1</v>
      </c>
      <c r="H3994" t="s">
        <v>18</v>
      </c>
      <c r="I3994" t="s">
        <v>10</v>
      </c>
    </row>
    <row r="3995" spans="1:9">
      <c r="A3995">
        <v>3994</v>
      </c>
      <c r="B3995">
        <v>922</v>
      </c>
      <c r="C3995">
        <v>1</v>
      </c>
      <c r="D3995">
        <v>90</v>
      </c>
      <c r="E3995" t="s">
        <v>5</v>
      </c>
      <c r="F3995">
        <v>24</v>
      </c>
      <c r="G3995" t="s">
        <v>1</v>
      </c>
      <c r="H3995" t="s">
        <v>18</v>
      </c>
      <c r="I3995" t="s">
        <v>8</v>
      </c>
    </row>
    <row r="3996" spans="1:9">
      <c r="A3996">
        <v>3995</v>
      </c>
      <c r="B3996">
        <v>38</v>
      </c>
      <c r="C3996">
        <v>2</v>
      </c>
      <c r="D3996">
        <v>90</v>
      </c>
      <c r="E3996" t="s">
        <v>5</v>
      </c>
      <c r="F3996">
        <v>34</v>
      </c>
      <c r="G3996" t="s">
        <v>1</v>
      </c>
      <c r="H3996" t="s">
        <v>18</v>
      </c>
      <c r="I3996" t="s">
        <v>9</v>
      </c>
    </row>
    <row r="3997" spans="1:9">
      <c r="A3997">
        <v>3996</v>
      </c>
      <c r="B3997">
        <v>672</v>
      </c>
      <c r="C3997">
        <v>7</v>
      </c>
      <c r="D3997">
        <v>326</v>
      </c>
      <c r="E3997" t="s">
        <v>5</v>
      </c>
      <c r="F3997">
        <v>24</v>
      </c>
      <c r="G3997" t="s">
        <v>2</v>
      </c>
      <c r="H3997" t="s">
        <v>18</v>
      </c>
      <c r="I3997" t="s">
        <v>22</v>
      </c>
    </row>
    <row r="3998" spans="1:9">
      <c r="A3998">
        <v>3997</v>
      </c>
      <c r="B3998">
        <v>915</v>
      </c>
      <c r="C3998">
        <v>9</v>
      </c>
      <c r="D3998">
        <v>359</v>
      </c>
      <c r="E3998" t="s">
        <v>5</v>
      </c>
      <c r="F3998">
        <v>29</v>
      </c>
      <c r="G3998" t="s">
        <v>2</v>
      </c>
      <c r="H3998" t="s">
        <v>17</v>
      </c>
      <c r="I3998" t="s">
        <v>24</v>
      </c>
    </row>
    <row r="3999" spans="1:9">
      <c r="A3999">
        <v>3998</v>
      </c>
      <c r="B3999">
        <v>433</v>
      </c>
      <c r="C3999">
        <v>2</v>
      </c>
      <c r="D3999">
        <v>180</v>
      </c>
      <c r="E3999" t="s">
        <v>5</v>
      </c>
      <c r="F3999">
        <v>23</v>
      </c>
      <c r="G3999" t="s">
        <v>1</v>
      </c>
      <c r="H3999" t="s">
        <v>18</v>
      </c>
      <c r="I3999" t="s">
        <v>9</v>
      </c>
    </row>
    <row r="4000" spans="1:9">
      <c r="A4000">
        <v>3999</v>
      </c>
      <c r="B4000">
        <v>1045</v>
      </c>
      <c r="C4000">
        <v>3</v>
      </c>
      <c r="D4000">
        <v>198</v>
      </c>
      <c r="E4000" t="s">
        <v>6</v>
      </c>
      <c r="F4000">
        <v>26</v>
      </c>
      <c r="G4000" t="s">
        <v>1</v>
      </c>
      <c r="H4000" t="s">
        <v>18</v>
      </c>
      <c r="I4000" t="s">
        <v>10</v>
      </c>
    </row>
    <row r="4001" spans="1:9">
      <c r="A4001">
        <v>4000</v>
      </c>
      <c r="B4001">
        <v>978</v>
      </c>
      <c r="C4001">
        <v>9</v>
      </c>
      <c r="D4001">
        <v>40</v>
      </c>
      <c r="E4001" t="s">
        <v>5</v>
      </c>
      <c r="F4001">
        <v>34</v>
      </c>
      <c r="G4001" t="s">
        <v>2</v>
      </c>
      <c r="H4001" t="s">
        <v>18</v>
      </c>
      <c r="I4001" t="s">
        <v>24</v>
      </c>
    </row>
    <row r="4002" spans="1:9">
      <c r="A4002">
        <v>4001</v>
      </c>
      <c r="B4002">
        <v>323</v>
      </c>
      <c r="C4002">
        <v>3</v>
      </c>
      <c r="D4002">
        <v>157</v>
      </c>
      <c r="E4002" t="s">
        <v>5</v>
      </c>
      <c r="F4002">
        <v>29</v>
      </c>
      <c r="G4002" t="s">
        <v>1</v>
      </c>
      <c r="H4002" t="s">
        <v>18</v>
      </c>
      <c r="I4002" t="s">
        <v>10</v>
      </c>
    </row>
    <row r="4003" spans="1:9">
      <c r="A4003">
        <v>4002</v>
      </c>
      <c r="B4003">
        <v>438</v>
      </c>
      <c r="C4003">
        <v>4</v>
      </c>
      <c r="D4003">
        <v>176</v>
      </c>
      <c r="E4003" t="s">
        <v>6</v>
      </c>
      <c r="F4003">
        <v>23</v>
      </c>
      <c r="G4003" t="s">
        <v>1</v>
      </c>
      <c r="H4003" t="s">
        <v>18</v>
      </c>
      <c r="I4003" t="s">
        <v>11</v>
      </c>
    </row>
    <row r="4004" spans="1:9">
      <c r="A4004">
        <v>4003</v>
      </c>
      <c r="B4004">
        <v>316</v>
      </c>
      <c r="C4004">
        <v>7</v>
      </c>
      <c r="D4004">
        <v>40</v>
      </c>
      <c r="E4004" t="s">
        <v>5</v>
      </c>
      <c r="F4004">
        <v>26</v>
      </c>
      <c r="G4004" t="s">
        <v>2</v>
      </c>
      <c r="H4004" t="s">
        <v>18</v>
      </c>
      <c r="I4004" t="s">
        <v>22</v>
      </c>
    </row>
    <row r="4005" spans="1:9">
      <c r="A4005">
        <v>4004</v>
      </c>
      <c r="B4005">
        <v>989</v>
      </c>
      <c r="C4005">
        <v>8</v>
      </c>
      <c r="D4005">
        <v>90</v>
      </c>
      <c r="E4005" t="s">
        <v>6</v>
      </c>
      <c r="F4005">
        <v>18</v>
      </c>
      <c r="G4005" t="s">
        <v>2</v>
      </c>
      <c r="H4005" t="s">
        <v>18</v>
      </c>
      <c r="I4005" t="s">
        <v>23</v>
      </c>
    </row>
    <row r="4006" spans="1:9">
      <c r="A4006">
        <v>4005</v>
      </c>
      <c r="B4006">
        <v>243</v>
      </c>
      <c r="C4006">
        <v>5</v>
      </c>
      <c r="D4006">
        <v>173</v>
      </c>
      <c r="E4006" t="s">
        <v>5</v>
      </c>
      <c r="F4006">
        <v>39</v>
      </c>
      <c r="G4006" t="s">
        <v>1</v>
      </c>
      <c r="H4006" t="s">
        <v>17</v>
      </c>
      <c r="I4006" t="s">
        <v>12</v>
      </c>
    </row>
    <row r="4007" spans="1:9">
      <c r="A4007">
        <v>4006</v>
      </c>
      <c r="B4007">
        <v>340</v>
      </c>
      <c r="C4007">
        <v>1</v>
      </c>
      <c r="D4007">
        <v>120</v>
      </c>
      <c r="E4007" t="s">
        <v>6</v>
      </c>
      <c r="F4007">
        <v>33</v>
      </c>
      <c r="G4007" t="s">
        <v>1</v>
      </c>
      <c r="H4007" t="s">
        <v>17</v>
      </c>
      <c r="I4007" t="s">
        <v>8</v>
      </c>
    </row>
    <row r="4008" spans="1:9">
      <c r="A4008">
        <v>4007</v>
      </c>
      <c r="B4008">
        <v>169</v>
      </c>
      <c r="C4008">
        <v>9</v>
      </c>
      <c r="D4008">
        <v>40</v>
      </c>
      <c r="E4008" t="s">
        <v>5</v>
      </c>
      <c r="F4008">
        <v>27</v>
      </c>
      <c r="G4008" t="s">
        <v>2</v>
      </c>
      <c r="H4008" t="s">
        <v>18</v>
      </c>
      <c r="I4008" t="s">
        <v>24</v>
      </c>
    </row>
    <row r="4009" spans="1:9">
      <c r="A4009">
        <v>4008</v>
      </c>
      <c r="B4009">
        <v>416</v>
      </c>
      <c r="C4009">
        <v>8</v>
      </c>
      <c r="D4009">
        <v>40</v>
      </c>
      <c r="E4009" t="s">
        <v>6</v>
      </c>
      <c r="F4009">
        <v>34</v>
      </c>
      <c r="G4009" t="s">
        <v>2</v>
      </c>
      <c r="H4009" t="s">
        <v>18</v>
      </c>
      <c r="I4009" t="s">
        <v>23</v>
      </c>
    </row>
    <row r="4010" spans="1:9">
      <c r="A4010">
        <v>4009</v>
      </c>
      <c r="B4010">
        <v>854</v>
      </c>
      <c r="C4010">
        <v>1</v>
      </c>
      <c r="D4010">
        <v>105</v>
      </c>
      <c r="E4010" t="s">
        <v>6</v>
      </c>
      <c r="F4010">
        <v>29</v>
      </c>
      <c r="G4010" t="s">
        <v>1</v>
      </c>
      <c r="H4010" t="s">
        <v>18</v>
      </c>
      <c r="I4010" t="s">
        <v>8</v>
      </c>
    </row>
    <row r="4011" spans="1:9">
      <c r="A4011">
        <v>4010</v>
      </c>
      <c r="B4011">
        <v>1550</v>
      </c>
      <c r="C4011">
        <v>8</v>
      </c>
      <c r="D4011">
        <v>273</v>
      </c>
      <c r="E4011" t="s">
        <v>5</v>
      </c>
      <c r="F4011">
        <v>33</v>
      </c>
      <c r="G4011" t="s">
        <v>2</v>
      </c>
      <c r="H4011" t="s">
        <v>18</v>
      </c>
      <c r="I4011" t="s">
        <v>23</v>
      </c>
    </row>
    <row r="4012" spans="1:9">
      <c r="A4012">
        <v>4011</v>
      </c>
      <c r="B4012">
        <v>1335</v>
      </c>
      <c r="C4012">
        <v>6</v>
      </c>
      <c r="D4012">
        <v>40</v>
      </c>
      <c r="E4012" t="s">
        <v>6</v>
      </c>
      <c r="F4012">
        <v>34</v>
      </c>
      <c r="G4012" t="s">
        <v>2</v>
      </c>
      <c r="H4012" t="s">
        <v>18</v>
      </c>
      <c r="I4012" t="s">
        <v>21</v>
      </c>
    </row>
    <row r="4013" spans="1:9">
      <c r="A4013">
        <v>4012</v>
      </c>
      <c r="B4013">
        <v>1509</v>
      </c>
      <c r="C4013">
        <v>6</v>
      </c>
      <c r="D4013">
        <v>90</v>
      </c>
      <c r="E4013" t="s">
        <v>6</v>
      </c>
      <c r="F4013">
        <v>27</v>
      </c>
      <c r="G4013" t="s">
        <v>2</v>
      </c>
      <c r="H4013" t="s">
        <v>18</v>
      </c>
      <c r="I4013" t="s">
        <v>21</v>
      </c>
    </row>
    <row r="4014" spans="1:9">
      <c r="A4014">
        <v>4013</v>
      </c>
      <c r="B4014">
        <v>217</v>
      </c>
      <c r="C4014">
        <v>1</v>
      </c>
      <c r="D4014">
        <v>90</v>
      </c>
      <c r="E4014" t="s">
        <v>5</v>
      </c>
      <c r="F4014">
        <v>27</v>
      </c>
      <c r="G4014" t="s">
        <v>1</v>
      </c>
      <c r="H4014" t="s">
        <v>18</v>
      </c>
      <c r="I4014" t="s">
        <v>8</v>
      </c>
    </row>
    <row r="4015" spans="1:9">
      <c r="A4015">
        <v>4014</v>
      </c>
      <c r="B4015">
        <v>1903</v>
      </c>
      <c r="C4015">
        <v>3</v>
      </c>
      <c r="D4015">
        <v>125</v>
      </c>
      <c r="E4015" t="s">
        <v>6</v>
      </c>
      <c r="F4015">
        <v>29</v>
      </c>
      <c r="G4015" t="s">
        <v>1</v>
      </c>
      <c r="H4015" t="s">
        <v>18</v>
      </c>
      <c r="I4015" t="s">
        <v>10</v>
      </c>
    </row>
    <row r="4016" spans="1:9">
      <c r="A4016">
        <v>4015</v>
      </c>
      <c r="B4016">
        <v>1670</v>
      </c>
      <c r="C4016">
        <v>4</v>
      </c>
      <c r="D4016">
        <v>192</v>
      </c>
      <c r="E4016" t="s">
        <v>5</v>
      </c>
      <c r="F4016">
        <v>18</v>
      </c>
      <c r="G4016" t="s">
        <v>1</v>
      </c>
      <c r="H4016" t="s">
        <v>18</v>
      </c>
      <c r="I4016" t="s">
        <v>11</v>
      </c>
    </row>
    <row r="4017" spans="1:9">
      <c r="A4017">
        <v>4016</v>
      </c>
      <c r="B4017">
        <v>1180</v>
      </c>
      <c r="C4017">
        <v>5</v>
      </c>
      <c r="D4017">
        <v>188</v>
      </c>
      <c r="E4017" t="s">
        <v>5</v>
      </c>
      <c r="F4017">
        <v>29</v>
      </c>
      <c r="G4017" t="s">
        <v>1</v>
      </c>
      <c r="H4017" t="s">
        <v>17</v>
      </c>
      <c r="I4017" t="s">
        <v>12</v>
      </c>
    </row>
    <row r="4018" spans="1:9">
      <c r="A4018">
        <v>4017</v>
      </c>
      <c r="B4018">
        <v>41</v>
      </c>
      <c r="C4018">
        <v>3</v>
      </c>
      <c r="D4018">
        <v>90</v>
      </c>
      <c r="E4018" t="s">
        <v>5</v>
      </c>
      <c r="F4018">
        <v>40</v>
      </c>
      <c r="G4018" t="s">
        <v>1</v>
      </c>
      <c r="H4018" t="s">
        <v>18</v>
      </c>
      <c r="I4018" t="s">
        <v>10</v>
      </c>
    </row>
    <row r="4019" spans="1:9">
      <c r="A4019">
        <v>4018</v>
      </c>
      <c r="B4019">
        <v>634</v>
      </c>
      <c r="C4019">
        <v>6</v>
      </c>
      <c r="D4019">
        <v>177</v>
      </c>
      <c r="E4019" t="s">
        <v>5</v>
      </c>
      <c r="F4019">
        <v>23</v>
      </c>
      <c r="G4019" t="s">
        <v>2</v>
      </c>
      <c r="H4019" t="s">
        <v>18</v>
      </c>
      <c r="I4019" t="s">
        <v>21</v>
      </c>
    </row>
    <row r="4020" spans="1:9">
      <c r="A4020">
        <v>4019</v>
      </c>
      <c r="B4020">
        <v>951</v>
      </c>
      <c r="C4020">
        <v>3</v>
      </c>
      <c r="D4020">
        <v>164</v>
      </c>
      <c r="E4020" t="s">
        <v>5</v>
      </c>
      <c r="F4020">
        <v>23</v>
      </c>
      <c r="G4020" t="s">
        <v>1</v>
      </c>
      <c r="H4020" t="s">
        <v>18</v>
      </c>
      <c r="I4020" t="s">
        <v>10</v>
      </c>
    </row>
    <row r="4021" spans="1:9">
      <c r="A4021">
        <v>4020</v>
      </c>
      <c r="B4021">
        <v>170</v>
      </c>
      <c r="C4021">
        <v>1</v>
      </c>
      <c r="D4021">
        <v>90</v>
      </c>
      <c r="E4021" t="s">
        <v>5</v>
      </c>
      <c r="F4021">
        <v>33</v>
      </c>
      <c r="G4021" t="s">
        <v>1</v>
      </c>
      <c r="H4021" t="s">
        <v>18</v>
      </c>
      <c r="I4021" t="s">
        <v>8</v>
      </c>
    </row>
    <row r="4022" spans="1:9">
      <c r="A4022">
        <v>4021</v>
      </c>
      <c r="B4022">
        <v>2093</v>
      </c>
      <c r="C4022">
        <v>6</v>
      </c>
      <c r="D4022">
        <v>90</v>
      </c>
      <c r="E4022" t="s">
        <v>6</v>
      </c>
      <c r="F4022">
        <v>22</v>
      </c>
      <c r="G4022" t="s">
        <v>2</v>
      </c>
      <c r="H4022" t="s">
        <v>18</v>
      </c>
      <c r="I4022" t="s">
        <v>21</v>
      </c>
    </row>
    <row r="4023" spans="1:9">
      <c r="A4023">
        <v>4022</v>
      </c>
      <c r="B4023">
        <v>1882</v>
      </c>
      <c r="C4023">
        <v>2</v>
      </c>
      <c r="D4023">
        <v>239</v>
      </c>
      <c r="E4023" t="s">
        <v>5</v>
      </c>
      <c r="F4023">
        <v>34</v>
      </c>
      <c r="G4023" t="s">
        <v>1</v>
      </c>
      <c r="H4023" t="s">
        <v>17</v>
      </c>
      <c r="I4023" t="s">
        <v>9</v>
      </c>
    </row>
    <row r="4024" spans="1:9">
      <c r="A4024">
        <v>4023</v>
      </c>
      <c r="B4024">
        <v>422</v>
      </c>
      <c r="C4024">
        <v>7</v>
      </c>
      <c r="D4024">
        <v>170</v>
      </c>
      <c r="E4024" t="s">
        <v>6</v>
      </c>
      <c r="F4024">
        <v>34</v>
      </c>
      <c r="G4024" t="s">
        <v>2</v>
      </c>
      <c r="H4024" t="s">
        <v>18</v>
      </c>
      <c r="I4024" t="s">
        <v>22</v>
      </c>
    </row>
    <row r="4025" spans="1:9">
      <c r="A4025">
        <v>4024</v>
      </c>
      <c r="B4025">
        <v>1420</v>
      </c>
      <c r="C4025">
        <v>1</v>
      </c>
      <c r="D4025">
        <v>188</v>
      </c>
      <c r="E4025" t="s">
        <v>6</v>
      </c>
      <c r="F4025">
        <v>23</v>
      </c>
      <c r="G4025" t="s">
        <v>1</v>
      </c>
      <c r="H4025" t="s">
        <v>17</v>
      </c>
      <c r="I4025" t="s">
        <v>8</v>
      </c>
    </row>
    <row r="4026" spans="1:9">
      <c r="A4026">
        <v>4025</v>
      </c>
      <c r="B4026">
        <v>427</v>
      </c>
      <c r="C4026">
        <v>4</v>
      </c>
      <c r="D4026">
        <v>90</v>
      </c>
      <c r="E4026" t="s">
        <v>6</v>
      </c>
      <c r="F4026">
        <v>33</v>
      </c>
      <c r="G4026" t="s">
        <v>1</v>
      </c>
      <c r="H4026" t="s">
        <v>18</v>
      </c>
      <c r="I4026" t="s">
        <v>11</v>
      </c>
    </row>
    <row r="4027" spans="1:9">
      <c r="A4027">
        <v>4026</v>
      </c>
      <c r="B4027">
        <v>1513</v>
      </c>
      <c r="C4027">
        <v>5</v>
      </c>
      <c r="D4027">
        <v>175</v>
      </c>
      <c r="E4027" t="s">
        <v>6</v>
      </c>
      <c r="F4027">
        <v>22</v>
      </c>
      <c r="G4027" t="s">
        <v>1</v>
      </c>
      <c r="H4027" t="s">
        <v>18</v>
      </c>
      <c r="I4027" t="s">
        <v>12</v>
      </c>
    </row>
    <row r="4028" spans="1:9">
      <c r="A4028">
        <v>4027</v>
      </c>
      <c r="B4028">
        <v>655</v>
      </c>
      <c r="C4028">
        <v>6</v>
      </c>
      <c r="D4028">
        <v>40</v>
      </c>
      <c r="E4028" t="s">
        <v>6</v>
      </c>
      <c r="F4028">
        <v>30</v>
      </c>
      <c r="G4028" t="s">
        <v>2</v>
      </c>
      <c r="H4028" t="s">
        <v>18</v>
      </c>
      <c r="I4028" t="s">
        <v>21</v>
      </c>
    </row>
    <row r="4029" spans="1:9">
      <c r="A4029">
        <v>4028</v>
      </c>
      <c r="B4029">
        <v>1530</v>
      </c>
      <c r="C4029">
        <v>8</v>
      </c>
      <c r="D4029">
        <v>40</v>
      </c>
      <c r="E4029" t="s">
        <v>5</v>
      </c>
      <c r="F4029">
        <v>30</v>
      </c>
      <c r="G4029" t="s">
        <v>2</v>
      </c>
      <c r="H4029" t="s">
        <v>18</v>
      </c>
      <c r="I4029" t="s">
        <v>23</v>
      </c>
    </row>
    <row r="4030" spans="1:9">
      <c r="A4030">
        <v>4029</v>
      </c>
      <c r="B4030">
        <v>1963</v>
      </c>
      <c r="C4030">
        <v>2</v>
      </c>
      <c r="D4030">
        <v>94</v>
      </c>
      <c r="E4030" t="s">
        <v>6</v>
      </c>
      <c r="F4030">
        <v>32</v>
      </c>
      <c r="G4030" t="s">
        <v>1</v>
      </c>
      <c r="H4030" t="s">
        <v>18</v>
      </c>
      <c r="I4030" t="s">
        <v>9</v>
      </c>
    </row>
    <row r="4031" spans="1:9">
      <c r="A4031">
        <v>4030</v>
      </c>
      <c r="B4031">
        <v>929</v>
      </c>
      <c r="C4031">
        <v>9</v>
      </c>
      <c r="D4031">
        <v>40</v>
      </c>
      <c r="E4031" t="s">
        <v>5</v>
      </c>
      <c r="F4031">
        <v>34</v>
      </c>
      <c r="G4031" t="s">
        <v>2</v>
      </c>
      <c r="H4031" t="s">
        <v>18</v>
      </c>
      <c r="I4031" t="s">
        <v>24</v>
      </c>
    </row>
    <row r="4032" spans="1:9">
      <c r="A4032">
        <v>4031</v>
      </c>
      <c r="B4032">
        <v>1970</v>
      </c>
      <c r="C4032">
        <v>2</v>
      </c>
      <c r="D4032">
        <v>141</v>
      </c>
      <c r="E4032" t="s">
        <v>6</v>
      </c>
      <c r="F4032">
        <v>33</v>
      </c>
      <c r="G4032" t="s">
        <v>1</v>
      </c>
      <c r="H4032" t="s">
        <v>17</v>
      </c>
      <c r="I4032" t="s">
        <v>9</v>
      </c>
    </row>
    <row r="4033" spans="1:9">
      <c r="A4033">
        <v>4032</v>
      </c>
      <c r="B4033">
        <v>1987</v>
      </c>
      <c r="C4033">
        <v>4</v>
      </c>
      <c r="D4033">
        <v>174</v>
      </c>
      <c r="E4033" t="s">
        <v>6</v>
      </c>
      <c r="F4033">
        <v>37</v>
      </c>
      <c r="G4033" t="s">
        <v>1</v>
      </c>
      <c r="H4033" t="s">
        <v>18</v>
      </c>
      <c r="I4033" t="s">
        <v>11</v>
      </c>
    </row>
    <row r="4034" spans="1:9">
      <c r="A4034">
        <v>4033</v>
      </c>
      <c r="B4034">
        <v>190</v>
      </c>
      <c r="C4034">
        <v>8</v>
      </c>
      <c r="D4034">
        <v>40</v>
      </c>
      <c r="E4034" t="s">
        <v>6</v>
      </c>
      <c r="F4034">
        <v>21</v>
      </c>
      <c r="G4034" t="s">
        <v>2</v>
      </c>
      <c r="H4034" t="s">
        <v>18</v>
      </c>
      <c r="I4034" t="s">
        <v>23</v>
      </c>
    </row>
    <row r="4035" spans="1:9">
      <c r="A4035">
        <v>4034</v>
      </c>
      <c r="B4035">
        <v>1130</v>
      </c>
      <c r="C4035">
        <v>9</v>
      </c>
      <c r="D4035">
        <v>368</v>
      </c>
      <c r="E4035" t="s">
        <v>5</v>
      </c>
      <c r="F4035">
        <v>33</v>
      </c>
      <c r="G4035" t="s">
        <v>2</v>
      </c>
      <c r="H4035" t="s">
        <v>18</v>
      </c>
      <c r="I4035" t="s">
        <v>24</v>
      </c>
    </row>
    <row r="4036" spans="1:9">
      <c r="A4036">
        <v>4035</v>
      </c>
      <c r="B4036">
        <v>297</v>
      </c>
      <c r="C4036">
        <v>3</v>
      </c>
      <c r="D4036">
        <v>136</v>
      </c>
      <c r="E4036" t="s">
        <v>5</v>
      </c>
      <c r="F4036">
        <v>32</v>
      </c>
      <c r="G4036" t="s">
        <v>1</v>
      </c>
      <c r="H4036" t="s">
        <v>18</v>
      </c>
      <c r="I4036" t="s">
        <v>10</v>
      </c>
    </row>
    <row r="4037" spans="1:9">
      <c r="A4037">
        <v>4036</v>
      </c>
      <c r="B4037">
        <v>805</v>
      </c>
      <c r="C4037">
        <v>5</v>
      </c>
      <c r="D4037">
        <v>198</v>
      </c>
      <c r="E4037" t="s">
        <v>6</v>
      </c>
      <c r="F4037">
        <v>27</v>
      </c>
      <c r="G4037" t="s">
        <v>1</v>
      </c>
      <c r="H4037" t="s">
        <v>18</v>
      </c>
      <c r="I4037" t="s">
        <v>12</v>
      </c>
    </row>
    <row r="4038" spans="1:9">
      <c r="A4038">
        <v>4037</v>
      </c>
      <c r="B4038">
        <v>1257</v>
      </c>
      <c r="C4038">
        <v>9</v>
      </c>
      <c r="D4038">
        <v>40</v>
      </c>
      <c r="E4038" t="s">
        <v>6</v>
      </c>
      <c r="F4038">
        <v>26</v>
      </c>
      <c r="G4038" t="s">
        <v>2</v>
      </c>
      <c r="H4038" t="s">
        <v>18</v>
      </c>
      <c r="I4038" t="s">
        <v>24</v>
      </c>
    </row>
    <row r="4039" spans="1:9">
      <c r="A4039">
        <v>4038</v>
      </c>
      <c r="B4039">
        <v>1676</v>
      </c>
      <c r="C4039">
        <v>1</v>
      </c>
      <c r="D4039">
        <v>129</v>
      </c>
      <c r="E4039" t="s">
        <v>5</v>
      </c>
      <c r="F4039">
        <v>20</v>
      </c>
      <c r="G4039" t="s">
        <v>1</v>
      </c>
      <c r="H4039" t="s">
        <v>17</v>
      </c>
      <c r="I4039" t="s">
        <v>8</v>
      </c>
    </row>
    <row r="4040" spans="1:9">
      <c r="A4040">
        <v>4039</v>
      </c>
      <c r="B4040">
        <v>1933</v>
      </c>
      <c r="C4040">
        <v>9</v>
      </c>
      <c r="D4040">
        <v>337</v>
      </c>
      <c r="E4040" t="s">
        <v>5</v>
      </c>
      <c r="F4040">
        <v>24</v>
      </c>
      <c r="G4040" t="s">
        <v>2</v>
      </c>
      <c r="H4040" t="s">
        <v>17</v>
      </c>
      <c r="I4040" t="s">
        <v>24</v>
      </c>
    </row>
    <row r="4041" spans="1:9">
      <c r="A4041">
        <v>4040</v>
      </c>
      <c r="B4041">
        <v>1990</v>
      </c>
      <c r="C4041">
        <v>5</v>
      </c>
      <c r="D4041">
        <v>187</v>
      </c>
      <c r="E4041" t="s">
        <v>6</v>
      </c>
      <c r="F4041">
        <v>25</v>
      </c>
      <c r="G4041" t="s">
        <v>1</v>
      </c>
      <c r="H4041" t="s">
        <v>18</v>
      </c>
      <c r="I4041" t="s">
        <v>12</v>
      </c>
    </row>
    <row r="4042" spans="1:9">
      <c r="A4042">
        <v>4041</v>
      </c>
      <c r="B4042">
        <v>1995</v>
      </c>
      <c r="C4042">
        <v>2</v>
      </c>
      <c r="D4042">
        <v>144</v>
      </c>
      <c r="E4042" t="s">
        <v>6</v>
      </c>
      <c r="F4042">
        <v>33</v>
      </c>
      <c r="G4042" t="s">
        <v>1</v>
      </c>
      <c r="H4042" t="s">
        <v>18</v>
      </c>
      <c r="I4042" t="s">
        <v>9</v>
      </c>
    </row>
    <row r="4043" spans="1:9">
      <c r="A4043">
        <v>4042</v>
      </c>
      <c r="B4043">
        <v>1659</v>
      </c>
      <c r="C4043">
        <v>6</v>
      </c>
      <c r="D4043">
        <v>255</v>
      </c>
      <c r="E4043" t="s">
        <v>5</v>
      </c>
      <c r="F4043">
        <v>33</v>
      </c>
      <c r="G4043" t="s">
        <v>2</v>
      </c>
      <c r="H4043" t="s">
        <v>18</v>
      </c>
      <c r="I4043" t="s">
        <v>21</v>
      </c>
    </row>
    <row r="4044" spans="1:9">
      <c r="A4044">
        <v>4043</v>
      </c>
      <c r="B4044">
        <v>528</v>
      </c>
      <c r="C4044">
        <v>1</v>
      </c>
      <c r="D4044">
        <v>149</v>
      </c>
      <c r="E4044" t="s">
        <v>5</v>
      </c>
      <c r="F4044">
        <v>35</v>
      </c>
      <c r="G4044" t="s">
        <v>1</v>
      </c>
      <c r="H4044" t="s">
        <v>18</v>
      </c>
      <c r="I4044" t="s">
        <v>8</v>
      </c>
    </row>
    <row r="4045" spans="1:9">
      <c r="A4045">
        <v>4044</v>
      </c>
      <c r="B4045">
        <v>1283</v>
      </c>
      <c r="C4045">
        <v>3</v>
      </c>
      <c r="D4045">
        <v>186</v>
      </c>
      <c r="E4045" t="s">
        <v>5</v>
      </c>
      <c r="F4045">
        <v>34</v>
      </c>
      <c r="G4045" t="s">
        <v>1</v>
      </c>
      <c r="H4045" t="s">
        <v>18</v>
      </c>
      <c r="I4045" t="s">
        <v>10</v>
      </c>
    </row>
    <row r="4046" spans="1:9">
      <c r="A4046">
        <v>4045</v>
      </c>
      <c r="B4046">
        <v>1549</v>
      </c>
      <c r="C4046">
        <v>6</v>
      </c>
      <c r="D4046">
        <v>263</v>
      </c>
      <c r="E4046" t="s">
        <v>6</v>
      </c>
      <c r="F4046">
        <v>28</v>
      </c>
      <c r="G4046" t="s">
        <v>2</v>
      </c>
      <c r="H4046" t="s">
        <v>18</v>
      </c>
      <c r="I4046" t="s">
        <v>21</v>
      </c>
    </row>
    <row r="4047" spans="1:9">
      <c r="A4047">
        <v>4046</v>
      </c>
      <c r="B4047">
        <v>1538</v>
      </c>
      <c r="C4047">
        <v>6</v>
      </c>
      <c r="D4047">
        <v>40</v>
      </c>
      <c r="E4047" t="s">
        <v>6</v>
      </c>
      <c r="F4047">
        <v>20</v>
      </c>
      <c r="G4047" t="s">
        <v>2</v>
      </c>
      <c r="H4047" t="s">
        <v>18</v>
      </c>
      <c r="I4047" t="s">
        <v>21</v>
      </c>
    </row>
    <row r="4048" spans="1:9">
      <c r="A4048">
        <v>4047</v>
      </c>
      <c r="B4048">
        <v>1128</v>
      </c>
      <c r="C4048">
        <v>4</v>
      </c>
      <c r="D4048">
        <v>146</v>
      </c>
      <c r="E4048" t="s">
        <v>6</v>
      </c>
      <c r="F4048">
        <v>30</v>
      </c>
      <c r="G4048" t="s">
        <v>1</v>
      </c>
      <c r="H4048" t="s">
        <v>18</v>
      </c>
      <c r="I4048" t="s">
        <v>11</v>
      </c>
    </row>
    <row r="4049" spans="1:9">
      <c r="A4049">
        <v>4048</v>
      </c>
      <c r="B4049">
        <v>1643</v>
      </c>
      <c r="C4049">
        <v>4</v>
      </c>
      <c r="D4049">
        <v>180</v>
      </c>
      <c r="E4049" t="s">
        <v>5</v>
      </c>
      <c r="F4049">
        <v>38</v>
      </c>
      <c r="G4049" t="s">
        <v>1</v>
      </c>
      <c r="H4049" t="s">
        <v>18</v>
      </c>
      <c r="I4049" t="s">
        <v>11</v>
      </c>
    </row>
    <row r="4050" spans="1:9">
      <c r="A4050">
        <v>4049</v>
      </c>
      <c r="B4050">
        <v>867</v>
      </c>
      <c r="C4050">
        <v>7</v>
      </c>
      <c r="D4050">
        <v>90</v>
      </c>
      <c r="E4050" t="s">
        <v>6</v>
      </c>
      <c r="F4050">
        <v>33</v>
      </c>
      <c r="G4050" t="s">
        <v>2</v>
      </c>
      <c r="H4050" t="s">
        <v>18</v>
      </c>
      <c r="I4050" t="s">
        <v>22</v>
      </c>
    </row>
    <row r="4051" spans="1:9">
      <c r="A4051">
        <v>4050</v>
      </c>
      <c r="B4051">
        <v>1950</v>
      </c>
      <c r="C4051">
        <v>4</v>
      </c>
      <c r="D4051">
        <v>158</v>
      </c>
      <c r="E4051" t="s">
        <v>6</v>
      </c>
      <c r="F4051">
        <v>29</v>
      </c>
      <c r="G4051" t="s">
        <v>1</v>
      </c>
      <c r="H4051" t="s">
        <v>18</v>
      </c>
      <c r="I4051" t="s">
        <v>11</v>
      </c>
    </row>
    <row r="4052" spans="1:9">
      <c r="A4052">
        <v>4051</v>
      </c>
      <c r="B4052">
        <v>1249</v>
      </c>
      <c r="C4052">
        <v>6</v>
      </c>
      <c r="D4052">
        <v>40</v>
      </c>
      <c r="E4052" t="s">
        <v>6</v>
      </c>
      <c r="F4052">
        <v>37</v>
      </c>
      <c r="G4052" t="s">
        <v>2</v>
      </c>
      <c r="H4052" t="s">
        <v>18</v>
      </c>
      <c r="I4052" t="s">
        <v>21</v>
      </c>
    </row>
    <row r="4053" spans="1:9">
      <c r="A4053">
        <v>4052</v>
      </c>
      <c r="B4053">
        <v>1313</v>
      </c>
      <c r="C4053">
        <v>2</v>
      </c>
      <c r="D4053">
        <v>245</v>
      </c>
      <c r="E4053" t="s">
        <v>6</v>
      </c>
      <c r="F4053">
        <v>25</v>
      </c>
      <c r="G4053" t="s">
        <v>1</v>
      </c>
      <c r="H4053" t="s">
        <v>18</v>
      </c>
      <c r="I4053" t="s">
        <v>9</v>
      </c>
    </row>
    <row r="4054" spans="1:9">
      <c r="A4054">
        <v>4053</v>
      </c>
      <c r="B4054">
        <v>1244</v>
      </c>
      <c r="C4054">
        <v>6</v>
      </c>
      <c r="D4054">
        <v>90</v>
      </c>
      <c r="E4054" t="s">
        <v>5</v>
      </c>
      <c r="F4054">
        <v>28</v>
      </c>
      <c r="G4054" t="s">
        <v>2</v>
      </c>
      <c r="H4054" t="s">
        <v>18</v>
      </c>
      <c r="I4054" t="s">
        <v>21</v>
      </c>
    </row>
    <row r="4055" spans="1:9">
      <c r="A4055">
        <v>4054</v>
      </c>
      <c r="B4055">
        <v>1374</v>
      </c>
      <c r="C4055">
        <v>3</v>
      </c>
      <c r="D4055">
        <v>152</v>
      </c>
      <c r="E4055" t="s">
        <v>6</v>
      </c>
      <c r="F4055">
        <v>27</v>
      </c>
      <c r="G4055" t="s">
        <v>1</v>
      </c>
      <c r="H4055" t="s">
        <v>17</v>
      </c>
      <c r="I4055" t="s">
        <v>10</v>
      </c>
    </row>
    <row r="4056" spans="1:9">
      <c r="A4056">
        <v>4055</v>
      </c>
      <c r="B4056">
        <v>710</v>
      </c>
      <c r="C4056">
        <v>8</v>
      </c>
      <c r="D4056">
        <v>40</v>
      </c>
      <c r="E4056" t="s">
        <v>5</v>
      </c>
      <c r="F4056">
        <v>42</v>
      </c>
      <c r="G4056" t="s">
        <v>2</v>
      </c>
      <c r="H4056" t="s">
        <v>18</v>
      </c>
      <c r="I4056" t="s">
        <v>23</v>
      </c>
    </row>
    <row r="4057" spans="1:9">
      <c r="A4057">
        <v>4056</v>
      </c>
      <c r="B4057">
        <v>1190</v>
      </c>
      <c r="C4057">
        <v>2</v>
      </c>
      <c r="D4057">
        <v>171</v>
      </c>
      <c r="E4057" t="s">
        <v>6</v>
      </c>
      <c r="F4057">
        <v>20</v>
      </c>
      <c r="G4057" t="s">
        <v>1</v>
      </c>
      <c r="H4057" t="s">
        <v>17</v>
      </c>
      <c r="I4057" t="s">
        <v>9</v>
      </c>
    </row>
    <row r="4058" spans="1:9">
      <c r="A4058">
        <v>4057</v>
      </c>
      <c r="B4058">
        <v>237</v>
      </c>
      <c r="C4058">
        <v>8</v>
      </c>
      <c r="D4058">
        <v>350</v>
      </c>
      <c r="E4058" t="s">
        <v>5</v>
      </c>
      <c r="F4058">
        <v>31</v>
      </c>
      <c r="G4058" t="s">
        <v>2</v>
      </c>
      <c r="H4058" t="s">
        <v>17</v>
      </c>
      <c r="I4058" t="s">
        <v>23</v>
      </c>
    </row>
    <row r="4059" spans="1:9">
      <c r="A4059">
        <v>4058</v>
      </c>
      <c r="B4059">
        <v>819</v>
      </c>
      <c r="C4059">
        <v>5</v>
      </c>
      <c r="D4059">
        <v>190</v>
      </c>
      <c r="E4059" t="s">
        <v>5</v>
      </c>
      <c r="F4059">
        <v>33</v>
      </c>
      <c r="G4059" t="s">
        <v>1</v>
      </c>
      <c r="H4059" t="s">
        <v>18</v>
      </c>
      <c r="I4059" t="s">
        <v>12</v>
      </c>
    </row>
    <row r="4060" spans="1:9">
      <c r="A4060">
        <v>4059</v>
      </c>
      <c r="B4060">
        <v>835</v>
      </c>
      <c r="C4060">
        <v>9</v>
      </c>
      <c r="D4060">
        <v>90</v>
      </c>
      <c r="E4060" t="s">
        <v>5</v>
      </c>
      <c r="F4060">
        <v>22</v>
      </c>
      <c r="G4060" t="s">
        <v>2</v>
      </c>
      <c r="H4060" t="s">
        <v>18</v>
      </c>
      <c r="I4060" t="s">
        <v>24</v>
      </c>
    </row>
    <row r="4061" spans="1:9">
      <c r="A4061">
        <v>4060</v>
      </c>
      <c r="B4061">
        <v>474</v>
      </c>
      <c r="C4061">
        <v>2</v>
      </c>
      <c r="D4061">
        <v>90</v>
      </c>
      <c r="E4061" t="s">
        <v>5</v>
      </c>
      <c r="F4061">
        <v>24</v>
      </c>
      <c r="G4061" t="s">
        <v>1</v>
      </c>
      <c r="H4061" t="s">
        <v>18</v>
      </c>
      <c r="I4061" t="s">
        <v>9</v>
      </c>
    </row>
    <row r="4062" spans="1:9">
      <c r="A4062">
        <v>4061</v>
      </c>
      <c r="B4062">
        <v>975</v>
      </c>
      <c r="C4062">
        <v>3</v>
      </c>
      <c r="D4062">
        <v>123</v>
      </c>
      <c r="E4062" t="s">
        <v>6</v>
      </c>
      <c r="F4062">
        <v>23</v>
      </c>
      <c r="G4062" t="s">
        <v>1</v>
      </c>
      <c r="H4062" t="s">
        <v>18</v>
      </c>
      <c r="I4062" t="s">
        <v>10</v>
      </c>
    </row>
    <row r="4063" spans="1:9">
      <c r="A4063">
        <v>4062</v>
      </c>
      <c r="B4063">
        <v>1353</v>
      </c>
      <c r="C4063">
        <v>4</v>
      </c>
      <c r="D4063">
        <v>86</v>
      </c>
      <c r="E4063" t="s">
        <v>6</v>
      </c>
      <c r="F4063">
        <v>38</v>
      </c>
      <c r="G4063" t="s">
        <v>1</v>
      </c>
      <c r="H4063" t="s">
        <v>18</v>
      </c>
      <c r="I4063" t="s">
        <v>11</v>
      </c>
    </row>
    <row r="4064" spans="1:9">
      <c r="A4064">
        <v>4063</v>
      </c>
      <c r="B4064">
        <v>1170</v>
      </c>
      <c r="C4064">
        <v>4</v>
      </c>
      <c r="D4064">
        <v>90</v>
      </c>
      <c r="E4064" t="s">
        <v>5</v>
      </c>
      <c r="F4064">
        <v>24</v>
      </c>
      <c r="G4064" t="s">
        <v>1</v>
      </c>
      <c r="H4064" t="s">
        <v>18</v>
      </c>
      <c r="I4064" t="s">
        <v>11</v>
      </c>
    </row>
    <row r="4065" spans="1:9">
      <c r="A4065">
        <v>4064</v>
      </c>
      <c r="B4065">
        <v>247</v>
      </c>
      <c r="C4065">
        <v>4</v>
      </c>
      <c r="D4065">
        <v>87</v>
      </c>
      <c r="E4065" t="s">
        <v>5</v>
      </c>
      <c r="F4065">
        <v>26</v>
      </c>
      <c r="G4065" t="s">
        <v>1</v>
      </c>
      <c r="H4065" t="s">
        <v>17</v>
      </c>
      <c r="I4065" t="s">
        <v>11</v>
      </c>
    </row>
    <row r="4066" spans="1:9">
      <c r="A4066">
        <v>4065</v>
      </c>
      <c r="B4066">
        <v>757</v>
      </c>
      <c r="C4066">
        <v>5</v>
      </c>
      <c r="D4066">
        <v>197</v>
      </c>
      <c r="E4066" t="s">
        <v>6</v>
      </c>
      <c r="F4066">
        <v>24</v>
      </c>
      <c r="G4066" t="s">
        <v>1</v>
      </c>
      <c r="H4066" t="s">
        <v>18</v>
      </c>
      <c r="I4066" t="s">
        <v>12</v>
      </c>
    </row>
    <row r="4067" spans="1:9">
      <c r="A4067">
        <v>4066</v>
      </c>
      <c r="B4067">
        <v>932</v>
      </c>
      <c r="C4067">
        <v>6</v>
      </c>
      <c r="D4067">
        <v>190</v>
      </c>
      <c r="E4067" t="s">
        <v>5</v>
      </c>
      <c r="F4067">
        <v>38</v>
      </c>
      <c r="G4067" t="s">
        <v>2</v>
      </c>
      <c r="H4067" t="s">
        <v>18</v>
      </c>
      <c r="I4067" t="s">
        <v>21</v>
      </c>
    </row>
    <row r="4068" spans="1:9">
      <c r="A4068">
        <v>4067</v>
      </c>
      <c r="B4068">
        <v>258</v>
      </c>
      <c r="C4068">
        <v>6</v>
      </c>
      <c r="D4068">
        <v>40</v>
      </c>
      <c r="E4068" t="s">
        <v>6</v>
      </c>
      <c r="F4068">
        <v>33</v>
      </c>
      <c r="G4068" t="s">
        <v>2</v>
      </c>
      <c r="H4068" t="s">
        <v>18</v>
      </c>
      <c r="I4068" t="s">
        <v>21</v>
      </c>
    </row>
    <row r="4069" spans="1:9">
      <c r="A4069">
        <v>4068</v>
      </c>
      <c r="B4069">
        <v>113</v>
      </c>
      <c r="C4069">
        <v>3</v>
      </c>
      <c r="D4069">
        <v>90</v>
      </c>
      <c r="E4069" t="s">
        <v>6</v>
      </c>
      <c r="F4069">
        <v>28</v>
      </c>
      <c r="G4069" t="s">
        <v>1</v>
      </c>
      <c r="H4069" t="s">
        <v>18</v>
      </c>
      <c r="I4069" t="s">
        <v>10</v>
      </c>
    </row>
    <row r="4070" spans="1:9">
      <c r="A4070">
        <v>4069</v>
      </c>
      <c r="B4070">
        <v>1477</v>
      </c>
      <c r="C4070">
        <v>3</v>
      </c>
      <c r="D4070">
        <v>90</v>
      </c>
      <c r="E4070" t="s">
        <v>5</v>
      </c>
      <c r="F4070">
        <v>29</v>
      </c>
      <c r="G4070" t="s">
        <v>1</v>
      </c>
      <c r="H4070" t="s">
        <v>18</v>
      </c>
      <c r="I4070" t="s">
        <v>10</v>
      </c>
    </row>
    <row r="4071" spans="1:9">
      <c r="A4071">
        <v>4070</v>
      </c>
      <c r="B4071">
        <v>409</v>
      </c>
      <c r="C4071">
        <v>6</v>
      </c>
      <c r="D4071">
        <v>253</v>
      </c>
      <c r="E4071" t="s">
        <v>6</v>
      </c>
      <c r="F4071">
        <v>27</v>
      </c>
      <c r="G4071" t="s">
        <v>2</v>
      </c>
      <c r="H4071" t="s">
        <v>17</v>
      </c>
      <c r="I4071" t="s">
        <v>21</v>
      </c>
    </row>
    <row r="4072" spans="1:9">
      <c r="A4072">
        <v>4071</v>
      </c>
      <c r="B4072">
        <v>1324</v>
      </c>
      <c r="C4072">
        <v>2</v>
      </c>
      <c r="D4072">
        <v>170</v>
      </c>
      <c r="E4072" t="s">
        <v>5</v>
      </c>
      <c r="F4072">
        <v>35</v>
      </c>
      <c r="G4072" t="s">
        <v>1</v>
      </c>
      <c r="H4072" t="s">
        <v>18</v>
      </c>
      <c r="I4072" t="s">
        <v>9</v>
      </c>
    </row>
    <row r="4073" spans="1:9">
      <c r="A4073">
        <v>4072</v>
      </c>
      <c r="B4073">
        <v>654</v>
      </c>
      <c r="C4073">
        <v>1</v>
      </c>
      <c r="D4073">
        <v>180</v>
      </c>
      <c r="E4073" t="s">
        <v>5</v>
      </c>
      <c r="F4073">
        <v>28</v>
      </c>
      <c r="G4073" t="s">
        <v>1</v>
      </c>
      <c r="H4073" t="s">
        <v>18</v>
      </c>
      <c r="I4073" t="s">
        <v>8</v>
      </c>
    </row>
    <row r="4074" spans="1:9">
      <c r="A4074">
        <v>4073</v>
      </c>
      <c r="B4074">
        <v>1104</v>
      </c>
      <c r="C4074">
        <v>3</v>
      </c>
      <c r="D4074">
        <v>90</v>
      </c>
      <c r="E4074" t="s">
        <v>5</v>
      </c>
      <c r="F4074">
        <v>25</v>
      </c>
      <c r="G4074" t="s">
        <v>1</v>
      </c>
      <c r="H4074" t="s">
        <v>18</v>
      </c>
      <c r="I4074" t="s">
        <v>10</v>
      </c>
    </row>
    <row r="4075" spans="1:9">
      <c r="A4075">
        <v>4074</v>
      </c>
      <c r="B4075">
        <v>1511</v>
      </c>
      <c r="C4075">
        <v>4</v>
      </c>
      <c r="D4075">
        <v>205</v>
      </c>
      <c r="E4075" t="s">
        <v>6</v>
      </c>
      <c r="F4075">
        <v>21</v>
      </c>
      <c r="G4075" t="s">
        <v>1</v>
      </c>
      <c r="H4075" t="s">
        <v>18</v>
      </c>
      <c r="I4075" t="s">
        <v>11</v>
      </c>
    </row>
    <row r="4076" spans="1:9">
      <c r="A4076">
        <v>4075</v>
      </c>
      <c r="B4076">
        <v>2080</v>
      </c>
      <c r="C4076">
        <v>8</v>
      </c>
      <c r="D4076">
        <v>90</v>
      </c>
      <c r="E4076" t="s">
        <v>5</v>
      </c>
      <c r="F4076">
        <v>24</v>
      </c>
      <c r="G4076" t="s">
        <v>2</v>
      </c>
      <c r="H4076" t="s">
        <v>18</v>
      </c>
      <c r="I4076" t="s">
        <v>23</v>
      </c>
    </row>
    <row r="4077" spans="1:9">
      <c r="A4077">
        <v>4076</v>
      </c>
      <c r="B4077">
        <v>1924</v>
      </c>
      <c r="C4077">
        <v>8</v>
      </c>
      <c r="D4077">
        <v>166</v>
      </c>
      <c r="E4077" t="s">
        <v>6</v>
      </c>
      <c r="F4077">
        <v>18</v>
      </c>
      <c r="G4077" t="s">
        <v>2</v>
      </c>
      <c r="H4077" t="s">
        <v>17</v>
      </c>
      <c r="I4077" t="s">
        <v>23</v>
      </c>
    </row>
    <row r="4078" spans="1:9">
      <c r="A4078">
        <v>4077</v>
      </c>
      <c r="B4078">
        <v>1454</v>
      </c>
      <c r="C4078">
        <v>3</v>
      </c>
      <c r="D4078">
        <v>90</v>
      </c>
      <c r="E4078" t="s">
        <v>6</v>
      </c>
      <c r="F4078">
        <v>30</v>
      </c>
      <c r="G4078" t="s">
        <v>1</v>
      </c>
      <c r="H4078" t="s">
        <v>18</v>
      </c>
      <c r="I4078" t="s">
        <v>10</v>
      </c>
    </row>
    <row r="4079" spans="1:9">
      <c r="A4079">
        <v>4078</v>
      </c>
      <c r="B4079">
        <v>265</v>
      </c>
      <c r="C4079">
        <v>5</v>
      </c>
      <c r="D4079">
        <v>90</v>
      </c>
      <c r="E4079" t="s">
        <v>5</v>
      </c>
      <c r="F4079">
        <v>32</v>
      </c>
      <c r="G4079" t="s">
        <v>1</v>
      </c>
      <c r="H4079" t="s">
        <v>18</v>
      </c>
      <c r="I4079" t="s">
        <v>12</v>
      </c>
    </row>
    <row r="4080" spans="1:9">
      <c r="A4080">
        <v>4079</v>
      </c>
      <c r="B4080">
        <v>1176</v>
      </c>
      <c r="C4080">
        <v>4</v>
      </c>
      <c r="D4080">
        <v>195</v>
      </c>
      <c r="E4080" t="s">
        <v>5</v>
      </c>
      <c r="F4080">
        <v>31</v>
      </c>
      <c r="G4080" t="s">
        <v>1</v>
      </c>
      <c r="H4080" t="s">
        <v>18</v>
      </c>
      <c r="I4080" t="s">
        <v>11</v>
      </c>
    </row>
    <row r="4081" spans="1:9">
      <c r="A4081">
        <v>4080</v>
      </c>
      <c r="B4081">
        <v>1789</v>
      </c>
      <c r="C4081">
        <v>8</v>
      </c>
      <c r="D4081">
        <v>90</v>
      </c>
      <c r="E4081" t="s">
        <v>5</v>
      </c>
      <c r="F4081">
        <v>45</v>
      </c>
      <c r="G4081" t="s">
        <v>2</v>
      </c>
      <c r="H4081" t="s">
        <v>18</v>
      </c>
      <c r="I4081" t="s">
        <v>23</v>
      </c>
    </row>
    <row r="4082" spans="1:9">
      <c r="A4082">
        <v>4081</v>
      </c>
      <c r="B4082">
        <v>291</v>
      </c>
      <c r="C4082">
        <v>3</v>
      </c>
      <c r="D4082">
        <v>123</v>
      </c>
      <c r="E4082" t="s">
        <v>6</v>
      </c>
      <c r="F4082">
        <v>31</v>
      </c>
      <c r="G4082" t="s">
        <v>1</v>
      </c>
      <c r="H4082" t="s">
        <v>18</v>
      </c>
      <c r="I4082" t="s">
        <v>10</v>
      </c>
    </row>
    <row r="4083" spans="1:9">
      <c r="A4083">
        <v>4082</v>
      </c>
      <c r="B4083">
        <v>448</v>
      </c>
      <c r="C4083">
        <v>5</v>
      </c>
      <c r="D4083">
        <v>174</v>
      </c>
      <c r="E4083" t="s">
        <v>6</v>
      </c>
      <c r="F4083">
        <v>35</v>
      </c>
      <c r="G4083" t="s">
        <v>1</v>
      </c>
      <c r="H4083" t="s">
        <v>18</v>
      </c>
      <c r="I4083" t="s">
        <v>12</v>
      </c>
    </row>
    <row r="4084" spans="1:9">
      <c r="A4084">
        <v>4083</v>
      </c>
      <c r="B4084">
        <v>926</v>
      </c>
      <c r="C4084">
        <v>3</v>
      </c>
      <c r="D4084">
        <v>161</v>
      </c>
      <c r="E4084" t="s">
        <v>6</v>
      </c>
      <c r="F4084">
        <v>39</v>
      </c>
      <c r="G4084" t="s">
        <v>1</v>
      </c>
      <c r="H4084" t="s">
        <v>18</v>
      </c>
      <c r="I4084" t="s">
        <v>10</v>
      </c>
    </row>
    <row r="4085" spans="1:9">
      <c r="A4085">
        <v>4084</v>
      </c>
      <c r="B4085">
        <v>1731</v>
      </c>
      <c r="C4085">
        <v>7</v>
      </c>
      <c r="D4085">
        <v>377</v>
      </c>
      <c r="E4085" t="s">
        <v>5</v>
      </c>
      <c r="F4085">
        <v>34</v>
      </c>
      <c r="G4085" t="s">
        <v>2</v>
      </c>
      <c r="H4085" t="s">
        <v>18</v>
      </c>
      <c r="I4085" t="s">
        <v>22</v>
      </c>
    </row>
    <row r="4086" spans="1:9">
      <c r="A4086">
        <v>4085</v>
      </c>
      <c r="B4086">
        <v>323</v>
      </c>
      <c r="C4086">
        <v>7</v>
      </c>
      <c r="D4086">
        <v>90</v>
      </c>
      <c r="E4086" t="s">
        <v>5</v>
      </c>
      <c r="F4086">
        <v>29</v>
      </c>
      <c r="G4086" t="s">
        <v>2</v>
      </c>
      <c r="H4086" t="s">
        <v>18</v>
      </c>
      <c r="I4086" t="s">
        <v>22</v>
      </c>
    </row>
    <row r="4087" spans="1:9">
      <c r="A4087">
        <v>4086</v>
      </c>
      <c r="B4087">
        <v>165</v>
      </c>
      <c r="C4087">
        <v>5</v>
      </c>
      <c r="D4087">
        <v>159</v>
      </c>
      <c r="E4087" t="s">
        <v>6</v>
      </c>
      <c r="F4087">
        <v>34</v>
      </c>
      <c r="G4087" t="s">
        <v>1</v>
      </c>
      <c r="H4087" t="s">
        <v>18</v>
      </c>
      <c r="I4087" t="s">
        <v>12</v>
      </c>
    </row>
    <row r="4088" spans="1:9">
      <c r="A4088">
        <v>4087</v>
      </c>
      <c r="B4088">
        <v>1042</v>
      </c>
      <c r="C4088">
        <v>4</v>
      </c>
      <c r="D4088">
        <v>90</v>
      </c>
      <c r="E4088" t="s">
        <v>5</v>
      </c>
      <c r="F4088">
        <v>30</v>
      </c>
      <c r="G4088" t="s">
        <v>1</v>
      </c>
      <c r="H4088" t="s">
        <v>18</v>
      </c>
      <c r="I4088" t="s">
        <v>11</v>
      </c>
    </row>
    <row r="4089" spans="1:9">
      <c r="A4089">
        <v>4088</v>
      </c>
      <c r="B4089">
        <v>47</v>
      </c>
      <c r="C4089">
        <v>6</v>
      </c>
      <c r="D4089">
        <v>333</v>
      </c>
      <c r="E4089" t="s">
        <v>5</v>
      </c>
      <c r="F4089">
        <v>21</v>
      </c>
      <c r="G4089" t="s">
        <v>2</v>
      </c>
      <c r="H4089" t="s">
        <v>17</v>
      </c>
      <c r="I4089" t="s">
        <v>21</v>
      </c>
    </row>
    <row r="4090" spans="1:9">
      <c r="A4090">
        <v>4089</v>
      </c>
      <c r="B4090">
        <v>1474</v>
      </c>
      <c r="C4090">
        <v>4</v>
      </c>
      <c r="D4090">
        <v>172</v>
      </c>
      <c r="E4090" t="s">
        <v>5</v>
      </c>
      <c r="F4090">
        <v>31</v>
      </c>
      <c r="G4090" t="s">
        <v>1</v>
      </c>
      <c r="H4090" t="s">
        <v>17</v>
      </c>
      <c r="I4090" t="s">
        <v>11</v>
      </c>
    </row>
    <row r="4091" spans="1:9">
      <c r="A4091">
        <v>4090</v>
      </c>
      <c r="B4091">
        <v>185</v>
      </c>
      <c r="C4091">
        <v>5</v>
      </c>
      <c r="D4091">
        <v>90</v>
      </c>
      <c r="E4091" t="s">
        <v>5</v>
      </c>
      <c r="F4091">
        <v>21</v>
      </c>
      <c r="G4091" t="s">
        <v>1</v>
      </c>
      <c r="H4091" t="s">
        <v>18</v>
      </c>
      <c r="I4091" t="s">
        <v>12</v>
      </c>
    </row>
    <row r="4092" spans="1:9">
      <c r="A4092">
        <v>4091</v>
      </c>
      <c r="B4092">
        <v>2124</v>
      </c>
      <c r="C4092">
        <v>6</v>
      </c>
      <c r="D4092">
        <v>221</v>
      </c>
      <c r="E4092" t="s">
        <v>6</v>
      </c>
      <c r="F4092">
        <v>27</v>
      </c>
      <c r="G4092" t="s">
        <v>2</v>
      </c>
      <c r="H4092" t="s">
        <v>18</v>
      </c>
      <c r="I4092" t="s">
        <v>21</v>
      </c>
    </row>
    <row r="4093" spans="1:9">
      <c r="A4093">
        <v>4092</v>
      </c>
      <c r="B4093">
        <v>1848</v>
      </c>
      <c r="C4093">
        <v>3</v>
      </c>
      <c r="D4093">
        <v>84</v>
      </c>
      <c r="E4093" t="s">
        <v>6</v>
      </c>
      <c r="F4093">
        <v>25</v>
      </c>
      <c r="G4093" t="s">
        <v>1</v>
      </c>
      <c r="H4093" t="s">
        <v>18</v>
      </c>
      <c r="I4093" t="s">
        <v>10</v>
      </c>
    </row>
    <row r="4094" spans="1:9">
      <c r="A4094">
        <v>4093</v>
      </c>
      <c r="B4094">
        <v>21</v>
      </c>
      <c r="C4094">
        <v>2</v>
      </c>
      <c r="D4094">
        <v>203</v>
      </c>
      <c r="E4094" t="s">
        <v>5</v>
      </c>
      <c r="F4094">
        <v>37</v>
      </c>
      <c r="G4094" t="s">
        <v>1</v>
      </c>
      <c r="H4094" t="s">
        <v>17</v>
      </c>
      <c r="I4094" t="s">
        <v>9</v>
      </c>
    </row>
    <row r="4095" spans="1:9">
      <c r="A4095">
        <v>4094</v>
      </c>
      <c r="B4095">
        <v>1740</v>
      </c>
      <c r="C4095">
        <v>1</v>
      </c>
      <c r="D4095">
        <v>235</v>
      </c>
      <c r="E4095" t="s">
        <v>6</v>
      </c>
      <c r="F4095">
        <v>18</v>
      </c>
      <c r="G4095" t="s">
        <v>1</v>
      </c>
      <c r="H4095" t="s">
        <v>17</v>
      </c>
      <c r="I4095" t="s">
        <v>8</v>
      </c>
    </row>
    <row r="4096" spans="1:9">
      <c r="A4096">
        <v>4095</v>
      </c>
      <c r="B4096">
        <v>529</v>
      </c>
      <c r="C4096">
        <v>4</v>
      </c>
      <c r="D4096">
        <v>141</v>
      </c>
      <c r="E4096" t="s">
        <v>6</v>
      </c>
      <c r="F4096">
        <v>19</v>
      </c>
      <c r="G4096" t="s">
        <v>1</v>
      </c>
      <c r="H4096" t="s">
        <v>17</v>
      </c>
      <c r="I4096" t="s">
        <v>11</v>
      </c>
    </row>
    <row r="4097" spans="1:9">
      <c r="A4097">
        <v>4096</v>
      </c>
      <c r="B4097">
        <v>1100</v>
      </c>
      <c r="C4097">
        <v>6</v>
      </c>
      <c r="D4097">
        <v>40</v>
      </c>
      <c r="E4097" t="s">
        <v>6</v>
      </c>
      <c r="F4097">
        <v>31</v>
      </c>
      <c r="G4097" t="s">
        <v>2</v>
      </c>
      <c r="H4097" t="s">
        <v>18</v>
      </c>
      <c r="I4097" t="s">
        <v>21</v>
      </c>
    </row>
    <row r="4098" spans="1:9">
      <c r="A4098">
        <v>4097</v>
      </c>
      <c r="B4098">
        <v>154</v>
      </c>
      <c r="C4098">
        <v>9</v>
      </c>
      <c r="D4098">
        <v>40</v>
      </c>
      <c r="E4098" t="s">
        <v>6</v>
      </c>
      <c r="F4098">
        <v>34</v>
      </c>
      <c r="G4098" t="s">
        <v>2</v>
      </c>
      <c r="H4098" t="s">
        <v>18</v>
      </c>
      <c r="I4098" t="s">
        <v>24</v>
      </c>
    </row>
    <row r="4099" spans="1:9">
      <c r="A4099">
        <v>4098</v>
      </c>
      <c r="B4099">
        <v>43</v>
      </c>
      <c r="C4099">
        <v>7</v>
      </c>
      <c r="D4099">
        <v>90</v>
      </c>
      <c r="E4099" t="s">
        <v>5</v>
      </c>
      <c r="F4099">
        <v>28</v>
      </c>
      <c r="G4099" t="s">
        <v>2</v>
      </c>
      <c r="H4099" t="s">
        <v>18</v>
      </c>
      <c r="I4099" t="s">
        <v>22</v>
      </c>
    </row>
    <row r="4100" spans="1:9">
      <c r="A4100">
        <v>4099</v>
      </c>
      <c r="B4100">
        <v>699</v>
      </c>
      <c r="C4100">
        <v>8</v>
      </c>
      <c r="D4100">
        <v>90</v>
      </c>
      <c r="E4100" t="s">
        <v>6</v>
      </c>
      <c r="F4100">
        <v>25</v>
      </c>
      <c r="G4100" t="s">
        <v>2</v>
      </c>
      <c r="H4100" t="s">
        <v>18</v>
      </c>
      <c r="I4100" t="s">
        <v>23</v>
      </c>
    </row>
    <row r="4101" spans="1:9">
      <c r="A4101">
        <v>4100</v>
      </c>
      <c r="B4101">
        <v>333</v>
      </c>
      <c r="C4101">
        <v>9</v>
      </c>
      <c r="D4101">
        <v>90</v>
      </c>
      <c r="E4101" t="s">
        <v>6</v>
      </c>
      <c r="F4101">
        <v>35</v>
      </c>
      <c r="G4101" t="s">
        <v>2</v>
      </c>
      <c r="H4101" t="s">
        <v>18</v>
      </c>
      <c r="I4101" t="s">
        <v>24</v>
      </c>
    </row>
    <row r="4102" spans="1:9">
      <c r="A4102">
        <v>4101</v>
      </c>
      <c r="B4102">
        <v>386</v>
      </c>
      <c r="C4102">
        <v>1</v>
      </c>
      <c r="D4102">
        <v>192</v>
      </c>
      <c r="E4102" t="s">
        <v>6</v>
      </c>
      <c r="F4102">
        <v>27</v>
      </c>
      <c r="G4102" t="s">
        <v>1</v>
      </c>
      <c r="H4102" t="s">
        <v>18</v>
      </c>
      <c r="I4102" t="s">
        <v>8</v>
      </c>
    </row>
    <row r="4103" spans="1:9">
      <c r="A4103">
        <v>4102</v>
      </c>
      <c r="B4103">
        <v>1548</v>
      </c>
      <c r="C4103">
        <v>5</v>
      </c>
      <c r="D4103">
        <v>196</v>
      </c>
      <c r="E4103" t="s">
        <v>5</v>
      </c>
      <c r="F4103">
        <v>35</v>
      </c>
      <c r="G4103" t="s">
        <v>1</v>
      </c>
      <c r="H4103" t="s">
        <v>18</v>
      </c>
      <c r="I4103" t="s">
        <v>12</v>
      </c>
    </row>
    <row r="4104" spans="1:9">
      <c r="A4104">
        <v>4103</v>
      </c>
      <c r="B4104">
        <v>723</v>
      </c>
      <c r="C4104">
        <v>3</v>
      </c>
      <c r="D4104">
        <v>131</v>
      </c>
      <c r="E4104" t="s">
        <v>5</v>
      </c>
      <c r="F4104">
        <v>32</v>
      </c>
      <c r="G4104" t="s">
        <v>1</v>
      </c>
      <c r="H4104" t="s">
        <v>18</v>
      </c>
      <c r="I4104" t="s">
        <v>10</v>
      </c>
    </row>
    <row r="4105" spans="1:9">
      <c r="A4105">
        <v>4104</v>
      </c>
      <c r="B4105">
        <v>1199</v>
      </c>
      <c r="C4105">
        <v>7</v>
      </c>
      <c r="D4105">
        <v>40</v>
      </c>
      <c r="E4105" t="s">
        <v>5</v>
      </c>
      <c r="F4105">
        <v>25</v>
      </c>
      <c r="G4105" t="s">
        <v>2</v>
      </c>
      <c r="H4105" t="s">
        <v>18</v>
      </c>
      <c r="I4105" t="s">
        <v>22</v>
      </c>
    </row>
    <row r="4106" spans="1:9">
      <c r="A4106">
        <v>4105</v>
      </c>
      <c r="B4106">
        <v>1986</v>
      </c>
      <c r="C4106">
        <v>5</v>
      </c>
      <c r="D4106">
        <v>227</v>
      </c>
      <c r="E4106" t="s">
        <v>5</v>
      </c>
      <c r="F4106">
        <v>31</v>
      </c>
      <c r="G4106" t="s">
        <v>1</v>
      </c>
      <c r="H4106" t="s">
        <v>17</v>
      </c>
      <c r="I4106" t="s">
        <v>12</v>
      </c>
    </row>
    <row r="4107" spans="1:9">
      <c r="A4107">
        <v>4106</v>
      </c>
      <c r="B4107">
        <v>389</v>
      </c>
      <c r="C4107">
        <v>6</v>
      </c>
      <c r="D4107">
        <v>325</v>
      </c>
      <c r="E4107" t="s">
        <v>5</v>
      </c>
      <c r="F4107">
        <v>24</v>
      </c>
      <c r="G4107" t="s">
        <v>2</v>
      </c>
      <c r="H4107" t="s">
        <v>18</v>
      </c>
      <c r="I4107" t="s">
        <v>21</v>
      </c>
    </row>
    <row r="4108" spans="1:9">
      <c r="A4108">
        <v>4107</v>
      </c>
      <c r="B4108">
        <v>2024</v>
      </c>
      <c r="C4108">
        <v>4</v>
      </c>
      <c r="D4108">
        <v>139</v>
      </c>
      <c r="E4108" t="s">
        <v>6</v>
      </c>
      <c r="F4108">
        <v>22</v>
      </c>
      <c r="G4108" t="s">
        <v>1</v>
      </c>
      <c r="H4108" t="s">
        <v>17</v>
      </c>
      <c r="I4108" t="s">
        <v>11</v>
      </c>
    </row>
    <row r="4109" spans="1:9">
      <c r="A4109">
        <v>4108</v>
      </c>
      <c r="B4109">
        <v>593</v>
      </c>
      <c r="C4109">
        <v>7</v>
      </c>
      <c r="D4109">
        <v>90</v>
      </c>
      <c r="E4109" t="s">
        <v>5</v>
      </c>
      <c r="F4109">
        <v>33</v>
      </c>
      <c r="G4109" t="s">
        <v>2</v>
      </c>
      <c r="H4109" t="s">
        <v>18</v>
      </c>
      <c r="I4109" t="s">
        <v>22</v>
      </c>
    </row>
    <row r="4110" spans="1:9">
      <c r="A4110">
        <v>4109</v>
      </c>
      <c r="B4110">
        <v>1557</v>
      </c>
      <c r="C4110">
        <v>4</v>
      </c>
      <c r="D4110">
        <v>201</v>
      </c>
      <c r="E4110" t="s">
        <v>6</v>
      </c>
      <c r="F4110">
        <v>31</v>
      </c>
      <c r="G4110" t="s">
        <v>1</v>
      </c>
      <c r="H4110" t="s">
        <v>17</v>
      </c>
      <c r="I4110" t="s">
        <v>11</v>
      </c>
    </row>
    <row r="4111" spans="1:9">
      <c r="A4111">
        <v>4110</v>
      </c>
      <c r="B4111">
        <v>1163</v>
      </c>
      <c r="C4111">
        <v>1</v>
      </c>
      <c r="D4111">
        <v>100</v>
      </c>
      <c r="E4111" t="s">
        <v>5</v>
      </c>
      <c r="F4111">
        <v>35</v>
      </c>
      <c r="G4111" t="s">
        <v>1</v>
      </c>
      <c r="H4111" t="s">
        <v>18</v>
      </c>
      <c r="I4111" t="s">
        <v>8</v>
      </c>
    </row>
    <row r="4112" spans="1:9">
      <c r="A4112">
        <v>4111</v>
      </c>
      <c r="B4112">
        <v>94</v>
      </c>
      <c r="C4112">
        <v>9</v>
      </c>
      <c r="D4112">
        <v>40</v>
      </c>
      <c r="E4112" t="s">
        <v>6</v>
      </c>
      <c r="F4112">
        <v>18</v>
      </c>
      <c r="G4112" t="s">
        <v>2</v>
      </c>
      <c r="H4112" t="s">
        <v>18</v>
      </c>
      <c r="I4112" t="s">
        <v>24</v>
      </c>
    </row>
    <row r="4113" spans="1:9">
      <c r="A4113">
        <v>4112</v>
      </c>
      <c r="B4113">
        <v>515</v>
      </c>
      <c r="C4113">
        <v>9</v>
      </c>
      <c r="D4113">
        <v>178</v>
      </c>
      <c r="E4113" t="s">
        <v>5</v>
      </c>
      <c r="F4113">
        <v>21</v>
      </c>
      <c r="G4113" t="s">
        <v>2</v>
      </c>
      <c r="H4113" t="s">
        <v>18</v>
      </c>
      <c r="I4113" t="s">
        <v>24</v>
      </c>
    </row>
    <row r="4114" spans="1:9">
      <c r="A4114">
        <v>4113</v>
      </c>
      <c r="B4114">
        <v>429</v>
      </c>
      <c r="C4114">
        <v>9</v>
      </c>
      <c r="D4114">
        <v>40</v>
      </c>
      <c r="E4114" t="s">
        <v>6</v>
      </c>
      <c r="F4114">
        <v>25</v>
      </c>
      <c r="G4114" t="s">
        <v>2</v>
      </c>
      <c r="H4114" t="s">
        <v>18</v>
      </c>
      <c r="I4114" t="s">
        <v>24</v>
      </c>
    </row>
    <row r="4115" spans="1:9">
      <c r="A4115">
        <v>4114</v>
      </c>
      <c r="B4115">
        <v>1935</v>
      </c>
      <c r="C4115">
        <v>5</v>
      </c>
      <c r="D4115">
        <v>108</v>
      </c>
      <c r="E4115" t="s">
        <v>5</v>
      </c>
      <c r="F4115">
        <v>32</v>
      </c>
      <c r="G4115" t="s">
        <v>1</v>
      </c>
      <c r="H4115" t="s">
        <v>18</v>
      </c>
      <c r="I4115" t="s">
        <v>12</v>
      </c>
    </row>
    <row r="4116" spans="1:9">
      <c r="A4116">
        <v>4115</v>
      </c>
      <c r="B4116">
        <v>1879</v>
      </c>
      <c r="C4116">
        <v>3</v>
      </c>
      <c r="D4116">
        <v>90</v>
      </c>
      <c r="E4116" t="s">
        <v>5</v>
      </c>
      <c r="F4116">
        <v>25</v>
      </c>
      <c r="G4116" t="s">
        <v>1</v>
      </c>
      <c r="H4116" t="s">
        <v>18</v>
      </c>
      <c r="I4116" t="s">
        <v>10</v>
      </c>
    </row>
    <row r="4117" spans="1:9">
      <c r="A4117">
        <v>4116</v>
      </c>
      <c r="B4117">
        <v>1184</v>
      </c>
      <c r="C4117">
        <v>8</v>
      </c>
      <c r="D4117">
        <v>40</v>
      </c>
      <c r="E4117" t="s">
        <v>6</v>
      </c>
      <c r="F4117">
        <v>21</v>
      </c>
      <c r="G4117" t="s">
        <v>2</v>
      </c>
      <c r="H4117" t="s">
        <v>18</v>
      </c>
      <c r="I4117" t="s">
        <v>23</v>
      </c>
    </row>
    <row r="4118" spans="1:9">
      <c r="A4118">
        <v>4117</v>
      </c>
      <c r="B4118">
        <v>1986</v>
      </c>
      <c r="C4118">
        <v>6</v>
      </c>
      <c r="D4118">
        <v>40</v>
      </c>
      <c r="E4118" t="s">
        <v>5</v>
      </c>
      <c r="F4118">
        <v>31</v>
      </c>
      <c r="G4118" t="s">
        <v>2</v>
      </c>
      <c r="H4118" t="s">
        <v>18</v>
      </c>
      <c r="I4118" t="s">
        <v>21</v>
      </c>
    </row>
    <row r="4119" spans="1:9">
      <c r="A4119">
        <v>4118</v>
      </c>
      <c r="B4119">
        <v>834</v>
      </c>
      <c r="C4119">
        <v>4</v>
      </c>
      <c r="D4119">
        <v>90</v>
      </c>
      <c r="E4119" t="s">
        <v>6</v>
      </c>
      <c r="F4119">
        <v>27</v>
      </c>
      <c r="G4119" t="s">
        <v>1</v>
      </c>
      <c r="H4119" t="s">
        <v>18</v>
      </c>
      <c r="I4119" t="s">
        <v>11</v>
      </c>
    </row>
    <row r="4120" spans="1:9">
      <c r="A4120">
        <v>4119</v>
      </c>
      <c r="B4120">
        <v>1334</v>
      </c>
      <c r="C4120">
        <v>5</v>
      </c>
      <c r="D4120">
        <v>163</v>
      </c>
      <c r="E4120" t="s">
        <v>6</v>
      </c>
      <c r="F4120">
        <v>24</v>
      </c>
      <c r="G4120" t="s">
        <v>1</v>
      </c>
      <c r="H4120" t="s">
        <v>17</v>
      </c>
      <c r="I4120" t="s">
        <v>12</v>
      </c>
    </row>
    <row r="4121" spans="1:9">
      <c r="A4121">
        <v>4120</v>
      </c>
      <c r="B4121">
        <v>1604</v>
      </c>
      <c r="C4121">
        <v>3</v>
      </c>
      <c r="D4121">
        <v>90</v>
      </c>
      <c r="E4121" t="s">
        <v>6</v>
      </c>
      <c r="F4121">
        <v>21</v>
      </c>
      <c r="G4121" t="s">
        <v>1</v>
      </c>
      <c r="H4121" t="s">
        <v>18</v>
      </c>
      <c r="I4121" t="s">
        <v>10</v>
      </c>
    </row>
    <row r="4122" spans="1:9">
      <c r="A4122">
        <v>4121</v>
      </c>
      <c r="B4122">
        <v>2078</v>
      </c>
      <c r="C4122">
        <v>3</v>
      </c>
      <c r="D4122">
        <v>90</v>
      </c>
      <c r="E4122" t="s">
        <v>5</v>
      </c>
      <c r="F4122">
        <v>21</v>
      </c>
      <c r="G4122" t="s">
        <v>1</v>
      </c>
      <c r="H4122" t="s">
        <v>18</v>
      </c>
      <c r="I4122" t="s">
        <v>10</v>
      </c>
    </row>
    <row r="4123" spans="1:9">
      <c r="A4123">
        <v>4122</v>
      </c>
      <c r="B4123">
        <v>888</v>
      </c>
      <c r="C4123">
        <v>3</v>
      </c>
      <c r="D4123">
        <v>218</v>
      </c>
      <c r="E4123" t="s">
        <v>5</v>
      </c>
      <c r="F4123">
        <v>35</v>
      </c>
      <c r="G4123" t="s">
        <v>1</v>
      </c>
      <c r="H4123" t="s">
        <v>18</v>
      </c>
      <c r="I4123" t="s">
        <v>10</v>
      </c>
    </row>
    <row r="4124" spans="1:9">
      <c r="A4124">
        <v>4123</v>
      </c>
      <c r="B4124">
        <v>884</v>
      </c>
      <c r="C4124">
        <v>8</v>
      </c>
      <c r="D4124">
        <v>40</v>
      </c>
      <c r="E4124" t="s">
        <v>6</v>
      </c>
      <c r="F4124">
        <v>27</v>
      </c>
      <c r="G4124" t="s">
        <v>2</v>
      </c>
      <c r="H4124" t="s">
        <v>18</v>
      </c>
      <c r="I4124" t="s">
        <v>23</v>
      </c>
    </row>
    <row r="4125" spans="1:9">
      <c r="A4125">
        <v>4124</v>
      </c>
      <c r="B4125">
        <v>791</v>
      </c>
      <c r="C4125">
        <v>4</v>
      </c>
      <c r="D4125">
        <v>166</v>
      </c>
      <c r="E4125" t="s">
        <v>6</v>
      </c>
      <c r="F4125">
        <v>30</v>
      </c>
      <c r="G4125" t="s">
        <v>1</v>
      </c>
      <c r="H4125" t="s">
        <v>17</v>
      </c>
      <c r="I4125" t="s">
        <v>11</v>
      </c>
    </row>
    <row r="4126" spans="1:9">
      <c r="A4126">
        <v>4125</v>
      </c>
      <c r="B4126">
        <v>1834</v>
      </c>
      <c r="C4126">
        <v>1</v>
      </c>
      <c r="D4126">
        <v>193</v>
      </c>
      <c r="E4126" t="s">
        <v>6</v>
      </c>
      <c r="F4126">
        <v>25</v>
      </c>
      <c r="G4126" t="s">
        <v>1</v>
      </c>
      <c r="H4126" t="s">
        <v>17</v>
      </c>
      <c r="I4126" t="s">
        <v>8</v>
      </c>
    </row>
    <row r="4127" spans="1:9">
      <c r="A4127">
        <v>4126</v>
      </c>
      <c r="B4127">
        <v>1609</v>
      </c>
      <c r="C4127">
        <v>1</v>
      </c>
      <c r="D4127">
        <v>98</v>
      </c>
      <c r="E4127" t="s">
        <v>5</v>
      </c>
      <c r="F4127">
        <v>29</v>
      </c>
      <c r="G4127" t="s">
        <v>1</v>
      </c>
      <c r="H4127" t="s">
        <v>17</v>
      </c>
      <c r="I4127" t="s">
        <v>8</v>
      </c>
    </row>
    <row r="4128" spans="1:9">
      <c r="A4128">
        <v>4127</v>
      </c>
      <c r="B4128">
        <v>1857</v>
      </c>
      <c r="C4128">
        <v>3</v>
      </c>
      <c r="D4128">
        <v>124</v>
      </c>
      <c r="E4128" t="s">
        <v>6</v>
      </c>
      <c r="F4128">
        <v>18</v>
      </c>
      <c r="G4128" t="s">
        <v>1</v>
      </c>
      <c r="H4128" t="s">
        <v>17</v>
      </c>
      <c r="I4128" t="s">
        <v>10</v>
      </c>
    </row>
    <row r="4129" spans="1:9">
      <c r="A4129">
        <v>4128</v>
      </c>
      <c r="B4129">
        <v>167</v>
      </c>
      <c r="C4129">
        <v>9</v>
      </c>
      <c r="D4129">
        <v>90</v>
      </c>
      <c r="E4129" t="s">
        <v>5</v>
      </c>
      <c r="F4129">
        <v>26</v>
      </c>
      <c r="G4129" t="s">
        <v>2</v>
      </c>
      <c r="H4129" t="s">
        <v>18</v>
      </c>
      <c r="I4129" t="s">
        <v>24</v>
      </c>
    </row>
    <row r="4130" spans="1:9">
      <c r="A4130">
        <v>4129</v>
      </c>
      <c r="B4130">
        <v>698</v>
      </c>
      <c r="C4130">
        <v>4</v>
      </c>
      <c r="D4130">
        <v>90</v>
      </c>
      <c r="E4130" t="s">
        <v>5</v>
      </c>
      <c r="F4130">
        <v>24</v>
      </c>
      <c r="G4130" t="s">
        <v>1</v>
      </c>
      <c r="H4130" t="s">
        <v>18</v>
      </c>
      <c r="I4130" t="s">
        <v>11</v>
      </c>
    </row>
    <row r="4131" spans="1:9">
      <c r="A4131">
        <v>4130</v>
      </c>
      <c r="B4131">
        <v>203</v>
      </c>
      <c r="C4131">
        <v>1</v>
      </c>
      <c r="D4131">
        <v>180</v>
      </c>
      <c r="E4131" t="s">
        <v>5</v>
      </c>
      <c r="F4131">
        <v>29</v>
      </c>
      <c r="G4131" t="s">
        <v>1</v>
      </c>
      <c r="H4131" t="s">
        <v>18</v>
      </c>
      <c r="I4131" t="s">
        <v>8</v>
      </c>
    </row>
    <row r="4132" spans="1:9">
      <c r="A4132">
        <v>4131</v>
      </c>
      <c r="B4132">
        <v>884</v>
      </c>
      <c r="C4132">
        <v>1</v>
      </c>
      <c r="D4132">
        <v>160</v>
      </c>
      <c r="E4132" t="s">
        <v>6</v>
      </c>
      <c r="F4132">
        <v>27</v>
      </c>
      <c r="G4132" t="s">
        <v>1</v>
      </c>
      <c r="H4132" t="s">
        <v>18</v>
      </c>
      <c r="I4132" t="s">
        <v>8</v>
      </c>
    </row>
    <row r="4133" spans="1:9">
      <c r="A4133">
        <v>4132</v>
      </c>
      <c r="B4133">
        <v>288</v>
      </c>
      <c r="C4133">
        <v>1</v>
      </c>
      <c r="D4133">
        <v>198</v>
      </c>
      <c r="E4133" t="s">
        <v>5</v>
      </c>
      <c r="F4133">
        <v>28</v>
      </c>
      <c r="G4133" t="s">
        <v>1</v>
      </c>
      <c r="H4133" t="s">
        <v>18</v>
      </c>
      <c r="I4133" t="s">
        <v>8</v>
      </c>
    </row>
    <row r="4134" spans="1:9">
      <c r="A4134">
        <v>4133</v>
      </c>
      <c r="B4134">
        <v>1723</v>
      </c>
      <c r="C4134">
        <v>4</v>
      </c>
      <c r="D4134">
        <v>193</v>
      </c>
      <c r="E4134" t="s">
        <v>6</v>
      </c>
      <c r="F4134">
        <v>21</v>
      </c>
      <c r="G4134" t="s">
        <v>1</v>
      </c>
      <c r="H4134" t="s">
        <v>17</v>
      </c>
      <c r="I4134" t="s">
        <v>11</v>
      </c>
    </row>
    <row r="4135" spans="1:9">
      <c r="A4135">
        <v>4134</v>
      </c>
      <c r="B4135">
        <v>153</v>
      </c>
      <c r="C4135">
        <v>3</v>
      </c>
      <c r="D4135">
        <v>168</v>
      </c>
      <c r="E4135" t="s">
        <v>5</v>
      </c>
      <c r="F4135">
        <v>34</v>
      </c>
      <c r="G4135" t="s">
        <v>1</v>
      </c>
      <c r="H4135" t="s">
        <v>17</v>
      </c>
      <c r="I4135" t="s">
        <v>10</v>
      </c>
    </row>
    <row r="4136" spans="1:9">
      <c r="A4136">
        <v>4135</v>
      </c>
      <c r="B4136">
        <v>1370</v>
      </c>
      <c r="C4136">
        <v>8</v>
      </c>
      <c r="D4136">
        <v>273</v>
      </c>
      <c r="E4136" t="s">
        <v>6</v>
      </c>
      <c r="F4136">
        <v>35</v>
      </c>
      <c r="G4136" t="s">
        <v>2</v>
      </c>
      <c r="H4136" t="s">
        <v>18</v>
      </c>
      <c r="I4136" t="s">
        <v>23</v>
      </c>
    </row>
    <row r="4137" spans="1:9">
      <c r="A4137">
        <v>4136</v>
      </c>
      <c r="B4137">
        <v>1736</v>
      </c>
      <c r="C4137">
        <v>2</v>
      </c>
      <c r="D4137">
        <v>148</v>
      </c>
      <c r="E4137" t="s">
        <v>6</v>
      </c>
      <c r="F4137">
        <v>41</v>
      </c>
      <c r="G4137" t="s">
        <v>1</v>
      </c>
      <c r="H4137" t="s">
        <v>17</v>
      </c>
      <c r="I4137" t="s">
        <v>9</v>
      </c>
    </row>
    <row r="4138" spans="1:9">
      <c r="A4138">
        <v>4137</v>
      </c>
      <c r="B4138">
        <v>1477</v>
      </c>
      <c r="C4138">
        <v>4</v>
      </c>
      <c r="D4138">
        <v>173</v>
      </c>
      <c r="E4138" t="s">
        <v>5</v>
      </c>
      <c r="F4138">
        <v>29</v>
      </c>
      <c r="G4138" t="s">
        <v>1</v>
      </c>
      <c r="H4138" t="s">
        <v>17</v>
      </c>
      <c r="I4138" t="s">
        <v>11</v>
      </c>
    </row>
    <row r="4139" spans="1:9">
      <c r="A4139">
        <v>4138</v>
      </c>
      <c r="B4139">
        <v>1135</v>
      </c>
      <c r="C4139">
        <v>4</v>
      </c>
      <c r="D4139">
        <v>224</v>
      </c>
      <c r="E4139" t="s">
        <v>5</v>
      </c>
      <c r="F4139">
        <v>25</v>
      </c>
      <c r="G4139" t="s">
        <v>1</v>
      </c>
      <c r="H4139" t="s">
        <v>18</v>
      </c>
      <c r="I4139" t="s">
        <v>11</v>
      </c>
    </row>
    <row r="4140" spans="1:9">
      <c r="A4140">
        <v>4139</v>
      </c>
      <c r="B4140">
        <v>456</v>
      </c>
      <c r="C4140">
        <v>5</v>
      </c>
      <c r="D4140">
        <v>189</v>
      </c>
      <c r="E4140" t="s">
        <v>5</v>
      </c>
      <c r="F4140">
        <v>32</v>
      </c>
      <c r="G4140" t="s">
        <v>1</v>
      </c>
      <c r="H4140" t="s">
        <v>18</v>
      </c>
      <c r="I4140" t="s">
        <v>12</v>
      </c>
    </row>
    <row r="4141" spans="1:9">
      <c r="A4141">
        <v>4140</v>
      </c>
      <c r="B4141">
        <v>872</v>
      </c>
      <c r="C4141">
        <v>5</v>
      </c>
      <c r="D4141">
        <v>216</v>
      </c>
      <c r="E4141" t="s">
        <v>6</v>
      </c>
      <c r="F4141">
        <v>24</v>
      </c>
      <c r="G4141" t="s">
        <v>1</v>
      </c>
      <c r="H4141" t="s">
        <v>17</v>
      </c>
      <c r="I4141" t="s">
        <v>12</v>
      </c>
    </row>
    <row r="4142" spans="1:9">
      <c r="A4142">
        <v>4141</v>
      </c>
      <c r="B4142">
        <v>36</v>
      </c>
      <c r="C4142">
        <v>9</v>
      </c>
      <c r="D4142">
        <v>90</v>
      </c>
      <c r="E4142" t="s">
        <v>6</v>
      </c>
      <c r="F4142">
        <v>24</v>
      </c>
      <c r="G4142" t="s">
        <v>2</v>
      </c>
      <c r="H4142" t="s">
        <v>18</v>
      </c>
      <c r="I4142" t="s">
        <v>24</v>
      </c>
    </row>
    <row r="4143" spans="1:9">
      <c r="A4143">
        <v>4142</v>
      </c>
      <c r="B4143">
        <v>662</v>
      </c>
      <c r="C4143">
        <v>9</v>
      </c>
      <c r="D4143">
        <v>40</v>
      </c>
      <c r="E4143" t="s">
        <v>5</v>
      </c>
      <c r="F4143">
        <v>40</v>
      </c>
      <c r="G4143" t="s">
        <v>2</v>
      </c>
      <c r="H4143" t="s">
        <v>18</v>
      </c>
      <c r="I4143" t="s">
        <v>24</v>
      </c>
    </row>
    <row r="4144" spans="1:9">
      <c r="A4144">
        <v>4143</v>
      </c>
      <c r="B4144">
        <v>542</v>
      </c>
      <c r="C4144">
        <v>6</v>
      </c>
      <c r="D4144">
        <v>234</v>
      </c>
      <c r="E4144" t="s">
        <v>5</v>
      </c>
      <c r="F4144">
        <v>35</v>
      </c>
      <c r="G4144" t="s">
        <v>2</v>
      </c>
      <c r="H4144" t="s">
        <v>17</v>
      </c>
      <c r="I4144" t="s">
        <v>21</v>
      </c>
    </row>
    <row r="4145" spans="1:9">
      <c r="A4145">
        <v>4144</v>
      </c>
      <c r="B4145">
        <v>1832</v>
      </c>
      <c r="C4145">
        <v>1</v>
      </c>
      <c r="D4145">
        <v>90</v>
      </c>
      <c r="E4145" t="s">
        <v>6</v>
      </c>
      <c r="F4145">
        <v>29</v>
      </c>
      <c r="G4145" t="s">
        <v>1</v>
      </c>
      <c r="H4145" t="s">
        <v>18</v>
      </c>
      <c r="I4145" t="s">
        <v>8</v>
      </c>
    </row>
    <row r="4146" spans="1:9">
      <c r="A4146">
        <v>4145</v>
      </c>
      <c r="B4146">
        <v>1382</v>
      </c>
      <c r="C4146">
        <v>3</v>
      </c>
      <c r="D4146">
        <v>138</v>
      </c>
      <c r="E4146" t="s">
        <v>6</v>
      </c>
      <c r="F4146">
        <v>30</v>
      </c>
      <c r="G4146" t="s">
        <v>1</v>
      </c>
      <c r="H4146" t="s">
        <v>17</v>
      </c>
      <c r="I4146" t="s">
        <v>10</v>
      </c>
    </row>
    <row r="4147" spans="1:9">
      <c r="A4147">
        <v>4146</v>
      </c>
      <c r="B4147">
        <v>1444</v>
      </c>
      <c r="C4147">
        <v>9</v>
      </c>
      <c r="D4147">
        <v>90</v>
      </c>
      <c r="E4147" t="s">
        <v>6</v>
      </c>
      <c r="F4147">
        <v>20</v>
      </c>
      <c r="G4147" t="s">
        <v>2</v>
      </c>
      <c r="H4147" t="s">
        <v>18</v>
      </c>
      <c r="I4147" t="s">
        <v>24</v>
      </c>
    </row>
    <row r="4148" spans="1:9">
      <c r="A4148">
        <v>4147</v>
      </c>
      <c r="B4148">
        <v>1806</v>
      </c>
      <c r="C4148">
        <v>3</v>
      </c>
      <c r="D4148">
        <v>145</v>
      </c>
      <c r="E4148" t="s">
        <v>5</v>
      </c>
      <c r="F4148">
        <v>35</v>
      </c>
      <c r="G4148" t="s">
        <v>1</v>
      </c>
      <c r="H4148" t="s">
        <v>17</v>
      </c>
      <c r="I4148" t="s">
        <v>10</v>
      </c>
    </row>
    <row r="4149" spans="1:9">
      <c r="A4149">
        <v>4148</v>
      </c>
      <c r="B4149">
        <v>1734</v>
      </c>
      <c r="C4149">
        <v>1</v>
      </c>
      <c r="D4149">
        <v>90</v>
      </c>
      <c r="E4149" t="s">
        <v>6</v>
      </c>
      <c r="F4149">
        <v>30</v>
      </c>
      <c r="G4149" t="s">
        <v>1</v>
      </c>
      <c r="H4149" t="s">
        <v>18</v>
      </c>
      <c r="I4149" t="s">
        <v>8</v>
      </c>
    </row>
    <row r="4150" spans="1:9">
      <c r="A4150">
        <v>4149</v>
      </c>
      <c r="B4150">
        <v>955</v>
      </c>
      <c r="C4150">
        <v>2</v>
      </c>
      <c r="D4150">
        <v>90</v>
      </c>
      <c r="E4150" t="s">
        <v>6</v>
      </c>
      <c r="F4150">
        <v>40</v>
      </c>
      <c r="G4150" t="s">
        <v>1</v>
      </c>
      <c r="H4150" t="s">
        <v>18</v>
      </c>
      <c r="I4150" t="s">
        <v>9</v>
      </c>
    </row>
    <row r="4151" spans="1:9">
      <c r="A4151">
        <v>4150</v>
      </c>
      <c r="B4151">
        <v>919</v>
      </c>
      <c r="C4151">
        <v>9</v>
      </c>
      <c r="D4151">
        <v>271</v>
      </c>
      <c r="E4151" t="s">
        <v>5</v>
      </c>
      <c r="F4151">
        <v>27</v>
      </c>
      <c r="G4151" t="s">
        <v>2</v>
      </c>
      <c r="H4151" t="s">
        <v>17</v>
      </c>
      <c r="I4151" t="s">
        <v>24</v>
      </c>
    </row>
    <row r="4152" spans="1:9">
      <c r="A4152">
        <v>4151</v>
      </c>
      <c r="B4152">
        <v>2074</v>
      </c>
      <c r="C4152">
        <v>5</v>
      </c>
      <c r="D4152">
        <v>133</v>
      </c>
      <c r="E4152" t="s">
        <v>6</v>
      </c>
      <c r="F4152">
        <v>32</v>
      </c>
      <c r="G4152" t="s">
        <v>1</v>
      </c>
      <c r="H4152" t="s">
        <v>17</v>
      </c>
      <c r="I4152" t="s">
        <v>12</v>
      </c>
    </row>
    <row r="4153" spans="1:9">
      <c r="A4153">
        <v>4152</v>
      </c>
      <c r="B4153">
        <v>1728</v>
      </c>
      <c r="C4153">
        <v>7</v>
      </c>
      <c r="D4153">
        <v>40</v>
      </c>
      <c r="E4153" t="s">
        <v>6</v>
      </c>
      <c r="F4153">
        <v>20</v>
      </c>
      <c r="G4153" t="s">
        <v>2</v>
      </c>
      <c r="H4153" t="s">
        <v>18</v>
      </c>
      <c r="I4153" t="s">
        <v>22</v>
      </c>
    </row>
    <row r="4154" spans="1:9">
      <c r="A4154">
        <v>4153</v>
      </c>
      <c r="B4154">
        <v>341</v>
      </c>
      <c r="C4154">
        <v>3</v>
      </c>
      <c r="D4154">
        <v>90</v>
      </c>
      <c r="E4154" t="s">
        <v>6</v>
      </c>
      <c r="F4154">
        <v>19</v>
      </c>
      <c r="G4154" t="s">
        <v>1</v>
      </c>
      <c r="H4154" t="s">
        <v>18</v>
      </c>
      <c r="I4154" t="s">
        <v>10</v>
      </c>
    </row>
    <row r="4155" spans="1:9">
      <c r="A4155">
        <v>4154</v>
      </c>
      <c r="B4155">
        <v>285</v>
      </c>
      <c r="C4155">
        <v>7</v>
      </c>
      <c r="D4155">
        <v>90</v>
      </c>
      <c r="E4155" t="s">
        <v>5</v>
      </c>
      <c r="F4155">
        <v>31</v>
      </c>
      <c r="G4155" t="s">
        <v>2</v>
      </c>
      <c r="H4155" t="s">
        <v>18</v>
      </c>
      <c r="I4155" t="s">
        <v>22</v>
      </c>
    </row>
    <row r="4156" spans="1:9">
      <c r="A4156">
        <v>4155</v>
      </c>
      <c r="B4156">
        <v>1871</v>
      </c>
      <c r="C4156">
        <v>8</v>
      </c>
      <c r="D4156">
        <v>40</v>
      </c>
      <c r="E4156" t="s">
        <v>5</v>
      </c>
      <c r="F4156">
        <v>21</v>
      </c>
      <c r="G4156" t="s">
        <v>2</v>
      </c>
      <c r="H4156" t="s">
        <v>18</v>
      </c>
      <c r="I4156" t="s">
        <v>23</v>
      </c>
    </row>
    <row r="4157" spans="1:9">
      <c r="A4157">
        <v>4156</v>
      </c>
      <c r="B4157">
        <v>2018</v>
      </c>
      <c r="C4157">
        <v>4</v>
      </c>
      <c r="D4157">
        <v>93</v>
      </c>
      <c r="E4157" t="s">
        <v>6</v>
      </c>
      <c r="F4157">
        <v>41</v>
      </c>
      <c r="G4157" t="s">
        <v>1</v>
      </c>
      <c r="H4157" t="s">
        <v>18</v>
      </c>
      <c r="I4157" t="s">
        <v>11</v>
      </c>
    </row>
    <row r="4158" spans="1:9">
      <c r="A4158">
        <v>4157</v>
      </c>
      <c r="B4158">
        <v>1742</v>
      </c>
      <c r="C4158">
        <v>8</v>
      </c>
      <c r="D4158">
        <v>162</v>
      </c>
      <c r="E4158" t="s">
        <v>6</v>
      </c>
      <c r="F4158">
        <v>30</v>
      </c>
      <c r="G4158" t="s">
        <v>2</v>
      </c>
      <c r="H4158" t="s">
        <v>17</v>
      </c>
      <c r="I4158" t="s">
        <v>23</v>
      </c>
    </row>
    <row r="4159" spans="1:9">
      <c r="A4159">
        <v>4158</v>
      </c>
      <c r="B4159">
        <v>79</v>
      </c>
      <c r="C4159">
        <v>3</v>
      </c>
      <c r="D4159">
        <v>144</v>
      </c>
      <c r="E4159" t="s">
        <v>6</v>
      </c>
      <c r="F4159">
        <v>33</v>
      </c>
      <c r="G4159" t="s">
        <v>1</v>
      </c>
      <c r="H4159" t="s">
        <v>18</v>
      </c>
      <c r="I4159" t="s">
        <v>10</v>
      </c>
    </row>
    <row r="4160" spans="1:9">
      <c r="A4160">
        <v>4159</v>
      </c>
      <c r="B4160">
        <v>54</v>
      </c>
      <c r="C4160">
        <v>4</v>
      </c>
      <c r="D4160">
        <v>118</v>
      </c>
      <c r="E4160" t="s">
        <v>6</v>
      </c>
      <c r="F4160">
        <v>33</v>
      </c>
      <c r="G4160" t="s">
        <v>1</v>
      </c>
      <c r="H4160" t="s">
        <v>18</v>
      </c>
      <c r="I4160" t="s">
        <v>11</v>
      </c>
    </row>
    <row r="4161" spans="1:9">
      <c r="A4161">
        <v>4160</v>
      </c>
      <c r="B4161">
        <v>896</v>
      </c>
      <c r="C4161">
        <v>5</v>
      </c>
      <c r="D4161">
        <v>139</v>
      </c>
      <c r="E4161" t="s">
        <v>5</v>
      </c>
      <c r="F4161">
        <v>33</v>
      </c>
      <c r="G4161" t="s">
        <v>1</v>
      </c>
      <c r="H4161" t="s">
        <v>17</v>
      </c>
      <c r="I4161" t="s">
        <v>12</v>
      </c>
    </row>
    <row r="4162" spans="1:9">
      <c r="A4162">
        <v>4161</v>
      </c>
      <c r="B4162">
        <v>1500</v>
      </c>
      <c r="C4162">
        <v>2</v>
      </c>
      <c r="D4162">
        <v>104</v>
      </c>
      <c r="E4162" t="s">
        <v>6</v>
      </c>
      <c r="F4162">
        <v>22</v>
      </c>
      <c r="G4162" t="s">
        <v>1</v>
      </c>
      <c r="H4162" t="s">
        <v>18</v>
      </c>
      <c r="I4162" t="s">
        <v>9</v>
      </c>
    </row>
    <row r="4163" spans="1:9">
      <c r="A4163">
        <v>4162</v>
      </c>
      <c r="B4163">
        <v>1158</v>
      </c>
      <c r="C4163">
        <v>9</v>
      </c>
      <c r="D4163">
        <v>40</v>
      </c>
      <c r="E4163" t="s">
        <v>6</v>
      </c>
      <c r="F4163">
        <v>24</v>
      </c>
      <c r="G4163" t="s">
        <v>2</v>
      </c>
      <c r="H4163" t="s">
        <v>18</v>
      </c>
      <c r="I4163" t="s">
        <v>24</v>
      </c>
    </row>
    <row r="4164" spans="1:9">
      <c r="A4164">
        <v>4163</v>
      </c>
      <c r="B4164">
        <v>342</v>
      </c>
      <c r="C4164">
        <v>4</v>
      </c>
      <c r="D4164">
        <v>118</v>
      </c>
      <c r="E4164" t="s">
        <v>6</v>
      </c>
      <c r="F4164">
        <v>18</v>
      </c>
      <c r="G4164" t="s">
        <v>1</v>
      </c>
      <c r="H4164" t="s">
        <v>18</v>
      </c>
      <c r="I4164" t="s">
        <v>11</v>
      </c>
    </row>
    <row r="4165" spans="1:9">
      <c r="A4165">
        <v>4164</v>
      </c>
      <c r="B4165">
        <v>917</v>
      </c>
      <c r="C4165">
        <v>4</v>
      </c>
      <c r="D4165">
        <v>89</v>
      </c>
      <c r="E4165" t="s">
        <v>6</v>
      </c>
      <c r="F4165">
        <v>24</v>
      </c>
      <c r="G4165" t="s">
        <v>1</v>
      </c>
      <c r="H4165" t="s">
        <v>18</v>
      </c>
      <c r="I4165" t="s">
        <v>11</v>
      </c>
    </row>
    <row r="4166" spans="1:9">
      <c r="A4166">
        <v>4165</v>
      </c>
      <c r="B4166">
        <v>1826</v>
      </c>
      <c r="C4166">
        <v>4</v>
      </c>
      <c r="D4166">
        <v>82</v>
      </c>
      <c r="E4166" t="s">
        <v>5</v>
      </c>
      <c r="F4166">
        <v>25</v>
      </c>
      <c r="G4166" t="s">
        <v>1</v>
      </c>
      <c r="H4166" t="s">
        <v>17</v>
      </c>
      <c r="I4166" t="s">
        <v>11</v>
      </c>
    </row>
    <row r="4167" spans="1:9">
      <c r="A4167">
        <v>4166</v>
      </c>
      <c r="B4167">
        <v>1746</v>
      </c>
      <c r="C4167">
        <v>1</v>
      </c>
      <c r="D4167">
        <v>147</v>
      </c>
      <c r="E4167" t="s">
        <v>5</v>
      </c>
      <c r="F4167">
        <v>30</v>
      </c>
      <c r="G4167" t="s">
        <v>1</v>
      </c>
      <c r="H4167" t="s">
        <v>18</v>
      </c>
      <c r="I4167" t="s">
        <v>8</v>
      </c>
    </row>
    <row r="4168" spans="1:9">
      <c r="A4168">
        <v>4167</v>
      </c>
      <c r="B4168">
        <v>1850</v>
      </c>
      <c r="C4168">
        <v>9</v>
      </c>
      <c r="D4168">
        <v>40</v>
      </c>
      <c r="E4168" t="s">
        <v>5</v>
      </c>
      <c r="F4168">
        <v>35</v>
      </c>
      <c r="G4168" t="s">
        <v>2</v>
      </c>
      <c r="H4168" t="s">
        <v>18</v>
      </c>
      <c r="I4168" t="s">
        <v>24</v>
      </c>
    </row>
    <row r="4169" spans="1:9">
      <c r="A4169">
        <v>4168</v>
      </c>
      <c r="B4169">
        <v>1316</v>
      </c>
      <c r="C4169">
        <v>8</v>
      </c>
      <c r="D4169">
        <v>40</v>
      </c>
      <c r="E4169" t="s">
        <v>6</v>
      </c>
      <c r="F4169">
        <v>35</v>
      </c>
      <c r="G4169" t="s">
        <v>2</v>
      </c>
      <c r="H4169" t="s">
        <v>18</v>
      </c>
      <c r="I4169" t="s">
        <v>23</v>
      </c>
    </row>
    <row r="4170" spans="1:9">
      <c r="A4170">
        <v>4169</v>
      </c>
      <c r="B4170">
        <v>1417</v>
      </c>
      <c r="C4170">
        <v>8</v>
      </c>
      <c r="D4170">
        <v>90</v>
      </c>
      <c r="E4170" t="s">
        <v>5</v>
      </c>
      <c r="F4170">
        <v>32</v>
      </c>
      <c r="G4170" t="s">
        <v>2</v>
      </c>
      <c r="H4170" t="s">
        <v>18</v>
      </c>
      <c r="I4170" t="s">
        <v>23</v>
      </c>
    </row>
    <row r="4171" spans="1:9">
      <c r="A4171">
        <v>4170</v>
      </c>
      <c r="B4171">
        <v>735</v>
      </c>
      <c r="C4171">
        <v>2</v>
      </c>
      <c r="D4171">
        <v>90</v>
      </c>
      <c r="E4171" t="s">
        <v>5</v>
      </c>
      <c r="F4171">
        <v>32</v>
      </c>
      <c r="G4171" t="s">
        <v>1</v>
      </c>
      <c r="H4171" t="s">
        <v>18</v>
      </c>
      <c r="I4171" t="s">
        <v>9</v>
      </c>
    </row>
    <row r="4172" spans="1:9">
      <c r="A4172">
        <v>4171</v>
      </c>
      <c r="B4172">
        <v>623</v>
      </c>
      <c r="C4172">
        <v>2</v>
      </c>
      <c r="D4172">
        <v>180</v>
      </c>
      <c r="E4172" t="s">
        <v>5</v>
      </c>
      <c r="F4172">
        <v>22</v>
      </c>
      <c r="G4172" t="s">
        <v>1</v>
      </c>
      <c r="H4172" t="s">
        <v>18</v>
      </c>
      <c r="I4172" t="s">
        <v>9</v>
      </c>
    </row>
    <row r="4173" spans="1:9">
      <c r="A4173">
        <v>4172</v>
      </c>
      <c r="B4173">
        <v>1469</v>
      </c>
      <c r="C4173">
        <v>1</v>
      </c>
      <c r="D4173">
        <v>166</v>
      </c>
      <c r="E4173" t="s">
        <v>6</v>
      </c>
      <c r="F4173">
        <v>22</v>
      </c>
      <c r="G4173" t="s">
        <v>1</v>
      </c>
      <c r="H4173" t="s">
        <v>17</v>
      </c>
      <c r="I4173" t="s">
        <v>8</v>
      </c>
    </row>
    <row r="4174" spans="1:9">
      <c r="A4174">
        <v>4173</v>
      </c>
      <c r="B4174">
        <v>51</v>
      </c>
      <c r="C4174">
        <v>2</v>
      </c>
      <c r="D4174">
        <v>138</v>
      </c>
      <c r="E4174" t="s">
        <v>6</v>
      </c>
      <c r="F4174">
        <v>44</v>
      </c>
      <c r="G4174" t="s">
        <v>1</v>
      </c>
      <c r="H4174" t="s">
        <v>17</v>
      </c>
      <c r="I4174" t="s">
        <v>9</v>
      </c>
    </row>
    <row r="4175" spans="1:9">
      <c r="A4175">
        <v>4174</v>
      </c>
      <c r="B4175">
        <v>1456</v>
      </c>
      <c r="C4175">
        <v>8</v>
      </c>
      <c r="D4175">
        <v>40</v>
      </c>
      <c r="E4175" t="s">
        <v>6</v>
      </c>
      <c r="F4175">
        <v>37</v>
      </c>
      <c r="G4175" t="s">
        <v>2</v>
      </c>
      <c r="H4175" t="s">
        <v>18</v>
      </c>
      <c r="I4175" t="s">
        <v>23</v>
      </c>
    </row>
    <row r="4176" spans="1:9">
      <c r="A4176">
        <v>4175</v>
      </c>
      <c r="B4176">
        <v>1942</v>
      </c>
      <c r="C4176">
        <v>1</v>
      </c>
      <c r="D4176">
        <v>178</v>
      </c>
      <c r="E4176" t="s">
        <v>6</v>
      </c>
      <c r="F4176">
        <v>23</v>
      </c>
      <c r="G4176" t="s">
        <v>1</v>
      </c>
      <c r="H4176" t="s">
        <v>18</v>
      </c>
      <c r="I4176" t="s">
        <v>8</v>
      </c>
    </row>
    <row r="4177" spans="1:9">
      <c r="A4177">
        <v>4176</v>
      </c>
      <c r="B4177">
        <v>1676</v>
      </c>
      <c r="C4177">
        <v>7</v>
      </c>
      <c r="D4177">
        <v>90</v>
      </c>
      <c r="E4177" t="s">
        <v>5</v>
      </c>
      <c r="F4177">
        <v>20</v>
      </c>
      <c r="G4177" t="s">
        <v>2</v>
      </c>
      <c r="H4177" t="s">
        <v>18</v>
      </c>
      <c r="I4177" t="s">
        <v>22</v>
      </c>
    </row>
    <row r="4178" spans="1:9">
      <c r="A4178">
        <v>4177</v>
      </c>
      <c r="B4178">
        <v>2071</v>
      </c>
      <c r="C4178">
        <v>5</v>
      </c>
      <c r="D4178">
        <v>195</v>
      </c>
      <c r="E4178" t="s">
        <v>5</v>
      </c>
      <c r="F4178">
        <v>22</v>
      </c>
      <c r="G4178" t="s">
        <v>1</v>
      </c>
      <c r="H4178" t="s">
        <v>18</v>
      </c>
      <c r="I4178" t="s">
        <v>12</v>
      </c>
    </row>
    <row r="4179" spans="1:9">
      <c r="A4179">
        <v>4178</v>
      </c>
      <c r="B4179">
        <v>697</v>
      </c>
      <c r="C4179">
        <v>3</v>
      </c>
      <c r="D4179">
        <v>192</v>
      </c>
      <c r="E4179" t="s">
        <v>5</v>
      </c>
      <c r="F4179">
        <v>37</v>
      </c>
      <c r="G4179" t="s">
        <v>1</v>
      </c>
      <c r="H4179" t="s">
        <v>18</v>
      </c>
      <c r="I4179" t="s">
        <v>10</v>
      </c>
    </row>
    <row r="4180" spans="1:9">
      <c r="A4180">
        <v>4179</v>
      </c>
      <c r="B4180">
        <v>312</v>
      </c>
      <c r="C4180">
        <v>6</v>
      </c>
      <c r="D4180">
        <v>40</v>
      </c>
      <c r="E4180" t="s">
        <v>6</v>
      </c>
      <c r="F4180">
        <v>22</v>
      </c>
      <c r="G4180" t="s">
        <v>2</v>
      </c>
      <c r="H4180" t="s">
        <v>18</v>
      </c>
      <c r="I4180" t="s">
        <v>21</v>
      </c>
    </row>
    <row r="4181" spans="1:9">
      <c r="A4181">
        <v>4180</v>
      </c>
      <c r="B4181">
        <v>726</v>
      </c>
      <c r="C4181">
        <v>2</v>
      </c>
      <c r="D4181">
        <v>173</v>
      </c>
      <c r="E4181" t="s">
        <v>5</v>
      </c>
      <c r="F4181">
        <v>22</v>
      </c>
      <c r="G4181" t="s">
        <v>1</v>
      </c>
      <c r="H4181" t="s">
        <v>17</v>
      </c>
      <c r="I4181" t="s">
        <v>9</v>
      </c>
    </row>
    <row r="4182" spans="1:9">
      <c r="A4182">
        <v>4181</v>
      </c>
      <c r="B4182">
        <v>1698</v>
      </c>
      <c r="C4182">
        <v>3</v>
      </c>
      <c r="D4182">
        <v>90</v>
      </c>
      <c r="E4182" t="s">
        <v>5</v>
      </c>
      <c r="F4182">
        <v>19</v>
      </c>
      <c r="G4182" t="s">
        <v>1</v>
      </c>
      <c r="H4182" t="s">
        <v>18</v>
      </c>
      <c r="I4182" t="s">
        <v>10</v>
      </c>
    </row>
    <row r="4183" spans="1:9">
      <c r="A4183">
        <v>4182</v>
      </c>
      <c r="B4183">
        <v>1018</v>
      </c>
      <c r="C4183">
        <v>4</v>
      </c>
      <c r="D4183">
        <v>90</v>
      </c>
      <c r="E4183" t="s">
        <v>5</v>
      </c>
      <c r="F4183">
        <v>33</v>
      </c>
      <c r="G4183" t="s">
        <v>1</v>
      </c>
      <c r="H4183" t="s">
        <v>18</v>
      </c>
      <c r="I4183" t="s">
        <v>11</v>
      </c>
    </row>
    <row r="4184" spans="1:9">
      <c r="A4184">
        <v>4183</v>
      </c>
      <c r="B4184">
        <v>879</v>
      </c>
      <c r="C4184">
        <v>8</v>
      </c>
      <c r="D4184">
        <v>202</v>
      </c>
      <c r="E4184" t="s">
        <v>5</v>
      </c>
      <c r="F4184">
        <v>45</v>
      </c>
      <c r="G4184" t="s">
        <v>2</v>
      </c>
      <c r="H4184" t="s">
        <v>17</v>
      </c>
      <c r="I4184" t="s">
        <v>23</v>
      </c>
    </row>
    <row r="4185" spans="1:9">
      <c r="A4185">
        <v>4184</v>
      </c>
      <c r="B4185">
        <v>1869</v>
      </c>
      <c r="C4185">
        <v>1</v>
      </c>
      <c r="D4185">
        <v>124</v>
      </c>
      <c r="E4185" t="s">
        <v>6</v>
      </c>
      <c r="F4185">
        <v>33</v>
      </c>
      <c r="G4185" t="s">
        <v>1</v>
      </c>
      <c r="H4185" t="s">
        <v>17</v>
      </c>
      <c r="I4185" t="s">
        <v>8</v>
      </c>
    </row>
    <row r="4186" spans="1:9">
      <c r="A4186">
        <v>4185</v>
      </c>
      <c r="B4186">
        <v>1114</v>
      </c>
      <c r="C4186">
        <v>3</v>
      </c>
      <c r="D4186">
        <v>208</v>
      </c>
      <c r="E4186" t="s">
        <v>6</v>
      </c>
      <c r="F4186">
        <v>30</v>
      </c>
      <c r="G4186" t="s">
        <v>1</v>
      </c>
      <c r="H4186" t="s">
        <v>17</v>
      </c>
      <c r="I4186" t="s">
        <v>10</v>
      </c>
    </row>
    <row r="4187" spans="1:9">
      <c r="A4187">
        <v>4186</v>
      </c>
      <c r="B4187">
        <v>978</v>
      </c>
      <c r="C4187">
        <v>1</v>
      </c>
      <c r="D4187">
        <v>87</v>
      </c>
      <c r="E4187" t="s">
        <v>5</v>
      </c>
      <c r="F4187">
        <v>34</v>
      </c>
      <c r="G4187" t="s">
        <v>1</v>
      </c>
      <c r="H4187" t="s">
        <v>17</v>
      </c>
      <c r="I4187" t="s">
        <v>8</v>
      </c>
    </row>
    <row r="4188" spans="1:9">
      <c r="A4188">
        <v>4187</v>
      </c>
      <c r="B4188">
        <v>1322</v>
      </c>
      <c r="C4188">
        <v>2</v>
      </c>
      <c r="D4188">
        <v>110</v>
      </c>
      <c r="E4188" t="s">
        <v>5</v>
      </c>
      <c r="F4188">
        <v>30</v>
      </c>
      <c r="G4188" t="s">
        <v>1</v>
      </c>
      <c r="H4188" t="s">
        <v>18</v>
      </c>
      <c r="I4188" t="s">
        <v>9</v>
      </c>
    </row>
    <row r="4189" spans="1:9">
      <c r="A4189">
        <v>4188</v>
      </c>
      <c r="B4189">
        <v>1106</v>
      </c>
      <c r="C4189">
        <v>5</v>
      </c>
      <c r="D4189">
        <v>193</v>
      </c>
      <c r="E4189" t="s">
        <v>5</v>
      </c>
      <c r="F4189">
        <v>20</v>
      </c>
      <c r="G4189" t="s">
        <v>1</v>
      </c>
      <c r="H4189" t="s">
        <v>17</v>
      </c>
      <c r="I4189" t="s">
        <v>12</v>
      </c>
    </row>
    <row r="4190" spans="1:9">
      <c r="A4190">
        <v>4189</v>
      </c>
      <c r="B4190">
        <v>878</v>
      </c>
      <c r="C4190">
        <v>5</v>
      </c>
      <c r="D4190">
        <v>172</v>
      </c>
      <c r="E4190" t="s">
        <v>6</v>
      </c>
      <c r="F4190">
        <v>33</v>
      </c>
      <c r="G4190" t="s">
        <v>1</v>
      </c>
      <c r="H4190" t="s">
        <v>17</v>
      </c>
      <c r="I4190" t="s">
        <v>12</v>
      </c>
    </row>
    <row r="4191" spans="1:9">
      <c r="A4191">
        <v>4190</v>
      </c>
      <c r="B4191">
        <v>1577</v>
      </c>
      <c r="C4191">
        <v>1</v>
      </c>
      <c r="D4191">
        <v>90</v>
      </c>
      <c r="E4191" t="s">
        <v>6</v>
      </c>
      <c r="F4191">
        <v>23</v>
      </c>
      <c r="G4191" t="s">
        <v>1</v>
      </c>
      <c r="H4191" t="s">
        <v>18</v>
      </c>
      <c r="I4191" t="s">
        <v>8</v>
      </c>
    </row>
    <row r="4192" spans="1:9">
      <c r="A4192">
        <v>4191</v>
      </c>
      <c r="B4192">
        <v>204</v>
      </c>
      <c r="C4192">
        <v>7</v>
      </c>
      <c r="D4192">
        <v>40</v>
      </c>
      <c r="E4192" t="s">
        <v>5</v>
      </c>
      <c r="F4192">
        <v>35</v>
      </c>
      <c r="G4192" t="s">
        <v>2</v>
      </c>
      <c r="H4192" t="s">
        <v>18</v>
      </c>
      <c r="I4192" t="s">
        <v>22</v>
      </c>
    </row>
    <row r="4193" spans="1:9">
      <c r="A4193">
        <v>4192</v>
      </c>
      <c r="B4193">
        <v>1467</v>
      </c>
      <c r="C4193">
        <v>3</v>
      </c>
      <c r="D4193">
        <v>240</v>
      </c>
      <c r="E4193" t="s">
        <v>6</v>
      </c>
      <c r="F4193">
        <v>36</v>
      </c>
      <c r="G4193" t="s">
        <v>1</v>
      </c>
      <c r="H4193" t="s">
        <v>17</v>
      </c>
      <c r="I4193" t="s">
        <v>10</v>
      </c>
    </row>
    <row r="4194" spans="1:9">
      <c r="A4194">
        <v>4193</v>
      </c>
      <c r="B4194">
        <v>985</v>
      </c>
      <c r="C4194">
        <v>2</v>
      </c>
      <c r="D4194">
        <v>90</v>
      </c>
      <c r="E4194" t="s">
        <v>5</v>
      </c>
      <c r="F4194">
        <v>29</v>
      </c>
      <c r="G4194" t="s">
        <v>1</v>
      </c>
      <c r="H4194" t="s">
        <v>18</v>
      </c>
      <c r="I4194" t="s">
        <v>9</v>
      </c>
    </row>
    <row r="4195" spans="1:9">
      <c r="A4195">
        <v>4194</v>
      </c>
      <c r="B4195">
        <v>1313</v>
      </c>
      <c r="C4195">
        <v>6</v>
      </c>
      <c r="D4195">
        <v>90</v>
      </c>
      <c r="E4195" t="s">
        <v>6</v>
      </c>
      <c r="F4195">
        <v>25</v>
      </c>
      <c r="G4195" t="s">
        <v>2</v>
      </c>
      <c r="H4195" t="s">
        <v>18</v>
      </c>
      <c r="I4195" t="s">
        <v>21</v>
      </c>
    </row>
    <row r="4196" spans="1:9">
      <c r="A4196">
        <v>4195</v>
      </c>
      <c r="B4196">
        <v>933</v>
      </c>
      <c r="C4196">
        <v>3</v>
      </c>
      <c r="D4196">
        <v>93</v>
      </c>
      <c r="E4196" t="s">
        <v>6</v>
      </c>
      <c r="F4196">
        <v>31</v>
      </c>
      <c r="G4196" t="s">
        <v>1</v>
      </c>
      <c r="H4196" t="s">
        <v>18</v>
      </c>
      <c r="I4196" t="s">
        <v>10</v>
      </c>
    </row>
    <row r="4197" spans="1:9">
      <c r="A4197">
        <v>4196</v>
      </c>
      <c r="B4197">
        <v>1328</v>
      </c>
      <c r="C4197">
        <v>4</v>
      </c>
      <c r="D4197">
        <v>218</v>
      </c>
      <c r="E4197" t="s">
        <v>6</v>
      </c>
      <c r="F4197">
        <v>31</v>
      </c>
      <c r="G4197" t="s">
        <v>1</v>
      </c>
      <c r="H4197" t="s">
        <v>18</v>
      </c>
      <c r="I4197" t="s">
        <v>11</v>
      </c>
    </row>
    <row r="4198" spans="1:9">
      <c r="A4198">
        <v>4197</v>
      </c>
      <c r="B4198">
        <v>1623</v>
      </c>
      <c r="C4198">
        <v>4</v>
      </c>
      <c r="D4198">
        <v>99</v>
      </c>
      <c r="E4198" t="s">
        <v>6</v>
      </c>
      <c r="F4198">
        <v>22</v>
      </c>
      <c r="G4198" t="s">
        <v>1</v>
      </c>
      <c r="H4198" t="s">
        <v>18</v>
      </c>
      <c r="I4198" t="s">
        <v>11</v>
      </c>
    </row>
    <row r="4199" spans="1:9">
      <c r="A4199">
        <v>4198</v>
      </c>
      <c r="B4199">
        <v>118</v>
      </c>
      <c r="C4199">
        <v>9</v>
      </c>
      <c r="D4199">
        <v>40</v>
      </c>
      <c r="E4199" t="s">
        <v>6</v>
      </c>
      <c r="F4199">
        <v>27</v>
      </c>
      <c r="G4199" t="s">
        <v>2</v>
      </c>
      <c r="H4199" t="s">
        <v>18</v>
      </c>
      <c r="I4199" t="s">
        <v>24</v>
      </c>
    </row>
    <row r="4200" spans="1:9">
      <c r="A4200">
        <v>4199</v>
      </c>
      <c r="B4200">
        <v>1552</v>
      </c>
      <c r="C4200">
        <v>6</v>
      </c>
      <c r="D4200">
        <v>40</v>
      </c>
      <c r="E4200" t="s">
        <v>6</v>
      </c>
      <c r="F4200">
        <v>22</v>
      </c>
      <c r="G4200" t="s">
        <v>2</v>
      </c>
      <c r="H4200" t="s">
        <v>18</v>
      </c>
      <c r="I4200" t="s">
        <v>21</v>
      </c>
    </row>
    <row r="4201" spans="1:9">
      <c r="A4201">
        <v>4200</v>
      </c>
      <c r="B4201">
        <v>1624</v>
      </c>
      <c r="C4201">
        <v>4</v>
      </c>
      <c r="D4201">
        <v>245</v>
      </c>
      <c r="E4201" t="s">
        <v>5</v>
      </c>
      <c r="F4201">
        <v>21</v>
      </c>
      <c r="G4201" t="s">
        <v>1</v>
      </c>
      <c r="H4201" t="s">
        <v>18</v>
      </c>
      <c r="I4201" t="s">
        <v>11</v>
      </c>
    </row>
    <row r="4202" spans="1:9">
      <c r="A4202">
        <v>4201</v>
      </c>
      <c r="B4202">
        <v>2100</v>
      </c>
      <c r="C4202">
        <v>9</v>
      </c>
      <c r="D4202">
        <v>90</v>
      </c>
      <c r="E4202" t="s">
        <v>6</v>
      </c>
      <c r="F4202">
        <v>18</v>
      </c>
      <c r="G4202" t="s">
        <v>2</v>
      </c>
      <c r="H4202" t="s">
        <v>18</v>
      </c>
      <c r="I4202" t="s">
        <v>24</v>
      </c>
    </row>
    <row r="4203" spans="1:9">
      <c r="A4203">
        <v>4202</v>
      </c>
      <c r="B4203">
        <v>492</v>
      </c>
      <c r="C4203">
        <v>6</v>
      </c>
      <c r="D4203">
        <v>323</v>
      </c>
      <c r="E4203" t="s">
        <v>5</v>
      </c>
      <c r="F4203">
        <v>18</v>
      </c>
      <c r="G4203" t="s">
        <v>2</v>
      </c>
      <c r="H4203" t="s">
        <v>18</v>
      </c>
      <c r="I4203" t="s">
        <v>21</v>
      </c>
    </row>
    <row r="4204" spans="1:9">
      <c r="A4204">
        <v>4203</v>
      </c>
      <c r="B4204">
        <v>1902</v>
      </c>
      <c r="C4204">
        <v>4</v>
      </c>
      <c r="D4204">
        <v>176</v>
      </c>
      <c r="E4204" t="s">
        <v>6</v>
      </c>
      <c r="F4204">
        <v>19</v>
      </c>
      <c r="G4204" t="s">
        <v>1</v>
      </c>
      <c r="H4204" t="s">
        <v>18</v>
      </c>
      <c r="I4204" t="s">
        <v>11</v>
      </c>
    </row>
    <row r="4205" spans="1:9">
      <c r="A4205">
        <v>4204</v>
      </c>
      <c r="B4205">
        <v>1931</v>
      </c>
      <c r="C4205">
        <v>8</v>
      </c>
      <c r="D4205">
        <v>90</v>
      </c>
      <c r="E4205" t="s">
        <v>5</v>
      </c>
      <c r="F4205">
        <v>23</v>
      </c>
      <c r="G4205" t="s">
        <v>2</v>
      </c>
      <c r="H4205" t="s">
        <v>18</v>
      </c>
      <c r="I4205" t="s">
        <v>23</v>
      </c>
    </row>
    <row r="4206" spans="1:9">
      <c r="A4206">
        <v>4205</v>
      </c>
      <c r="B4206">
        <v>1742</v>
      </c>
      <c r="C4206">
        <v>5</v>
      </c>
      <c r="D4206">
        <v>90</v>
      </c>
      <c r="E4206" t="s">
        <v>6</v>
      </c>
      <c r="F4206">
        <v>30</v>
      </c>
      <c r="G4206" t="s">
        <v>1</v>
      </c>
      <c r="H4206" t="s">
        <v>18</v>
      </c>
      <c r="I4206" t="s">
        <v>12</v>
      </c>
    </row>
    <row r="4207" spans="1:9">
      <c r="A4207">
        <v>4206</v>
      </c>
      <c r="B4207">
        <v>154</v>
      </c>
      <c r="C4207">
        <v>1</v>
      </c>
      <c r="D4207">
        <v>109</v>
      </c>
      <c r="E4207" t="s">
        <v>6</v>
      </c>
      <c r="F4207">
        <v>34</v>
      </c>
      <c r="G4207" t="s">
        <v>1</v>
      </c>
      <c r="H4207" t="s">
        <v>18</v>
      </c>
      <c r="I4207" t="s">
        <v>8</v>
      </c>
    </row>
    <row r="4208" spans="1:9">
      <c r="A4208">
        <v>4207</v>
      </c>
      <c r="B4208">
        <v>1870</v>
      </c>
      <c r="C4208">
        <v>4</v>
      </c>
      <c r="D4208">
        <v>140</v>
      </c>
      <c r="E4208" t="s">
        <v>6</v>
      </c>
      <c r="F4208">
        <v>35</v>
      </c>
      <c r="G4208" t="s">
        <v>1</v>
      </c>
      <c r="H4208" t="s">
        <v>18</v>
      </c>
      <c r="I4208" t="s">
        <v>11</v>
      </c>
    </row>
    <row r="4209" spans="1:9">
      <c r="A4209">
        <v>4208</v>
      </c>
      <c r="B4209">
        <v>1272</v>
      </c>
      <c r="C4209">
        <v>2</v>
      </c>
      <c r="D4209">
        <v>218</v>
      </c>
      <c r="E4209" t="s">
        <v>6</v>
      </c>
      <c r="F4209">
        <v>33</v>
      </c>
      <c r="G4209" t="s">
        <v>1</v>
      </c>
      <c r="H4209" t="s">
        <v>18</v>
      </c>
      <c r="I4209" t="s">
        <v>9</v>
      </c>
    </row>
    <row r="4210" spans="1:9">
      <c r="A4210">
        <v>4209</v>
      </c>
      <c r="B4210">
        <v>1154</v>
      </c>
      <c r="C4210">
        <v>2</v>
      </c>
      <c r="D4210">
        <v>90</v>
      </c>
      <c r="E4210" t="s">
        <v>6</v>
      </c>
      <c r="F4210">
        <v>26</v>
      </c>
      <c r="G4210" t="s">
        <v>1</v>
      </c>
      <c r="H4210" t="s">
        <v>18</v>
      </c>
      <c r="I4210" t="s">
        <v>9</v>
      </c>
    </row>
    <row r="4211" spans="1:9">
      <c r="A4211">
        <v>4210</v>
      </c>
      <c r="B4211">
        <v>1622</v>
      </c>
      <c r="C4211">
        <v>1</v>
      </c>
      <c r="D4211">
        <v>90</v>
      </c>
      <c r="E4211" t="s">
        <v>6</v>
      </c>
      <c r="F4211">
        <v>30</v>
      </c>
      <c r="G4211" t="s">
        <v>1</v>
      </c>
      <c r="H4211" t="s">
        <v>18</v>
      </c>
      <c r="I4211" t="s">
        <v>8</v>
      </c>
    </row>
    <row r="4212" spans="1:9">
      <c r="A4212">
        <v>4211</v>
      </c>
      <c r="B4212">
        <v>318</v>
      </c>
      <c r="C4212">
        <v>2</v>
      </c>
      <c r="D4212">
        <v>211</v>
      </c>
      <c r="E4212" t="s">
        <v>6</v>
      </c>
      <c r="F4212">
        <v>25</v>
      </c>
      <c r="G4212" t="s">
        <v>1</v>
      </c>
      <c r="H4212" t="s">
        <v>18</v>
      </c>
      <c r="I4212" t="s">
        <v>9</v>
      </c>
    </row>
    <row r="4213" spans="1:9">
      <c r="A4213">
        <v>4212</v>
      </c>
      <c r="B4213">
        <v>564</v>
      </c>
      <c r="C4213">
        <v>3</v>
      </c>
      <c r="D4213">
        <v>142</v>
      </c>
      <c r="E4213" t="s">
        <v>5</v>
      </c>
      <c r="F4213">
        <v>22</v>
      </c>
      <c r="G4213" t="s">
        <v>1</v>
      </c>
      <c r="H4213" t="s">
        <v>17</v>
      </c>
      <c r="I4213" t="s">
        <v>10</v>
      </c>
    </row>
    <row r="4214" spans="1:9">
      <c r="A4214">
        <v>4213</v>
      </c>
      <c r="B4214">
        <v>470</v>
      </c>
      <c r="C4214">
        <v>5</v>
      </c>
      <c r="D4214">
        <v>169</v>
      </c>
      <c r="E4214" t="s">
        <v>6</v>
      </c>
      <c r="F4214">
        <v>25</v>
      </c>
      <c r="G4214" t="s">
        <v>1</v>
      </c>
      <c r="H4214" t="s">
        <v>18</v>
      </c>
      <c r="I4214" t="s">
        <v>12</v>
      </c>
    </row>
    <row r="4215" spans="1:9">
      <c r="A4215">
        <v>4214</v>
      </c>
      <c r="B4215">
        <v>623</v>
      </c>
      <c r="C4215">
        <v>1</v>
      </c>
      <c r="D4215">
        <v>186</v>
      </c>
      <c r="E4215" t="s">
        <v>5</v>
      </c>
      <c r="F4215">
        <v>22</v>
      </c>
      <c r="G4215" t="s">
        <v>1</v>
      </c>
      <c r="H4215" t="s">
        <v>18</v>
      </c>
      <c r="I4215" t="s">
        <v>8</v>
      </c>
    </row>
    <row r="4216" spans="1:9">
      <c r="A4216">
        <v>4215</v>
      </c>
      <c r="B4216">
        <v>1456</v>
      </c>
      <c r="C4216">
        <v>5</v>
      </c>
      <c r="D4216">
        <v>233</v>
      </c>
      <c r="E4216" t="s">
        <v>6</v>
      </c>
      <c r="F4216">
        <v>37</v>
      </c>
      <c r="G4216" t="s">
        <v>1</v>
      </c>
      <c r="H4216" t="s">
        <v>18</v>
      </c>
      <c r="I4216" t="s">
        <v>12</v>
      </c>
    </row>
    <row r="4217" spans="1:9">
      <c r="A4217">
        <v>4216</v>
      </c>
      <c r="B4217">
        <v>1106</v>
      </c>
      <c r="C4217">
        <v>4</v>
      </c>
      <c r="D4217">
        <v>137</v>
      </c>
      <c r="E4217" t="s">
        <v>5</v>
      </c>
      <c r="F4217">
        <v>20</v>
      </c>
      <c r="G4217" t="s">
        <v>1</v>
      </c>
      <c r="H4217" t="s">
        <v>17</v>
      </c>
      <c r="I4217" t="s">
        <v>11</v>
      </c>
    </row>
    <row r="4218" spans="1:9">
      <c r="A4218">
        <v>4217</v>
      </c>
      <c r="B4218">
        <v>1848</v>
      </c>
      <c r="C4218">
        <v>5</v>
      </c>
      <c r="D4218">
        <v>90</v>
      </c>
      <c r="E4218" t="s">
        <v>6</v>
      </c>
      <c r="F4218">
        <v>25</v>
      </c>
      <c r="G4218" t="s">
        <v>1</v>
      </c>
      <c r="H4218" t="s">
        <v>18</v>
      </c>
      <c r="I4218" t="s">
        <v>12</v>
      </c>
    </row>
    <row r="4219" spans="1:9">
      <c r="A4219">
        <v>4218</v>
      </c>
      <c r="B4219">
        <v>102</v>
      </c>
      <c r="C4219">
        <v>3</v>
      </c>
      <c r="D4219">
        <v>184</v>
      </c>
      <c r="E4219" t="s">
        <v>5</v>
      </c>
      <c r="F4219">
        <v>19</v>
      </c>
      <c r="G4219" t="s">
        <v>1</v>
      </c>
      <c r="H4219" t="s">
        <v>18</v>
      </c>
      <c r="I4219" t="s">
        <v>10</v>
      </c>
    </row>
    <row r="4220" spans="1:9">
      <c r="A4220">
        <v>4219</v>
      </c>
      <c r="B4220">
        <v>1180</v>
      </c>
      <c r="C4220">
        <v>3</v>
      </c>
      <c r="D4220">
        <v>163</v>
      </c>
      <c r="E4220" t="s">
        <v>5</v>
      </c>
      <c r="F4220">
        <v>29</v>
      </c>
      <c r="G4220" t="s">
        <v>1</v>
      </c>
      <c r="H4220" t="s">
        <v>17</v>
      </c>
      <c r="I4220" t="s">
        <v>10</v>
      </c>
    </row>
    <row r="4221" spans="1:9">
      <c r="A4221">
        <v>4220</v>
      </c>
      <c r="B4221">
        <v>1590</v>
      </c>
      <c r="C4221">
        <v>5</v>
      </c>
      <c r="D4221">
        <v>200</v>
      </c>
      <c r="E4221" t="s">
        <v>6</v>
      </c>
      <c r="F4221">
        <v>26</v>
      </c>
      <c r="G4221" t="s">
        <v>1</v>
      </c>
      <c r="H4221" t="s">
        <v>17</v>
      </c>
      <c r="I4221" t="s">
        <v>12</v>
      </c>
    </row>
    <row r="4222" spans="1:9">
      <c r="A4222">
        <v>4221</v>
      </c>
      <c r="B4222">
        <v>1718</v>
      </c>
      <c r="C4222">
        <v>5</v>
      </c>
      <c r="D4222">
        <v>168</v>
      </c>
      <c r="E4222" t="s">
        <v>6</v>
      </c>
      <c r="F4222">
        <v>20</v>
      </c>
      <c r="G4222" t="s">
        <v>1</v>
      </c>
      <c r="H4222" t="s">
        <v>17</v>
      </c>
      <c r="I4222" t="s">
        <v>12</v>
      </c>
    </row>
    <row r="4223" spans="1:9">
      <c r="A4223">
        <v>4222</v>
      </c>
      <c r="B4223">
        <v>1626</v>
      </c>
      <c r="C4223">
        <v>5</v>
      </c>
      <c r="D4223">
        <v>173</v>
      </c>
      <c r="E4223" t="s">
        <v>6</v>
      </c>
      <c r="F4223">
        <v>29</v>
      </c>
      <c r="G4223" t="s">
        <v>1</v>
      </c>
      <c r="H4223" t="s">
        <v>17</v>
      </c>
      <c r="I4223" t="s">
        <v>12</v>
      </c>
    </row>
    <row r="4224" spans="1:9">
      <c r="A4224">
        <v>4223</v>
      </c>
      <c r="B4224">
        <v>1068</v>
      </c>
      <c r="C4224">
        <v>5</v>
      </c>
      <c r="D4224">
        <v>188</v>
      </c>
      <c r="E4224" t="s">
        <v>6</v>
      </c>
      <c r="F4224">
        <v>19</v>
      </c>
      <c r="G4224" t="s">
        <v>1</v>
      </c>
      <c r="H4224" t="s">
        <v>17</v>
      </c>
      <c r="I4224" t="s">
        <v>12</v>
      </c>
    </row>
    <row r="4225" spans="1:9">
      <c r="A4225">
        <v>4224</v>
      </c>
      <c r="B4225">
        <v>531</v>
      </c>
      <c r="C4225">
        <v>7</v>
      </c>
      <c r="D4225">
        <v>90</v>
      </c>
      <c r="E4225" t="s">
        <v>5</v>
      </c>
      <c r="F4225">
        <v>21</v>
      </c>
      <c r="G4225" t="s">
        <v>2</v>
      </c>
      <c r="H4225" t="s">
        <v>18</v>
      </c>
      <c r="I4225" t="s">
        <v>22</v>
      </c>
    </row>
    <row r="4226" spans="1:9">
      <c r="A4226">
        <v>4225</v>
      </c>
      <c r="B4226">
        <v>1108</v>
      </c>
      <c r="C4226">
        <v>3</v>
      </c>
      <c r="D4226">
        <v>149</v>
      </c>
      <c r="E4226" t="s">
        <v>5</v>
      </c>
      <c r="F4226">
        <v>34</v>
      </c>
      <c r="G4226" t="s">
        <v>1</v>
      </c>
      <c r="H4226" t="s">
        <v>18</v>
      </c>
      <c r="I4226" t="s">
        <v>10</v>
      </c>
    </row>
    <row r="4227" spans="1:9">
      <c r="A4227">
        <v>4226</v>
      </c>
      <c r="B4227">
        <v>1915</v>
      </c>
      <c r="C4227">
        <v>8</v>
      </c>
      <c r="D4227">
        <v>40</v>
      </c>
      <c r="E4227" t="s">
        <v>5</v>
      </c>
      <c r="F4227">
        <v>25</v>
      </c>
      <c r="G4227" t="s">
        <v>2</v>
      </c>
      <c r="H4227" t="s">
        <v>18</v>
      </c>
      <c r="I4227" t="s">
        <v>23</v>
      </c>
    </row>
    <row r="4228" spans="1:9">
      <c r="A4228">
        <v>4227</v>
      </c>
      <c r="B4228">
        <v>1558</v>
      </c>
      <c r="C4228">
        <v>1</v>
      </c>
      <c r="D4228">
        <v>193</v>
      </c>
      <c r="E4228" t="s">
        <v>5</v>
      </c>
      <c r="F4228">
        <v>27</v>
      </c>
      <c r="G4228" t="s">
        <v>1</v>
      </c>
      <c r="H4228" t="s">
        <v>17</v>
      </c>
      <c r="I4228" t="s">
        <v>8</v>
      </c>
    </row>
    <row r="4229" spans="1:9">
      <c r="A4229">
        <v>4228</v>
      </c>
      <c r="B4229">
        <v>384</v>
      </c>
      <c r="C4229">
        <v>1</v>
      </c>
      <c r="D4229">
        <v>90</v>
      </c>
      <c r="E4229" t="s">
        <v>5</v>
      </c>
      <c r="F4229">
        <v>20</v>
      </c>
      <c r="G4229" t="s">
        <v>1</v>
      </c>
      <c r="H4229" t="s">
        <v>18</v>
      </c>
      <c r="I4229" t="s">
        <v>8</v>
      </c>
    </row>
    <row r="4230" spans="1:9">
      <c r="A4230">
        <v>4229</v>
      </c>
      <c r="B4230">
        <v>1446</v>
      </c>
      <c r="C4230">
        <v>5</v>
      </c>
      <c r="D4230">
        <v>191</v>
      </c>
      <c r="E4230" t="s">
        <v>6</v>
      </c>
      <c r="F4230">
        <v>22</v>
      </c>
      <c r="G4230" t="s">
        <v>1</v>
      </c>
      <c r="H4230" t="s">
        <v>18</v>
      </c>
      <c r="I4230" t="s">
        <v>12</v>
      </c>
    </row>
    <row r="4231" spans="1:9">
      <c r="A4231">
        <v>4230</v>
      </c>
      <c r="B4231">
        <v>1191</v>
      </c>
      <c r="C4231">
        <v>3</v>
      </c>
      <c r="D4231">
        <v>150</v>
      </c>
      <c r="E4231" t="s">
        <v>6</v>
      </c>
      <c r="F4231">
        <v>26</v>
      </c>
      <c r="G4231" t="s">
        <v>1</v>
      </c>
      <c r="H4231" t="s">
        <v>17</v>
      </c>
      <c r="I4231" t="s">
        <v>10</v>
      </c>
    </row>
    <row r="4232" spans="1:9">
      <c r="A4232">
        <v>4231</v>
      </c>
      <c r="B4232">
        <v>1165</v>
      </c>
      <c r="C4232">
        <v>9</v>
      </c>
      <c r="D4232">
        <v>331</v>
      </c>
      <c r="E4232" t="s">
        <v>6</v>
      </c>
      <c r="F4232">
        <v>27</v>
      </c>
      <c r="G4232" t="s">
        <v>2</v>
      </c>
      <c r="H4232" t="s">
        <v>18</v>
      </c>
      <c r="I4232" t="s">
        <v>24</v>
      </c>
    </row>
    <row r="4233" spans="1:9">
      <c r="A4233">
        <v>4232</v>
      </c>
      <c r="B4233">
        <v>1489</v>
      </c>
      <c r="C4233">
        <v>1</v>
      </c>
      <c r="D4233">
        <v>138</v>
      </c>
      <c r="E4233" t="s">
        <v>5</v>
      </c>
      <c r="F4233">
        <v>35</v>
      </c>
      <c r="G4233" t="s">
        <v>1</v>
      </c>
      <c r="H4233" t="s">
        <v>17</v>
      </c>
      <c r="I4233" t="s">
        <v>8</v>
      </c>
    </row>
    <row r="4234" spans="1:9">
      <c r="A4234">
        <v>4233</v>
      </c>
      <c r="B4234">
        <v>415</v>
      </c>
      <c r="C4234">
        <v>6</v>
      </c>
      <c r="D4234">
        <v>318</v>
      </c>
      <c r="E4234" t="s">
        <v>5</v>
      </c>
      <c r="F4234">
        <v>40</v>
      </c>
      <c r="G4234" t="s">
        <v>2</v>
      </c>
      <c r="H4234" t="s">
        <v>18</v>
      </c>
      <c r="I4234" t="s">
        <v>21</v>
      </c>
    </row>
    <row r="4235" spans="1:9">
      <c r="A4235">
        <v>4234</v>
      </c>
      <c r="B4235">
        <v>1094</v>
      </c>
      <c r="C4235">
        <v>5</v>
      </c>
      <c r="D4235">
        <v>151</v>
      </c>
      <c r="E4235" t="s">
        <v>5</v>
      </c>
      <c r="F4235">
        <v>40</v>
      </c>
      <c r="G4235" t="s">
        <v>1</v>
      </c>
      <c r="H4235" t="s">
        <v>18</v>
      </c>
      <c r="I4235" t="s">
        <v>12</v>
      </c>
    </row>
    <row r="4236" spans="1:9">
      <c r="A4236">
        <v>4235</v>
      </c>
      <c r="B4236">
        <v>519</v>
      </c>
      <c r="C4236">
        <v>1</v>
      </c>
      <c r="D4236">
        <v>90</v>
      </c>
      <c r="E4236" t="s">
        <v>5</v>
      </c>
      <c r="F4236">
        <v>23</v>
      </c>
      <c r="G4236" t="s">
        <v>1</v>
      </c>
      <c r="H4236" t="s">
        <v>18</v>
      </c>
      <c r="I4236" t="s">
        <v>8</v>
      </c>
    </row>
    <row r="4237" spans="1:9">
      <c r="A4237">
        <v>4236</v>
      </c>
      <c r="B4237">
        <v>1495</v>
      </c>
      <c r="C4237">
        <v>2</v>
      </c>
      <c r="D4237">
        <v>90</v>
      </c>
      <c r="E4237" t="s">
        <v>5</v>
      </c>
      <c r="F4237">
        <v>25</v>
      </c>
      <c r="G4237" t="s">
        <v>1</v>
      </c>
      <c r="H4237" t="s">
        <v>18</v>
      </c>
      <c r="I4237" t="s">
        <v>9</v>
      </c>
    </row>
    <row r="4238" spans="1:9">
      <c r="A4238">
        <v>4237</v>
      </c>
      <c r="B4238">
        <v>1330</v>
      </c>
      <c r="C4238">
        <v>3</v>
      </c>
      <c r="D4238">
        <v>154</v>
      </c>
      <c r="E4238" t="s">
        <v>5</v>
      </c>
      <c r="F4238">
        <v>18</v>
      </c>
      <c r="G4238" t="s">
        <v>1</v>
      </c>
      <c r="H4238" t="s">
        <v>18</v>
      </c>
      <c r="I4238" t="s">
        <v>10</v>
      </c>
    </row>
    <row r="4239" spans="1:9">
      <c r="A4239">
        <v>4238</v>
      </c>
      <c r="B4239">
        <v>674</v>
      </c>
      <c r="C4239">
        <v>2</v>
      </c>
      <c r="D4239">
        <v>210</v>
      </c>
      <c r="E4239" t="s">
        <v>6</v>
      </c>
      <c r="F4239">
        <v>32</v>
      </c>
      <c r="G4239" t="s">
        <v>1</v>
      </c>
      <c r="H4239" t="s">
        <v>18</v>
      </c>
      <c r="I4239" t="s">
        <v>9</v>
      </c>
    </row>
    <row r="4240" spans="1:9">
      <c r="A4240">
        <v>4239</v>
      </c>
      <c r="B4240">
        <v>1759</v>
      </c>
      <c r="C4240">
        <v>5</v>
      </c>
      <c r="D4240">
        <v>177</v>
      </c>
      <c r="E4240" t="s">
        <v>5</v>
      </c>
      <c r="F4240">
        <v>30</v>
      </c>
      <c r="G4240" t="s">
        <v>1</v>
      </c>
      <c r="H4240" t="s">
        <v>18</v>
      </c>
      <c r="I4240" t="s">
        <v>12</v>
      </c>
    </row>
    <row r="4241" spans="1:9">
      <c r="A4241">
        <v>4240</v>
      </c>
      <c r="B4241">
        <v>708</v>
      </c>
      <c r="C4241">
        <v>4</v>
      </c>
      <c r="D4241">
        <v>152</v>
      </c>
      <c r="E4241" t="s">
        <v>5</v>
      </c>
      <c r="F4241">
        <v>21</v>
      </c>
      <c r="G4241" t="s">
        <v>1</v>
      </c>
      <c r="H4241" t="s">
        <v>17</v>
      </c>
      <c r="I4241" t="s">
        <v>11</v>
      </c>
    </row>
    <row r="4242" spans="1:9">
      <c r="A4242">
        <v>4241</v>
      </c>
      <c r="B4242">
        <v>1074</v>
      </c>
      <c r="C4242">
        <v>5</v>
      </c>
      <c r="D4242">
        <v>154</v>
      </c>
      <c r="E4242" t="s">
        <v>5</v>
      </c>
      <c r="F4242">
        <v>38</v>
      </c>
      <c r="G4242" t="s">
        <v>1</v>
      </c>
      <c r="H4242" t="s">
        <v>18</v>
      </c>
      <c r="I4242" t="s">
        <v>12</v>
      </c>
    </row>
    <row r="4243" spans="1:9">
      <c r="A4243">
        <v>4242</v>
      </c>
      <c r="B4243">
        <v>264</v>
      </c>
      <c r="C4243">
        <v>1</v>
      </c>
      <c r="D4243">
        <v>90</v>
      </c>
      <c r="E4243" t="s">
        <v>6</v>
      </c>
      <c r="F4243">
        <v>19</v>
      </c>
      <c r="G4243" t="s">
        <v>1</v>
      </c>
      <c r="H4243" t="s">
        <v>18</v>
      </c>
      <c r="I4243" t="s">
        <v>8</v>
      </c>
    </row>
    <row r="4244" spans="1:9">
      <c r="A4244">
        <v>4243</v>
      </c>
      <c r="B4244">
        <v>1234</v>
      </c>
      <c r="C4244">
        <v>1</v>
      </c>
      <c r="D4244">
        <v>90</v>
      </c>
      <c r="E4244" t="s">
        <v>6</v>
      </c>
      <c r="F4244">
        <v>33</v>
      </c>
      <c r="G4244" t="s">
        <v>1</v>
      </c>
      <c r="H4244" t="s">
        <v>18</v>
      </c>
      <c r="I4244" t="s">
        <v>8</v>
      </c>
    </row>
    <row r="4245" spans="1:9">
      <c r="A4245">
        <v>4244</v>
      </c>
      <c r="B4245">
        <v>399</v>
      </c>
      <c r="C4245">
        <v>5</v>
      </c>
      <c r="D4245">
        <v>82</v>
      </c>
      <c r="E4245" t="s">
        <v>5</v>
      </c>
      <c r="F4245">
        <v>28</v>
      </c>
      <c r="G4245" t="s">
        <v>1</v>
      </c>
      <c r="H4245" t="s">
        <v>17</v>
      </c>
      <c r="I4245" t="s">
        <v>12</v>
      </c>
    </row>
    <row r="4246" spans="1:9">
      <c r="A4246">
        <v>4245</v>
      </c>
      <c r="B4246">
        <v>1376</v>
      </c>
      <c r="C4246">
        <v>4</v>
      </c>
      <c r="D4246">
        <v>90</v>
      </c>
      <c r="E4246" t="s">
        <v>5</v>
      </c>
      <c r="F4246">
        <v>30</v>
      </c>
      <c r="G4246" t="s">
        <v>1</v>
      </c>
      <c r="H4246" t="s">
        <v>18</v>
      </c>
      <c r="I4246" t="s">
        <v>11</v>
      </c>
    </row>
    <row r="4247" spans="1:9">
      <c r="A4247">
        <v>4246</v>
      </c>
      <c r="B4247">
        <v>1487</v>
      </c>
      <c r="C4247">
        <v>3</v>
      </c>
      <c r="D4247">
        <v>148</v>
      </c>
      <c r="E4247" t="s">
        <v>5</v>
      </c>
      <c r="F4247">
        <v>27</v>
      </c>
      <c r="G4247" t="s">
        <v>1</v>
      </c>
      <c r="H4247" t="s">
        <v>17</v>
      </c>
      <c r="I4247" t="s">
        <v>10</v>
      </c>
    </row>
    <row r="4248" spans="1:9">
      <c r="A4248">
        <v>4247</v>
      </c>
      <c r="B4248">
        <v>772</v>
      </c>
      <c r="C4248">
        <v>9</v>
      </c>
      <c r="D4248">
        <v>90</v>
      </c>
      <c r="E4248" t="s">
        <v>6</v>
      </c>
      <c r="F4248">
        <v>23</v>
      </c>
      <c r="G4248" t="s">
        <v>2</v>
      </c>
      <c r="H4248" t="s">
        <v>18</v>
      </c>
      <c r="I4248" t="s">
        <v>24</v>
      </c>
    </row>
    <row r="4249" spans="1:9">
      <c r="A4249">
        <v>4248</v>
      </c>
      <c r="B4249">
        <v>2092</v>
      </c>
      <c r="C4249">
        <v>3</v>
      </c>
      <c r="D4249">
        <v>179</v>
      </c>
      <c r="E4249" t="s">
        <v>5</v>
      </c>
      <c r="F4249">
        <v>18</v>
      </c>
      <c r="G4249" t="s">
        <v>1</v>
      </c>
      <c r="H4249" t="s">
        <v>18</v>
      </c>
      <c r="I4249" t="s">
        <v>10</v>
      </c>
    </row>
    <row r="4250" spans="1:9">
      <c r="A4250">
        <v>4249</v>
      </c>
      <c r="B4250">
        <v>1041</v>
      </c>
      <c r="C4250">
        <v>4</v>
      </c>
      <c r="D4250">
        <v>90</v>
      </c>
      <c r="E4250" t="s">
        <v>5</v>
      </c>
      <c r="F4250">
        <v>26</v>
      </c>
      <c r="G4250" t="s">
        <v>1</v>
      </c>
      <c r="H4250" t="s">
        <v>18</v>
      </c>
      <c r="I4250" t="s">
        <v>11</v>
      </c>
    </row>
    <row r="4251" spans="1:9">
      <c r="A4251">
        <v>4250</v>
      </c>
      <c r="B4251">
        <v>1330</v>
      </c>
      <c r="C4251">
        <v>1</v>
      </c>
      <c r="D4251">
        <v>153</v>
      </c>
      <c r="E4251" t="s">
        <v>5</v>
      </c>
      <c r="F4251">
        <v>18</v>
      </c>
      <c r="G4251" t="s">
        <v>1</v>
      </c>
      <c r="H4251" t="s">
        <v>17</v>
      </c>
      <c r="I4251" t="s">
        <v>8</v>
      </c>
    </row>
    <row r="4252" spans="1:9">
      <c r="A4252">
        <v>4251</v>
      </c>
      <c r="B4252">
        <v>539</v>
      </c>
      <c r="C4252">
        <v>5</v>
      </c>
      <c r="D4252">
        <v>177</v>
      </c>
      <c r="E4252" t="s">
        <v>5</v>
      </c>
      <c r="F4252">
        <v>24</v>
      </c>
      <c r="G4252" t="s">
        <v>1</v>
      </c>
      <c r="H4252" t="s">
        <v>18</v>
      </c>
      <c r="I4252" t="s">
        <v>12</v>
      </c>
    </row>
    <row r="4253" spans="1:9">
      <c r="A4253">
        <v>4252</v>
      </c>
      <c r="B4253">
        <v>1331</v>
      </c>
      <c r="C4253">
        <v>7</v>
      </c>
      <c r="D4253">
        <v>40</v>
      </c>
      <c r="E4253" t="s">
        <v>6</v>
      </c>
      <c r="F4253">
        <v>32</v>
      </c>
      <c r="G4253" t="s">
        <v>2</v>
      </c>
      <c r="H4253" t="s">
        <v>18</v>
      </c>
      <c r="I4253" t="s">
        <v>22</v>
      </c>
    </row>
    <row r="4254" spans="1:9">
      <c r="A4254">
        <v>4253</v>
      </c>
      <c r="B4254">
        <v>1116</v>
      </c>
      <c r="C4254">
        <v>7</v>
      </c>
      <c r="D4254">
        <v>90</v>
      </c>
      <c r="E4254" t="s">
        <v>6</v>
      </c>
      <c r="F4254">
        <v>26</v>
      </c>
      <c r="G4254" t="s">
        <v>2</v>
      </c>
      <c r="H4254" t="s">
        <v>18</v>
      </c>
      <c r="I4254" t="s">
        <v>22</v>
      </c>
    </row>
    <row r="4255" spans="1:9">
      <c r="A4255">
        <v>4254</v>
      </c>
      <c r="B4255">
        <v>1249</v>
      </c>
      <c r="C4255">
        <v>5</v>
      </c>
      <c r="D4255">
        <v>154</v>
      </c>
      <c r="E4255" t="s">
        <v>6</v>
      </c>
      <c r="F4255">
        <v>37</v>
      </c>
      <c r="G4255" t="s">
        <v>1</v>
      </c>
      <c r="H4255" t="s">
        <v>18</v>
      </c>
      <c r="I4255" t="s">
        <v>12</v>
      </c>
    </row>
    <row r="4256" spans="1:9">
      <c r="A4256">
        <v>4255</v>
      </c>
      <c r="B4256">
        <v>87</v>
      </c>
      <c r="C4256">
        <v>5</v>
      </c>
      <c r="D4256">
        <v>191</v>
      </c>
      <c r="E4256" t="s">
        <v>6</v>
      </c>
      <c r="F4256">
        <v>43</v>
      </c>
      <c r="G4256" t="s">
        <v>1</v>
      </c>
      <c r="H4256" t="s">
        <v>18</v>
      </c>
      <c r="I4256" t="s">
        <v>12</v>
      </c>
    </row>
    <row r="4257" spans="1:9">
      <c r="A4257">
        <v>4256</v>
      </c>
      <c r="B4257">
        <v>1123</v>
      </c>
      <c r="C4257">
        <v>3</v>
      </c>
      <c r="D4257">
        <v>90</v>
      </c>
      <c r="E4257" t="s">
        <v>6</v>
      </c>
      <c r="F4257">
        <v>30</v>
      </c>
      <c r="G4257" t="s">
        <v>1</v>
      </c>
      <c r="H4257" t="s">
        <v>18</v>
      </c>
      <c r="I4257" t="s">
        <v>10</v>
      </c>
    </row>
    <row r="4258" spans="1:9">
      <c r="A4258">
        <v>4257</v>
      </c>
      <c r="B4258">
        <v>120</v>
      </c>
      <c r="C4258">
        <v>8</v>
      </c>
      <c r="D4258">
        <v>40</v>
      </c>
      <c r="E4258" t="s">
        <v>6</v>
      </c>
      <c r="F4258">
        <v>27</v>
      </c>
      <c r="G4258" t="s">
        <v>2</v>
      </c>
      <c r="H4258" t="s">
        <v>18</v>
      </c>
      <c r="I4258" t="s">
        <v>23</v>
      </c>
    </row>
    <row r="4259" spans="1:9">
      <c r="A4259">
        <v>4258</v>
      </c>
      <c r="B4259">
        <v>1583</v>
      </c>
      <c r="C4259">
        <v>4</v>
      </c>
      <c r="D4259">
        <v>194</v>
      </c>
      <c r="E4259" t="s">
        <v>6</v>
      </c>
      <c r="F4259">
        <v>35</v>
      </c>
      <c r="G4259" t="s">
        <v>1</v>
      </c>
      <c r="H4259" t="s">
        <v>18</v>
      </c>
      <c r="I4259" t="s">
        <v>11</v>
      </c>
    </row>
    <row r="4260" spans="1:9">
      <c r="A4260">
        <v>4259</v>
      </c>
      <c r="B4260">
        <v>1935</v>
      </c>
      <c r="C4260">
        <v>2</v>
      </c>
      <c r="D4260">
        <v>222</v>
      </c>
      <c r="E4260" t="s">
        <v>5</v>
      </c>
      <c r="F4260">
        <v>32</v>
      </c>
      <c r="G4260" t="s">
        <v>1</v>
      </c>
      <c r="H4260" t="s">
        <v>17</v>
      </c>
      <c r="I4260" t="s">
        <v>9</v>
      </c>
    </row>
    <row r="4261" spans="1:9">
      <c r="A4261">
        <v>4260</v>
      </c>
      <c r="B4261">
        <v>461</v>
      </c>
      <c r="C4261">
        <v>3</v>
      </c>
      <c r="D4261">
        <v>181</v>
      </c>
      <c r="E4261" t="s">
        <v>6</v>
      </c>
      <c r="F4261">
        <v>31</v>
      </c>
      <c r="G4261" t="s">
        <v>1</v>
      </c>
      <c r="H4261" t="s">
        <v>18</v>
      </c>
      <c r="I4261" t="s">
        <v>10</v>
      </c>
    </row>
    <row r="4262" spans="1:9">
      <c r="A4262">
        <v>4261</v>
      </c>
      <c r="B4262">
        <v>1913</v>
      </c>
      <c r="C4262">
        <v>8</v>
      </c>
      <c r="D4262">
        <v>90</v>
      </c>
      <c r="E4262" t="s">
        <v>6</v>
      </c>
      <c r="F4262">
        <v>20</v>
      </c>
      <c r="G4262" t="s">
        <v>2</v>
      </c>
      <c r="H4262" t="s">
        <v>18</v>
      </c>
      <c r="I4262" t="s">
        <v>23</v>
      </c>
    </row>
    <row r="4263" spans="1:9">
      <c r="A4263">
        <v>4262</v>
      </c>
      <c r="B4263">
        <v>80</v>
      </c>
      <c r="C4263">
        <v>5</v>
      </c>
      <c r="D4263">
        <v>178</v>
      </c>
      <c r="E4263" t="s">
        <v>5</v>
      </c>
      <c r="F4263">
        <v>26</v>
      </c>
      <c r="G4263" t="s">
        <v>1</v>
      </c>
      <c r="H4263" t="s">
        <v>18</v>
      </c>
      <c r="I4263" t="s">
        <v>12</v>
      </c>
    </row>
    <row r="4264" spans="1:9">
      <c r="A4264">
        <v>4263</v>
      </c>
      <c r="B4264">
        <v>1204</v>
      </c>
      <c r="C4264">
        <v>8</v>
      </c>
      <c r="D4264">
        <v>40</v>
      </c>
      <c r="E4264" t="s">
        <v>6</v>
      </c>
      <c r="F4264">
        <v>33</v>
      </c>
      <c r="G4264" t="s">
        <v>2</v>
      </c>
      <c r="H4264" t="s">
        <v>18</v>
      </c>
      <c r="I4264" t="s">
        <v>23</v>
      </c>
    </row>
    <row r="4265" spans="1:9">
      <c r="A4265">
        <v>4264</v>
      </c>
      <c r="B4265">
        <v>358</v>
      </c>
      <c r="C4265">
        <v>7</v>
      </c>
      <c r="D4265">
        <v>40</v>
      </c>
      <c r="E4265" t="s">
        <v>5</v>
      </c>
      <c r="F4265">
        <v>24</v>
      </c>
      <c r="G4265" t="s">
        <v>2</v>
      </c>
      <c r="H4265" t="s">
        <v>18</v>
      </c>
      <c r="I4265" t="s">
        <v>22</v>
      </c>
    </row>
    <row r="4266" spans="1:9">
      <c r="A4266">
        <v>4265</v>
      </c>
      <c r="B4266">
        <v>4</v>
      </c>
      <c r="C4266">
        <v>9</v>
      </c>
      <c r="D4266">
        <v>40</v>
      </c>
      <c r="E4266" t="s">
        <v>6</v>
      </c>
      <c r="F4266">
        <v>19</v>
      </c>
      <c r="G4266" t="s">
        <v>2</v>
      </c>
      <c r="H4266" t="s">
        <v>18</v>
      </c>
      <c r="I4266" t="s">
        <v>24</v>
      </c>
    </row>
    <row r="4267" spans="1:9">
      <c r="A4267">
        <v>4266</v>
      </c>
      <c r="B4267">
        <v>940</v>
      </c>
      <c r="C4267">
        <v>4</v>
      </c>
      <c r="D4267">
        <v>90</v>
      </c>
      <c r="E4267" t="s">
        <v>6</v>
      </c>
      <c r="F4267">
        <v>30</v>
      </c>
      <c r="G4267" t="s">
        <v>1</v>
      </c>
      <c r="H4267" t="s">
        <v>18</v>
      </c>
      <c r="I4267" t="s">
        <v>11</v>
      </c>
    </row>
    <row r="4268" spans="1:9">
      <c r="A4268">
        <v>4267</v>
      </c>
      <c r="B4268">
        <v>2012</v>
      </c>
      <c r="C4268">
        <v>9</v>
      </c>
      <c r="D4268">
        <v>90</v>
      </c>
      <c r="E4268" t="s">
        <v>5</v>
      </c>
      <c r="F4268">
        <v>39</v>
      </c>
      <c r="G4268" t="s">
        <v>2</v>
      </c>
      <c r="H4268" t="s">
        <v>18</v>
      </c>
      <c r="I4268" t="s">
        <v>24</v>
      </c>
    </row>
    <row r="4269" spans="1:9">
      <c r="A4269">
        <v>4268</v>
      </c>
      <c r="B4269">
        <v>524</v>
      </c>
      <c r="C4269">
        <v>3</v>
      </c>
      <c r="D4269">
        <v>125</v>
      </c>
      <c r="E4269" t="s">
        <v>5</v>
      </c>
      <c r="F4269">
        <v>29</v>
      </c>
      <c r="G4269" t="s">
        <v>1</v>
      </c>
      <c r="H4269" t="s">
        <v>18</v>
      </c>
      <c r="I4269" t="s">
        <v>10</v>
      </c>
    </row>
    <row r="4270" spans="1:9">
      <c r="A4270">
        <v>4269</v>
      </c>
      <c r="B4270">
        <v>1439</v>
      </c>
      <c r="C4270">
        <v>1</v>
      </c>
      <c r="D4270">
        <v>238</v>
      </c>
      <c r="E4270" t="s">
        <v>5</v>
      </c>
      <c r="F4270">
        <v>28</v>
      </c>
      <c r="G4270" t="s">
        <v>1</v>
      </c>
      <c r="H4270" t="s">
        <v>18</v>
      </c>
      <c r="I4270" t="s">
        <v>8</v>
      </c>
    </row>
    <row r="4271" spans="1:9">
      <c r="A4271">
        <v>4270</v>
      </c>
      <c r="B4271">
        <v>993</v>
      </c>
      <c r="C4271">
        <v>4</v>
      </c>
      <c r="D4271">
        <v>164</v>
      </c>
      <c r="E4271" t="s">
        <v>5</v>
      </c>
      <c r="F4271">
        <v>24</v>
      </c>
      <c r="G4271" t="s">
        <v>1</v>
      </c>
      <c r="H4271" t="s">
        <v>18</v>
      </c>
      <c r="I4271" t="s">
        <v>11</v>
      </c>
    </row>
    <row r="4272" spans="1:9">
      <c r="A4272">
        <v>4271</v>
      </c>
      <c r="B4272">
        <v>2114</v>
      </c>
      <c r="C4272">
        <v>2</v>
      </c>
      <c r="D4272">
        <v>170</v>
      </c>
      <c r="E4272" t="s">
        <v>5</v>
      </c>
      <c r="F4272">
        <v>32</v>
      </c>
      <c r="G4272" t="s">
        <v>1</v>
      </c>
      <c r="H4272" t="s">
        <v>18</v>
      </c>
      <c r="I4272" t="s">
        <v>9</v>
      </c>
    </row>
    <row r="4273" spans="1:9">
      <c r="A4273">
        <v>4272</v>
      </c>
      <c r="B4273">
        <v>966</v>
      </c>
      <c r="C4273">
        <v>9</v>
      </c>
      <c r="D4273">
        <v>90</v>
      </c>
      <c r="E4273" t="s">
        <v>5</v>
      </c>
      <c r="F4273">
        <v>34</v>
      </c>
      <c r="G4273" t="s">
        <v>2</v>
      </c>
      <c r="H4273" t="s">
        <v>18</v>
      </c>
      <c r="I4273" t="s">
        <v>24</v>
      </c>
    </row>
    <row r="4274" spans="1:9">
      <c r="A4274">
        <v>4273</v>
      </c>
      <c r="B4274">
        <v>1516</v>
      </c>
      <c r="C4274">
        <v>6</v>
      </c>
      <c r="D4274">
        <v>90</v>
      </c>
      <c r="E4274" t="s">
        <v>5</v>
      </c>
      <c r="F4274">
        <v>18</v>
      </c>
      <c r="G4274" t="s">
        <v>2</v>
      </c>
      <c r="H4274" t="s">
        <v>18</v>
      </c>
      <c r="I4274" t="s">
        <v>21</v>
      </c>
    </row>
    <row r="4275" spans="1:9">
      <c r="A4275">
        <v>4274</v>
      </c>
      <c r="B4275">
        <v>694</v>
      </c>
      <c r="C4275">
        <v>9</v>
      </c>
      <c r="D4275">
        <v>90</v>
      </c>
      <c r="E4275" t="s">
        <v>6</v>
      </c>
      <c r="F4275">
        <v>34</v>
      </c>
      <c r="G4275" t="s">
        <v>2</v>
      </c>
      <c r="H4275" t="s">
        <v>18</v>
      </c>
      <c r="I4275" t="s">
        <v>24</v>
      </c>
    </row>
    <row r="4276" spans="1:9">
      <c r="A4276">
        <v>4275</v>
      </c>
      <c r="B4276">
        <v>1737</v>
      </c>
      <c r="C4276">
        <v>2</v>
      </c>
      <c r="D4276">
        <v>180</v>
      </c>
      <c r="E4276" t="s">
        <v>6</v>
      </c>
      <c r="F4276">
        <v>20</v>
      </c>
      <c r="G4276" t="s">
        <v>1</v>
      </c>
      <c r="H4276" t="s">
        <v>18</v>
      </c>
      <c r="I4276" t="s">
        <v>9</v>
      </c>
    </row>
    <row r="4277" spans="1:9">
      <c r="A4277">
        <v>4276</v>
      </c>
      <c r="B4277">
        <v>108</v>
      </c>
      <c r="C4277">
        <v>6</v>
      </c>
      <c r="D4277">
        <v>40</v>
      </c>
      <c r="E4277" t="s">
        <v>5</v>
      </c>
      <c r="F4277">
        <v>21</v>
      </c>
      <c r="G4277" t="s">
        <v>2</v>
      </c>
      <c r="H4277" t="s">
        <v>18</v>
      </c>
      <c r="I4277" t="s">
        <v>21</v>
      </c>
    </row>
    <row r="4278" spans="1:9">
      <c r="A4278">
        <v>4277</v>
      </c>
      <c r="B4278">
        <v>2102</v>
      </c>
      <c r="C4278">
        <v>6</v>
      </c>
      <c r="D4278">
        <v>40</v>
      </c>
      <c r="E4278" t="s">
        <v>5</v>
      </c>
      <c r="F4278">
        <v>20</v>
      </c>
      <c r="G4278" t="s">
        <v>2</v>
      </c>
      <c r="H4278" t="s">
        <v>18</v>
      </c>
      <c r="I4278" t="s">
        <v>21</v>
      </c>
    </row>
    <row r="4279" spans="1:9">
      <c r="A4279">
        <v>4278</v>
      </c>
      <c r="B4279">
        <v>1942</v>
      </c>
      <c r="C4279">
        <v>4</v>
      </c>
      <c r="D4279">
        <v>242</v>
      </c>
      <c r="E4279" t="s">
        <v>6</v>
      </c>
      <c r="F4279">
        <v>23</v>
      </c>
      <c r="G4279" t="s">
        <v>1</v>
      </c>
      <c r="H4279" t="s">
        <v>17</v>
      </c>
      <c r="I4279" t="s">
        <v>11</v>
      </c>
    </row>
    <row r="4280" spans="1:9">
      <c r="A4280">
        <v>4279</v>
      </c>
      <c r="B4280">
        <v>1727</v>
      </c>
      <c r="C4280">
        <v>8</v>
      </c>
      <c r="D4280">
        <v>40</v>
      </c>
      <c r="E4280" t="s">
        <v>6</v>
      </c>
      <c r="F4280">
        <v>30</v>
      </c>
      <c r="G4280" t="s">
        <v>2</v>
      </c>
      <c r="H4280" t="s">
        <v>18</v>
      </c>
      <c r="I4280" t="s">
        <v>23</v>
      </c>
    </row>
    <row r="4281" spans="1:9">
      <c r="A4281">
        <v>4280</v>
      </c>
      <c r="B4281">
        <v>1626</v>
      </c>
      <c r="C4281">
        <v>2</v>
      </c>
      <c r="D4281">
        <v>194</v>
      </c>
      <c r="E4281" t="s">
        <v>6</v>
      </c>
      <c r="F4281">
        <v>29</v>
      </c>
      <c r="G4281" t="s">
        <v>1</v>
      </c>
      <c r="H4281" t="s">
        <v>18</v>
      </c>
      <c r="I4281" t="s">
        <v>9</v>
      </c>
    </row>
    <row r="4282" spans="1:9">
      <c r="A4282">
        <v>4281</v>
      </c>
      <c r="B4282">
        <v>945</v>
      </c>
      <c r="C4282">
        <v>4</v>
      </c>
      <c r="D4282">
        <v>90</v>
      </c>
      <c r="E4282" t="s">
        <v>5</v>
      </c>
      <c r="F4282">
        <v>29</v>
      </c>
      <c r="G4282" t="s">
        <v>1</v>
      </c>
      <c r="H4282" t="s">
        <v>18</v>
      </c>
      <c r="I4282" t="s">
        <v>11</v>
      </c>
    </row>
    <row r="4283" spans="1:9">
      <c r="A4283">
        <v>4282</v>
      </c>
      <c r="B4283">
        <v>1808</v>
      </c>
      <c r="C4283">
        <v>7</v>
      </c>
      <c r="D4283">
        <v>181</v>
      </c>
      <c r="E4283" t="s">
        <v>6</v>
      </c>
      <c r="F4283">
        <v>34</v>
      </c>
      <c r="G4283" t="s">
        <v>2</v>
      </c>
      <c r="H4283" t="s">
        <v>18</v>
      </c>
      <c r="I4283" t="s">
        <v>22</v>
      </c>
    </row>
    <row r="4284" spans="1:9">
      <c r="A4284">
        <v>4283</v>
      </c>
      <c r="B4284">
        <v>2080</v>
      </c>
      <c r="C4284">
        <v>7</v>
      </c>
      <c r="D4284">
        <v>90</v>
      </c>
      <c r="E4284" t="s">
        <v>5</v>
      </c>
      <c r="F4284">
        <v>24</v>
      </c>
      <c r="G4284" t="s">
        <v>2</v>
      </c>
      <c r="H4284" t="s">
        <v>18</v>
      </c>
      <c r="I4284" t="s">
        <v>22</v>
      </c>
    </row>
    <row r="4285" spans="1:9">
      <c r="A4285">
        <v>4284</v>
      </c>
      <c r="B4285">
        <v>1623</v>
      </c>
      <c r="C4285">
        <v>3</v>
      </c>
      <c r="D4285">
        <v>90</v>
      </c>
      <c r="E4285" t="s">
        <v>6</v>
      </c>
      <c r="F4285">
        <v>22</v>
      </c>
      <c r="G4285" t="s">
        <v>1</v>
      </c>
      <c r="H4285" t="s">
        <v>18</v>
      </c>
      <c r="I4285" t="s">
        <v>10</v>
      </c>
    </row>
    <row r="4286" spans="1:9">
      <c r="A4286">
        <v>4285</v>
      </c>
      <c r="B4286">
        <v>1481</v>
      </c>
      <c r="C4286">
        <v>8</v>
      </c>
      <c r="D4286">
        <v>40</v>
      </c>
      <c r="E4286" t="s">
        <v>6</v>
      </c>
      <c r="F4286">
        <v>27</v>
      </c>
      <c r="G4286" t="s">
        <v>2</v>
      </c>
      <c r="H4286" t="s">
        <v>18</v>
      </c>
      <c r="I4286" t="s">
        <v>23</v>
      </c>
    </row>
    <row r="4287" spans="1:9">
      <c r="A4287">
        <v>4286</v>
      </c>
      <c r="B4287">
        <v>11</v>
      </c>
      <c r="C4287">
        <v>3</v>
      </c>
      <c r="D4287">
        <v>128</v>
      </c>
      <c r="E4287" t="s">
        <v>5</v>
      </c>
      <c r="F4287">
        <v>33</v>
      </c>
      <c r="G4287" t="s">
        <v>1</v>
      </c>
      <c r="H4287" t="s">
        <v>17</v>
      </c>
      <c r="I4287" t="s">
        <v>10</v>
      </c>
    </row>
    <row r="4288" spans="1:9">
      <c r="A4288">
        <v>4287</v>
      </c>
      <c r="B4288">
        <v>1963</v>
      </c>
      <c r="C4288">
        <v>5</v>
      </c>
      <c r="D4288">
        <v>133</v>
      </c>
      <c r="E4288" t="s">
        <v>6</v>
      </c>
      <c r="F4288">
        <v>32</v>
      </c>
      <c r="G4288" t="s">
        <v>1</v>
      </c>
      <c r="H4288" t="s">
        <v>17</v>
      </c>
      <c r="I4288" t="s">
        <v>12</v>
      </c>
    </row>
    <row r="4289" spans="1:9">
      <c r="A4289">
        <v>4288</v>
      </c>
      <c r="B4289">
        <v>2069</v>
      </c>
      <c r="C4289">
        <v>9</v>
      </c>
      <c r="D4289">
        <v>40</v>
      </c>
      <c r="E4289" t="s">
        <v>6</v>
      </c>
      <c r="F4289">
        <v>29</v>
      </c>
      <c r="G4289" t="s">
        <v>2</v>
      </c>
      <c r="H4289" t="s">
        <v>18</v>
      </c>
      <c r="I4289" t="s">
        <v>24</v>
      </c>
    </row>
    <row r="4290" spans="1:9">
      <c r="A4290">
        <v>4289</v>
      </c>
      <c r="B4290">
        <v>1018</v>
      </c>
      <c r="C4290">
        <v>1</v>
      </c>
      <c r="D4290">
        <v>183</v>
      </c>
      <c r="E4290" t="s">
        <v>5</v>
      </c>
      <c r="F4290">
        <v>33</v>
      </c>
      <c r="G4290" t="s">
        <v>1</v>
      </c>
      <c r="H4290" t="s">
        <v>18</v>
      </c>
      <c r="I4290" t="s">
        <v>8</v>
      </c>
    </row>
    <row r="4291" spans="1:9">
      <c r="A4291">
        <v>4290</v>
      </c>
      <c r="B4291">
        <v>79</v>
      </c>
      <c r="C4291">
        <v>2</v>
      </c>
      <c r="D4291">
        <v>121</v>
      </c>
      <c r="E4291" t="s">
        <v>6</v>
      </c>
      <c r="F4291">
        <v>33</v>
      </c>
      <c r="G4291" t="s">
        <v>1</v>
      </c>
      <c r="H4291" t="s">
        <v>18</v>
      </c>
      <c r="I4291" t="s">
        <v>9</v>
      </c>
    </row>
    <row r="4292" spans="1:9">
      <c r="A4292">
        <v>4291</v>
      </c>
      <c r="B4292">
        <v>1059</v>
      </c>
      <c r="C4292">
        <v>2</v>
      </c>
      <c r="D4292">
        <v>129</v>
      </c>
      <c r="E4292" t="s">
        <v>5</v>
      </c>
      <c r="F4292">
        <v>35</v>
      </c>
      <c r="G4292" t="s">
        <v>1</v>
      </c>
      <c r="H4292" t="s">
        <v>17</v>
      </c>
      <c r="I4292" t="s">
        <v>9</v>
      </c>
    </row>
    <row r="4293" spans="1:9">
      <c r="A4293">
        <v>4292</v>
      </c>
      <c r="B4293">
        <v>963</v>
      </c>
      <c r="C4293">
        <v>6</v>
      </c>
      <c r="D4293">
        <v>40</v>
      </c>
      <c r="E4293" t="s">
        <v>5</v>
      </c>
      <c r="F4293">
        <v>20</v>
      </c>
      <c r="G4293" t="s">
        <v>2</v>
      </c>
      <c r="H4293" t="s">
        <v>18</v>
      </c>
      <c r="I4293" t="s">
        <v>21</v>
      </c>
    </row>
    <row r="4294" spans="1:9">
      <c r="A4294">
        <v>4293</v>
      </c>
      <c r="B4294">
        <v>129</v>
      </c>
      <c r="C4294">
        <v>4</v>
      </c>
      <c r="D4294">
        <v>226</v>
      </c>
      <c r="E4294" t="s">
        <v>6</v>
      </c>
      <c r="F4294">
        <v>24</v>
      </c>
      <c r="G4294" t="s">
        <v>1</v>
      </c>
      <c r="H4294" t="s">
        <v>17</v>
      </c>
      <c r="I4294" t="s">
        <v>11</v>
      </c>
    </row>
    <row r="4295" spans="1:9">
      <c r="A4295">
        <v>4294</v>
      </c>
      <c r="B4295">
        <v>1240</v>
      </c>
      <c r="C4295">
        <v>2</v>
      </c>
      <c r="D4295">
        <v>164</v>
      </c>
      <c r="E4295" t="s">
        <v>5</v>
      </c>
      <c r="F4295">
        <v>26</v>
      </c>
      <c r="G4295" t="s">
        <v>1</v>
      </c>
      <c r="H4295" t="s">
        <v>18</v>
      </c>
      <c r="I4295" t="s">
        <v>9</v>
      </c>
    </row>
    <row r="4296" spans="1:9">
      <c r="A4296">
        <v>4295</v>
      </c>
      <c r="B4296">
        <v>906</v>
      </c>
      <c r="C4296">
        <v>3</v>
      </c>
      <c r="D4296">
        <v>129</v>
      </c>
      <c r="E4296" t="s">
        <v>6</v>
      </c>
      <c r="F4296">
        <v>41</v>
      </c>
      <c r="G4296" t="s">
        <v>1</v>
      </c>
      <c r="H4296" t="s">
        <v>17</v>
      </c>
      <c r="I4296" t="s">
        <v>10</v>
      </c>
    </row>
    <row r="4297" spans="1:9">
      <c r="A4297">
        <v>4296</v>
      </c>
      <c r="B4297">
        <v>1124</v>
      </c>
      <c r="C4297">
        <v>3</v>
      </c>
      <c r="D4297">
        <v>91</v>
      </c>
      <c r="E4297" t="s">
        <v>5</v>
      </c>
      <c r="F4297">
        <v>25</v>
      </c>
      <c r="G4297" t="s">
        <v>1</v>
      </c>
      <c r="H4297" t="s">
        <v>18</v>
      </c>
      <c r="I4297" t="s">
        <v>10</v>
      </c>
    </row>
    <row r="4298" spans="1:9">
      <c r="A4298">
        <v>4297</v>
      </c>
      <c r="B4298">
        <v>7</v>
      </c>
      <c r="C4298">
        <v>6</v>
      </c>
      <c r="D4298">
        <v>90</v>
      </c>
      <c r="E4298" t="s">
        <v>5</v>
      </c>
      <c r="F4298">
        <v>23</v>
      </c>
      <c r="G4298" t="s">
        <v>2</v>
      </c>
      <c r="H4298" t="s">
        <v>18</v>
      </c>
      <c r="I4298" t="s">
        <v>21</v>
      </c>
    </row>
    <row r="4299" spans="1:9">
      <c r="A4299">
        <v>4298</v>
      </c>
      <c r="B4299">
        <v>1486</v>
      </c>
      <c r="C4299">
        <v>2</v>
      </c>
      <c r="D4299">
        <v>130</v>
      </c>
      <c r="E4299" t="s">
        <v>6</v>
      </c>
      <c r="F4299">
        <v>29</v>
      </c>
      <c r="G4299" t="s">
        <v>1</v>
      </c>
      <c r="H4299" t="s">
        <v>18</v>
      </c>
      <c r="I4299" t="s">
        <v>9</v>
      </c>
    </row>
    <row r="4300" spans="1:9">
      <c r="A4300">
        <v>4299</v>
      </c>
      <c r="B4300">
        <v>1900</v>
      </c>
      <c r="C4300">
        <v>3</v>
      </c>
      <c r="D4300">
        <v>122</v>
      </c>
      <c r="E4300" t="s">
        <v>5</v>
      </c>
      <c r="F4300">
        <v>27</v>
      </c>
      <c r="G4300" t="s">
        <v>1</v>
      </c>
      <c r="H4300" t="s">
        <v>17</v>
      </c>
      <c r="I4300" t="s">
        <v>10</v>
      </c>
    </row>
    <row r="4301" spans="1:9">
      <c r="A4301">
        <v>4300</v>
      </c>
      <c r="B4301">
        <v>2109</v>
      </c>
      <c r="C4301">
        <v>2</v>
      </c>
      <c r="D4301">
        <v>127</v>
      </c>
      <c r="E4301" t="s">
        <v>6</v>
      </c>
      <c r="F4301">
        <v>49</v>
      </c>
      <c r="G4301" t="s">
        <v>1</v>
      </c>
      <c r="H4301" t="s">
        <v>18</v>
      </c>
      <c r="I4301" t="s">
        <v>9</v>
      </c>
    </row>
    <row r="4302" spans="1:9">
      <c r="A4302">
        <v>4301</v>
      </c>
      <c r="B4302">
        <v>568</v>
      </c>
      <c r="C4302">
        <v>1</v>
      </c>
      <c r="D4302">
        <v>116</v>
      </c>
      <c r="E4302" t="s">
        <v>5</v>
      </c>
      <c r="F4302">
        <v>19</v>
      </c>
      <c r="G4302" t="s">
        <v>1</v>
      </c>
      <c r="H4302" t="s">
        <v>18</v>
      </c>
      <c r="I4302" t="s">
        <v>8</v>
      </c>
    </row>
    <row r="4303" spans="1:9">
      <c r="A4303">
        <v>4302</v>
      </c>
      <c r="B4303">
        <v>2011</v>
      </c>
      <c r="C4303">
        <v>5</v>
      </c>
      <c r="D4303">
        <v>90</v>
      </c>
      <c r="E4303" t="s">
        <v>6</v>
      </c>
      <c r="F4303">
        <v>23</v>
      </c>
      <c r="G4303" t="s">
        <v>1</v>
      </c>
      <c r="H4303" t="s">
        <v>18</v>
      </c>
      <c r="I4303" t="s">
        <v>12</v>
      </c>
    </row>
    <row r="4304" spans="1:9">
      <c r="A4304">
        <v>4303</v>
      </c>
      <c r="B4304">
        <v>979</v>
      </c>
      <c r="C4304">
        <v>9</v>
      </c>
      <c r="D4304">
        <v>40</v>
      </c>
      <c r="E4304" t="s">
        <v>6</v>
      </c>
      <c r="F4304">
        <v>33</v>
      </c>
      <c r="G4304" t="s">
        <v>2</v>
      </c>
      <c r="H4304" t="s">
        <v>18</v>
      </c>
      <c r="I4304" t="s">
        <v>24</v>
      </c>
    </row>
    <row r="4305" spans="1:9">
      <c r="A4305">
        <v>4304</v>
      </c>
      <c r="B4305">
        <v>1545</v>
      </c>
      <c r="C4305">
        <v>3</v>
      </c>
      <c r="D4305">
        <v>90</v>
      </c>
      <c r="E4305" t="s">
        <v>6</v>
      </c>
      <c r="F4305">
        <v>34</v>
      </c>
      <c r="G4305" t="s">
        <v>1</v>
      </c>
      <c r="H4305" t="s">
        <v>18</v>
      </c>
      <c r="I4305" t="s">
        <v>10</v>
      </c>
    </row>
    <row r="4306" spans="1:9">
      <c r="A4306">
        <v>4305</v>
      </c>
      <c r="B4306">
        <v>980</v>
      </c>
      <c r="C4306">
        <v>1</v>
      </c>
      <c r="D4306">
        <v>244</v>
      </c>
      <c r="E4306" t="s">
        <v>5</v>
      </c>
      <c r="F4306">
        <v>25</v>
      </c>
      <c r="G4306" t="s">
        <v>1</v>
      </c>
      <c r="H4306" t="s">
        <v>18</v>
      </c>
      <c r="I4306" t="s">
        <v>8</v>
      </c>
    </row>
    <row r="4307" spans="1:9">
      <c r="A4307">
        <v>4306</v>
      </c>
      <c r="B4307">
        <v>1052</v>
      </c>
      <c r="C4307">
        <v>2</v>
      </c>
      <c r="D4307">
        <v>154</v>
      </c>
      <c r="E4307" t="s">
        <v>5</v>
      </c>
      <c r="F4307">
        <v>27</v>
      </c>
      <c r="G4307" t="s">
        <v>1</v>
      </c>
      <c r="H4307" t="s">
        <v>18</v>
      </c>
      <c r="I4307" t="s">
        <v>9</v>
      </c>
    </row>
    <row r="4308" spans="1:9">
      <c r="A4308">
        <v>4307</v>
      </c>
      <c r="B4308">
        <v>1870</v>
      </c>
      <c r="C4308">
        <v>5</v>
      </c>
      <c r="D4308">
        <v>118</v>
      </c>
      <c r="E4308" t="s">
        <v>6</v>
      </c>
      <c r="F4308">
        <v>35</v>
      </c>
      <c r="G4308" t="s">
        <v>1</v>
      </c>
      <c r="H4308" t="s">
        <v>18</v>
      </c>
      <c r="I4308" t="s">
        <v>12</v>
      </c>
    </row>
    <row r="4309" spans="1:9">
      <c r="A4309">
        <v>4308</v>
      </c>
      <c r="B4309">
        <v>317</v>
      </c>
      <c r="C4309">
        <v>5</v>
      </c>
      <c r="D4309">
        <v>230</v>
      </c>
      <c r="E4309" t="s">
        <v>6</v>
      </c>
      <c r="F4309">
        <v>33</v>
      </c>
      <c r="G4309" t="s">
        <v>1</v>
      </c>
      <c r="H4309" t="s">
        <v>17</v>
      </c>
      <c r="I4309" t="s">
        <v>12</v>
      </c>
    </row>
    <row r="4310" spans="1:9">
      <c r="A4310">
        <v>4309</v>
      </c>
      <c r="B4310">
        <v>1923</v>
      </c>
      <c r="C4310">
        <v>6</v>
      </c>
      <c r="D4310">
        <v>233</v>
      </c>
      <c r="E4310" t="s">
        <v>6</v>
      </c>
      <c r="F4310">
        <v>33</v>
      </c>
      <c r="G4310" t="s">
        <v>2</v>
      </c>
      <c r="H4310" t="s">
        <v>18</v>
      </c>
      <c r="I4310" t="s">
        <v>21</v>
      </c>
    </row>
    <row r="4311" spans="1:9">
      <c r="A4311">
        <v>4310</v>
      </c>
      <c r="B4311">
        <v>744</v>
      </c>
      <c r="C4311">
        <v>1</v>
      </c>
      <c r="D4311">
        <v>88</v>
      </c>
      <c r="E4311" t="s">
        <v>6</v>
      </c>
      <c r="F4311">
        <v>33</v>
      </c>
      <c r="G4311" t="s">
        <v>1</v>
      </c>
      <c r="H4311" t="s">
        <v>18</v>
      </c>
      <c r="I4311" t="s">
        <v>8</v>
      </c>
    </row>
    <row r="4312" spans="1:9">
      <c r="A4312">
        <v>4311</v>
      </c>
      <c r="B4312">
        <v>304</v>
      </c>
      <c r="C4312">
        <v>4</v>
      </c>
      <c r="D4312">
        <v>156</v>
      </c>
      <c r="E4312" t="s">
        <v>6</v>
      </c>
      <c r="F4312">
        <v>35</v>
      </c>
      <c r="G4312" t="s">
        <v>1</v>
      </c>
      <c r="H4312" t="s">
        <v>17</v>
      </c>
      <c r="I4312" t="s">
        <v>11</v>
      </c>
    </row>
    <row r="4313" spans="1:9">
      <c r="A4313">
        <v>4312</v>
      </c>
      <c r="B4313">
        <v>38</v>
      </c>
      <c r="C4313">
        <v>1</v>
      </c>
      <c r="D4313">
        <v>224</v>
      </c>
      <c r="E4313" t="s">
        <v>5</v>
      </c>
      <c r="F4313">
        <v>34</v>
      </c>
      <c r="G4313" t="s">
        <v>1</v>
      </c>
      <c r="H4313" t="s">
        <v>18</v>
      </c>
      <c r="I4313" t="s">
        <v>8</v>
      </c>
    </row>
    <row r="4314" spans="1:9">
      <c r="A4314">
        <v>4313</v>
      </c>
      <c r="B4314">
        <v>1831</v>
      </c>
      <c r="C4314">
        <v>8</v>
      </c>
      <c r="D4314">
        <v>40</v>
      </c>
      <c r="E4314" t="s">
        <v>6</v>
      </c>
      <c r="F4314">
        <v>20</v>
      </c>
      <c r="G4314" t="s">
        <v>2</v>
      </c>
      <c r="H4314" t="s">
        <v>18</v>
      </c>
      <c r="I4314" t="s">
        <v>23</v>
      </c>
    </row>
    <row r="4315" spans="1:9">
      <c r="A4315">
        <v>4314</v>
      </c>
      <c r="B4315">
        <v>1333</v>
      </c>
      <c r="C4315">
        <v>2</v>
      </c>
      <c r="D4315">
        <v>211</v>
      </c>
      <c r="E4315" t="s">
        <v>6</v>
      </c>
      <c r="F4315">
        <v>30</v>
      </c>
      <c r="G4315" t="s">
        <v>1</v>
      </c>
      <c r="H4315" t="s">
        <v>18</v>
      </c>
      <c r="I4315" t="s">
        <v>9</v>
      </c>
    </row>
    <row r="4316" spans="1:9">
      <c r="A4316">
        <v>4315</v>
      </c>
      <c r="B4316">
        <v>1505</v>
      </c>
      <c r="C4316">
        <v>8</v>
      </c>
      <c r="D4316">
        <v>40</v>
      </c>
      <c r="E4316" t="s">
        <v>5</v>
      </c>
      <c r="F4316">
        <v>28</v>
      </c>
      <c r="G4316" t="s">
        <v>2</v>
      </c>
      <c r="H4316" t="s">
        <v>18</v>
      </c>
      <c r="I4316" t="s">
        <v>23</v>
      </c>
    </row>
    <row r="4317" spans="1:9">
      <c r="A4317">
        <v>4316</v>
      </c>
      <c r="B4317">
        <v>975</v>
      </c>
      <c r="C4317">
        <v>2</v>
      </c>
      <c r="D4317">
        <v>172</v>
      </c>
      <c r="E4317" t="s">
        <v>6</v>
      </c>
      <c r="F4317">
        <v>23</v>
      </c>
      <c r="G4317" t="s">
        <v>1</v>
      </c>
      <c r="H4317" t="s">
        <v>17</v>
      </c>
      <c r="I4317" t="s">
        <v>9</v>
      </c>
    </row>
    <row r="4318" spans="1:9">
      <c r="A4318">
        <v>4317</v>
      </c>
      <c r="B4318">
        <v>290</v>
      </c>
      <c r="C4318">
        <v>5</v>
      </c>
      <c r="D4318">
        <v>117</v>
      </c>
      <c r="E4318" t="s">
        <v>5</v>
      </c>
      <c r="F4318">
        <v>28</v>
      </c>
      <c r="G4318" t="s">
        <v>1</v>
      </c>
      <c r="H4318" t="s">
        <v>18</v>
      </c>
      <c r="I4318" t="s">
        <v>12</v>
      </c>
    </row>
    <row r="4319" spans="1:9">
      <c r="A4319">
        <v>4318</v>
      </c>
      <c r="B4319">
        <v>32</v>
      </c>
      <c r="C4319">
        <v>6</v>
      </c>
      <c r="D4319">
        <v>40</v>
      </c>
      <c r="E4319" t="s">
        <v>5</v>
      </c>
      <c r="F4319">
        <v>21</v>
      </c>
      <c r="G4319" t="s">
        <v>2</v>
      </c>
      <c r="H4319" t="s">
        <v>18</v>
      </c>
      <c r="I4319" t="s">
        <v>21</v>
      </c>
    </row>
    <row r="4320" spans="1:9">
      <c r="A4320">
        <v>4319</v>
      </c>
      <c r="B4320">
        <v>1749</v>
      </c>
      <c r="C4320">
        <v>2</v>
      </c>
      <c r="D4320">
        <v>90</v>
      </c>
      <c r="E4320" t="s">
        <v>5</v>
      </c>
      <c r="F4320">
        <v>27</v>
      </c>
      <c r="G4320" t="s">
        <v>1</v>
      </c>
      <c r="H4320" t="s">
        <v>18</v>
      </c>
      <c r="I4320" t="s">
        <v>9</v>
      </c>
    </row>
    <row r="4321" spans="1:9">
      <c r="A4321">
        <v>4320</v>
      </c>
      <c r="B4321">
        <v>3</v>
      </c>
      <c r="C4321">
        <v>2</v>
      </c>
      <c r="D4321">
        <v>154</v>
      </c>
      <c r="E4321" t="s">
        <v>6</v>
      </c>
      <c r="F4321">
        <v>41</v>
      </c>
      <c r="G4321" t="s">
        <v>1</v>
      </c>
      <c r="H4321" t="s">
        <v>18</v>
      </c>
      <c r="I4321" t="s">
        <v>9</v>
      </c>
    </row>
    <row r="4322" spans="1:9">
      <c r="A4322">
        <v>4321</v>
      </c>
      <c r="B4322">
        <v>1288</v>
      </c>
      <c r="C4322">
        <v>6</v>
      </c>
      <c r="D4322">
        <v>40</v>
      </c>
      <c r="E4322" t="s">
        <v>5</v>
      </c>
      <c r="F4322">
        <v>36</v>
      </c>
      <c r="G4322" t="s">
        <v>2</v>
      </c>
      <c r="H4322" t="s">
        <v>18</v>
      </c>
      <c r="I4322" t="s">
        <v>21</v>
      </c>
    </row>
    <row r="4323" spans="1:9">
      <c r="A4323">
        <v>4322</v>
      </c>
      <c r="B4323">
        <v>1420</v>
      </c>
      <c r="C4323">
        <v>2</v>
      </c>
      <c r="D4323">
        <v>172</v>
      </c>
      <c r="E4323" t="s">
        <v>6</v>
      </c>
      <c r="F4323">
        <v>23</v>
      </c>
      <c r="G4323" t="s">
        <v>1</v>
      </c>
      <c r="H4323" t="s">
        <v>17</v>
      </c>
      <c r="I4323" t="s">
        <v>9</v>
      </c>
    </row>
    <row r="4324" spans="1:9">
      <c r="A4324">
        <v>4323</v>
      </c>
      <c r="B4324">
        <v>528</v>
      </c>
      <c r="C4324">
        <v>2</v>
      </c>
      <c r="D4324">
        <v>166</v>
      </c>
      <c r="E4324" t="s">
        <v>5</v>
      </c>
      <c r="F4324">
        <v>35</v>
      </c>
      <c r="G4324" t="s">
        <v>1</v>
      </c>
      <c r="H4324" t="s">
        <v>17</v>
      </c>
      <c r="I4324" t="s">
        <v>9</v>
      </c>
    </row>
    <row r="4325" spans="1:9">
      <c r="A4325">
        <v>4324</v>
      </c>
      <c r="B4325">
        <v>966</v>
      </c>
      <c r="C4325">
        <v>8</v>
      </c>
      <c r="D4325">
        <v>356</v>
      </c>
      <c r="E4325" t="s">
        <v>5</v>
      </c>
      <c r="F4325">
        <v>34</v>
      </c>
      <c r="G4325" t="s">
        <v>2</v>
      </c>
      <c r="H4325" t="s">
        <v>17</v>
      </c>
      <c r="I4325" t="s">
        <v>23</v>
      </c>
    </row>
    <row r="4326" spans="1:9">
      <c r="A4326">
        <v>4325</v>
      </c>
      <c r="B4326">
        <v>1585</v>
      </c>
      <c r="C4326">
        <v>8</v>
      </c>
      <c r="D4326">
        <v>40</v>
      </c>
      <c r="E4326" t="s">
        <v>5</v>
      </c>
      <c r="F4326">
        <v>28</v>
      </c>
      <c r="G4326" t="s">
        <v>2</v>
      </c>
      <c r="H4326" t="s">
        <v>18</v>
      </c>
      <c r="I4326" t="s">
        <v>23</v>
      </c>
    </row>
    <row r="4327" spans="1:9">
      <c r="A4327">
        <v>4326</v>
      </c>
      <c r="B4327">
        <v>875</v>
      </c>
      <c r="C4327">
        <v>5</v>
      </c>
      <c r="D4327">
        <v>191</v>
      </c>
      <c r="E4327" t="s">
        <v>6</v>
      </c>
      <c r="F4327">
        <v>23</v>
      </c>
      <c r="G4327" t="s">
        <v>1</v>
      </c>
      <c r="H4327" t="s">
        <v>18</v>
      </c>
      <c r="I4327" t="s">
        <v>12</v>
      </c>
    </row>
    <row r="4328" spans="1:9">
      <c r="A4328">
        <v>4327</v>
      </c>
      <c r="B4328">
        <v>234</v>
      </c>
      <c r="C4328">
        <v>7</v>
      </c>
      <c r="D4328">
        <v>40</v>
      </c>
      <c r="E4328" t="s">
        <v>5</v>
      </c>
      <c r="F4328">
        <v>19</v>
      </c>
      <c r="G4328" t="s">
        <v>2</v>
      </c>
      <c r="H4328" t="s">
        <v>18</v>
      </c>
      <c r="I4328" t="s">
        <v>22</v>
      </c>
    </row>
    <row r="4329" spans="1:9">
      <c r="A4329">
        <v>4328</v>
      </c>
      <c r="B4329">
        <v>683</v>
      </c>
      <c r="C4329">
        <v>7</v>
      </c>
      <c r="D4329">
        <v>40</v>
      </c>
      <c r="E4329" t="s">
        <v>6</v>
      </c>
      <c r="F4329">
        <v>27</v>
      </c>
      <c r="G4329" t="s">
        <v>2</v>
      </c>
      <c r="H4329" t="s">
        <v>18</v>
      </c>
      <c r="I4329" t="s">
        <v>22</v>
      </c>
    </row>
    <row r="4330" spans="1:9">
      <c r="A4330">
        <v>4329</v>
      </c>
      <c r="B4330">
        <v>385</v>
      </c>
      <c r="C4330">
        <v>5</v>
      </c>
      <c r="D4330">
        <v>164</v>
      </c>
      <c r="E4330" t="s">
        <v>6</v>
      </c>
      <c r="F4330">
        <v>32</v>
      </c>
      <c r="G4330" t="s">
        <v>1</v>
      </c>
      <c r="H4330" t="s">
        <v>18</v>
      </c>
      <c r="I4330" t="s">
        <v>12</v>
      </c>
    </row>
    <row r="4331" spans="1:9">
      <c r="A4331">
        <v>4330</v>
      </c>
      <c r="B4331">
        <v>880</v>
      </c>
      <c r="C4331">
        <v>4</v>
      </c>
      <c r="D4331">
        <v>158</v>
      </c>
      <c r="E4331" t="s">
        <v>5</v>
      </c>
      <c r="F4331">
        <v>19</v>
      </c>
      <c r="G4331" t="s">
        <v>1</v>
      </c>
      <c r="H4331" t="s">
        <v>18</v>
      </c>
      <c r="I4331" t="s">
        <v>11</v>
      </c>
    </row>
    <row r="4332" spans="1:9">
      <c r="A4332">
        <v>4331</v>
      </c>
      <c r="B4332">
        <v>1765</v>
      </c>
      <c r="C4332">
        <v>6</v>
      </c>
      <c r="D4332">
        <v>291</v>
      </c>
      <c r="E4332" t="s">
        <v>6</v>
      </c>
      <c r="F4332">
        <v>20</v>
      </c>
      <c r="G4332" t="s">
        <v>2</v>
      </c>
      <c r="H4332" t="s">
        <v>18</v>
      </c>
      <c r="I4332" t="s">
        <v>21</v>
      </c>
    </row>
    <row r="4333" spans="1:9">
      <c r="A4333">
        <v>4332</v>
      </c>
      <c r="B4333">
        <v>1118</v>
      </c>
      <c r="C4333">
        <v>4</v>
      </c>
      <c r="D4333">
        <v>153</v>
      </c>
      <c r="E4333" t="s">
        <v>5</v>
      </c>
      <c r="F4333">
        <v>30</v>
      </c>
      <c r="G4333" t="s">
        <v>1</v>
      </c>
      <c r="H4333" t="s">
        <v>17</v>
      </c>
      <c r="I4333" t="s">
        <v>11</v>
      </c>
    </row>
    <row r="4334" spans="1:9">
      <c r="A4334">
        <v>4333</v>
      </c>
      <c r="B4334">
        <v>1280</v>
      </c>
      <c r="C4334">
        <v>5</v>
      </c>
      <c r="D4334">
        <v>140</v>
      </c>
      <c r="E4334" t="s">
        <v>6</v>
      </c>
      <c r="F4334">
        <v>24</v>
      </c>
      <c r="G4334" t="s">
        <v>1</v>
      </c>
      <c r="H4334" t="s">
        <v>18</v>
      </c>
      <c r="I4334" t="s">
        <v>12</v>
      </c>
    </row>
    <row r="4335" spans="1:9">
      <c r="A4335">
        <v>4334</v>
      </c>
      <c r="B4335">
        <v>864</v>
      </c>
      <c r="C4335">
        <v>4</v>
      </c>
      <c r="D4335">
        <v>162</v>
      </c>
      <c r="E4335" t="s">
        <v>5</v>
      </c>
      <c r="F4335">
        <v>31</v>
      </c>
      <c r="G4335" t="s">
        <v>1</v>
      </c>
      <c r="H4335" t="s">
        <v>17</v>
      </c>
      <c r="I4335" t="s">
        <v>11</v>
      </c>
    </row>
    <row r="4336" spans="1:9">
      <c r="A4336">
        <v>4335</v>
      </c>
      <c r="B4336">
        <v>192</v>
      </c>
      <c r="C4336">
        <v>3</v>
      </c>
      <c r="D4336">
        <v>225</v>
      </c>
      <c r="E4336" t="s">
        <v>5</v>
      </c>
      <c r="F4336">
        <v>29</v>
      </c>
      <c r="G4336" t="s">
        <v>1</v>
      </c>
      <c r="H4336" t="s">
        <v>17</v>
      </c>
      <c r="I4336" t="s">
        <v>10</v>
      </c>
    </row>
    <row r="4337" spans="1:9">
      <c r="A4337">
        <v>4336</v>
      </c>
      <c r="B4337">
        <v>1755</v>
      </c>
      <c r="C4337">
        <v>7</v>
      </c>
      <c r="D4337">
        <v>90</v>
      </c>
      <c r="E4337" t="s">
        <v>6</v>
      </c>
      <c r="F4337">
        <v>41</v>
      </c>
      <c r="G4337" t="s">
        <v>2</v>
      </c>
      <c r="H4337" t="s">
        <v>18</v>
      </c>
      <c r="I4337" t="s">
        <v>22</v>
      </c>
    </row>
    <row r="4338" spans="1:9">
      <c r="A4338">
        <v>4337</v>
      </c>
      <c r="B4338">
        <v>578</v>
      </c>
      <c r="C4338">
        <v>2</v>
      </c>
      <c r="D4338">
        <v>209</v>
      </c>
      <c r="E4338" t="s">
        <v>6</v>
      </c>
      <c r="F4338">
        <v>26</v>
      </c>
      <c r="G4338" t="s">
        <v>1</v>
      </c>
      <c r="H4338" t="s">
        <v>18</v>
      </c>
      <c r="I4338" t="s">
        <v>9</v>
      </c>
    </row>
    <row r="4339" spans="1:9">
      <c r="A4339">
        <v>4338</v>
      </c>
      <c r="B4339">
        <v>670</v>
      </c>
      <c r="C4339">
        <v>7</v>
      </c>
      <c r="D4339">
        <v>205</v>
      </c>
      <c r="E4339" t="s">
        <v>6</v>
      </c>
      <c r="F4339">
        <v>22</v>
      </c>
      <c r="G4339" t="s">
        <v>2</v>
      </c>
      <c r="H4339" t="s">
        <v>18</v>
      </c>
      <c r="I4339" t="s">
        <v>22</v>
      </c>
    </row>
    <row r="4340" spans="1:9">
      <c r="A4340">
        <v>4339</v>
      </c>
      <c r="B4340">
        <v>957</v>
      </c>
      <c r="C4340">
        <v>2</v>
      </c>
      <c r="D4340">
        <v>191</v>
      </c>
      <c r="E4340" t="s">
        <v>5</v>
      </c>
      <c r="F4340">
        <v>27</v>
      </c>
      <c r="G4340" t="s">
        <v>1</v>
      </c>
      <c r="H4340" t="s">
        <v>18</v>
      </c>
      <c r="I4340" t="s">
        <v>9</v>
      </c>
    </row>
    <row r="4341" spans="1:9">
      <c r="A4341">
        <v>4340</v>
      </c>
      <c r="B4341">
        <v>1204</v>
      </c>
      <c r="C4341">
        <v>8</v>
      </c>
      <c r="D4341">
        <v>40</v>
      </c>
      <c r="E4341" t="s">
        <v>6</v>
      </c>
      <c r="F4341">
        <v>33</v>
      </c>
      <c r="G4341" t="s">
        <v>2</v>
      </c>
      <c r="H4341" t="s">
        <v>18</v>
      </c>
      <c r="I4341" t="s">
        <v>23</v>
      </c>
    </row>
    <row r="4342" spans="1:9">
      <c r="A4342">
        <v>4341</v>
      </c>
      <c r="B4342">
        <v>80</v>
      </c>
      <c r="C4342">
        <v>2</v>
      </c>
      <c r="D4342">
        <v>111</v>
      </c>
      <c r="E4342" t="s">
        <v>5</v>
      </c>
      <c r="F4342">
        <v>26</v>
      </c>
      <c r="G4342" t="s">
        <v>1</v>
      </c>
      <c r="H4342" t="s">
        <v>17</v>
      </c>
      <c r="I4342" t="s">
        <v>9</v>
      </c>
    </row>
    <row r="4343" spans="1:9">
      <c r="A4343">
        <v>4342</v>
      </c>
      <c r="B4343">
        <v>1180</v>
      </c>
      <c r="C4343">
        <v>8</v>
      </c>
      <c r="D4343">
        <v>40</v>
      </c>
      <c r="E4343" t="s">
        <v>5</v>
      </c>
      <c r="F4343">
        <v>29</v>
      </c>
      <c r="G4343" t="s">
        <v>2</v>
      </c>
      <c r="H4343" t="s">
        <v>18</v>
      </c>
      <c r="I4343" t="s">
        <v>23</v>
      </c>
    </row>
    <row r="4344" spans="1:9">
      <c r="A4344">
        <v>4343</v>
      </c>
      <c r="B4344">
        <v>1447</v>
      </c>
      <c r="C4344">
        <v>1</v>
      </c>
      <c r="D4344">
        <v>140</v>
      </c>
      <c r="E4344" t="s">
        <v>5</v>
      </c>
      <c r="F4344">
        <v>22</v>
      </c>
      <c r="G4344" t="s">
        <v>1</v>
      </c>
      <c r="H4344" t="s">
        <v>18</v>
      </c>
      <c r="I4344" t="s">
        <v>8</v>
      </c>
    </row>
    <row r="4345" spans="1:9">
      <c r="A4345">
        <v>4344</v>
      </c>
      <c r="B4345">
        <v>1241</v>
      </c>
      <c r="C4345">
        <v>2</v>
      </c>
      <c r="D4345">
        <v>201</v>
      </c>
      <c r="E4345" t="s">
        <v>5</v>
      </c>
      <c r="F4345">
        <v>31</v>
      </c>
      <c r="G4345" t="s">
        <v>1</v>
      </c>
      <c r="H4345" t="s">
        <v>17</v>
      </c>
      <c r="I4345" t="s">
        <v>9</v>
      </c>
    </row>
    <row r="4346" spans="1:9">
      <c r="A4346">
        <v>4345</v>
      </c>
      <c r="B4346">
        <v>1587</v>
      </c>
      <c r="C4346">
        <v>4</v>
      </c>
      <c r="D4346">
        <v>89</v>
      </c>
      <c r="E4346" t="s">
        <v>6</v>
      </c>
      <c r="F4346">
        <v>27</v>
      </c>
      <c r="G4346" t="s">
        <v>1</v>
      </c>
      <c r="H4346" t="s">
        <v>18</v>
      </c>
      <c r="I4346" t="s">
        <v>11</v>
      </c>
    </row>
    <row r="4347" spans="1:9">
      <c r="A4347">
        <v>4346</v>
      </c>
      <c r="B4347">
        <v>1340</v>
      </c>
      <c r="C4347">
        <v>1</v>
      </c>
      <c r="D4347">
        <v>90</v>
      </c>
      <c r="E4347" t="s">
        <v>6</v>
      </c>
      <c r="F4347">
        <v>24</v>
      </c>
      <c r="G4347" t="s">
        <v>1</v>
      </c>
      <c r="H4347" t="s">
        <v>18</v>
      </c>
      <c r="I4347" t="s">
        <v>8</v>
      </c>
    </row>
    <row r="4348" spans="1:9">
      <c r="A4348">
        <v>4347</v>
      </c>
      <c r="B4348">
        <v>1716</v>
      </c>
      <c r="C4348">
        <v>5</v>
      </c>
      <c r="D4348">
        <v>124</v>
      </c>
      <c r="E4348" t="s">
        <v>5</v>
      </c>
      <c r="F4348">
        <v>19</v>
      </c>
      <c r="G4348" t="s">
        <v>1</v>
      </c>
      <c r="H4348" t="s">
        <v>17</v>
      </c>
      <c r="I4348" t="s">
        <v>12</v>
      </c>
    </row>
    <row r="4349" spans="1:9">
      <c r="A4349">
        <v>4348</v>
      </c>
      <c r="B4349">
        <v>1985</v>
      </c>
      <c r="C4349">
        <v>2</v>
      </c>
      <c r="D4349">
        <v>151</v>
      </c>
      <c r="E4349" t="s">
        <v>6</v>
      </c>
      <c r="F4349">
        <v>25</v>
      </c>
      <c r="G4349" t="s">
        <v>1</v>
      </c>
      <c r="H4349" t="s">
        <v>18</v>
      </c>
      <c r="I4349" t="s">
        <v>9</v>
      </c>
    </row>
    <row r="4350" spans="1:9">
      <c r="A4350">
        <v>4349</v>
      </c>
      <c r="B4350">
        <v>1057</v>
      </c>
      <c r="C4350">
        <v>2</v>
      </c>
      <c r="D4350">
        <v>190</v>
      </c>
      <c r="E4350" t="s">
        <v>5</v>
      </c>
      <c r="F4350">
        <v>24</v>
      </c>
      <c r="G4350" t="s">
        <v>1</v>
      </c>
      <c r="H4350" t="s">
        <v>18</v>
      </c>
      <c r="I4350" t="s">
        <v>9</v>
      </c>
    </row>
    <row r="4351" spans="1:9">
      <c r="A4351">
        <v>4350</v>
      </c>
      <c r="B4351">
        <v>1143</v>
      </c>
      <c r="C4351">
        <v>5</v>
      </c>
      <c r="D4351">
        <v>90</v>
      </c>
      <c r="E4351" t="s">
        <v>6</v>
      </c>
      <c r="F4351">
        <v>19</v>
      </c>
      <c r="G4351" t="s">
        <v>1</v>
      </c>
      <c r="H4351" t="s">
        <v>18</v>
      </c>
      <c r="I4351" t="s">
        <v>12</v>
      </c>
    </row>
    <row r="4352" spans="1:9">
      <c r="A4352">
        <v>4351</v>
      </c>
      <c r="B4352">
        <v>753</v>
      </c>
      <c r="C4352">
        <v>9</v>
      </c>
      <c r="D4352">
        <v>40</v>
      </c>
      <c r="E4352" t="s">
        <v>5</v>
      </c>
      <c r="F4352">
        <v>34</v>
      </c>
      <c r="G4352" t="s">
        <v>2</v>
      </c>
      <c r="H4352" t="s">
        <v>18</v>
      </c>
      <c r="I4352" t="s">
        <v>24</v>
      </c>
    </row>
    <row r="4353" spans="1:9">
      <c r="A4353">
        <v>4352</v>
      </c>
      <c r="B4353">
        <v>1044</v>
      </c>
      <c r="C4353">
        <v>9</v>
      </c>
      <c r="D4353">
        <v>90</v>
      </c>
      <c r="E4353" t="s">
        <v>5</v>
      </c>
      <c r="F4353">
        <v>28</v>
      </c>
      <c r="G4353" t="s">
        <v>2</v>
      </c>
      <c r="H4353" t="s">
        <v>18</v>
      </c>
      <c r="I4353" t="s">
        <v>24</v>
      </c>
    </row>
    <row r="4354" spans="1:9">
      <c r="A4354">
        <v>4353</v>
      </c>
      <c r="B4354">
        <v>1171</v>
      </c>
      <c r="C4354">
        <v>9</v>
      </c>
      <c r="D4354">
        <v>40</v>
      </c>
      <c r="E4354" t="s">
        <v>6</v>
      </c>
      <c r="F4354">
        <v>25</v>
      </c>
      <c r="G4354" t="s">
        <v>2</v>
      </c>
      <c r="H4354" t="s">
        <v>18</v>
      </c>
      <c r="I4354" t="s">
        <v>24</v>
      </c>
    </row>
    <row r="4355" spans="1:9">
      <c r="A4355">
        <v>4354</v>
      </c>
      <c r="B4355">
        <v>2001</v>
      </c>
      <c r="C4355">
        <v>4</v>
      </c>
      <c r="D4355">
        <v>236</v>
      </c>
      <c r="E4355" t="s">
        <v>5</v>
      </c>
      <c r="F4355">
        <v>28</v>
      </c>
      <c r="G4355" t="s">
        <v>1</v>
      </c>
      <c r="H4355" t="s">
        <v>17</v>
      </c>
      <c r="I4355" t="s">
        <v>11</v>
      </c>
    </row>
    <row r="4356" spans="1:9">
      <c r="A4356">
        <v>4355</v>
      </c>
      <c r="B4356">
        <v>755</v>
      </c>
      <c r="C4356">
        <v>6</v>
      </c>
      <c r="D4356">
        <v>196</v>
      </c>
      <c r="E4356" t="s">
        <v>5</v>
      </c>
      <c r="F4356">
        <v>24</v>
      </c>
      <c r="G4356" t="s">
        <v>2</v>
      </c>
      <c r="H4356" t="s">
        <v>18</v>
      </c>
      <c r="I4356" t="s">
        <v>21</v>
      </c>
    </row>
    <row r="4357" spans="1:9">
      <c r="A4357">
        <v>4356</v>
      </c>
      <c r="B4357">
        <v>594</v>
      </c>
      <c r="C4357">
        <v>5</v>
      </c>
      <c r="D4357">
        <v>92</v>
      </c>
      <c r="E4357" t="s">
        <v>5</v>
      </c>
      <c r="F4357">
        <v>35</v>
      </c>
      <c r="G4357" t="s">
        <v>1</v>
      </c>
      <c r="H4357" t="s">
        <v>17</v>
      </c>
      <c r="I4357" t="s">
        <v>12</v>
      </c>
    </row>
    <row r="4358" spans="1:9">
      <c r="A4358">
        <v>4357</v>
      </c>
      <c r="B4358">
        <v>1946</v>
      </c>
      <c r="C4358">
        <v>2</v>
      </c>
      <c r="D4358">
        <v>168</v>
      </c>
      <c r="E4358" t="s">
        <v>5</v>
      </c>
      <c r="F4358">
        <v>33</v>
      </c>
      <c r="G4358" t="s">
        <v>1</v>
      </c>
      <c r="H4358" t="s">
        <v>17</v>
      </c>
      <c r="I4358" t="s">
        <v>9</v>
      </c>
    </row>
    <row r="4359" spans="1:9">
      <c r="A4359">
        <v>4358</v>
      </c>
      <c r="B4359">
        <v>49</v>
      </c>
      <c r="C4359">
        <v>7</v>
      </c>
      <c r="D4359">
        <v>40</v>
      </c>
      <c r="E4359" t="s">
        <v>5</v>
      </c>
      <c r="F4359">
        <v>24</v>
      </c>
      <c r="G4359" t="s">
        <v>2</v>
      </c>
      <c r="H4359" t="s">
        <v>18</v>
      </c>
      <c r="I4359" t="s">
        <v>22</v>
      </c>
    </row>
    <row r="4360" spans="1:9">
      <c r="A4360">
        <v>4359</v>
      </c>
      <c r="B4360">
        <v>1380</v>
      </c>
      <c r="C4360">
        <v>5</v>
      </c>
      <c r="D4360">
        <v>152</v>
      </c>
      <c r="E4360" t="s">
        <v>5</v>
      </c>
      <c r="F4360">
        <v>35</v>
      </c>
      <c r="G4360" t="s">
        <v>1</v>
      </c>
      <c r="H4360" t="s">
        <v>17</v>
      </c>
      <c r="I4360" t="s">
        <v>12</v>
      </c>
    </row>
    <row r="4361" spans="1:9">
      <c r="A4361">
        <v>4360</v>
      </c>
      <c r="B4361">
        <v>2081</v>
      </c>
      <c r="C4361">
        <v>3</v>
      </c>
      <c r="D4361">
        <v>210</v>
      </c>
      <c r="E4361" t="s">
        <v>5</v>
      </c>
      <c r="F4361">
        <v>31</v>
      </c>
      <c r="G4361" t="s">
        <v>1</v>
      </c>
      <c r="H4361" t="s">
        <v>18</v>
      </c>
      <c r="I4361" t="s">
        <v>10</v>
      </c>
    </row>
    <row r="4362" spans="1:9">
      <c r="A4362">
        <v>4361</v>
      </c>
      <c r="B4362">
        <v>448</v>
      </c>
      <c r="C4362">
        <v>4</v>
      </c>
      <c r="D4362">
        <v>135</v>
      </c>
      <c r="E4362" t="s">
        <v>6</v>
      </c>
      <c r="F4362">
        <v>35</v>
      </c>
      <c r="G4362" t="s">
        <v>1</v>
      </c>
      <c r="H4362" t="s">
        <v>18</v>
      </c>
      <c r="I4362" t="s">
        <v>11</v>
      </c>
    </row>
    <row r="4363" spans="1:9">
      <c r="A4363">
        <v>4362</v>
      </c>
      <c r="B4363">
        <v>1007</v>
      </c>
      <c r="C4363">
        <v>1</v>
      </c>
      <c r="D4363">
        <v>99</v>
      </c>
      <c r="E4363" t="s">
        <v>6</v>
      </c>
      <c r="F4363">
        <v>27</v>
      </c>
      <c r="G4363" t="s">
        <v>1</v>
      </c>
      <c r="H4363" t="s">
        <v>18</v>
      </c>
      <c r="I4363" t="s">
        <v>8</v>
      </c>
    </row>
    <row r="4364" spans="1:9">
      <c r="A4364">
        <v>4363</v>
      </c>
      <c r="B4364">
        <v>1445</v>
      </c>
      <c r="C4364">
        <v>9</v>
      </c>
      <c r="D4364">
        <v>310</v>
      </c>
      <c r="E4364" t="s">
        <v>5</v>
      </c>
      <c r="F4364">
        <v>25</v>
      </c>
      <c r="G4364" t="s">
        <v>2</v>
      </c>
      <c r="H4364" t="s">
        <v>17</v>
      </c>
      <c r="I4364" t="s">
        <v>24</v>
      </c>
    </row>
    <row r="4365" spans="1:9">
      <c r="A4365">
        <v>4364</v>
      </c>
      <c r="B4365">
        <v>181</v>
      </c>
      <c r="C4365">
        <v>4</v>
      </c>
      <c r="D4365">
        <v>90</v>
      </c>
      <c r="E4365" t="s">
        <v>5</v>
      </c>
      <c r="F4365">
        <v>24</v>
      </c>
      <c r="G4365" t="s">
        <v>1</v>
      </c>
      <c r="H4365" t="s">
        <v>18</v>
      </c>
      <c r="I4365" t="s">
        <v>11</v>
      </c>
    </row>
    <row r="4366" spans="1:9">
      <c r="A4366">
        <v>4365</v>
      </c>
      <c r="B4366">
        <v>2101</v>
      </c>
      <c r="C4366">
        <v>9</v>
      </c>
      <c r="D4366">
        <v>40</v>
      </c>
      <c r="E4366" t="s">
        <v>5</v>
      </c>
      <c r="F4366">
        <v>37</v>
      </c>
      <c r="G4366" t="s">
        <v>2</v>
      </c>
      <c r="H4366" t="s">
        <v>18</v>
      </c>
      <c r="I4366" t="s">
        <v>24</v>
      </c>
    </row>
    <row r="4367" spans="1:9">
      <c r="A4367">
        <v>4366</v>
      </c>
      <c r="B4367">
        <v>790</v>
      </c>
      <c r="C4367">
        <v>4</v>
      </c>
      <c r="D4367">
        <v>91</v>
      </c>
      <c r="E4367" t="s">
        <v>6</v>
      </c>
      <c r="F4367">
        <v>30</v>
      </c>
      <c r="G4367" t="s">
        <v>1</v>
      </c>
      <c r="H4367" t="s">
        <v>18</v>
      </c>
      <c r="I4367" t="s">
        <v>11</v>
      </c>
    </row>
    <row r="4368" spans="1:9">
      <c r="A4368">
        <v>4367</v>
      </c>
      <c r="B4368">
        <v>1713</v>
      </c>
      <c r="C4368">
        <v>3</v>
      </c>
      <c r="D4368">
        <v>90</v>
      </c>
      <c r="E4368" t="s">
        <v>6</v>
      </c>
      <c r="F4368">
        <v>29</v>
      </c>
      <c r="G4368" t="s">
        <v>1</v>
      </c>
      <c r="H4368" t="s">
        <v>18</v>
      </c>
      <c r="I4368" t="s">
        <v>10</v>
      </c>
    </row>
    <row r="4369" spans="1:9">
      <c r="A4369">
        <v>4368</v>
      </c>
      <c r="B4369">
        <v>1061</v>
      </c>
      <c r="C4369">
        <v>6</v>
      </c>
      <c r="D4369">
        <v>40</v>
      </c>
      <c r="E4369" t="s">
        <v>6</v>
      </c>
      <c r="F4369">
        <v>32</v>
      </c>
      <c r="G4369" t="s">
        <v>2</v>
      </c>
      <c r="H4369" t="s">
        <v>18</v>
      </c>
      <c r="I4369" t="s">
        <v>21</v>
      </c>
    </row>
    <row r="4370" spans="1:9">
      <c r="A4370">
        <v>4369</v>
      </c>
      <c r="B4370">
        <v>1645</v>
      </c>
      <c r="C4370">
        <v>9</v>
      </c>
      <c r="D4370">
        <v>375</v>
      </c>
      <c r="E4370" t="s">
        <v>5</v>
      </c>
      <c r="F4370">
        <v>35</v>
      </c>
      <c r="G4370" t="s">
        <v>2</v>
      </c>
      <c r="H4370" t="s">
        <v>18</v>
      </c>
      <c r="I4370" t="s">
        <v>24</v>
      </c>
    </row>
    <row r="4371" spans="1:9">
      <c r="A4371">
        <v>4370</v>
      </c>
      <c r="B4371">
        <v>1411</v>
      </c>
      <c r="C4371">
        <v>5</v>
      </c>
      <c r="D4371">
        <v>88</v>
      </c>
      <c r="E4371" t="s">
        <v>5</v>
      </c>
      <c r="F4371">
        <v>28</v>
      </c>
      <c r="G4371" t="s">
        <v>1</v>
      </c>
      <c r="H4371" t="s">
        <v>18</v>
      </c>
      <c r="I4371" t="s">
        <v>12</v>
      </c>
    </row>
    <row r="4372" spans="1:9">
      <c r="A4372">
        <v>4371</v>
      </c>
      <c r="B4372">
        <v>563</v>
      </c>
      <c r="C4372">
        <v>7</v>
      </c>
      <c r="D4372">
        <v>90</v>
      </c>
      <c r="E4372" t="s">
        <v>6</v>
      </c>
      <c r="F4372">
        <v>24</v>
      </c>
      <c r="G4372" t="s">
        <v>2</v>
      </c>
      <c r="H4372" t="s">
        <v>18</v>
      </c>
      <c r="I4372" t="s">
        <v>22</v>
      </c>
    </row>
    <row r="4373" spans="1:9">
      <c r="A4373">
        <v>4372</v>
      </c>
      <c r="B4373">
        <v>1185</v>
      </c>
      <c r="C4373">
        <v>3</v>
      </c>
      <c r="D4373">
        <v>84</v>
      </c>
      <c r="E4373" t="s">
        <v>5</v>
      </c>
      <c r="F4373">
        <v>42</v>
      </c>
      <c r="G4373" t="s">
        <v>1</v>
      </c>
      <c r="H4373" t="s">
        <v>18</v>
      </c>
      <c r="I4373" t="s">
        <v>10</v>
      </c>
    </row>
    <row r="4374" spans="1:9">
      <c r="A4374">
        <v>4373</v>
      </c>
      <c r="B4374">
        <v>733</v>
      </c>
      <c r="C4374">
        <v>5</v>
      </c>
      <c r="D4374">
        <v>90</v>
      </c>
      <c r="E4374" t="s">
        <v>5</v>
      </c>
      <c r="F4374">
        <v>31</v>
      </c>
      <c r="G4374" t="s">
        <v>1</v>
      </c>
      <c r="H4374" t="s">
        <v>18</v>
      </c>
      <c r="I4374" t="s">
        <v>12</v>
      </c>
    </row>
    <row r="4375" spans="1:9">
      <c r="A4375">
        <v>4374</v>
      </c>
      <c r="B4375">
        <v>1452</v>
      </c>
      <c r="C4375">
        <v>7</v>
      </c>
      <c r="D4375">
        <v>40</v>
      </c>
      <c r="E4375" t="s">
        <v>5</v>
      </c>
      <c r="F4375">
        <v>20</v>
      </c>
      <c r="G4375" t="s">
        <v>2</v>
      </c>
      <c r="H4375" t="s">
        <v>18</v>
      </c>
      <c r="I4375" t="s">
        <v>22</v>
      </c>
    </row>
    <row r="4376" spans="1:9">
      <c r="A4376">
        <v>4375</v>
      </c>
      <c r="B4376">
        <v>1520</v>
      </c>
      <c r="C4376">
        <v>3</v>
      </c>
      <c r="D4376">
        <v>92</v>
      </c>
      <c r="E4376" t="s">
        <v>6</v>
      </c>
      <c r="F4376">
        <v>26</v>
      </c>
      <c r="G4376" t="s">
        <v>1</v>
      </c>
      <c r="H4376" t="s">
        <v>17</v>
      </c>
      <c r="I4376" t="s">
        <v>10</v>
      </c>
    </row>
    <row r="4377" spans="1:9">
      <c r="A4377">
        <v>4376</v>
      </c>
      <c r="B4377">
        <v>164</v>
      </c>
      <c r="C4377">
        <v>4</v>
      </c>
      <c r="D4377">
        <v>141</v>
      </c>
      <c r="E4377" t="s">
        <v>5</v>
      </c>
      <c r="F4377">
        <v>21</v>
      </c>
      <c r="G4377" t="s">
        <v>1</v>
      </c>
      <c r="H4377" t="s">
        <v>17</v>
      </c>
      <c r="I4377" t="s">
        <v>11</v>
      </c>
    </row>
    <row r="4378" spans="1:9">
      <c r="A4378">
        <v>4377</v>
      </c>
      <c r="B4378">
        <v>1350</v>
      </c>
      <c r="C4378">
        <v>1</v>
      </c>
      <c r="D4378">
        <v>130</v>
      </c>
      <c r="E4378" t="s">
        <v>5</v>
      </c>
      <c r="F4378">
        <v>26</v>
      </c>
      <c r="G4378" t="s">
        <v>1</v>
      </c>
      <c r="H4378" t="s">
        <v>18</v>
      </c>
      <c r="I4378" t="s">
        <v>8</v>
      </c>
    </row>
    <row r="4379" spans="1:9">
      <c r="A4379">
        <v>4378</v>
      </c>
      <c r="B4379">
        <v>284</v>
      </c>
      <c r="C4379">
        <v>5</v>
      </c>
      <c r="D4379">
        <v>152</v>
      </c>
      <c r="E4379" t="s">
        <v>6</v>
      </c>
      <c r="F4379">
        <v>35</v>
      </c>
      <c r="G4379" t="s">
        <v>1</v>
      </c>
      <c r="H4379" t="s">
        <v>17</v>
      </c>
      <c r="I4379" t="s">
        <v>12</v>
      </c>
    </row>
    <row r="4380" spans="1:9">
      <c r="A4380">
        <v>4379</v>
      </c>
      <c r="B4380">
        <v>759</v>
      </c>
      <c r="C4380">
        <v>3</v>
      </c>
      <c r="D4380">
        <v>125</v>
      </c>
      <c r="E4380" t="s">
        <v>6</v>
      </c>
      <c r="F4380">
        <v>33</v>
      </c>
      <c r="G4380" t="s">
        <v>1</v>
      </c>
      <c r="H4380" t="s">
        <v>18</v>
      </c>
      <c r="I4380" t="s">
        <v>10</v>
      </c>
    </row>
    <row r="4381" spans="1:9">
      <c r="A4381">
        <v>4380</v>
      </c>
      <c r="B4381">
        <v>1935</v>
      </c>
      <c r="C4381">
        <v>1</v>
      </c>
      <c r="D4381">
        <v>179</v>
      </c>
      <c r="E4381" t="s">
        <v>5</v>
      </c>
      <c r="F4381">
        <v>32</v>
      </c>
      <c r="G4381" t="s">
        <v>1</v>
      </c>
      <c r="H4381" t="s">
        <v>18</v>
      </c>
      <c r="I4381" t="s">
        <v>8</v>
      </c>
    </row>
    <row r="4382" spans="1:9">
      <c r="A4382">
        <v>4381</v>
      </c>
      <c r="B4382">
        <v>500</v>
      </c>
      <c r="C4382">
        <v>9</v>
      </c>
      <c r="D4382">
        <v>40</v>
      </c>
      <c r="E4382" t="s">
        <v>6</v>
      </c>
      <c r="F4382">
        <v>24</v>
      </c>
      <c r="G4382" t="s">
        <v>2</v>
      </c>
      <c r="H4382" t="s">
        <v>18</v>
      </c>
      <c r="I4382" t="s">
        <v>24</v>
      </c>
    </row>
    <row r="4383" spans="1:9">
      <c r="A4383">
        <v>4382</v>
      </c>
      <c r="B4383">
        <v>313</v>
      </c>
      <c r="C4383">
        <v>2</v>
      </c>
      <c r="D4383">
        <v>132</v>
      </c>
      <c r="E4383" t="s">
        <v>6</v>
      </c>
      <c r="F4383">
        <v>40</v>
      </c>
      <c r="G4383" t="s">
        <v>1</v>
      </c>
      <c r="H4383" t="s">
        <v>18</v>
      </c>
      <c r="I4383" t="s">
        <v>9</v>
      </c>
    </row>
    <row r="4384" spans="1:9">
      <c r="A4384">
        <v>4383</v>
      </c>
      <c r="B4384">
        <v>1072</v>
      </c>
      <c r="C4384">
        <v>2</v>
      </c>
      <c r="D4384">
        <v>172</v>
      </c>
      <c r="E4384" t="s">
        <v>6</v>
      </c>
      <c r="F4384">
        <v>34</v>
      </c>
      <c r="G4384" t="s">
        <v>1</v>
      </c>
      <c r="H4384" t="s">
        <v>17</v>
      </c>
      <c r="I4384" t="s">
        <v>9</v>
      </c>
    </row>
    <row r="4385" spans="1:9">
      <c r="A4385">
        <v>4384</v>
      </c>
      <c r="B4385">
        <v>20</v>
      </c>
      <c r="C4385">
        <v>2</v>
      </c>
      <c r="D4385">
        <v>168</v>
      </c>
      <c r="E4385" t="s">
        <v>6</v>
      </c>
      <c r="F4385">
        <v>30</v>
      </c>
      <c r="G4385" t="s">
        <v>1</v>
      </c>
      <c r="H4385" t="s">
        <v>17</v>
      </c>
      <c r="I4385" t="s">
        <v>9</v>
      </c>
    </row>
    <row r="4386" spans="1:9">
      <c r="A4386">
        <v>4385</v>
      </c>
      <c r="B4386">
        <v>1090</v>
      </c>
      <c r="C4386">
        <v>3</v>
      </c>
      <c r="D4386">
        <v>115</v>
      </c>
      <c r="E4386" t="s">
        <v>6</v>
      </c>
      <c r="F4386">
        <v>22</v>
      </c>
      <c r="G4386" t="s">
        <v>1</v>
      </c>
      <c r="H4386" t="s">
        <v>17</v>
      </c>
      <c r="I4386" t="s">
        <v>10</v>
      </c>
    </row>
    <row r="4387" spans="1:9">
      <c r="A4387">
        <v>4386</v>
      </c>
      <c r="B4387">
        <v>59</v>
      </c>
      <c r="C4387">
        <v>5</v>
      </c>
      <c r="D4387">
        <v>131</v>
      </c>
      <c r="E4387" t="s">
        <v>6</v>
      </c>
      <c r="F4387">
        <v>36</v>
      </c>
      <c r="G4387" t="s">
        <v>1</v>
      </c>
      <c r="H4387" t="s">
        <v>18</v>
      </c>
      <c r="I4387" t="s">
        <v>12</v>
      </c>
    </row>
    <row r="4388" spans="1:9">
      <c r="A4388">
        <v>4387</v>
      </c>
      <c r="B4388">
        <v>318</v>
      </c>
      <c r="C4388">
        <v>7</v>
      </c>
      <c r="D4388">
        <v>40</v>
      </c>
      <c r="E4388" t="s">
        <v>6</v>
      </c>
      <c r="F4388">
        <v>25</v>
      </c>
      <c r="G4388" t="s">
        <v>2</v>
      </c>
      <c r="H4388" t="s">
        <v>18</v>
      </c>
      <c r="I4388" t="s">
        <v>22</v>
      </c>
    </row>
    <row r="4389" spans="1:9">
      <c r="A4389">
        <v>4388</v>
      </c>
      <c r="B4389">
        <v>795</v>
      </c>
      <c r="C4389">
        <v>6</v>
      </c>
      <c r="D4389">
        <v>40</v>
      </c>
      <c r="E4389" t="s">
        <v>5</v>
      </c>
      <c r="F4389">
        <v>19</v>
      </c>
      <c r="G4389" t="s">
        <v>2</v>
      </c>
      <c r="H4389" t="s">
        <v>18</v>
      </c>
      <c r="I4389" t="s">
        <v>21</v>
      </c>
    </row>
    <row r="4390" spans="1:9">
      <c r="A4390">
        <v>4389</v>
      </c>
      <c r="B4390">
        <v>298</v>
      </c>
      <c r="C4390">
        <v>1</v>
      </c>
      <c r="D4390">
        <v>175</v>
      </c>
      <c r="E4390" t="s">
        <v>5</v>
      </c>
      <c r="F4390">
        <v>36</v>
      </c>
      <c r="G4390" t="s">
        <v>1</v>
      </c>
      <c r="H4390" t="s">
        <v>18</v>
      </c>
      <c r="I4390" t="s">
        <v>8</v>
      </c>
    </row>
    <row r="4391" spans="1:9">
      <c r="A4391">
        <v>4390</v>
      </c>
      <c r="B4391">
        <v>1688</v>
      </c>
      <c r="C4391">
        <v>9</v>
      </c>
      <c r="D4391">
        <v>90</v>
      </c>
      <c r="E4391" t="s">
        <v>6</v>
      </c>
      <c r="F4391">
        <v>38</v>
      </c>
      <c r="G4391" t="s">
        <v>2</v>
      </c>
      <c r="H4391" t="s">
        <v>18</v>
      </c>
      <c r="I4391" t="s">
        <v>24</v>
      </c>
    </row>
    <row r="4392" spans="1:9">
      <c r="A4392">
        <v>4391</v>
      </c>
      <c r="B4392">
        <v>1795</v>
      </c>
      <c r="C4392">
        <v>1</v>
      </c>
      <c r="D4392">
        <v>90</v>
      </c>
      <c r="E4392" t="s">
        <v>5</v>
      </c>
      <c r="F4392">
        <v>29</v>
      </c>
      <c r="G4392" t="s">
        <v>1</v>
      </c>
      <c r="H4392" t="s">
        <v>18</v>
      </c>
      <c r="I4392" t="s">
        <v>8</v>
      </c>
    </row>
    <row r="4393" spans="1:9">
      <c r="A4393">
        <v>4392</v>
      </c>
      <c r="B4393">
        <v>2120</v>
      </c>
      <c r="C4393">
        <v>1</v>
      </c>
      <c r="D4393">
        <v>141</v>
      </c>
      <c r="E4393" t="s">
        <v>6</v>
      </c>
      <c r="F4393">
        <v>27</v>
      </c>
      <c r="G4393" t="s">
        <v>1</v>
      </c>
      <c r="H4393" t="s">
        <v>17</v>
      </c>
      <c r="I4393" t="s">
        <v>8</v>
      </c>
    </row>
    <row r="4394" spans="1:9">
      <c r="A4394">
        <v>4393</v>
      </c>
      <c r="B4394">
        <v>1891</v>
      </c>
      <c r="C4394">
        <v>4</v>
      </c>
      <c r="D4394">
        <v>184</v>
      </c>
      <c r="E4394" t="s">
        <v>6</v>
      </c>
      <c r="F4394">
        <v>33</v>
      </c>
      <c r="G4394" t="s">
        <v>1</v>
      </c>
      <c r="H4394" t="s">
        <v>18</v>
      </c>
      <c r="I4394" t="s">
        <v>11</v>
      </c>
    </row>
    <row r="4395" spans="1:9">
      <c r="A4395">
        <v>4394</v>
      </c>
      <c r="B4395">
        <v>1219</v>
      </c>
      <c r="C4395">
        <v>5</v>
      </c>
      <c r="D4395">
        <v>184</v>
      </c>
      <c r="E4395" t="s">
        <v>5</v>
      </c>
      <c r="F4395">
        <v>34</v>
      </c>
      <c r="G4395" t="s">
        <v>1</v>
      </c>
      <c r="H4395" t="s">
        <v>18</v>
      </c>
      <c r="I4395" t="s">
        <v>12</v>
      </c>
    </row>
    <row r="4396" spans="1:9">
      <c r="A4396">
        <v>4395</v>
      </c>
      <c r="B4396">
        <v>770</v>
      </c>
      <c r="C4396">
        <v>4</v>
      </c>
      <c r="D4396">
        <v>155</v>
      </c>
      <c r="E4396" t="s">
        <v>6</v>
      </c>
      <c r="F4396">
        <v>19</v>
      </c>
      <c r="G4396" t="s">
        <v>1</v>
      </c>
      <c r="H4396" t="s">
        <v>18</v>
      </c>
      <c r="I4396" t="s">
        <v>11</v>
      </c>
    </row>
    <row r="4397" spans="1:9">
      <c r="A4397">
        <v>4396</v>
      </c>
      <c r="B4397">
        <v>115</v>
      </c>
      <c r="C4397">
        <v>9</v>
      </c>
      <c r="D4397">
        <v>90</v>
      </c>
      <c r="E4397" t="s">
        <v>6</v>
      </c>
      <c r="F4397">
        <v>24</v>
      </c>
      <c r="G4397" t="s">
        <v>2</v>
      </c>
      <c r="H4397" t="s">
        <v>18</v>
      </c>
      <c r="I4397" t="s">
        <v>24</v>
      </c>
    </row>
    <row r="4398" spans="1:9">
      <c r="A4398">
        <v>4397</v>
      </c>
      <c r="B4398">
        <v>1736</v>
      </c>
      <c r="C4398">
        <v>4</v>
      </c>
      <c r="D4398">
        <v>221</v>
      </c>
      <c r="E4398" t="s">
        <v>6</v>
      </c>
      <c r="F4398">
        <v>41</v>
      </c>
      <c r="G4398" t="s">
        <v>1</v>
      </c>
      <c r="H4398" t="s">
        <v>18</v>
      </c>
      <c r="I4398" t="s">
        <v>11</v>
      </c>
    </row>
    <row r="4399" spans="1:9">
      <c r="A4399">
        <v>4398</v>
      </c>
      <c r="B4399">
        <v>349</v>
      </c>
      <c r="C4399">
        <v>2</v>
      </c>
      <c r="D4399">
        <v>141</v>
      </c>
      <c r="E4399" t="s">
        <v>6</v>
      </c>
      <c r="F4399">
        <v>21</v>
      </c>
      <c r="G4399" t="s">
        <v>1</v>
      </c>
      <c r="H4399" t="s">
        <v>17</v>
      </c>
      <c r="I4399" t="s">
        <v>9</v>
      </c>
    </row>
    <row r="4400" spans="1:9">
      <c r="A4400">
        <v>4399</v>
      </c>
      <c r="B4400">
        <v>336</v>
      </c>
      <c r="C4400">
        <v>3</v>
      </c>
      <c r="D4400">
        <v>80</v>
      </c>
      <c r="E4400" t="s">
        <v>6</v>
      </c>
      <c r="F4400">
        <v>34</v>
      </c>
      <c r="G4400" t="s">
        <v>1</v>
      </c>
      <c r="H4400" t="s">
        <v>18</v>
      </c>
      <c r="I4400" t="s">
        <v>10</v>
      </c>
    </row>
    <row r="4401" spans="1:9">
      <c r="A4401">
        <v>4400</v>
      </c>
      <c r="B4401">
        <v>574</v>
      </c>
      <c r="C4401">
        <v>2</v>
      </c>
      <c r="D4401">
        <v>90</v>
      </c>
      <c r="E4401" t="s">
        <v>5</v>
      </c>
      <c r="F4401">
        <v>32</v>
      </c>
      <c r="G4401" t="s">
        <v>1</v>
      </c>
      <c r="H4401" t="s">
        <v>18</v>
      </c>
      <c r="I4401" t="s">
        <v>9</v>
      </c>
    </row>
    <row r="4402" spans="1:9">
      <c r="A4402">
        <v>4401</v>
      </c>
      <c r="B4402">
        <v>804</v>
      </c>
      <c r="C4402">
        <v>2</v>
      </c>
      <c r="D4402">
        <v>185</v>
      </c>
      <c r="E4402" t="s">
        <v>5</v>
      </c>
      <c r="F4402">
        <v>35</v>
      </c>
      <c r="G4402" t="s">
        <v>1</v>
      </c>
      <c r="H4402" t="s">
        <v>18</v>
      </c>
      <c r="I4402" t="s">
        <v>9</v>
      </c>
    </row>
    <row r="4403" spans="1:9">
      <c r="A4403">
        <v>4402</v>
      </c>
      <c r="B4403">
        <v>678</v>
      </c>
      <c r="C4403">
        <v>5</v>
      </c>
      <c r="D4403">
        <v>138</v>
      </c>
      <c r="E4403" t="s">
        <v>5</v>
      </c>
      <c r="F4403">
        <v>23</v>
      </c>
      <c r="G4403" t="s">
        <v>1</v>
      </c>
      <c r="H4403" t="s">
        <v>17</v>
      </c>
      <c r="I4403" t="s">
        <v>12</v>
      </c>
    </row>
    <row r="4404" spans="1:9">
      <c r="A4404">
        <v>4403</v>
      </c>
      <c r="B4404">
        <v>205</v>
      </c>
      <c r="C4404">
        <v>4</v>
      </c>
      <c r="D4404">
        <v>90</v>
      </c>
      <c r="E4404" t="s">
        <v>6</v>
      </c>
      <c r="F4404">
        <v>27</v>
      </c>
      <c r="G4404" t="s">
        <v>1</v>
      </c>
      <c r="H4404" t="s">
        <v>18</v>
      </c>
      <c r="I4404" t="s">
        <v>11</v>
      </c>
    </row>
    <row r="4405" spans="1:9">
      <c r="A4405">
        <v>4404</v>
      </c>
      <c r="B4405">
        <v>1864</v>
      </c>
      <c r="C4405">
        <v>4</v>
      </c>
      <c r="D4405">
        <v>173</v>
      </c>
      <c r="E4405" t="s">
        <v>6</v>
      </c>
      <c r="F4405">
        <v>38</v>
      </c>
      <c r="G4405" t="s">
        <v>1</v>
      </c>
      <c r="H4405" t="s">
        <v>17</v>
      </c>
      <c r="I4405" t="s">
        <v>11</v>
      </c>
    </row>
    <row r="4406" spans="1:9">
      <c r="A4406">
        <v>4405</v>
      </c>
      <c r="B4406">
        <v>1838</v>
      </c>
      <c r="C4406">
        <v>3</v>
      </c>
      <c r="D4406">
        <v>121</v>
      </c>
      <c r="E4406" t="s">
        <v>6</v>
      </c>
      <c r="F4406">
        <v>34</v>
      </c>
      <c r="G4406" t="s">
        <v>1</v>
      </c>
      <c r="H4406" t="s">
        <v>18</v>
      </c>
      <c r="I4406" t="s">
        <v>10</v>
      </c>
    </row>
    <row r="4407" spans="1:9">
      <c r="A4407">
        <v>4406</v>
      </c>
      <c r="B4407">
        <v>820</v>
      </c>
      <c r="C4407">
        <v>6</v>
      </c>
      <c r="D4407">
        <v>40</v>
      </c>
      <c r="E4407" t="s">
        <v>6</v>
      </c>
      <c r="F4407">
        <v>29</v>
      </c>
      <c r="G4407" t="s">
        <v>2</v>
      </c>
      <c r="H4407" t="s">
        <v>18</v>
      </c>
      <c r="I4407" t="s">
        <v>21</v>
      </c>
    </row>
    <row r="4408" spans="1:9">
      <c r="A4408">
        <v>4407</v>
      </c>
      <c r="B4408">
        <v>1851</v>
      </c>
      <c r="C4408">
        <v>2</v>
      </c>
      <c r="D4408">
        <v>202</v>
      </c>
      <c r="E4408" t="s">
        <v>5</v>
      </c>
      <c r="F4408">
        <v>25</v>
      </c>
      <c r="G4408" t="s">
        <v>1</v>
      </c>
      <c r="H4408" t="s">
        <v>17</v>
      </c>
      <c r="I4408" t="s">
        <v>9</v>
      </c>
    </row>
    <row r="4409" spans="1:9">
      <c r="A4409">
        <v>4408</v>
      </c>
      <c r="B4409">
        <v>1725</v>
      </c>
      <c r="C4409">
        <v>7</v>
      </c>
      <c r="D4409">
        <v>40</v>
      </c>
      <c r="E4409" t="s">
        <v>6</v>
      </c>
      <c r="F4409">
        <v>39</v>
      </c>
      <c r="G4409" t="s">
        <v>2</v>
      </c>
      <c r="H4409" t="s">
        <v>18</v>
      </c>
      <c r="I4409" t="s">
        <v>22</v>
      </c>
    </row>
    <row r="4410" spans="1:9">
      <c r="A4410">
        <v>4409</v>
      </c>
      <c r="B4410">
        <v>249</v>
      </c>
      <c r="C4410">
        <v>2</v>
      </c>
      <c r="D4410">
        <v>90</v>
      </c>
      <c r="E4410" t="s">
        <v>6</v>
      </c>
      <c r="F4410">
        <v>22</v>
      </c>
      <c r="G4410" t="s">
        <v>1</v>
      </c>
      <c r="H4410" t="s">
        <v>18</v>
      </c>
      <c r="I4410" t="s">
        <v>9</v>
      </c>
    </row>
    <row r="4411" spans="1:9">
      <c r="A4411">
        <v>4410</v>
      </c>
      <c r="B4411">
        <v>683</v>
      </c>
      <c r="C4411">
        <v>9</v>
      </c>
      <c r="D4411">
        <v>40</v>
      </c>
      <c r="E4411" t="s">
        <v>6</v>
      </c>
      <c r="F4411">
        <v>27</v>
      </c>
      <c r="G4411" t="s">
        <v>2</v>
      </c>
      <c r="H4411" t="s">
        <v>18</v>
      </c>
      <c r="I4411" t="s">
        <v>24</v>
      </c>
    </row>
    <row r="4412" spans="1:9">
      <c r="A4412">
        <v>4411</v>
      </c>
      <c r="B4412">
        <v>560</v>
      </c>
      <c r="C4412">
        <v>4</v>
      </c>
      <c r="D4412">
        <v>129</v>
      </c>
      <c r="E4412" t="s">
        <v>6</v>
      </c>
      <c r="F4412">
        <v>35</v>
      </c>
      <c r="G4412" t="s">
        <v>1</v>
      </c>
      <c r="H4412" t="s">
        <v>17</v>
      </c>
      <c r="I4412" t="s">
        <v>11</v>
      </c>
    </row>
    <row r="4413" spans="1:9">
      <c r="A4413">
        <v>4412</v>
      </c>
      <c r="B4413">
        <v>325</v>
      </c>
      <c r="C4413">
        <v>3</v>
      </c>
      <c r="D4413">
        <v>117</v>
      </c>
      <c r="E4413" t="s">
        <v>5</v>
      </c>
      <c r="F4413">
        <v>19</v>
      </c>
      <c r="G4413" t="s">
        <v>1</v>
      </c>
      <c r="H4413" t="s">
        <v>18</v>
      </c>
      <c r="I4413" t="s">
        <v>10</v>
      </c>
    </row>
    <row r="4414" spans="1:9">
      <c r="A4414">
        <v>4413</v>
      </c>
      <c r="B4414">
        <v>1564</v>
      </c>
      <c r="C4414">
        <v>1</v>
      </c>
      <c r="D4414">
        <v>90</v>
      </c>
      <c r="E4414" t="s">
        <v>6</v>
      </c>
      <c r="F4414">
        <v>22</v>
      </c>
      <c r="G4414" t="s">
        <v>1</v>
      </c>
      <c r="H4414" t="s">
        <v>18</v>
      </c>
      <c r="I4414" t="s">
        <v>8</v>
      </c>
    </row>
    <row r="4415" spans="1:9">
      <c r="A4415">
        <v>4414</v>
      </c>
      <c r="B4415">
        <v>545</v>
      </c>
      <c r="C4415">
        <v>2</v>
      </c>
      <c r="D4415">
        <v>90</v>
      </c>
      <c r="E4415" t="s">
        <v>5</v>
      </c>
      <c r="F4415">
        <v>31</v>
      </c>
      <c r="G4415" t="s">
        <v>1</v>
      </c>
      <c r="H4415" t="s">
        <v>18</v>
      </c>
      <c r="I4415" t="s">
        <v>9</v>
      </c>
    </row>
    <row r="4416" spans="1:9">
      <c r="A4416">
        <v>4415</v>
      </c>
      <c r="B4416">
        <v>857</v>
      </c>
      <c r="C4416">
        <v>8</v>
      </c>
      <c r="D4416">
        <v>40</v>
      </c>
      <c r="E4416" t="s">
        <v>5</v>
      </c>
      <c r="F4416">
        <v>22</v>
      </c>
      <c r="G4416" t="s">
        <v>2</v>
      </c>
      <c r="H4416" t="s">
        <v>18</v>
      </c>
      <c r="I4416" t="s">
        <v>23</v>
      </c>
    </row>
    <row r="4417" spans="1:9">
      <c r="A4417">
        <v>4416</v>
      </c>
      <c r="B4417">
        <v>1462</v>
      </c>
      <c r="C4417">
        <v>2</v>
      </c>
      <c r="D4417">
        <v>118</v>
      </c>
      <c r="E4417" t="s">
        <v>6</v>
      </c>
      <c r="F4417">
        <v>31</v>
      </c>
      <c r="G4417" t="s">
        <v>1</v>
      </c>
      <c r="H4417" t="s">
        <v>18</v>
      </c>
      <c r="I4417" t="s">
        <v>9</v>
      </c>
    </row>
    <row r="4418" spans="1:9">
      <c r="A4418">
        <v>4417</v>
      </c>
      <c r="B4418">
        <v>1484</v>
      </c>
      <c r="C4418">
        <v>4</v>
      </c>
      <c r="D4418">
        <v>90</v>
      </c>
      <c r="E4418" t="s">
        <v>6</v>
      </c>
      <c r="F4418">
        <v>38</v>
      </c>
      <c r="G4418" t="s">
        <v>1</v>
      </c>
      <c r="H4418" t="s">
        <v>18</v>
      </c>
      <c r="I4418" t="s">
        <v>11</v>
      </c>
    </row>
    <row r="4419" spans="1:9">
      <c r="A4419">
        <v>4418</v>
      </c>
      <c r="B4419">
        <v>1616</v>
      </c>
      <c r="C4419">
        <v>6</v>
      </c>
      <c r="D4419">
        <v>344</v>
      </c>
      <c r="E4419" t="s">
        <v>5</v>
      </c>
      <c r="F4419">
        <v>19</v>
      </c>
      <c r="G4419" t="s">
        <v>2</v>
      </c>
      <c r="H4419" t="s">
        <v>17</v>
      </c>
      <c r="I4419" t="s">
        <v>21</v>
      </c>
    </row>
    <row r="4420" spans="1:9">
      <c r="A4420">
        <v>4419</v>
      </c>
      <c r="B4420">
        <v>2110</v>
      </c>
      <c r="C4420">
        <v>4</v>
      </c>
      <c r="D4420">
        <v>92</v>
      </c>
      <c r="E4420" t="s">
        <v>5</v>
      </c>
      <c r="F4420">
        <v>30</v>
      </c>
      <c r="G4420" t="s">
        <v>1</v>
      </c>
      <c r="H4420" t="s">
        <v>17</v>
      </c>
      <c r="I4420" t="s">
        <v>11</v>
      </c>
    </row>
    <row r="4421" spans="1:9">
      <c r="A4421">
        <v>4420</v>
      </c>
      <c r="B4421">
        <v>1860</v>
      </c>
      <c r="C4421">
        <v>4</v>
      </c>
      <c r="D4421">
        <v>206</v>
      </c>
      <c r="E4421" t="s">
        <v>6</v>
      </c>
      <c r="F4421">
        <v>27</v>
      </c>
      <c r="G4421" t="s">
        <v>1</v>
      </c>
      <c r="H4421" t="s">
        <v>17</v>
      </c>
      <c r="I4421" t="s">
        <v>11</v>
      </c>
    </row>
    <row r="4422" spans="1:9">
      <c r="A4422">
        <v>4421</v>
      </c>
      <c r="B4422">
        <v>1657</v>
      </c>
      <c r="C4422">
        <v>3</v>
      </c>
      <c r="D4422">
        <v>149</v>
      </c>
      <c r="E4422" t="s">
        <v>6</v>
      </c>
      <c r="F4422">
        <v>34</v>
      </c>
      <c r="G4422" t="s">
        <v>1</v>
      </c>
      <c r="H4422" t="s">
        <v>18</v>
      </c>
      <c r="I4422" t="s">
        <v>10</v>
      </c>
    </row>
    <row r="4423" spans="1:9">
      <c r="A4423">
        <v>4422</v>
      </c>
      <c r="B4423">
        <v>1098</v>
      </c>
      <c r="C4423">
        <v>4</v>
      </c>
      <c r="D4423">
        <v>90</v>
      </c>
      <c r="E4423" t="s">
        <v>6</v>
      </c>
      <c r="F4423">
        <v>32</v>
      </c>
      <c r="G4423" t="s">
        <v>1</v>
      </c>
      <c r="H4423" t="s">
        <v>18</v>
      </c>
      <c r="I4423" t="s">
        <v>11</v>
      </c>
    </row>
    <row r="4424" spans="1:9">
      <c r="A4424">
        <v>4423</v>
      </c>
      <c r="B4424">
        <v>1631</v>
      </c>
      <c r="C4424">
        <v>9</v>
      </c>
      <c r="D4424">
        <v>40</v>
      </c>
      <c r="E4424" t="s">
        <v>6</v>
      </c>
      <c r="F4424">
        <v>25</v>
      </c>
      <c r="G4424" t="s">
        <v>2</v>
      </c>
      <c r="H4424" t="s">
        <v>18</v>
      </c>
      <c r="I4424" t="s">
        <v>24</v>
      </c>
    </row>
    <row r="4425" spans="1:9">
      <c r="A4425">
        <v>4424</v>
      </c>
      <c r="B4425">
        <v>1958</v>
      </c>
      <c r="C4425">
        <v>7</v>
      </c>
      <c r="D4425">
        <v>40</v>
      </c>
      <c r="E4425" t="s">
        <v>6</v>
      </c>
      <c r="F4425">
        <v>33</v>
      </c>
      <c r="G4425" t="s">
        <v>2</v>
      </c>
      <c r="H4425" t="s">
        <v>18</v>
      </c>
      <c r="I4425" t="s">
        <v>22</v>
      </c>
    </row>
    <row r="4426" spans="1:9">
      <c r="A4426">
        <v>4425</v>
      </c>
      <c r="B4426">
        <v>771</v>
      </c>
      <c r="C4426">
        <v>6</v>
      </c>
      <c r="D4426">
        <v>40</v>
      </c>
      <c r="E4426" t="s">
        <v>5</v>
      </c>
      <c r="F4426">
        <v>33</v>
      </c>
      <c r="G4426" t="s">
        <v>2</v>
      </c>
      <c r="H4426" t="s">
        <v>18</v>
      </c>
      <c r="I4426" t="s">
        <v>21</v>
      </c>
    </row>
    <row r="4427" spans="1:9">
      <c r="A4427">
        <v>4426</v>
      </c>
      <c r="B4427">
        <v>1610</v>
      </c>
      <c r="C4427">
        <v>6</v>
      </c>
      <c r="D4427">
        <v>40</v>
      </c>
      <c r="E4427" t="s">
        <v>6</v>
      </c>
      <c r="F4427">
        <v>31</v>
      </c>
      <c r="G4427" t="s">
        <v>2</v>
      </c>
      <c r="H4427" t="s">
        <v>18</v>
      </c>
      <c r="I4427" t="s">
        <v>21</v>
      </c>
    </row>
    <row r="4428" spans="1:9">
      <c r="A4428">
        <v>4427</v>
      </c>
      <c r="B4428">
        <v>1386</v>
      </c>
      <c r="C4428">
        <v>4</v>
      </c>
      <c r="D4428">
        <v>90</v>
      </c>
      <c r="E4428" t="s">
        <v>5</v>
      </c>
      <c r="F4428">
        <v>31</v>
      </c>
      <c r="G4428" t="s">
        <v>1</v>
      </c>
      <c r="H4428" t="s">
        <v>18</v>
      </c>
      <c r="I4428" t="s">
        <v>11</v>
      </c>
    </row>
    <row r="4429" spans="1:9">
      <c r="A4429">
        <v>4428</v>
      </c>
      <c r="B4429">
        <v>1662</v>
      </c>
      <c r="C4429">
        <v>6</v>
      </c>
      <c r="D4429">
        <v>40</v>
      </c>
      <c r="E4429" t="s">
        <v>6</v>
      </c>
      <c r="F4429">
        <v>25</v>
      </c>
      <c r="G4429" t="s">
        <v>2</v>
      </c>
      <c r="H4429" t="s">
        <v>18</v>
      </c>
      <c r="I4429" t="s">
        <v>21</v>
      </c>
    </row>
    <row r="4430" spans="1:9">
      <c r="A4430">
        <v>4429</v>
      </c>
      <c r="B4430">
        <v>434</v>
      </c>
      <c r="C4430">
        <v>8</v>
      </c>
      <c r="D4430">
        <v>279</v>
      </c>
      <c r="E4430" t="s">
        <v>5</v>
      </c>
      <c r="F4430">
        <v>23</v>
      </c>
      <c r="G4430" t="s">
        <v>2</v>
      </c>
      <c r="H4430" t="s">
        <v>17</v>
      </c>
      <c r="I4430" t="s">
        <v>23</v>
      </c>
    </row>
    <row r="4431" spans="1:9">
      <c r="A4431">
        <v>4430</v>
      </c>
      <c r="B4431">
        <v>1348</v>
      </c>
      <c r="C4431">
        <v>8</v>
      </c>
      <c r="D4431">
        <v>188</v>
      </c>
      <c r="E4431" t="s">
        <v>5</v>
      </c>
      <c r="F4431">
        <v>21</v>
      </c>
      <c r="G4431" t="s">
        <v>2</v>
      </c>
      <c r="H4431" t="s">
        <v>17</v>
      </c>
      <c r="I4431" t="s">
        <v>23</v>
      </c>
    </row>
    <row r="4432" spans="1:9">
      <c r="A4432">
        <v>4431</v>
      </c>
      <c r="B4432">
        <v>746</v>
      </c>
      <c r="C4432">
        <v>1</v>
      </c>
      <c r="D4432">
        <v>235</v>
      </c>
      <c r="E4432" t="s">
        <v>5</v>
      </c>
      <c r="F4432">
        <v>30</v>
      </c>
      <c r="G4432" t="s">
        <v>1</v>
      </c>
      <c r="H4432" t="s">
        <v>17</v>
      </c>
      <c r="I4432" t="s">
        <v>8</v>
      </c>
    </row>
    <row r="4433" spans="1:9">
      <c r="A4433">
        <v>4432</v>
      </c>
      <c r="B4433">
        <v>339</v>
      </c>
      <c r="C4433">
        <v>6</v>
      </c>
      <c r="D4433">
        <v>40</v>
      </c>
      <c r="E4433" t="s">
        <v>5</v>
      </c>
      <c r="F4433">
        <v>20</v>
      </c>
      <c r="G4433" t="s">
        <v>2</v>
      </c>
      <c r="H4433" t="s">
        <v>18</v>
      </c>
      <c r="I4433" t="s">
        <v>21</v>
      </c>
    </row>
    <row r="4434" spans="1:9">
      <c r="A4434">
        <v>4433</v>
      </c>
      <c r="B4434">
        <v>849</v>
      </c>
      <c r="C4434">
        <v>7</v>
      </c>
      <c r="D4434">
        <v>271</v>
      </c>
      <c r="E4434" t="s">
        <v>5</v>
      </c>
      <c r="F4434">
        <v>27</v>
      </c>
      <c r="G4434" t="s">
        <v>2</v>
      </c>
      <c r="H4434" t="s">
        <v>17</v>
      </c>
      <c r="I4434" t="s">
        <v>22</v>
      </c>
    </row>
    <row r="4435" spans="1:9">
      <c r="A4435">
        <v>4434</v>
      </c>
      <c r="B4435">
        <v>902</v>
      </c>
      <c r="C4435">
        <v>9</v>
      </c>
      <c r="D4435">
        <v>222</v>
      </c>
      <c r="E4435" t="s">
        <v>5</v>
      </c>
      <c r="F4435">
        <v>35</v>
      </c>
      <c r="G4435" t="s">
        <v>2</v>
      </c>
      <c r="H4435" t="s">
        <v>17</v>
      </c>
      <c r="I4435" t="s">
        <v>24</v>
      </c>
    </row>
    <row r="4436" spans="1:9">
      <c r="A4436">
        <v>4435</v>
      </c>
      <c r="B4436">
        <v>1901</v>
      </c>
      <c r="C4436">
        <v>7</v>
      </c>
      <c r="D4436">
        <v>90</v>
      </c>
      <c r="E4436" t="s">
        <v>5</v>
      </c>
      <c r="F4436">
        <v>19</v>
      </c>
      <c r="G4436" t="s">
        <v>2</v>
      </c>
      <c r="H4436" t="s">
        <v>18</v>
      </c>
      <c r="I4436" t="s">
        <v>22</v>
      </c>
    </row>
    <row r="4437" spans="1:9">
      <c r="A4437">
        <v>4436</v>
      </c>
      <c r="B4437">
        <v>1993</v>
      </c>
      <c r="C4437">
        <v>9</v>
      </c>
      <c r="D4437">
        <v>40</v>
      </c>
      <c r="E4437" t="s">
        <v>6</v>
      </c>
      <c r="F4437">
        <v>27</v>
      </c>
      <c r="G4437" t="s">
        <v>2</v>
      </c>
      <c r="H4437" t="s">
        <v>18</v>
      </c>
      <c r="I4437" t="s">
        <v>24</v>
      </c>
    </row>
    <row r="4438" spans="1:9">
      <c r="A4438">
        <v>4437</v>
      </c>
      <c r="B4438">
        <v>761</v>
      </c>
      <c r="C4438">
        <v>5</v>
      </c>
      <c r="D4438">
        <v>90</v>
      </c>
      <c r="E4438" t="s">
        <v>5</v>
      </c>
      <c r="F4438">
        <v>26</v>
      </c>
      <c r="G4438" t="s">
        <v>1</v>
      </c>
      <c r="H4438" t="s">
        <v>18</v>
      </c>
      <c r="I4438" t="s">
        <v>12</v>
      </c>
    </row>
    <row r="4439" spans="1:9">
      <c r="A4439">
        <v>4438</v>
      </c>
      <c r="B4439">
        <v>317</v>
      </c>
      <c r="C4439">
        <v>3</v>
      </c>
      <c r="D4439">
        <v>247</v>
      </c>
      <c r="E4439" t="s">
        <v>6</v>
      </c>
      <c r="F4439">
        <v>33</v>
      </c>
      <c r="G4439" t="s">
        <v>1</v>
      </c>
      <c r="H4439" t="s">
        <v>18</v>
      </c>
      <c r="I4439" t="s">
        <v>10</v>
      </c>
    </row>
    <row r="4440" spans="1:9">
      <c r="A4440">
        <v>4439</v>
      </c>
      <c r="B4440">
        <v>101</v>
      </c>
      <c r="C4440">
        <v>5</v>
      </c>
      <c r="D4440">
        <v>149</v>
      </c>
      <c r="E4440" t="s">
        <v>6</v>
      </c>
      <c r="F4440">
        <v>19</v>
      </c>
      <c r="G4440" t="s">
        <v>1</v>
      </c>
      <c r="H4440" t="s">
        <v>18</v>
      </c>
      <c r="I4440" t="s">
        <v>12</v>
      </c>
    </row>
    <row r="4441" spans="1:9">
      <c r="A4441">
        <v>4440</v>
      </c>
      <c r="B4441">
        <v>834</v>
      </c>
      <c r="C4441">
        <v>2</v>
      </c>
      <c r="D4441">
        <v>177</v>
      </c>
      <c r="E4441" t="s">
        <v>6</v>
      </c>
      <c r="F4441">
        <v>27</v>
      </c>
      <c r="G4441" t="s">
        <v>1</v>
      </c>
      <c r="H4441" t="s">
        <v>18</v>
      </c>
      <c r="I4441" t="s">
        <v>9</v>
      </c>
    </row>
    <row r="4442" spans="1:9">
      <c r="A4442">
        <v>4441</v>
      </c>
      <c r="B4442">
        <v>674</v>
      </c>
      <c r="C4442">
        <v>1</v>
      </c>
      <c r="D4442">
        <v>167</v>
      </c>
      <c r="E4442" t="s">
        <v>6</v>
      </c>
      <c r="F4442">
        <v>32</v>
      </c>
      <c r="G4442" t="s">
        <v>1</v>
      </c>
      <c r="H4442" t="s">
        <v>18</v>
      </c>
      <c r="I4442" t="s">
        <v>8</v>
      </c>
    </row>
    <row r="4443" spans="1:9">
      <c r="A4443">
        <v>4442</v>
      </c>
      <c r="B4443">
        <v>843</v>
      </c>
      <c r="C4443">
        <v>8</v>
      </c>
      <c r="D4443">
        <v>90</v>
      </c>
      <c r="E4443" t="s">
        <v>5</v>
      </c>
      <c r="F4443">
        <v>27</v>
      </c>
      <c r="G4443" t="s">
        <v>2</v>
      </c>
      <c r="H4443" t="s">
        <v>18</v>
      </c>
      <c r="I4443" t="s">
        <v>23</v>
      </c>
    </row>
    <row r="4444" spans="1:9">
      <c r="A4444">
        <v>4443</v>
      </c>
      <c r="B4444">
        <v>392</v>
      </c>
      <c r="C4444">
        <v>6</v>
      </c>
      <c r="D4444">
        <v>40</v>
      </c>
      <c r="E4444" t="s">
        <v>6</v>
      </c>
      <c r="F4444">
        <v>31</v>
      </c>
      <c r="G4444" t="s">
        <v>2</v>
      </c>
      <c r="H4444" t="s">
        <v>18</v>
      </c>
      <c r="I4444" t="s">
        <v>21</v>
      </c>
    </row>
    <row r="4445" spans="1:9">
      <c r="A4445">
        <v>4444</v>
      </c>
      <c r="B4445">
        <v>227</v>
      </c>
      <c r="C4445">
        <v>4</v>
      </c>
      <c r="D4445">
        <v>90</v>
      </c>
      <c r="E4445" t="s">
        <v>5</v>
      </c>
      <c r="F4445">
        <v>45</v>
      </c>
      <c r="G4445" t="s">
        <v>1</v>
      </c>
      <c r="H4445" t="s">
        <v>18</v>
      </c>
      <c r="I4445" t="s">
        <v>11</v>
      </c>
    </row>
    <row r="4446" spans="1:9">
      <c r="A4446">
        <v>4445</v>
      </c>
      <c r="B4446">
        <v>1993</v>
      </c>
      <c r="C4446">
        <v>9</v>
      </c>
      <c r="D4446">
        <v>40</v>
      </c>
      <c r="E4446" t="s">
        <v>6</v>
      </c>
      <c r="F4446">
        <v>27</v>
      </c>
      <c r="G4446" t="s">
        <v>2</v>
      </c>
      <c r="H4446" t="s">
        <v>18</v>
      </c>
      <c r="I4446" t="s">
        <v>24</v>
      </c>
    </row>
    <row r="4447" spans="1:9">
      <c r="A4447">
        <v>4446</v>
      </c>
      <c r="B4447">
        <v>1312</v>
      </c>
      <c r="C4447">
        <v>6</v>
      </c>
      <c r="D4447">
        <v>40</v>
      </c>
      <c r="E4447" t="s">
        <v>6</v>
      </c>
      <c r="F4447">
        <v>34</v>
      </c>
      <c r="G4447" t="s">
        <v>2</v>
      </c>
      <c r="H4447" t="s">
        <v>18</v>
      </c>
      <c r="I4447" t="s">
        <v>21</v>
      </c>
    </row>
    <row r="4448" spans="1:9">
      <c r="A4448">
        <v>4447</v>
      </c>
      <c r="B4448">
        <v>148</v>
      </c>
      <c r="C4448">
        <v>2</v>
      </c>
      <c r="D4448">
        <v>98</v>
      </c>
      <c r="E4448" t="s">
        <v>6</v>
      </c>
      <c r="F4448">
        <v>35</v>
      </c>
      <c r="G4448" t="s">
        <v>1</v>
      </c>
      <c r="H4448" t="s">
        <v>17</v>
      </c>
      <c r="I4448" t="s">
        <v>9</v>
      </c>
    </row>
    <row r="4449" spans="1:9">
      <c r="A4449">
        <v>4448</v>
      </c>
      <c r="B4449">
        <v>1144</v>
      </c>
      <c r="C4449">
        <v>4</v>
      </c>
      <c r="D4449">
        <v>90</v>
      </c>
      <c r="E4449" t="s">
        <v>5</v>
      </c>
      <c r="F4449">
        <v>26</v>
      </c>
      <c r="G4449" t="s">
        <v>1</v>
      </c>
      <c r="H4449" t="s">
        <v>18</v>
      </c>
      <c r="I4449" t="s">
        <v>11</v>
      </c>
    </row>
    <row r="4450" spans="1:9">
      <c r="A4450">
        <v>4449</v>
      </c>
      <c r="B4450">
        <v>1974</v>
      </c>
      <c r="C4450">
        <v>9</v>
      </c>
      <c r="D4450">
        <v>40</v>
      </c>
      <c r="E4450" t="s">
        <v>5</v>
      </c>
      <c r="F4450">
        <v>20</v>
      </c>
      <c r="G4450" t="s">
        <v>2</v>
      </c>
      <c r="H4450" t="s">
        <v>18</v>
      </c>
      <c r="I4450" t="s">
        <v>24</v>
      </c>
    </row>
    <row r="4451" spans="1:9">
      <c r="A4451">
        <v>4450</v>
      </c>
      <c r="B4451">
        <v>860</v>
      </c>
      <c r="C4451">
        <v>7</v>
      </c>
      <c r="D4451">
        <v>90</v>
      </c>
      <c r="E4451" t="s">
        <v>5</v>
      </c>
      <c r="F4451">
        <v>27</v>
      </c>
      <c r="G4451" t="s">
        <v>2</v>
      </c>
      <c r="H4451" t="s">
        <v>18</v>
      </c>
      <c r="I4451" t="s">
        <v>22</v>
      </c>
    </row>
    <row r="4452" spans="1:9">
      <c r="A4452">
        <v>4451</v>
      </c>
      <c r="B4452">
        <v>1089</v>
      </c>
      <c r="C4452">
        <v>9</v>
      </c>
      <c r="D4452">
        <v>90</v>
      </c>
      <c r="E4452" t="s">
        <v>5</v>
      </c>
      <c r="F4452">
        <v>29</v>
      </c>
      <c r="G4452" t="s">
        <v>2</v>
      </c>
      <c r="H4452" t="s">
        <v>18</v>
      </c>
      <c r="I4452" t="s">
        <v>24</v>
      </c>
    </row>
    <row r="4453" spans="1:9">
      <c r="A4453">
        <v>4452</v>
      </c>
      <c r="B4453">
        <v>209</v>
      </c>
      <c r="C4453">
        <v>4</v>
      </c>
      <c r="D4453">
        <v>90</v>
      </c>
      <c r="E4453" t="s">
        <v>6</v>
      </c>
      <c r="F4453">
        <v>31</v>
      </c>
      <c r="G4453" t="s">
        <v>1</v>
      </c>
      <c r="H4453" t="s">
        <v>18</v>
      </c>
      <c r="I4453" t="s">
        <v>11</v>
      </c>
    </row>
    <row r="4454" spans="1:9">
      <c r="A4454">
        <v>4453</v>
      </c>
      <c r="B4454">
        <v>1410</v>
      </c>
      <c r="C4454">
        <v>2</v>
      </c>
      <c r="D4454">
        <v>180</v>
      </c>
      <c r="E4454" t="s">
        <v>5</v>
      </c>
      <c r="F4454">
        <v>28</v>
      </c>
      <c r="G4454" t="s">
        <v>1</v>
      </c>
      <c r="H4454" t="s">
        <v>18</v>
      </c>
      <c r="I4454" t="s">
        <v>9</v>
      </c>
    </row>
    <row r="4455" spans="1:9">
      <c r="A4455">
        <v>4454</v>
      </c>
      <c r="B4455">
        <v>2101</v>
      </c>
      <c r="C4455">
        <v>5</v>
      </c>
      <c r="D4455">
        <v>90</v>
      </c>
      <c r="E4455" t="s">
        <v>5</v>
      </c>
      <c r="F4455">
        <v>37</v>
      </c>
      <c r="G4455" t="s">
        <v>1</v>
      </c>
      <c r="H4455" t="s">
        <v>18</v>
      </c>
      <c r="I4455" t="s">
        <v>12</v>
      </c>
    </row>
    <row r="4456" spans="1:9">
      <c r="A4456">
        <v>4455</v>
      </c>
      <c r="B4456">
        <v>183</v>
      </c>
      <c r="C4456">
        <v>3</v>
      </c>
      <c r="D4456">
        <v>90</v>
      </c>
      <c r="E4456" t="s">
        <v>5</v>
      </c>
      <c r="F4456">
        <v>21</v>
      </c>
      <c r="G4456" t="s">
        <v>1</v>
      </c>
      <c r="H4456" t="s">
        <v>18</v>
      </c>
      <c r="I4456" t="s">
        <v>10</v>
      </c>
    </row>
    <row r="4457" spans="1:9">
      <c r="A4457">
        <v>4456</v>
      </c>
      <c r="B4457">
        <v>71</v>
      </c>
      <c r="C4457">
        <v>9</v>
      </c>
      <c r="D4457">
        <v>90</v>
      </c>
      <c r="E4457" t="s">
        <v>6</v>
      </c>
      <c r="F4457">
        <v>21</v>
      </c>
      <c r="G4457" t="s">
        <v>2</v>
      </c>
      <c r="H4457" t="s">
        <v>18</v>
      </c>
      <c r="I4457" t="s">
        <v>24</v>
      </c>
    </row>
    <row r="4458" spans="1:9">
      <c r="A4458">
        <v>4457</v>
      </c>
      <c r="B4458">
        <v>1554</v>
      </c>
      <c r="C4458">
        <v>2</v>
      </c>
      <c r="D4458">
        <v>90</v>
      </c>
      <c r="E4458" t="s">
        <v>5</v>
      </c>
      <c r="F4458">
        <v>30</v>
      </c>
      <c r="G4458" t="s">
        <v>1</v>
      </c>
      <c r="H4458" t="s">
        <v>18</v>
      </c>
      <c r="I4458" t="s">
        <v>9</v>
      </c>
    </row>
    <row r="4459" spans="1:9">
      <c r="A4459">
        <v>4458</v>
      </c>
      <c r="B4459">
        <v>1017</v>
      </c>
      <c r="C4459">
        <v>9</v>
      </c>
      <c r="D4459">
        <v>240</v>
      </c>
      <c r="E4459" t="s">
        <v>6</v>
      </c>
      <c r="F4459">
        <v>33</v>
      </c>
      <c r="G4459" t="s">
        <v>2</v>
      </c>
      <c r="H4459" t="s">
        <v>17</v>
      </c>
      <c r="I4459" t="s">
        <v>24</v>
      </c>
    </row>
    <row r="4460" spans="1:9">
      <c r="A4460">
        <v>4459</v>
      </c>
      <c r="B4460">
        <v>19</v>
      </c>
      <c r="C4460">
        <v>9</v>
      </c>
      <c r="D4460">
        <v>40</v>
      </c>
      <c r="E4460" t="s">
        <v>6</v>
      </c>
      <c r="F4460">
        <v>29</v>
      </c>
      <c r="G4460" t="s">
        <v>2</v>
      </c>
      <c r="H4460" t="s">
        <v>18</v>
      </c>
      <c r="I4460" t="s">
        <v>24</v>
      </c>
    </row>
    <row r="4461" spans="1:9">
      <c r="A4461">
        <v>4460</v>
      </c>
      <c r="B4461">
        <v>2018</v>
      </c>
      <c r="C4461">
        <v>3</v>
      </c>
      <c r="D4461">
        <v>90</v>
      </c>
      <c r="E4461" t="s">
        <v>6</v>
      </c>
      <c r="F4461">
        <v>41</v>
      </c>
      <c r="G4461" t="s">
        <v>1</v>
      </c>
      <c r="H4461" t="s">
        <v>18</v>
      </c>
      <c r="I4461" t="s">
        <v>10</v>
      </c>
    </row>
    <row r="4462" spans="1:9">
      <c r="A4462">
        <v>4461</v>
      </c>
      <c r="B4462">
        <v>37</v>
      </c>
      <c r="C4462">
        <v>4</v>
      </c>
      <c r="D4462">
        <v>170</v>
      </c>
      <c r="E4462" t="s">
        <v>5</v>
      </c>
      <c r="F4462">
        <v>20</v>
      </c>
      <c r="G4462" t="s">
        <v>1</v>
      </c>
      <c r="H4462" t="s">
        <v>18</v>
      </c>
      <c r="I4462" t="s">
        <v>11</v>
      </c>
    </row>
    <row r="4463" spans="1:9">
      <c r="A4463">
        <v>4462</v>
      </c>
      <c r="B4463">
        <v>1509</v>
      </c>
      <c r="C4463">
        <v>7</v>
      </c>
      <c r="D4463">
        <v>40</v>
      </c>
      <c r="E4463" t="s">
        <v>6</v>
      </c>
      <c r="F4463">
        <v>27</v>
      </c>
      <c r="G4463" t="s">
        <v>2</v>
      </c>
      <c r="H4463" t="s">
        <v>18</v>
      </c>
      <c r="I4463" t="s">
        <v>22</v>
      </c>
    </row>
    <row r="4464" spans="1:9">
      <c r="A4464">
        <v>4463</v>
      </c>
      <c r="B4464">
        <v>1122</v>
      </c>
      <c r="C4464">
        <v>9</v>
      </c>
      <c r="D4464">
        <v>243</v>
      </c>
      <c r="E4464" t="s">
        <v>6</v>
      </c>
      <c r="F4464">
        <v>38</v>
      </c>
      <c r="G4464" t="s">
        <v>2</v>
      </c>
      <c r="H4464" t="s">
        <v>18</v>
      </c>
      <c r="I4464" t="s">
        <v>24</v>
      </c>
    </row>
    <row r="4465" spans="1:9">
      <c r="A4465">
        <v>4464</v>
      </c>
      <c r="B4465">
        <v>1276</v>
      </c>
      <c r="C4465">
        <v>3</v>
      </c>
      <c r="D4465">
        <v>236</v>
      </c>
      <c r="E4465" t="s">
        <v>5</v>
      </c>
      <c r="F4465">
        <v>39</v>
      </c>
      <c r="G4465" t="s">
        <v>1</v>
      </c>
      <c r="H4465" t="s">
        <v>17</v>
      </c>
      <c r="I4465" t="s">
        <v>10</v>
      </c>
    </row>
    <row r="4466" spans="1:9">
      <c r="A4466">
        <v>4465</v>
      </c>
      <c r="B4466">
        <v>301</v>
      </c>
      <c r="C4466">
        <v>7</v>
      </c>
      <c r="D4466">
        <v>40</v>
      </c>
      <c r="E4466" t="s">
        <v>6</v>
      </c>
      <c r="F4466">
        <v>32</v>
      </c>
      <c r="G4466" t="s">
        <v>2</v>
      </c>
      <c r="H4466" t="s">
        <v>18</v>
      </c>
      <c r="I4466" t="s">
        <v>22</v>
      </c>
    </row>
    <row r="4467" spans="1:9">
      <c r="A4467">
        <v>4466</v>
      </c>
      <c r="B4467">
        <v>863</v>
      </c>
      <c r="C4467">
        <v>6</v>
      </c>
      <c r="D4467">
        <v>40</v>
      </c>
      <c r="E4467" t="s">
        <v>6</v>
      </c>
      <c r="F4467">
        <v>37</v>
      </c>
      <c r="G4467" t="s">
        <v>2</v>
      </c>
      <c r="H4467" t="s">
        <v>18</v>
      </c>
      <c r="I4467" t="s">
        <v>21</v>
      </c>
    </row>
    <row r="4468" spans="1:9">
      <c r="A4468">
        <v>4467</v>
      </c>
      <c r="B4468">
        <v>2021</v>
      </c>
      <c r="C4468">
        <v>3</v>
      </c>
      <c r="D4468">
        <v>119</v>
      </c>
      <c r="E4468" t="s">
        <v>5</v>
      </c>
      <c r="F4468">
        <v>20</v>
      </c>
      <c r="G4468" t="s">
        <v>1</v>
      </c>
      <c r="H4468" t="s">
        <v>18</v>
      </c>
      <c r="I4468" t="s">
        <v>10</v>
      </c>
    </row>
    <row r="4469" spans="1:9">
      <c r="A4469">
        <v>4468</v>
      </c>
      <c r="B4469">
        <v>1223</v>
      </c>
      <c r="C4469">
        <v>6</v>
      </c>
      <c r="D4469">
        <v>90</v>
      </c>
      <c r="E4469" t="s">
        <v>6</v>
      </c>
      <c r="F4469">
        <v>27</v>
      </c>
      <c r="G4469" t="s">
        <v>2</v>
      </c>
      <c r="H4469" t="s">
        <v>18</v>
      </c>
      <c r="I4469" t="s">
        <v>21</v>
      </c>
    </row>
    <row r="4470" spans="1:9">
      <c r="A4470">
        <v>4469</v>
      </c>
      <c r="B4470">
        <v>1547</v>
      </c>
      <c r="C4470">
        <v>5</v>
      </c>
      <c r="D4470">
        <v>227</v>
      </c>
      <c r="E4470" t="s">
        <v>6</v>
      </c>
      <c r="F4470">
        <v>31</v>
      </c>
      <c r="G4470" t="s">
        <v>1</v>
      </c>
      <c r="H4470" t="s">
        <v>17</v>
      </c>
      <c r="I4470" t="s">
        <v>12</v>
      </c>
    </row>
    <row r="4471" spans="1:9">
      <c r="A4471">
        <v>4470</v>
      </c>
      <c r="B4471">
        <v>485</v>
      </c>
      <c r="C4471">
        <v>5</v>
      </c>
      <c r="D4471">
        <v>105</v>
      </c>
      <c r="E4471" t="s">
        <v>6</v>
      </c>
      <c r="F4471">
        <v>37</v>
      </c>
      <c r="G4471" t="s">
        <v>1</v>
      </c>
      <c r="H4471" t="s">
        <v>18</v>
      </c>
      <c r="I4471" t="s">
        <v>12</v>
      </c>
    </row>
    <row r="4472" spans="1:9">
      <c r="A4472">
        <v>4471</v>
      </c>
      <c r="B4472">
        <v>579</v>
      </c>
      <c r="C4472">
        <v>7</v>
      </c>
      <c r="D4472">
        <v>40</v>
      </c>
      <c r="E4472" t="s">
        <v>6</v>
      </c>
      <c r="F4472">
        <v>25</v>
      </c>
      <c r="G4472" t="s">
        <v>2</v>
      </c>
      <c r="H4472" t="s">
        <v>18</v>
      </c>
      <c r="I4472" t="s">
        <v>22</v>
      </c>
    </row>
    <row r="4473" spans="1:9">
      <c r="A4473">
        <v>4472</v>
      </c>
      <c r="B4473">
        <v>1716</v>
      </c>
      <c r="C4473">
        <v>4</v>
      </c>
      <c r="D4473">
        <v>176</v>
      </c>
      <c r="E4473" t="s">
        <v>5</v>
      </c>
      <c r="F4473">
        <v>19</v>
      </c>
      <c r="G4473" t="s">
        <v>1</v>
      </c>
      <c r="H4473" t="s">
        <v>18</v>
      </c>
      <c r="I4473" t="s">
        <v>11</v>
      </c>
    </row>
    <row r="4474" spans="1:9">
      <c r="A4474">
        <v>4473</v>
      </c>
      <c r="B4474">
        <v>1593</v>
      </c>
      <c r="C4474">
        <v>8</v>
      </c>
      <c r="D4474">
        <v>170</v>
      </c>
      <c r="E4474" t="s">
        <v>5</v>
      </c>
      <c r="F4474">
        <v>23</v>
      </c>
      <c r="G4474" t="s">
        <v>2</v>
      </c>
      <c r="H4474" t="s">
        <v>18</v>
      </c>
      <c r="I4474" t="s">
        <v>23</v>
      </c>
    </row>
    <row r="4475" spans="1:9">
      <c r="A4475">
        <v>4474</v>
      </c>
      <c r="B4475">
        <v>1441</v>
      </c>
      <c r="C4475">
        <v>6</v>
      </c>
      <c r="D4475">
        <v>90</v>
      </c>
      <c r="E4475" t="s">
        <v>6</v>
      </c>
      <c r="F4475">
        <v>19</v>
      </c>
      <c r="G4475" t="s">
        <v>2</v>
      </c>
      <c r="H4475" t="s">
        <v>18</v>
      </c>
      <c r="I4475" t="s">
        <v>21</v>
      </c>
    </row>
    <row r="4476" spans="1:9">
      <c r="A4476">
        <v>4475</v>
      </c>
      <c r="B4476">
        <v>161</v>
      </c>
      <c r="C4476">
        <v>5</v>
      </c>
      <c r="D4476">
        <v>90</v>
      </c>
      <c r="E4476" t="s">
        <v>5</v>
      </c>
      <c r="F4476">
        <v>36</v>
      </c>
      <c r="G4476" t="s">
        <v>1</v>
      </c>
      <c r="H4476" t="s">
        <v>18</v>
      </c>
      <c r="I4476" t="s">
        <v>12</v>
      </c>
    </row>
    <row r="4477" spans="1:9">
      <c r="A4477">
        <v>4476</v>
      </c>
      <c r="B4477">
        <v>1680</v>
      </c>
      <c r="C4477">
        <v>3</v>
      </c>
      <c r="D4477">
        <v>90</v>
      </c>
      <c r="E4477" t="s">
        <v>5</v>
      </c>
      <c r="F4477">
        <v>33</v>
      </c>
      <c r="G4477" t="s">
        <v>1</v>
      </c>
      <c r="H4477" t="s">
        <v>18</v>
      </c>
      <c r="I4477" t="s">
        <v>10</v>
      </c>
    </row>
    <row r="4478" spans="1:9">
      <c r="A4478">
        <v>4477</v>
      </c>
      <c r="B4478">
        <v>1133</v>
      </c>
      <c r="C4478">
        <v>4</v>
      </c>
      <c r="D4478">
        <v>90</v>
      </c>
      <c r="E4478" t="s">
        <v>6</v>
      </c>
      <c r="F4478">
        <v>24</v>
      </c>
      <c r="G4478" t="s">
        <v>1</v>
      </c>
      <c r="H4478" t="s">
        <v>18</v>
      </c>
      <c r="I4478" t="s">
        <v>11</v>
      </c>
    </row>
    <row r="4479" spans="1:9">
      <c r="A4479">
        <v>4478</v>
      </c>
      <c r="B4479">
        <v>211</v>
      </c>
      <c r="C4479">
        <v>4</v>
      </c>
      <c r="D4479">
        <v>193</v>
      </c>
      <c r="E4479" t="s">
        <v>5</v>
      </c>
      <c r="F4479">
        <v>22</v>
      </c>
      <c r="G4479" t="s">
        <v>1</v>
      </c>
      <c r="H4479" t="s">
        <v>17</v>
      </c>
      <c r="I4479" t="s">
        <v>11</v>
      </c>
    </row>
    <row r="4480" spans="1:9">
      <c r="A4480">
        <v>4479</v>
      </c>
      <c r="B4480">
        <v>1701</v>
      </c>
      <c r="C4480">
        <v>1</v>
      </c>
      <c r="D4480">
        <v>90</v>
      </c>
      <c r="E4480" t="s">
        <v>6</v>
      </c>
      <c r="F4480">
        <v>23</v>
      </c>
      <c r="G4480" t="s">
        <v>1</v>
      </c>
      <c r="H4480" t="s">
        <v>18</v>
      </c>
      <c r="I4480" t="s">
        <v>8</v>
      </c>
    </row>
    <row r="4481" spans="1:9">
      <c r="A4481">
        <v>4480</v>
      </c>
      <c r="B4481">
        <v>555</v>
      </c>
      <c r="C4481">
        <v>9</v>
      </c>
      <c r="D4481">
        <v>40</v>
      </c>
      <c r="E4481" t="s">
        <v>5</v>
      </c>
      <c r="F4481">
        <v>22</v>
      </c>
      <c r="G4481" t="s">
        <v>2</v>
      </c>
      <c r="H4481" t="s">
        <v>18</v>
      </c>
      <c r="I4481" t="s">
        <v>24</v>
      </c>
    </row>
    <row r="4482" spans="1:9">
      <c r="A4482">
        <v>4481</v>
      </c>
      <c r="B4482">
        <v>2119</v>
      </c>
      <c r="C4482">
        <v>5</v>
      </c>
      <c r="D4482">
        <v>228</v>
      </c>
      <c r="E4482" t="s">
        <v>6</v>
      </c>
      <c r="F4482">
        <v>31</v>
      </c>
      <c r="G4482" t="s">
        <v>1</v>
      </c>
      <c r="H4482" t="s">
        <v>17</v>
      </c>
      <c r="I4482" t="s">
        <v>12</v>
      </c>
    </row>
    <row r="4483" spans="1:9">
      <c r="A4483">
        <v>4482</v>
      </c>
      <c r="B4483">
        <v>2002</v>
      </c>
      <c r="C4483">
        <v>6</v>
      </c>
      <c r="D4483">
        <v>90</v>
      </c>
      <c r="E4483" t="s">
        <v>6</v>
      </c>
      <c r="F4483">
        <v>27</v>
      </c>
      <c r="G4483" t="s">
        <v>2</v>
      </c>
      <c r="H4483" t="s">
        <v>18</v>
      </c>
      <c r="I4483" t="s">
        <v>21</v>
      </c>
    </row>
    <row r="4484" spans="1:9">
      <c r="A4484">
        <v>4483</v>
      </c>
      <c r="B4484">
        <v>1894</v>
      </c>
      <c r="C4484">
        <v>4</v>
      </c>
      <c r="D4484">
        <v>90</v>
      </c>
      <c r="E4484" t="s">
        <v>5</v>
      </c>
      <c r="F4484">
        <v>41</v>
      </c>
      <c r="G4484" t="s">
        <v>1</v>
      </c>
      <c r="H4484" t="s">
        <v>18</v>
      </c>
      <c r="I4484" t="s">
        <v>11</v>
      </c>
    </row>
    <row r="4485" spans="1:9">
      <c r="A4485">
        <v>4484</v>
      </c>
      <c r="B4485">
        <v>86</v>
      </c>
      <c r="C4485">
        <v>1</v>
      </c>
      <c r="D4485">
        <v>109</v>
      </c>
      <c r="E4485" t="s">
        <v>6</v>
      </c>
      <c r="F4485">
        <v>31</v>
      </c>
      <c r="G4485" t="s">
        <v>1</v>
      </c>
      <c r="H4485" t="s">
        <v>18</v>
      </c>
      <c r="I4485" t="s">
        <v>8</v>
      </c>
    </row>
    <row r="4486" spans="1:9">
      <c r="A4486">
        <v>4485</v>
      </c>
      <c r="B4486">
        <v>1061</v>
      </c>
      <c r="C4486">
        <v>7</v>
      </c>
      <c r="D4486">
        <v>40</v>
      </c>
      <c r="E4486" t="s">
        <v>6</v>
      </c>
      <c r="F4486">
        <v>32</v>
      </c>
      <c r="G4486" t="s">
        <v>2</v>
      </c>
      <c r="H4486" t="s">
        <v>18</v>
      </c>
      <c r="I4486" t="s">
        <v>22</v>
      </c>
    </row>
    <row r="4487" spans="1:9">
      <c r="A4487">
        <v>4486</v>
      </c>
      <c r="B4487">
        <v>1550</v>
      </c>
      <c r="C4487">
        <v>5</v>
      </c>
      <c r="D4487">
        <v>209</v>
      </c>
      <c r="E4487" t="s">
        <v>5</v>
      </c>
      <c r="F4487">
        <v>33</v>
      </c>
      <c r="G4487" t="s">
        <v>1</v>
      </c>
      <c r="H4487" t="s">
        <v>18</v>
      </c>
      <c r="I4487" t="s">
        <v>12</v>
      </c>
    </row>
    <row r="4488" spans="1:9">
      <c r="A4488">
        <v>4487</v>
      </c>
      <c r="B4488">
        <v>1612</v>
      </c>
      <c r="C4488">
        <v>8</v>
      </c>
      <c r="D4488">
        <v>318</v>
      </c>
      <c r="E4488" t="s">
        <v>5</v>
      </c>
      <c r="F4488">
        <v>32</v>
      </c>
      <c r="G4488" t="s">
        <v>2</v>
      </c>
      <c r="H4488" t="s">
        <v>18</v>
      </c>
      <c r="I4488" t="s">
        <v>23</v>
      </c>
    </row>
    <row r="4489" spans="1:9">
      <c r="A4489">
        <v>4488</v>
      </c>
      <c r="B4489">
        <v>92</v>
      </c>
      <c r="C4489">
        <v>9</v>
      </c>
      <c r="D4489">
        <v>275</v>
      </c>
      <c r="E4489" t="s">
        <v>6</v>
      </c>
      <c r="F4489">
        <v>20</v>
      </c>
      <c r="G4489" t="s">
        <v>2</v>
      </c>
      <c r="H4489" t="s">
        <v>18</v>
      </c>
      <c r="I4489" t="s">
        <v>24</v>
      </c>
    </row>
    <row r="4490" spans="1:9">
      <c r="A4490">
        <v>4489</v>
      </c>
      <c r="B4490">
        <v>1937</v>
      </c>
      <c r="C4490">
        <v>8</v>
      </c>
      <c r="D4490">
        <v>40</v>
      </c>
      <c r="E4490" t="s">
        <v>6</v>
      </c>
      <c r="F4490">
        <v>21</v>
      </c>
      <c r="G4490" t="s">
        <v>2</v>
      </c>
      <c r="H4490" t="s">
        <v>18</v>
      </c>
      <c r="I4490" t="s">
        <v>23</v>
      </c>
    </row>
    <row r="4491" spans="1:9">
      <c r="A4491">
        <v>4490</v>
      </c>
      <c r="B4491">
        <v>1831</v>
      </c>
      <c r="C4491">
        <v>1</v>
      </c>
      <c r="D4491">
        <v>163</v>
      </c>
      <c r="E4491" t="s">
        <v>6</v>
      </c>
      <c r="F4491">
        <v>20</v>
      </c>
      <c r="G4491" t="s">
        <v>1</v>
      </c>
      <c r="H4491" t="s">
        <v>17</v>
      </c>
      <c r="I4491" t="s">
        <v>8</v>
      </c>
    </row>
    <row r="4492" spans="1:9">
      <c r="A4492">
        <v>4491</v>
      </c>
      <c r="B4492">
        <v>1543</v>
      </c>
      <c r="C4492">
        <v>2</v>
      </c>
      <c r="D4492">
        <v>128</v>
      </c>
      <c r="E4492" t="s">
        <v>6</v>
      </c>
      <c r="F4492">
        <v>31</v>
      </c>
      <c r="G4492" t="s">
        <v>1</v>
      </c>
      <c r="H4492" t="s">
        <v>17</v>
      </c>
      <c r="I4492" t="s">
        <v>9</v>
      </c>
    </row>
    <row r="4493" spans="1:9">
      <c r="A4493">
        <v>4492</v>
      </c>
      <c r="B4493">
        <v>994</v>
      </c>
      <c r="C4493">
        <v>2</v>
      </c>
      <c r="D4493">
        <v>198</v>
      </c>
      <c r="E4493" t="s">
        <v>5</v>
      </c>
      <c r="F4493">
        <v>31</v>
      </c>
      <c r="G4493" t="s">
        <v>1</v>
      </c>
      <c r="H4493" t="s">
        <v>18</v>
      </c>
      <c r="I4493" t="s">
        <v>9</v>
      </c>
    </row>
    <row r="4494" spans="1:9">
      <c r="A4494">
        <v>4493</v>
      </c>
      <c r="B4494">
        <v>959</v>
      </c>
      <c r="C4494">
        <v>6</v>
      </c>
      <c r="D4494">
        <v>40</v>
      </c>
      <c r="E4494" t="s">
        <v>5</v>
      </c>
      <c r="F4494">
        <v>31</v>
      </c>
      <c r="G4494" t="s">
        <v>2</v>
      </c>
      <c r="H4494" t="s">
        <v>18</v>
      </c>
      <c r="I4494" t="s">
        <v>21</v>
      </c>
    </row>
    <row r="4495" spans="1:9">
      <c r="A4495">
        <v>4494</v>
      </c>
      <c r="B4495">
        <v>1751</v>
      </c>
      <c r="C4495">
        <v>1</v>
      </c>
      <c r="D4495">
        <v>248</v>
      </c>
      <c r="E4495" t="s">
        <v>6</v>
      </c>
      <c r="F4495">
        <v>34</v>
      </c>
      <c r="G4495" t="s">
        <v>1</v>
      </c>
      <c r="H4495" t="s">
        <v>18</v>
      </c>
      <c r="I4495" t="s">
        <v>8</v>
      </c>
    </row>
    <row r="4496" spans="1:9">
      <c r="A4496">
        <v>4495</v>
      </c>
      <c r="B4496">
        <v>1883</v>
      </c>
      <c r="C4496">
        <v>4</v>
      </c>
      <c r="D4496">
        <v>208</v>
      </c>
      <c r="E4496" t="s">
        <v>5</v>
      </c>
      <c r="F4496">
        <v>34</v>
      </c>
      <c r="G4496" t="s">
        <v>1</v>
      </c>
      <c r="H4496" t="s">
        <v>17</v>
      </c>
      <c r="I4496" t="s">
        <v>11</v>
      </c>
    </row>
    <row r="4497" spans="1:9">
      <c r="A4497">
        <v>4496</v>
      </c>
      <c r="B4497">
        <v>124</v>
      </c>
      <c r="C4497">
        <v>2</v>
      </c>
      <c r="D4497">
        <v>172</v>
      </c>
      <c r="E4497" t="s">
        <v>5</v>
      </c>
      <c r="F4497">
        <v>37</v>
      </c>
      <c r="G4497" t="s">
        <v>1</v>
      </c>
      <c r="H4497" t="s">
        <v>17</v>
      </c>
      <c r="I4497" t="s">
        <v>9</v>
      </c>
    </row>
    <row r="4498" spans="1:9">
      <c r="A4498">
        <v>4497</v>
      </c>
      <c r="B4498">
        <v>422</v>
      </c>
      <c r="C4498">
        <v>7</v>
      </c>
      <c r="D4498">
        <v>40</v>
      </c>
      <c r="E4498" t="s">
        <v>6</v>
      </c>
      <c r="F4498">
        <v>34</v>
      </c>
      <c r="G4498" t="s">
        <v>2</v>
      </c>
      <c r="H4498" t="s">
        <v>18</v>
      </c>
      <c r="I4498" t="s">
        <v>22</v>
      </c>
    </row>
    <row r="4499" spans="1:9">
      <c r="A4499">
        <v>4498</v>
      </c>
      <c r="B4499">
        <v>1057</v>
      </c>
      <c r="C4499">
        <v>6</v>
      </c>
      <c r="D4499">
        <v>90</v>
      </c>
      <c r="E4499" t="s">
        <v>5</v>
      </c>
      <c r="F4499">
        <v>24</v>
      </c>
      <c r="G4499" t="s">
        <v>2</v>
      </c>
      <c r="H4499" t="s">
        <v>18</v>
      </c>
      <c r="I4499" t="s">
        <v>21</v>
      </c>
    </row>
    <row r="4500" spans="1:9">
      <c r="A4500">
        <v>4499</v>
      </c>
      <c r="B4500">
        <v>1112</v>
      </c>
      <c r="C4500">
        <v>4</v>
      </c>
      <c r="D4500">
        <v>143</v>
      </c>
      <c r="E4500" t="s">
        <v>6</v>
      </c>
      <c r="F4500">
        <v>28</v>
      </c>
      <c r="G4500" t="s">
        <v>1</v>
      </c>
      <c r="H4500" t="s">
        <v>18</v>
      </c>
      <c r="I4500" t="s">
        <v>11</v>
      </c>
    </row>
    <row r="4501" spans="1:9">
      <c r="A4501">
        <v>4500</v>
      </c>
      <c r="B4501">
        <v>1721</v>
      </c>
      <c r="C4501">
        <v>7</v>
      </c>
      <c r="D4501">
        <v>40</v>
      </c>
      <c r="E4501" t="s">
        <v>6</v>
      </c>
      <c r="F4501">
        <v>35</v>
      </c>
      <c r="G4501" t="s">
        <v>2</v>
      </c>
      <c r="H4501" t="s">
        <v>18</v>
      </c>
      <c r="I4501" t="s">
        <v>22</v>
      </c>
    </row>
    <row r="4502" spans="1:9">
      <c r="A4502">
        <v>4501</v>
      </c>
      <c r="B4502">
        <v>1301</v>
      </c>
      <c r="C4502">
        <v>6</v>
      </c>
      <c r="D4502">
        <v>90</v>
      </c>
      <c r="E4502" t="s">
        <v>5</v>
      </c>
      <c r="F4502">
        <v>27</v>
      </c>
      <c r="G4502" t="s">
        <v>2</v>
      </c>
      <c r="H4502" t="s">
        <v>18</v>
      </c>
      <c r="I4502" t="s">
        <v>21</v>
      </c>
    </row>
    <row r="4503" spans="1:9">
      <c r="A4503">
        <v>4502</v>
      </c>
      <c r="B4503">
        <v>415</v>
      </c>
      <c r="C4503">
        <v>8</v>
      </c>
      <c r="D4503">
        <v>40</v>
      </c>
      <c r="E4503" t="s">
        <v>5</v>
      </c>
      <c r="F4503">
        <v>40</v>
      </c>
      <c r="G4503" t="s">
        <v>2</v>
      </c>
      <c r="H4503" t="s">
        <v>18</v>
      </c>
      <c r="I4503" t="s">
        <v>23</v>
      </c>
    </row>
    <row r="4504" spans="1:9">
      <c r="A4504">
        <v>4503</v>
      </c>
      <c r="B4504">
        <v>37</v>
      </c>
      <c r="C4504">
        <v>5</v>
      </c>
      <c r="D4504">
        <v>90</v>
      </c>
      <c r="E4504" t="s">
        <v>5</v>
      </c>
      <c r="F4504">
        <v>20</v>
      </c>
      <c r="G4504" t="s">
        <v>1</v>
      </c>
      <c r="H4504" t="s">
        <v>18</v>
      </c>
      <c r="I4504" t="s">
        <v>12</v>
      </c>
    </row>
    <row r="4505" spans="1:9">
      <c r="A4505">
        <v>4504</v>
      </c>
      <c r="B4505">
        <v>369</v>
      </c>
      <c r="C4505">
        <v>3</v>
      </c>
      <c r="D4505">
        <v>230</v>
      </c>
      <c r="E4505" t="s">
        <v>5</v>
      </c>
      <c r="F4505">
        <v>22</v>
      </c>
      <c r="G4505" t="s">
        <v>1</v>
      </c>
      <c r="H4505" t="s">
        <v>17</v>
      </c>
      <c r="I4505" t="s">
        <v>10</v>
      </c>
    </row>
    <row r="4506" spans="1:9">
      <c r="A4506">
        <v>4505</v>
      </c>
      <c r="B4506">
        <v>1777</v>
      </c>
      <c r="C4506">
        <v>7</v>
      </c>
      <c r="D4506">
        <v>90</v>
      </c>
      <c r="E4506" t="s">
        <v>5</v>
      </c>
      <c r="F4506">
        <v>31</v>
      </c>
      <c r="G4506" t="s">
        <v>2</v>
      </c>
      <c r="H4506" t="s">
        <v>18</v>
      </c>
      <c r="I4506" t="s">
        <v>22</v>
      </c>
    </row>
    <row r="4507" spans="1:9">
      <c r="A4507">
        <v>4506</v>
      </c>
      <c r="B4507">
        <v>1044</v>
      </c>
      <c r="C4507">
        <v>5</v>
      </c>
      <c r="D4507">
        <v>136</v>
      </c>
      <c r="E4507" t="s">
        <v>5</v>
      </c>
      <c r="F4507">
        <v>28</v>
      </c>
      <c r="G4507" t="s">
        <v>1</v>
      </c>
      <c r="H4507" t="s">
        <v>18</v>
      </c>
      <c r="I4507" t="s">
        <v>12</v>
      </c>
    </row>
    <row r="4508" spans="1:9">
      <c r="A4508">
        <v>4507</v>
      </c>
      <c r="B4508">
        <v>2082</v>
      </c>
      <c r="C4508">
        <v>2</v>
      </c>
      <c r="D4508">
        <v>215</v>
      </c>
      <c r="E4508" t="s">
        <v>6</v>
      </c>
      <c r="F4508">
        <v>23</v>
      </c>
      <c r="G4508" t="s">
        <v>1</v>
      </c>
      <c r="H4508" t="s">
        <v>17</v>
      </c>
      <c r="I4508" t="s">
        <v>9</v>
      </c>
    </row>
    <row r="4509" spans="1:9">
      <c r="A4509">
        <v>4508</v>
      </c>
      <c r="B4509">
        <v>1496</v>
      </c>
      <c r="C4509">
        <v>4</v>
      </c>
      <c r="D4509">
        <v>125</v>
      </c>
      <c r="E4509" t="s">
        <v>5</v>
      </c>
      <c r="F4509">
        <v>23</v>
      </c>
      <c r="G4509" t="s">
        <v>1</v>
      </c>
      <c r="H4509" t="s">
        <v>18</v>
      </c>
      <c r="I4509" t="s">
        <v>11</v>
      </c>
    </row>
    <row r="4510" spans="1:9">
      <c r="A4510">
        <v>4509</v>
      </c>
      <c r="B4510">
        <v>984</v>
      </c>
      <c r="C4510">
        <v>1</v>
      </c>
      <c r="D4510">
        <v>90</v>
      </c>
      <c r="E4510" t="s">
        <v>5</v>
      </c>
      <c r="F4510">
        <v>19</v>
      </c>
      <c r="G4510" t="s">
        <v>1</v>
      </c>
      <c r="H4510" t="s">
        <v>18</v>
      </c>
      <c r="I4510" t="s">
        <v>8</v>
      </c>
    </row>
    <row r="4511" spans="1:9">
      <c r="A4511">
        <v>4510</v>
      </c>
      <c r="B4511">
        <v>832</v>
      </c>
      <c r="C4511">
        <v>3</v>
      </c>
      <c r="D4511">
        <v>98</v>
      </c>
      <c r="E4511" t="s">
        <v>6</v>
      </c>
      <c r="F4511">
        <v>33</v>
      </c>
      <c r="G4511" t="s">
        <v>1</v>
      </c>
      <c r="H4511" t="s">
        <v>17</v>
      </c>
      <c r="I4511" t="s">
        <v>10</v>
      </c>
    </row>
    <row r="4512" spans="1:9">
      <c r="A4512">
        <v>4511</v>
      </c>
      <c r="B4512">
        <v>2110</v>
      </c>
      <c r="C4512">
        <v>3</v>
      </c>
      <c r="D4512">
        <v>111</v>
      </c>
      <c r="E4512" t="s">
        <v>5</v>
      </c>
      <c r="F4512">
        <v>30</v>
      </c>
      <c r="G4512" t="s">
        <v>1</v>
      </c>
      <c r="H4512" t="s">
        <v>17</v>
      </c>
      <c r="I4512" t="s">
        <v>10</v>
      </c>
    </row>
    <row r="4513" spans="1:9">
      <c r="A4513">
        <v>4512</v>
      </c>
      <c r="B4513">
        <v>182</v>
      </c>
      <c r="C4513">
        <v>3</v>
      </c>
      <c r="D4513">
        <v>159</v>
      </c>
      <c r="E4513" t="s">
        <v>5</v>
      </c>
      <c r="F4513">
        <v>22</v>
      </c>
      <c r="G4513" t="s">
        <v>1</v>
      </c>
      <c r="H4513" t="s">
        <v>18</v>
      </c>
      <c r="I4513" t="s">
        <v>10</v>
      </c>
    </row>
    <row r="4514" spans="1:9">
      <c r="A4514">
        <v>4513</v>
      </c>
      <c r="B4514">
        <v>1311</v>
      </c>
      <c r="C4514">
        <v>2</v>
      </c>
      <c r="D4514">
        <v>90</v>
      </c>
      <c r="E4514" t="s">
        <v>6</v>
      </c>
      <c r="F4514">
        <v>27</v>
      </c>
      <c r="G4514" t="s">
        <v>1</v>
      </c>
      <c r="H4514" t="s">
        <v>18</v>
      </c>
      <c r="I4514" t="s">
        <v>9</v>
      </c>
    </row>
    <row r="4515" spans="1:9">
      <c r="A4515">
        <v>4514</v>
      </c>
      <c r="B4515">
        <v>725</v>
      </c>
      <c r="C4515">
        <v>3</v>
      </c>
      <c r="D4515">
        <v>133</v>
      </c>
      <c r="E4515" t="s">
        <v>6</v>
      </c>
      <c r="F4515">
        <v>27</v>
      </c>
      <c r="G4515" t="s">
        <v>1</v>
      </c>
      <c r="H4515" t="s">
        <v>17</v>
      </c>
      <c r="I4515" t="s">
        <v>10</v>
      </c>
    </row>
    <row r="4516" spans="1:9">
      <c r="A4516">
        <v>4515</v>
      </c>
      <c r="B4516">
        <v>873</v>
      </c>
      <c r="C4516">
        <v>8</v>
      </c>
      <c r="D4516">
        <v>40</v>
      </c>
      <c r="E4516" t="s">
        <v>5</v>
      </c>
      <c r="F4516">
        <v>35</v>
      </c>
      <c r="G4516" t="s">
        <v>2</v>
      </c>
      <c r="H4516" t="s">
        <v>18</v>
      </c>
      <c r="I4516" t="s">
        <v>23</v>
      </c>
    </row>
    <row r="4517" spans="1:9">
      <c r="A4517">
        <v>4516</v>
      </c>
      <c r="B4517">
        <v>454</v>
      </c>
      <c r="C4517">
        <v>4</v>
      </c>
      <c r="D4517">
        <v>131</v>
      </c>
      <c r="E4517" t="s">
        <v>5</v>
      </c>
      <c r="F4517">
        <v>23</v>
      </c>
      <c r="G4517" t="s">
        <v>1</v>
      </c>
      <c r="H4517" t="s">
        <v>18</v>
      </c>
      <c r="I4517" t="s">
        <v>11</v>
      </c>
    </row>
    <row r="4518" spans="1:9">
      <c r="A4518">
        <v>4517</v>
      </c>
      <c r="B4518">
        <v>144</v>
      </c>
      <c r="C4518">
        <v>1</v>
      </c>
      <c r="D4518">
        <v>90</v>
      </c>
      <c r="E4518" t="s">
        <v>6</v>
      </c>
      <c r="F4518">
        <v>43</v>
      </c>
      <c r="G4518" t="s">
        <v>1</v>
      </c>
      <c r="H4518" t="s">
        <v>18</v>
      </c>
      <c r="I4518" t="s">
        <v>8</v>
      </c>
    </row>
    <row r="4519" spans="1:9">
      <c r="A4519">
        <v>4518</v>
      </c>
      <c r="B4519">
        <v>1754</v>
      </c>
      <c r="C4519">
        <v>2</v>
      </c>
      <c r="D4519">
        <v>132</v>
      </c>
      <c r="E4519" t="s">
        <v>6</v>
      </c>
      <c r="F4519">
        <v>34</v>
      </c>
      <c r="G4519" t="s">
        <v>1</v>
      </c>
      <c r="H4519" t="s">
        <v>18</v>
      </c>
      <c r="I4519" t="s">
        <v>9</v>
      </c>
    </row>
    <row r="4520" spans="1:9">
      <c r="A4520">
        <v>4519</v>
      </c>
      <c r="B4520">
        <v>1006</v>
      </c>
      <c r="C4520">
        <v>3</v>
      </c>
      <c r="D4520">
        <v>184</v>
      </c>
      <c r="E4520" t="s">
        <v>5</v>
      </c>
      <c r="F4520">
        <v>19</v>
      </c>
      <c r="G4520" t="s">
        <v>1</v>
      </c>
      <c r="H4520" t="s">
        <v>18</v>
      </c>
      <c r="I4520" t="s">
        <v>10</v>
      </c>
    </row>
    <row r="4521" spans="1:9">
      <c r="A4521">
        <v>4520</v>
      </c>
      <c r="B4521">
        <v>1132</v>
      </c>
      <c r="C4521">
        <v>5</v>
      </c>
      <c r="D4521">
        <v>90</v>
      </c>
      <c r="E4521" t="s">
        <v>6</v>
      </c>
      <c r="F4521">
        <v>35</v>
      </c>
      <c r="G4521" t="s">
        <v>1</v>
      </c>
      <c r="H4521" t="s">
        <v>18</v>
      </c>
      <c r="I4521" t="s">
        <v>12</v>
      </c>
    </row>
    <row r="4522" spans="1:9">
      <c r="A4522">
        <v>4521</v>
      </c>
      <c r="B4522">
        <v>1732</v>
      </c>
      <c r="C4522">
        <v>1</v>
      </c>
      <c r="D4522">
        <v>94</v>
      </c>
      <c r="E4522" t="s">
        <v>6</v>
      </c>
      <c r="F4522">
        <v>34</v>
      </c>
      <c r="G4522" t="s">
        <v>1</v>
      </c>
      <c r="H4522" t="s">
        <v>18</v>
      </c>
      <c r="I4522" t="s">
        <v>8</v>
      </c>
    </row>
    <row r="4523" spans="1:9">
      <c r="A4523">
        <v>4522</v>
      </c>
      <c r="B4523">
        <v>1672</v>
      </c>
      <c r="C4523">
        <v>3</v>
      </c>
      <c r="D4523">
        <v>185</v>
      </c>
      <c r="E4523" t="s">
        <v>6</v>
      </c>
      <c r="F4523">
        <v>29</v>
      </c>
      <c r="G4523" t="s">
        <v>1</v>
      </c>
      <c r="H4523" t="s">
        <v>18</v>
      </c>
      <c r="I4523" t="s">
        <v>10</v>
      </c>
    </row>
    <row r="4524" spans="1:9">
      <c r="A4524">
        <v>4523</v>
      </c>
      <c r="B4524">
        <v>591</v>
      </c>
      <c r="C4524">
        <v>2</v>
      </c>
      <c r="D4524">
        <v>90</v>
      </c>
      <c r="E4524" t="s">
        <v>6</v>
      </c>
      <c r="F4524">
        <v>22</v>
      </c>
      <c r="G4524" t="s">
        <v>1</v>
      </c>
      <c r="H4524" t="s">
        <v>18</v>
      </c>
      <c r="I4524" t="s">
        <v>9</v>
      </c>
    </row>
    <row r="4525" spans="1:9">
      <c r="A4525">
        <v>4524</v>
      </c>
      <c r="B4525">
        <v>2099</v>
      </c>
      <c r="C4525">
        <v>4</v>
      </c>
      <c r="D4525">
        <v>194</v>
      </c>
      <c r="E4525" t="s">
        <v>6</v>
      </c>
      <c r="F4525">
        <v>34</v>
      </c>
      <c r="G4525" t="s">
        <v>1</v>
      </c>
      <c r="H4525" t="s">
        <v>18</v>
      </c>
      <c r="I4525" t="s">
        <v>11</v>
      </c>
    </row>
    <row r="4526" spans="1:9">
      <c r="A4526">
        <v>4525</v>
      </c>
      <c r="B4526">
        <v>1184</v>
      </c>
      <c r="C4526">
        <v>6</v>
      </c>
      <c r="D4526">
        <v>40</v>
      </c>
      <c r="E4526" t="s">
        <v>6</v>
      </c>
      <c r="F4526">
        <v>21</v>
      </c>
      <c r="G4526" t="s">
        <v>2</v>
      </c>
      <c r="H4526" t="s">
        <v>18</v>
      </c>
      <c r="I4526" t="s">
        <v>21</v>
      </c>
    </row>
    <row r="4527" spans="1:9">
      <c r="A4527">
        <v>4526</v>
      </c>
      <c r="B4527">
        <v>351</v>
      </c>
      <c r="C4527">
        <v>1</v>
      </c>
      <c r="D4527">
        <v>235</v>
      </c>
      <c r="E4527" t="s">
        <v>6</v>
      </c>
      <c r="F4527">
        <v>20</v>
      </c>
      <c r="G4527" t="s">
        <v>1</v>
      </c>
      <c r="H4527" t="s">
        <v>17</v>
      </c>
      <c r="I4527" t="s">
        <v>8</v>
      </c>
    </row>
    <row r="4528" spans="1:9">
      <c r="A4528">
        <v>4527</v>
      </c>
      <c r="B4528">
        <v>786</v>
      </c>
      <c r="C4528">
        <v>2</v>
      </c>
      <c r="D4528">
        <v>125</v>
      </c>
      <c r="E4528" t="s">
        <v>6</v>
      </c>
      <c r="F4528">
        <v>24</v>
      </c>
      <c r="G4528" t="s">
        <v>1</v>
      </c>
      <c r="H4528" t="s">
        <v>18</v>
      </c>
      <c r="I4528" t="s">
        <v>9</v>
      </c>
    </row>
    <row r="4529" spans="1:9">
      <c r="A4529">
        <v>4528</v>
      </c>
      <c r="B4529">
        <v>863</v>
      </c>
      <c r="C4529">
        <v>4</v>
      </c>
      <c r="D4529">
        <v>179</v>
      </c>
      <c r="E4529" t="s">
        <v>6</v>
      </c>
      <c r="F4529">
        <v>37</v>
      </c>
      <c r="G4529" t="s">
        <v>1</v>
      </c>
      <c r="H4529" t="s">
        <v>18</v>
      </c>
      <c r="I4529" t="s">
        <v>11</v>
      </c>
    </row>
    <row r="4530" spans="1:9">
      <c r="A4530">
        <v>4529</v>
      </c>
      <c r="B4530">
        <v>1703</v>
      </c>
      <c r="C4530">
        <v>4</v>
      </c>
      <c r="D4530">
        <v>179</v>
      </c>
      <c r="E4530" t="s">
        <v>5</v>
      </c>
      <c r="F4530">
        <v>24</v>
      </c>
      <c r="G4530" t="s">
        <v>1</v>
      </c>
      <c r="H4530" t="s">
        <v>18</v>
      </c>
      <c r="I4530" t="s">
        <v>11</v>
      </c>
    </row>
    <row r="4531" spans="1:9">
      <c r="A4531">
        <v>4530</v>
      </c>
      <c r="B4531">
        <v>708</v>
      </c>
      <c r="C4531">
        <v>7</v>
      </c>
      <c r="D4531">
        <v>90</v>
      </c>
      <c r="E4531" t="s">
        <v>5</v>
      </c>
      <c r="F4531">
        <v>21</v>
      </c>
      <c r="G4531" t="s">
        <v>2</v>
      </c>
      <c r="H4531" t="s">
        <v>18</v>
      </c>
      <c r="I4531" t="s">
        <v>22</v>
      </c>
    </row>
    <row r="4532" spans="1:9">
      <c r="A4532">
        <v>4531</v>
      </c>
      <c r="B4532">
        <v>1113</v>
      </c>
      <c r="C4532">
        <v>3</v>
      </c>
      <c r="D4532">
        <v>90</v>
      </c>
      <c r="E4532" t="s">
        <v>6</v>
      </c>
      <c r="F4532">
        <v>29</v>
      </c>
      <c r="G4532" t="s">
        <v>1</v>
      </c>
      <c r="H4532" t="s">
        <v>18</v>
      </c>
      <c r="I4532" t="s">
        <v>10</v>
      </c>
    </row>
    <row r="4533" spans="1:9">
      <c r="A4533">
        <v>4532</v>
      </c>
      <c r="B4533">
        <v>467</v>
      </c>
      <c r="C4533">
        <v>5</v>
      </c>
      <c r="D4533">
        <v>136</v>
      </c>
      <c r="E4533" t="s">
        <v>5</v>
      </c>
      <c r="F4533">
        <v>27</v>
      </c>
      <c r="G4533" t="s">
        <v>1</v>
      </c>
      <c r="H4533" t="s">
        <v>18</v>
      </c>
      <c r="I4533" t="s">
        <v>12</v>
      </c>
    </row>
    <row r="4534" spans="1:9">
      <c r="A4534">
        <v>4533</v>
      </c>
      <c r="B4534">
        <v>846</v>
      </c>
      <c r="C4534">
        <v>5</v>
      </c>
      <c r="D4534">
        <v>130</v>
      </c>
      <c r="E4534" t="s">
        <v>6</v>
      </c>
      <c r="F4534">
        <v>27</v>
      </c>
      <c r="G4534" t="s">
        <v>1</v>
      </c>
      <c r="H4534" t="s">
        <v>18</v>
      </c>
      <c r="I4534" t="s">
        <v>12</v>
      </c>
    </row>
    <row r="4535" spans="1:9">
      <c r="A4535">
        <v>4534</v>
      </c>
      <c r="B4535">
        <v>693</v>
      </c>
      <c r="C4535">
        <v>6</v>
      </c>
      <c r="D4535">
        <v>40</v>
      </c>
      <c r="E4535" t="s">
        <v>6</v>
      </c>
      <c r="F4535">
        <v>29</v>
      </c>
      <c r="G4535" t="s">
        <v>2</v>
      </c>
      <c r="H4535" t="s">
        <v>18</v>
      </c>
      <c r="I4535" t="s">
        <v>21</v>
      </c>
    </row>
    <row r="4536" spans="1:9">
      <c r="A4536">
        <v>4535</v>
      </c>
      <c r="B4536">
        <v>483</v>
      </c>
      <c r="C4536">
        <v>3</v>
      </c>
      <c r="D4536">
        <v>96</v>
      </c>
      <c r="E4536" t="s">
        <v>6</v>
      </c>
      <c r="F4536">
        <v>33</v>
      </c>
      <c r="G4536" t="s">
        <v>1</v>
      </c>
      <c r="H4536" t="s">
        <v>18</v>
      </c>
      <c r="I4536" t="s">
        <v>10</v>
      </c>
    </row>
    <row r="4537" spans="1:9">
      <c r="A4537">
        <v>4536</v>
      </c>
      <c r="B4537">
        <v>94</v>
      </c>
      <c r="C4537">
        <v>2</v>
      </c>
      <c r="D4537">
        <v>136</v>
      </c>
      <c r="E4537" t="s">
        <v>6</v>
      </c>
      <c r="F4537">
        <v>18</v>
      </c>
      <c r="G4537" t="s">
        <v>1</v>
      </c>
      <c r="H4537" t="s">
        <v>18</v>
      </c>
      <c r="I4537" t="s">
        <v>9</v>
      </c>
    </row>
    <row r="4538" spans="1:9">
      <c r="A4538">
        <v>4537</v>
      </c>
      <c r="B4538">
        <v>896</v>
      </c>
      <c r="C4538">
        <v>4</v>
      </c>
      <c r="D4538">
        <v>90</v>
      </c>
      <c r="E4538" t="s">
        <v>5</v>
      </c>
      <c r="F4538">
        <v>33</v>
      </c>
      <c r="G4538" t="s">
        <v>1</v>
      </c>
      <c r="H4538" t="s">
        <v>18</v>
      </c>
      <c r="I4538" t="s">
        <v>11</v>
      </c>
    </row>
    <row r="4539" spans="1:9">
      <c r="A4539">
        <v>4538</v>
      </c>
      <c r="B4539">
        <v>179</v>
      </c>
      <c r="C4539">
        <v>3</v>
      </c>
      <c r="D4539">
        <v>90</v>
      </c>
      <c r="E4539" t="s">
        <v>5</v>
      </c>
      <c r="F4539">
        <v>22</v>
      </c>
      <c r="G4539" t="s">
        <v>1</v>
      </c>
      <c r="H4539" t="s">
        <v>18</v>
      </c>
      <c r="I4539" t="s">
        <v>10</v>
      </c>
    </row>
    <row r="4540" spans="1:9">
      <c r="A4540">
        <v>4539</v>
      </c>
      <c r="B4540">
        <v>560</v>
      </c>
      <c r="C4540">
        <v>2</v>
      </c>
      <c r="D4540">
        <v>90</v>
      </c>
      <c r="E4540" t="s">
        <v>6</v>
      </c>
      <c r="F4540">
        <v>35</v>
      </c>
      <c r="G4540" t="s">
        <v>1</v>
      </c>
      <c r="H4540" t="s">
        <v>18</v>
      </c>
      <c r="I4540" t="s">
        <v>9</v>
      </c>
    </row>
    <row r="4541" spans="1:9">
      <c r="A4541">
        <v>4540</v>
      </c>
      <c r="B4541">
        <v>1336</v>
      </c>
      <c r="C4541">
        <v>1</v>
      </c>
      <c r="D4541">
        <v>193</v>
      </c>
      <c r="E4541" t="s">
        <v>6</v>
      </c>
      <c r="F4541">
        <v>21</v>
      </c>
      <c r="G4541" t="s">
        <v>1</v>
      </c>
      <c r="H4541" t="s">
        <v>17</v>
      </c>
      <c r="I4541" t="s">
        <v>8</v>
      </c>
    </row>
    <row r="4542" spans="1:9">
      <c r="A4542">
        <v>4541</v>
      </c>
      <c r="B4542">
        <v>711</v>
      </c>
      <c r="C4542">
        <v>9</v>
      </c>
      <c r="D4542">
        <v>40</v>
      </c>
      <c r="E4542" t="s">
        <v>5</v>
      </c>
      <c r="F4542">
        <v>32</v>
      </c>
      <c r="G4542" t="s">
        <v>2</v>
      </c>
      <c r="H4542" t="s">
        <v>18</v>
      </c>
      <c r="I4542" t="s">
        <v>24</v>
      </c>
    </row>
    <row r="4543" spans="1:9">
      <c r="A4543">
        <v>4542</v>
      </c>
      <c r="B4543">
        <v>389</v>
      </c>
      <c r="C4543">
        <v>6</v>
      </c>
      <c r="D4543">
        <v>200</v>
      </c>
      <c r="E4543" t="s">
        <v>5</v>
      </c>
      <c r="F4543">
        <v>24</v>
      </c>
      <c r="G4543" t="s">
        <v>2</v>
      </c>
      <c r="H4543" t="s">
        <v>17</v>
      </c>
      <c r="I4543" t="s">
        <v>21</v>
      </c>
    </row>
    <row r="4544" spans="1:9">
      <c r="A4544">
        <v>4543</v>
      </c>
      <c r="B4544">
        <v>1347</v>
      </c>
      <c r="C4544">
        <v>9</v>
      </c>
      <c r="D4544">
        <v>90</v>
      </c>
      <c r="E4544" t="s">
        <v>5</v>
      </c>
      <c r="F4544">
        <v>27</v>
      </c>
      <c r="G4544" t="s">
        <v>2</v>
      </c>
      <c r="H4544" t="s">
        <v>18</v>
      </c>
      <c r="I4544" t="s">
        <v>24</v>
      </c>
    </row>
    <row r="4545" spans="1:9">
      <c r="A4545">
        <v>4544</v>
      </c>
      <c r="B4545">
        <v>194</v>
      </c>
      <c r="C4545">
        <v>4</v>
      </c>
      <c r="D4545">
        <v>90</v>
      </c>
      <c r="E4545" t="s">
        <v>5</v>
      </c>
      <c r="F4545">
        <v>18</v>
      </c>
      <c r="G4545" t="s">
        <v>1</v>
      </c>
      <c r="H4545" t="s">
        <v>18</v>
      </c>
      <c r="I4545" t="s">
        <v>11</v>
      </c>
    </row>
    <row r="4546" spans="1:9">
      <c r="A4546">
        <v>4545</v>
      </c>
      <c r="B4546">
        <v>893</v>
      </c>
      <c r="C4546">
        <v>9</v>
      </c>
      <c r="D4546">
        <v>206</v>
      </c>
      <c r="E4546" t="s">
        <v>6</v>
      </c>
      <c r="F4546">
        <v>23</v>
      </c>
      <c r="G4546" t="s">
        <v>2</v>
      </c>
      <c r="H4546" t="s">
        <v>17</v>
      </c>
      <c r="I4546" t="s">
        <v>24</v>
      </c>
    </row>
    <row r="4547" spans="1:9">
      <c r="A4547">
        <v>4546</v>
      </c>
      <c r="B4547">
        <v>1235</v>
      </c>
      <c r="C4547">
        <v>4</v>
      </c>
      <c r="D4547">
        <v>154</v>
      </c>
      <c r="E4547" t="s">
        <v>5</v>
      </c>
      <c r="F4547">
        <v>24</v>
      </c>
      <c r="G4547" t="s">
        <v>1</v>
      </c>
      <c r="H4547" t="s">
        <v>18</v>
      </c>
      <c r="I4547" t="s">
        <v>11</v>
      </c>
    </row>
    <row r="4548" spans="1:9">
      <c r="A4548">
        <v>4547</v>
      </c>
      <c r="B4548">
        <v>1707</v>
      </c>
      <c r="C4548">
        <v>3</v>
      </c>
      <c r="D4548">
        <v>165</v>
      </c>
      <c r="E4548" t="s">
        <v>5</v>
      </c>
      <c r="F4548">
        <v>27</v>
      </c>
      <c r="G4548" t="s">
        <v>1</v>
      </c>
      <c r="H4548" t="s">
        <v>17</v>
      </c>
      <c r="I4548" t="s">
        <v>10</v>
      </c>
    </row>
    <row r="4549" spans="1:9">
      <c r="A4549">
        <v>4548</v>
      </c>
      <c r="B4549">
        <v>300</v>
      </c>
      <c r="C4549">
        <v>3</v>
      </c>
      <c r="D4549">
        <v>120</v>
      </c>
      <c r="E4549" t="s">
        <v>6</v>
      </c>
      <c r="F4549">
        <v>35</v>
      </c>
      <c r="G4549" t="s">
        <v>1</v>
      </c>
      <c r="H4549" t="s">
        <v>17</v>
      </c>
      <c r="I4549" t="s">
        <v>10</v>
      </c>
    </row>
    <row r="4550" spans="1:9">
      <c r="A4550">
        <v>4549</v>
      </c>
      <c r="B4550">
        <v>1503</v>
      </c>
      <c r="C4550">
        <v>3</v>
      </c>
      <c r="D4550">
        <v>145</v>
      </c>
      <c r="E4550" t="s">
        <v>6</v>
      </c>
      <c r="F4550">
        <v>26</v>
      </c>
      <c r="G4550" t="s">
        <v>1</v>
      </c>
      <c r="H4550" t="s">
        <v>17</v>
      </c>
      <c r="I4550" t="s">
        <v>10</v>
      </c>
    </row>
    <row r="4551" spans="1:9">
      <c r="A4551">
        <v>4550</v>
      </c>
      <c r="B4551">
        <v>932</v>
      </c>
      <c r="C4551">
        <v>1</v>
      </c>
      <c r="D4551">
        <v>237</v>
      </c>
      <c r="E4551" t="s">
        <v>5</v>
      </c>
      <c r="F4551">
        <v>38</v>
      </c>
      <c r="G4551" t="s">
        <v>1</v>
      </c>
      <c r="H4551" t="s">
        <v>18</v>
      </c>
      <c r="I4551" t="s">
        <v>8</v>
      </c>
    </row>
    <row r="4552" spans="1:9">
      <c r="A4552">
        <v>4551</v>
      </c>
      <c r="B4552">
        <v>965</v>
      </c>
      <c r="C4552">
        <v>3</v>
      </c>
      <c r="D4552">
        <v>151</v>
      </c>
      <c r="E4552" t="s">
        <v>6</v>
      </c>
      <c r="F4552">
        <v>25</v>
      </c>
      <c r="G4552" t="s">
        <v>1</v>
      </c>
      <c r="H4552" t="s">
        <v>18</v>
      </c>
      <c r="I4552" t="s">
        <v>10</v>
      </c>
    </row>
    <row r="4553" spans="1:9">
      <c r="A4553">
        <v>4552</v>
      </c>
      <c r="B4553">
        <v>1061</v>
      </c>
      <c r="C4553">
        <v>3</v>
      </c>
      <c r="D4553">
        <v>90</v>
      </c>
      <c r="E4553" t="s">
        <v>6</v>
      </c>
      <c r="F4553">
        <v>32</v>
      </c>
      <c r="G4553" t="s">
        <v>1</v>
      </c>
      <c r="H4553" t="s">
        <v>18</v>
      </c>
      <c r="I4553" t="s">
        <v>10</v>
      </c>
    </row>
    <row r="4554" spans="1:9">
      <c r="A4554">
        <v>4553</v>
      </c>
      <c r="B4554">
        <v>2</v>
      </c>
      <c r="C4554">
        <v>6</v>
      </c>
      <c r="D4554">
        <v>175</v>
      </c>
      <c r="E4554" t="s">
        <v>6</v>
      </c>
      <c r="F4554">
        <v>34</v>
      </c>
      <c r="G4554" t="s">
        <v>2</v>
      </c>
      <c r="H4554" t="s">
        <v>18</v>
      </c>
      <c r="I4554" t="s">
        <v>21</v>
      </c>
    </row>
    <row r="4555" spans="1:9">
      <c r="A4555">
        <v>4554</v>
      </c>
      <c r="B4555">
        <v>1442</v>
      </c>
      <c r="C4555">
        <v>1</v>
      </c>
      <c r="D4555">
        <v>90</v>
      </c>
      <c r="E4555" t="s">
        <v>6</v>
      </c>
      <c r="F4555">
        <v>24</v>
      </c>
      <c r="G4555" t="s">
        <v>1</v>
      </c>
      <c r="H4555" t="s">
        <v>18</v>
      </c>
      <c r="I4555" t="s">
        <v>8</v>
      </c>
    </row>
    <row r="4556" spans="1:9">
      <c r="A4556">
        <v>4555</v>
      </c>
      <c r="B4556">
        <v>1259</v>
      </c>
      <c r="C4556">
        <v>4</v>
      </c>
      <c r="D4556">
        <v>90</v>
      </c>
      <c r="E4556" t="s">
        <v>5</v>
      </c>
      <c r="F4556">
        <v>21</v>
      </c>
      <c r="G4556" t="s">
        <v>1</v>
      </c>
      <c r="H4556" t="s">
        <v>18</v>
      </c>
      <c r="I4556" t="s">
        <v>11</v>
      </c>
    </row>
    <row r="4557" spans="1:9">
      <c r="A4557">
        <v>4556</v>
      </c>
      <c r="B4557">
        <v>794</v>
      </c>
      <c r="C4557">
        <v>7</v>
      </c>
      <c r="D4557">
        <v>40</v>
      </c>
      <c r="E4557" t="s">
        <v>5</v>
      </c>
      <c r="F4557">
        <v>27</v>
      </c>
      <c r="G4557" t="s">
        <v>2</v>
      </c>
      <c r="H4557" t="s">
        <v>18</v>
      </c>
      <c r="I4557" t="s">
        <v>22</v>
      </c>
    </row>
    <row r="4558" spans="1:9">
      <c r="A4558">
        <v>4557</v>
      </c>
      <c r="B4558">
        <v>1521</v>
      </c>
      <c r="C4558">
        <v>5</v>
      </c>
      <c r="D4558">
        <v>210</v>
      </c>
      <c r="E4558" t="s">
        <v>5</v>
      </c>
      <c r="F4558">
        <v>34</v>
      </c>
      <c r="G4558" t="s">
        <v>1</v>
      </c>
      <c r="H4558" t="s">
        <v>18</v>
      </c>
      <c r="I4558" t="s">
        <v>12</v>
      </c>
    </row>
    <row r="4559" spans="1:9">
      <c r="A4559">
        <v>4558</v>
      </c>
      <c r="B4559">
        <v>2114</v>
      </c>
      <c r="C4559">
        <v>5</v>
      </c>
      <c r="D4559">
        <v>219</v>
      </c>
      <c r="E4559" t="s">
        <v>5</v>
      </c>
      <c r="F4559">
        <v>32</v>
      </c>
      <c r="G4559" t="s">
        <v>1</v>
      </c>
      <c r="H4559" t="s">
        <v>17</v>
      </c>
      <c r="I4559" t="s">
        <v>12</v>
      </c>
    </row>
    <row r="4560" spans="1:9">
      <c r="A4560">
        <v>4559</v>
      </c>
      <c r="B4560">
        <v>694</v>
      </c>
      <c r="C4560">
        <v>6</v>
      </c>
      <c r="D4560">
        <v>90</v>
      </c>
      <c r="E4560" t="s">
        <v>6</v>
      </c>
      <c r="F4560">
        <v>34</v>
      </c>
      <c r="G4560" t="s">
        <v>2</v>
      </c>
      <c r="H4560" t="s">
        <v>18</v>
      </c>
      <c r="I4560" t="s">
        <v>21</v>
      </c>
    </row>
    <row r="4561" spans="1:9">
      <c r="A4561">
        <v>4560</v>
      </c>
      <c r="B4561">
        <v>1481</v>
      </c>
      <c r="C4561">
        <v>3</v>
      </c>
      <c r="D4561">
        <v>124</v>
      </c>
      <c r="E4561" t="s">
        <v>6</v>
      </c>
      <c r="F4561">
        <v>27</v>
      </c>
      <c r="G4561" t="s">
        <v>1</v>
      </c>
      <c r="H4561" t="s">
        <v>17</v>
      </c>
      <c r="I4561" t="s">
        <v>10</v>
      </c>
    </row>
    <row r="4562" spans="1:9">
      <c r="A4562">
        <v>4561</v>
      </c>
      <c r="B4562">
        <v>1885</v>
      </c>
      <c r="C4562">
        <v>1</v>
      </c>
      <c r="D4562">
        <v>239</v>
      </c>
      <c r="E4562" t="s">
        <v>6</v>
      </c>
      <c r="F4562">
        <v>23</v>
      </c>
      <c r="G4562" t="s">
        <v>1</v>
      </c>
      <c r="H4562" t="s">
        <v>17</v>
      </c>
      <c r="I4562" t="s">
        <v>8</v>
      </c>
    </row>
    <row r="4563" spans="1:9">
      <c r="A4563">
        <v>4562</v>
      </c>
      <c r="B4563">
        <v>115</v>
      </c>
      <c r="C4563">
        <v>3</v>
      </c>
      <c r="D4563">
        <v>152</v>
      </c>
      <c r="E4563" t="s">
        <v>6</v>
      </c>
      <c r="F4563">
        <v>24</v>
      </c>
      <c r="G4563" t="s">
        <v>1</v>
      </c>
      <c r="H4563" t="s">
        <v>17</v>
      </c>
      <c r="I4563" t="s">
        <v>10</v>
      </c>
    </row>
    <row r="4564" spans="1:9">
      <c r="A4564">
        <v>4563</v>
      </c>
      <c r="B4564">
        <v>1220</v>
      </c>
      <c r="C4564">
        <v>4</v>
      </c>
      <c r="D4564">
        <v>157</v>
      </c>
      <c r="E4564" t="s">
        <v>6</v>
      </c>
      <c r="F4564">
        <v>18</v>
      </c>
      <c r="G4564" t="s">
        <v>1</v>
      </c>
      <c r="H4564" t="s">
        <v>18</v>
      </c>
      <c r="I4564" t="s">
        <v>11</v>
      </c>
    </row>
    <row r="4565" spans="1:9">
      <c r="A4565">
        <v>4564</v>
      </c>
      <c r="B4565">
        <v>316</v>
      </c>
      <c r="C4565">
        <v>5</v>
      </c>
      <c r="D4565">
        <v>166</v>
      </c>
      <c r="E4565" t="s">
        <v>5</v>
      </c>
      <c r="F4565">
        <v>26</v>
      </c>
      <c r="G4565" t="s">
        <v>1</v>
      </c>
      <c r="H4565" t="s">
        <v>17</v>
      </c>
      <c r="I4565" t="s">
        <v>12</v>
      </c>
    </row>
    <row r="4566" spans="1:9">
      <c r="A4566">
        <v>4565</v>
      </c>
      <c r="B4566">
        <v>1536</v>
      </c>
      <c r="C4566">
        <v>4</v>
      </c>
      <c r="D4566">
        <v>167</v>
      </c>
      <c r="E4566" t="s">
        <v>5</v>
      </c>
      <c r="F4566">
        <v>34</v>
      </c>
      <c r="G4566" t="s">
        <v>1</v>
      </c>
      <c r="H4566" t="s">
        <v>18</v>
      </c>
      <c r="I4566" t="s">
        <v>11</v>
      </c>
    </row>
    <row r="4567" spans="1:9">
      <c r="A4567">
        <v>4566</v>
      </c>
      <c r="B4567">
        <v>845</v>
      </c>
      <c r="C4567">
        <v>9</v>
      </c>
      <c r="D4567">
        <v>40</v>
      </c>
      <c r="E4567" t="s">
        <v>5</v>
      </c>
      <c r="F4567">
        <v>27</v>
      </c>
      <c r="G4567" t="s">
        <v>2</v>
      </c>
      <c r="H4567" t="s">
        <v>18</v>
      </c>
      <c r="I4567" t="s">
        <v>24</v>
      </c>
    </row>
    <row r="4568" spans="1:9">
      <c r="A4568">
        <v>4567</v>
      </c>
      <c r="B4568">
        <v>1616</v>
      </c>
      <c r="C4568">
        <v>4</v>
      </c>
      <c r="D4568">
        <v>90</v>
      </c>
      <c r="E4568" t="s">
        <v>5</v>
      </c>
      <c r="F4568">
        <v>19</v>
      </c>
      <c r="G4568" t="s">
        <v>1</v>
      </c>
      <c r="H4568" t="s">
        <v>18</v>
      </c>
      <c r="I4568" t="s">
        <v>11</v>
      </c>
    </row>
    <row r="4569" spans="1:9">
      <c r="A4569">
        <v>4568</v>
      </c>
      <c r="B4569">
        <v>1307</v>
      </c>
      <c r="C4569">
        <v>3</v>
      </c>
      <c r="D4569">
        <v>151</v>
      </c>
      <c r="E4569" t="s">
        <v>6</v>
      </c>
      <c r="F4569">
        <v>27</v>
      </c>
      <c r="G4569" t="s">
        <v>1</v>
      </c>
      <c r="H4569" t="s">
        <v>18</v>
      </c>
      <c r="I4569" t="s">
        <v>10</v>
      </c>
    </row>
    <row r="4570" spans="1:9">
      <c r="A4570">
        <v>4569</v>
      </c>
      <c r="B4570">
        <v>1580</v>
      </c>
      <c r="C4570">
        <v>5</v>
      </c>
      <c r="D4570">
        <v>210</v>
      </c>
      <c r="E4570" t="s">
        <v>5</v>
      </c>
      <c r="F4570">
        <v>23</v>
      </c>
      <c r="G4570" t="s">
        <v>1</v>
      </c>
      <c r="H4570" t="s">
        <v>18</v>
      </c>
      <c r="I4570" t="s">
        <v>12</v>
      </c>
    </row>
    <row r="4571" spans="1:9">
      <c r="A4571">
        <v>4570</v>
      </c>
      <c r="B4571">
        <v>1953</v>
      </c>
      <c r="C4571">
        <v>3</v>
      </c>
      <c r="D4571">
        <v>247</v>
      </c>
      <c r="E4571" t="s">
        <v>6</v>
      </c>
      <c r="F4571">
        <v>33</v>
      </c>
      <c r="G4571" t="s">
        <v>1</v>
      </c>
      <c r="H4571" t="s">
        <v>18</v>
      </c>
      <c r="I4571" t="s">
        <v>10</v>
      </c>
    </row>
    <row r="4572" spans="1:9">
      <c r="A4572">
        <v>4571</v>
      </c>
      <c r="B4572">
        <v>1500</v>
      </c>
      <c r="C4572">
        <v>4</v>
      </c>
      <c r="D4572">
        <v>140</v>
      </c>
      <c r="E4572" t="s">
        <v>6</v>
      </c>
      <c r="F4572">
        <v>22</v>
      </c>
      <c r="G4572" t="s">
        <v>1</v>
      </c>
      <c r="H4572" t="s">
        <v>18</v>
      </c>
      <c r="I4572" t="s">
        <v>11</v>
      </c>
    </row>
    <row r="4573" spans="1:9">
      <c r="A4573">
        <v>4572</v>
      </c>
      <c r="B4573">
        <v>2068</v>
      </c>
      <c r="C4573">
        <v>8</v>
      </c>
      <c r="D4573">
        <v>40</v>
      </c>
      <c r="E4573" t="s">
        <v>5</v>
      </c>
      <c r="F4573">
        <v>19</v>
      </c>
      <c r="G4573" t="s">
        <v>2</v>
      </c>
      <c r="H4573" t="s">
        <v>18</v>
      </c>
      <c r="I4573" t="s">
        <v>23</v>
      </c>
    </row>
    <row r="4574" spans="1:9">
      <c r="A4574">
        <v>4573</v>
      </c>
      <c r="B4574">
        <v>203</v>
      </c>
      <c r="C4574">
        <v>8</v>
      </c>
      <c r="D4574">
        <v>302</v>
      </c>
      <c r="E4574" t="s">
        <v>5</v>
      </c>
      <c r="F4574">
        <v>29</v>
      </c>
      <c r="G4574" t="s">
        <v>2</v>
      </c>
      <c r="H4574" t="s">
        <v>17</v>
      </c>
      <c r="I4574" t="s">
        <v>23</v>
      </c>
    </row>
    <row r="4575" spans="1:9">
      <c r="A4575">
        <v>4574</v>
      </c>
      <c r="B4575">
        <v>1018</v>
      </c>
      <c r="C4575">
        <v>5</v>
      </c>
      <c r="D4575">
        <v>90</v>
      </c>
      <c r="E4575" t="s">
        <v>5</v>
      </c>
      <c r="F4575">
        <v>33</v>
      </c>
      <c r="G4575" t="s">
        <v>1</v>
      </c>
      <c r="H4575" t="s">
        <v>18</v>
      </c>
      <c r="I4575" t="s">
        <v>12</v>
      </c>
    </row>
    <row r="4576" spans="1:9">
      <c r="A4576">
        <v>4575</v>
      </c>
      <c r="B4576">
        <v>1802</v>
      </c>
      <c r="C4576">
        <v>9</v>
      </c>
      <c r="D4576">
        <v>40</v>
      </c>
      <c r="E4576" t="s">
        <v>5</v>
      </c>
      <c r="F4576">
        <v>35</v>
      </c>
      <c r="G4576" t="s">
        <v>2</v>
      </c>
      <c r="H4576" t="s">
        <v>18</v>
      </c>
      <c r="I4576" t="s">
        <v>24</v>
      </c>
    </row>
    <row r="4577" spans="1:9">
      <c r="A4577">
        <v>4576</v>
      </c>
      <c r="B4577">
        <v>1563</v>
      </c>
      <c r="C4577">
        <v>3</v>
      </c>
      <c r="D4577">
        <v>146</v>
      </c>
      <c r="E4577" t="s">
        <v>6</v>
      </c>
      <c r="F4577">
        <v>26</v>
      </c>
      <c r="G4577" t="s">
        <v>1</v>
      </c>
      <c r="H4577" t="s">
        <v>18</v>
      </c>
      <c r="I4577" t="s">
        <v>10</v>
      </c>
    </row>
    <row r="4578" spans="1:9">
      <c r="A4578">
        <v>4577</v>
      </c>
      <c r="B4578">
        <v>1763</v>
      </c>
      <c r="C4578">
        <v>2</v>
      </c>
      <c r="D4578">
        <v>90</v>
      </c>
      <c r="E4578" t="s">
        <v>5</v>
      </c>
      <c r="F4578">
        <v>26</v>
      </c>
      <c r="G4578" t="s">
        <v>1</v>
      </c>
      <c r="H4578" t="s">
        <v>18</v>
      </c>
      <c r="I4578" t="s">
        <v>9</v>
      </c>
    </row>
    <row r="4579" spans="1:9">
      <c r="A4579">
        <v>4578</v>
      </c>
      <c r="B4579">
        <v>1729</v>
      </c>
      <c r="C4579">
        <v>2</v>
      </c>
      <c r="D4579">
        <v>106</v>
      </c>
      <c r="E4579" t="s">
        <v>5</v>
      </c>
      <c r="F4579">
        <v>33</v>
      </c>
      <c r="G4579" t="s">
        <v>1</v>
      </c>
      <c r="H4579" t="s">
        <v>18</v>
      </c>
      <c r="I4579" t="s">
        <v>9</v>
      </c>
    </row>
    <row r="4580" spans="1:9">
      <c r="A4580">
        <v>4579</v>
      </c>
      <c r="B4580">
        <v>153</v>
      </c>
      <c r="C4580">
        <v>2</v>
      </c>
      <c r="D4580">
        <v>94</v>
      </c>
      <c r="E4580" t="s">
        <v>5</v>
      </c>
      <c r="F4580">
        <v>34</v>
      </c>
      <c r="G4580" t="s">
        <v>1</v>
      </c>
      <c r="H4580" t="s">
        <v>18</v>
      </c>
      <c r="I4580" t="s">
        <v>9</v>
      </c>
    </row>
    <row r="4581" spans="1:9">
      <c r="A4581">
        <v>4580</v>
      </c>
      <c r="B4581">
        <v>1570</v>
      </c>
      <c r="C4581">
        <v>6</v>
      </c>
      <c r="D4581">
        <v>40</v>
      </c>
      <c r="E4581" t="s">
        <v>6</v>
      </c>
      <c r="F4581">
        <v>27</v>
      </c>
      <c r="G4581" t="s">
        <v>2</v>
      </c>
      <c r="H4581" t="s">
        <v>18</v>
      </c>
      <c r="I4581" t="s">
        <v>21</v>
      </c>
    </row>
    <row r="4582" spans="1:9">
      <c r="A4582">
        <v>4581</v>
      </c>
      <c r="B4582">
        <v>1856</v>
      </c>
      <c r="C4582">
        <v>3</v>
      </c>
      <c r="D4582">
        <v>123</v>
      </c>
      <c r="E4582" t="s">
        <v>5</v>
      </c>
      <c r="F4582">
        <v>30</v>
      </c>
      <c r="G4582" t="s">
        <v>1</v>
      </c>
      <c r="H4582" t="s">
        <v>18</v>
      </c>
      <c r="I4582" t="s">
        <v>10</v>
      </c>
    </row>
    <row r="4583" spans="1:9">
      <c r="A4583">
        <v>4582</v>
      </c>
      <c r="B4583">
        <v>488</v>
      </c>
      <c r="C4583">
        <v>6</v>
      </c>
      <c r="D4583">
        <v>40</v>
      </c>
      <c r="E4583" t="s">
        <v>6</v>
      </c>
      <c r="F4583">
        <v>30</v>
      </c>
      <c r="G4583" t="s">
        <v>2</v>
      </c>
      <c r="H4583" t="s">
        <v>18</v>
      </c>
      <c r="I4583" t="s">
        <v>21</v>
      </c>
    </row>
    <row r="4584" spans="1:9">
      <c r="A4584">
        <v>4583</v>
      </c>
      <c r="B4584">
        <v>1596</v>
      </c>
      <c r="C4584">
        <v>3</v>
      </c>
      <c r="D4584">
        <v>152</v>
      </c>
      <c r="E4584" t="s">
        <v>6</v>
      </c>
      <c r="F4584">
        <v>26</v>
      </c>
      <c r="G4584" t="s">
        <v>1</v>
      </c>
      <c r="H4584" t="s">
        <v>17</v>
      </c>
      <c r="I4584" t="s">
        <v>10</v>
      </c>
    </row>
    <row r="4585" spans="1:9">
      <c r="A4585">
        <v>4584</v>
      </c>
      <c r="B4585">
        <v>804</v>
      </c>
      <c r="C4585">
        <v>5</v>
      </c>
      <c r="D4585">
        <v>189</v>
      </c>
      <c r="E4585" t="s">
        <v>5</v>
      </c>
      <c r="F4585">
        <v>35</v>
      </c>
      <c r="G4585" t="s">
        <v>1</v>
      </c>
      <c r="H4585" t="s">
        <v>18</v>
      </c>
      <c r="I4585" t="s">
        <v>12</v>
      </c>
    </row>
    <row r="4586" spans="1:9">
      <c r="A4586">
        <v>4585</v>
      </c>
      <c r="B4586">
        <v>1041</v>
      </c>
      <c r="C4586">
        <v>4</v>
      </c>
      <c r="D4586">
        <v>90</v>
      </c>
      <c r="E4586" t="s">
        <v>5</v>
      </c>
      <c r="F4586">
        <v>26</v>
      </c>
      <c r="G4586" t="s">
        <v>1</v>
      </c>
      <c r="H4586" t="s">
        <v>18</v>
      </c>
      <c r="I4586" t="s">
        <v>11</v>
      </c>
    </row>
    <row r="4587" spans="1:9">
      <c r="A4587">
        <v>4586</v>
      </c>
      <c r="B4587">
        <v>1751</v>
      </c>
      <c r="C4587">
        <v>7</v>
      </c>
      <c r="D4587">
        <v>90</v>
      </c>
      <c r="E4587" t="s">
        <v>6</v>
      </c>
      <c r="F4587">
        <v>34</v>
      </c>
      <c r="G4587" t="s">
        <v>2</v>
      </c>
      <c r="H4587" t="s">
        <v>18</v>
      </c>
      <c r="I4587" t="s">
        <v>22</v>
      </c>
    </row>
    <row r="4588" spans="1:9">
      <c r="A4588">
        <v>4587</v>
      </c>
      <c r="B4588">
        <v>1733</v>
      </c>
      <c r="C4588">
        <v>2</v>
      </c>
      <c r="D4588">
        <v>224</v>
      </c>
      <c r="E4588" t="s">
        <v>5</v>
      </c>
      <c r="F4588">
        <v>25</v>
      </c>
      <c r="G4588" t="s">
        <v>1</v>
      </c>
      <c r="H4588" t="s">
        <v>18</v>
      </c>
      <c r="I4588" t="s">
        <v>9</v>
      </c>
    </row>
    <row r="4589" spans="1:9">
      <c r="A4589">
        <v>4588</v>
      </c>
      <c r="B4589">
        <v>543</v>
      </c>
      <c r="C4589">
        <v>9</v>
      </c>
      <c r="D4589">
        <v>90</v>
      </c>
      <c r="E4589" t="s">
        <v>6</v>
      </c>
      <c r="F4589">
        <v>29</v>
      </c>
      <c r="G4589" t="s">
        <v>2</v>
      </c>
      <c r="H4589" t="s">
        <v>18</v>
      </c>
      <c r="I4589" t="s">
        <v>24</v>
      </c>
    </row>
    <row r="4590" spans="1:9">
      <c r="A4590">
        <v>4589</v>
      </c>
      <c r="B4590">
        <v>1740</v>
      </c>
      <c r="C4590">
        <v>1</v>
      </c>
      <c r="D4590">
        <v>199</v>
      </c>
      <c r="E4590" t="s">
        <v>6</v>
      </c>
      <c r="F4590">
        <v>18</v>
      </c>
      <c r="G4590" t="s">
        <v>1</v>
      </c>
      <c r="H4590" t="s">
        <v>18</v>
      </c>
      <c r="I4590" t="s">
        <v>8</v>
      </c>
    </row>
    <row r="4591" spans="1:9">
      <c r="A4591">
        <v>4590</v>
      </c>
      <c r="B4591">
        <v>231</v>
      </c>
      <c r="C4591">
        <v>1</v>
      </c>
      <c r="D4591">
        <v>90</v>
      </c>
      <c r="E4591" t="s">
        <v>6</v>
      </c>
      <c r="F4591">
        <v>45</v>
      </c>
      <c r="G4591" t="s">
        <v>1</v>
      </c>
      <c r="H4591" t="s">
        <v>18</v>
      </c>
      <c r="I4591" t="s">
        <v>8</v>
      </c>
    </row>
    <row r="4592" spans="1:9">
      <c r="A4592">
        <v>4591</v>
      </c>
      <c r="B4592">
        <v>1009</v>
      </c>
      <c r="C4592">
        <v>5</v>
      </c>
      <c r="D4592">
        <v>143</v>
      </c>
      <c r="E4592" t="s">
        <v>5</v>
      </c>
      <c r="F4592">
        <v>21</v>
      </c>
      <c r="G4592" t="s">
        <v>1</v>
      </c>
      <c r="H4592" t="s">
        <v>18</v>
      </c>
      <c r="I4592" t="s">
        <v>12</v>
      </c>
    </row>
    <row r="4593" spans="1:9">
      <c r="A4593">
        <v>4592</v>
      </c>
      <c r="B4593">
        <v>319</v>
      </c>
      <c r="C4593">
        <v>7</v>
      </c>
      <c r="D4593">
        <v>40</v>
      </c>
      <c r="E4593" t="s">
        <v>5</v>
      </c>
      <c r="F4593">
        <v>19</v>
      </c>
      <c r="G4593" t="s">
        <v>2</v>
      </c>
      <c r="H4593" t="s">
        <v>18</v>
      </c>
      <c r="I4593" t="s">
        <v>22</v>
      </c>
    </row>
    <row r="4594" spans="1:9">
      <c r="A4594">
        <v>4593</v>
      </c>
      <c r="B4594">
        <v>737</v>
      </c>
      <c r="C4594">
        <v>5</v>
      </c>
      <c r="D4594">
        <v>90</v>
      </c>
      <c r="E4594" t="s">
        <v>5</v>
      </c>
      <c r="F4594">
        <v>37</v>
      </c>
      <c r="G4594" t="s">
        <v>1</v>
      </c>
      <c r="H4594" t="s">
        <v>18</v>
      </c>
      <c r="I4594" t="s">
        <v>12</v>
      </c>
    </row>
    <row r="4595" spans="1:9">
      <c r="A4595">
        <v>4594</v>
      </c>
      <c r="B4595">
        <v>1736</v>
      </c>
      <c r="C4595">
        <v>6</v>
      </c>
      <c r="D4595">
        <v>40</v>
      </c>
      <c r="E4595" t="s">
        <v>6</v>
      </c>
      <c r="F4595">
        <v>41</v>
      </c>
      <c r="G4595" t="s">
        <v>2</v>
      </c>
      <c r="H4595" t="s">
        <v>18</v>
      </c>
      <c r="I4595" t="s">
        <v>21</v>
      </c>
    </row>
    <row r="4596" spans="1:9">
      <c r="A4596">
        <v>4595</v>
      </c>
      <c r="B4596">
        <v>913</v>
      </c>
      <c r="C4596">
        <v>2</v>
      </c>
      <c r="D4596">
        <v>165</v>
      </c>
      <c r="E4596" t="s">
        <v>6</v>
      </c>
      <c r="F4596">
        <v>26</v>
      </c>
      <c r="G4596" t="s">
        <v>1</v>
      </c>
      <c r="H4596" t="s">
        <v>17</v>
      </c>
      <c r="I4596" t="s">
        <v>9</v>
      </c>
    </row>
    <row r="4597" spans="1:9">
      <c r="A4597">
        <v>4596</v>
      </c>
      <c r="B4597">
        <v>1593</v>
      </c>
      <c r="C4597">
        <v>7</v>
      </c>
      <c r="D4597">
        <v>40</v>
      </c>
      <c r="E4597" t="s">
        <v>5</v>
      </c>
      <c r="F4597">
        <v>23</v>
      </c>
      <c r="G4597" t="s">
        <v>2</v>
      </c>
      <c r="H4597" t="s">
        <v>18</v>
      </c>
      <c r="I4597" t="s">
        <v>22</v>
      </c>
    </row>
    <row r="4598" spans="1:9">
      <c r="A4598">
        <v>4597</v>
      </c>
      <c r="B4598">
        <v>46</v>
      </c>
      <c r="C4598">
        <v>3</v>
      </c>
      <c r="D4598">
        <v>205</v>
      </c>
      <c r="E4598" t="s">
        <v>5</v>
      </c>
      <c r="F4598">
        <v>26</v>
      </c>
      <c r="G4598" t="s">
        <v>1</v>
      </c>
      <c r="H4598" t="s">
        <v>18</v>
      </c>
      <c r="I4598" t="s">
        <v>10</v>
      </c>
    </row>
    <row r="4599" spans="1:9">
      <c r="A4599">
        <v>4598</v>
      </c>
      <c r="B4599">
        <v>97</v>
      </c>
      <c r="C4599">
        <v>1</v>
      </c>
      <c r="D4599">
        <v>110</v>
      </c>
      <c r="E4599" t="s">
        <v>6</v>
      </c>
      <c r="F4599">
        <v>28</v>
      </c>
      <c r="G4599" t="s">
        <v>1</v>
      </c>
      <c r="H4599" t="s">
        <v>18</v>
      </c>
      <c r="I4599" t="s">
        <v>8</v>
      </c>
    </row>
    <row r="4600" spans="1:9">
      <c r="A4600">
        <v>4599</v>
      </c>
      <c r="B4600">
        <v>2054</v>
      </c>
      <c r="C4600">
        <v>7</v>
      </c>
      <c r="D4600">
        <v>40</v>
      </c>
      <c r="E4600" t="s">
        <v>6</v>
      </c>
      <c r="F4600">
        <v>35</v>
      </c>
      <c r="G4600" t="s">
        <v>2</v>
      </c>
      <c r="H4600" t="s">
        <v>18</v>
      </c>
      <c r="I4600" t="s">
        <v>22</v>
      </c>
    </row>
    <row r="4601" spans="1:9">
      <c r="A4601">
        <v>4600</v>
      </c>
      <c r="B4601">
        <v>956</v>
      </c>
      <c r="C4601">
        <v>1</v>
      </c>
      <c r="D4601">
        <v>180</v>
      </c>
      <c r="E4601" t="s">
        <v>6</v>
      </c>
      <c r="F4601">
        <v>26</v>
      </c>
      <c r="G4601" t="s">
        <v>1</v>
      </c>
      <c r="H4601" t="s">
        <v>18</v>
      </c>
      <c r="I4601" t="s">
        <v>8</v>
      </c>
    </row>
    <row r="4602" spans="1:9">
      <c r="A4602">
        <v>4601</v>
      </c>
      <c r="B4602">
        <v>1876</v>
      </c>
      <c r="C4602">
        <v>9</v>
      </c>
      <c r="D4602">
        <v>90</v>
      </c>
      <c r="E4602" t="s">
        <v>6</v>
      </c>
      <c r="F4602">
        <v>28</v>
      </c>
      <c r="G4602" t="s">
        <v>2</v>
      </c>
      <c r="H4602" t="s">
        <v>18</v>
      </c>
      <c r="I4602" t="s">
        <v>24</v>
      </c>
    </row>
    <row r="4603" spans="1:9">
      <c r="A4603">
        <v>4602</v>
      </c>
      <c r="B4603">
        <v>359</v>
      </c>
      <c r="C4603">
        <v>7</v>
      </c>
      <c r="D4603">
        <v>40</v>
      </c>
      <c r="E4603" t="s">
        <v>5</v>
      </c>
      <c r="F4603">
        <v>36</v>
      </c>
      <c r="G4603" t="s">
        <v>2</v>
      </c>
      <c r="H4603" t="s">
        <v>18</v>
      </c>
      <c r="I4603" t="s">
        <v>22</v>
      </c>
    </row>
    <row r="4604" spans="1:9">
      <c r="A4604">
        <v>4603</v>
      </c>
      <c r="B4604">
        <v>2112</v>
      </c>
      <c r="C4604">
        <v>2</v>
      </c>
      <c r="D4604">
        <v>90</v>
      </c>
      <c r="E4604" t="s">
        <v>6</v>
      </c>
      <c r="F4604">
        <v>27</v>
      </c>
      <c r="G4604" t="s">
        <v>1</v>
      </c>
      <c r="H4604" t="s">
        <v>18</v>
      </c>
      <c r="I4604" t="s">
        <v>9</v>
      </c>
    </row>
    <row r="4605" spans="1:9">
      <c r="A4605">
        <v>4604</v>
      </c>
      <c r="B4605">
        <v>1842</v>
      </c>
      <c r="C4605">
        <v>5</v>
      </c>
      <c r="D4605">
        <v>116</v>
      </c>
      <c r="E4605" t="s">
        <v>5</v>
      </c>
      <c r="F4605">
        <v>34</v>
      </c>
      <c r="G4605" t="s">
        <v>1</v>
      </c>
      <c r="H4605" t="s">
        <v>18</v>
      </c>
      <c r="I4605" t="s">
        <v>12</v>
      </c>
    </row>
    <row r="4606" spans="1:9">
      <c r="A4606">
        <v>4605</v>
      </c>
      <c r="B4606">
        <v>502</v>
      </c>
      <c r="C4606">
        <v>4</v>
      </c>
      <c r="D4606">
        <v>160</v>
      </c>
      <c r="E4606" t="s">
        <v>5</v>
      </c>
      <c r="F4606">
        <v>33</v>
      </c>
      <c r="G4606" t="s">
        <v>1</v>
      </c>
      <c r="H4606" t="s">
        <v>18</v>
      </c>
      <c r="I4606" t="s">
        <v>11</v>
      </c>
    </row>
    <row r="4607" spans="1:9">
      <c r="A4607">
        <v>4606</v>
      </c>
      <c r="B4607">
        <v>895</v>
      </c>
      <c r="C4607">
        <v>4</v>
      </c>
      <c r="D4607">
        <v>181</v>
      </c>
      <c r="E4607" t="s">
        <v>6</v>
      </c>
      <c r="F4607">
        <v>18</v>
      </c>
      <c r="G4607" t="s">
        <v>1</v>
      </c>
      <c r="H4607" t="s">
        <v>18</v>
      </c>
      <c r="I4607" t="s">
        <v>11</v>
      </c>
    </row>
    <row r="4608" spans="1:9">
      <c r="A4608">
        <v>4607</v>
      </c>
      <c r="B4608">
        <v>497</v>
      </c>
      <c r="C4608">
        <v>5</v>
      </c>
      <c r="D4608">
        <v>146</v>
      </c>
      <c r="E4608" t="s">
        <v>5</v>
      </c>
      <c r="F4608">
        <v>26</v>
      </c>
      <c r="G4608" t="s">
        <v>1</v>
      </c>
      <c r="H4608" t="s">
        <v>18</v>
      </c>
      <c r="I4608" t="s">
        <v>12</v>
      </c>
    </row>
    <row r="4609" spans="1:9">
      <c r="A4609">
        <v>4608</v>
      </c>
      <c r="B4609">
        <v>261</v>
      </c>
      <c r="C4609">
        <v>3</v>
      </c>
      <c r="D4609">
        <v>178</v>
      </c>
      <c r="E4609" t="s">
        <v>5</v>
      </c>
      <c r="F4609">
        <v>22</v>
      </c>
      <c r="G4609" t="s">
        <v>1</v>
      </c>
      <c r="H4609" t="s">
        <v>18</v>
      </c>
      <c r="I4609" t="s">
        <v>10</v>
      </c>
    </row>
    <row r="4610" spans="1:9">
      <c r="A4610">
        <v>4609</v>
      </c>
      <c r="B4610">
        <v>1625</v>
      </c>
      <c r="C4610">
        <v>3</v>
      </c>
      <c r="D4610">
        <v>141</v>
      </c>
      <c r="E4610" t="s">
        <v>5</v>
      </c>
      <c r="F4610">
        <v>23</v>
      </c>
      <c r="G4610" t="s">
        <v>1</v>
      </c>
      <c r="H4610" t="s">
        <v>17</v>
      </c>
      <c r="I4610" t="s">
        <v>10</v>
      </c>
    </row>
    <row r="4611" spans="1:9">
      <c r="A4611">
        <v>4610</v>
      </c>
      <c r="B4611">
        <v>2011</v>
      </c>
      <c r="C4611">
        <v>4</v>
      </c>
      <c r="D4611">
        <v>105</v>
      </c>
      <c r="E4611" t="s">
        <v>6</v>
      </c>
      <c r="F4611">
        <v>23</v>
      </c>
      <c r="G4611" t="s">
        <v>1</v>
      </c>
      <c r="H4611" t="s">
        <v>18</v>
      </c>
      <c r="I4611" t="s">
        <v>11</v>
      </c>
    </row>
    <row r="4612" spans="1:9">
      <c r="A4612">
        <v>4611</v>
      </c>
      <c r="B4612">
        <v>1577</v>
      </c>
      <c r="C4612">
        <v>3</v>
      </c>
      <c r="D4612">
        <v>241</v>
      </c>
      <c r="E4612" t="s">
        <v>6</v>
      </c>
      <c r="F4612">
        <v>23</v>
      </c>
      <c r="G4612" t="s">
        <v>1</v>
      </c>
      <c r="H4612" t="s">
        <v>17</v>
      </c>
      <c r="I4612" t="s">
        <v>10</v>
      </c>
    </row>
    <row r="4613" spans="1:9">
      <c r="A4613">
        <v>4612</v>
      </c>
      <c r="B4613">
        <v>436</v>
      </c>
      <c r="C4613">
        <v>2</v>
      </c>
      <c r="D4613">
        <v>90</v>
      </c>
      <c r="E4613" t="s">
        <v>5</v>
      </c>
      <c r="F4613">
        <v>25</v>
      </c>
      <c r="G4613" t="s">
        <v>1</v>
      </c>
      <c r="H4613" t="s">
        <v>18</v>
      </c>
      <c r="I4613" t="s">
        <v>9</v>
      </c>
    </row>
    <row r="4614" spans="1:9">
      <c r="A4614">
        <v>4613</v>
      </c>
      <c r="B4614">
        <v>395</v>
      </c>
      <c r="C4614">
        <v>4</v>
      </c>
      <c r="D4614">
        <v>129</v>
      </c>
      <c r="E4614" t="s">
        <v>6</v>
      </c>
      <c r="F4614">
        <v>20</v>
      </c>
      <c r="G4614" t="s">
        <v>1</v>
      </c>
      <c r="H4614" t="s">
        <v>17</v>
      </c>
      <c r="I4614" t="s">
        <v>11</v>
      </c>
    </row>
    <row r="4615" spans="1:9">
      <c r="A4615">
        <v>4614</v>
      </c>
      <c r="B4615">
        <v>827</v>
      </c>
      <c r="C4615">
        <v>3</v>
      </c>
      <c r="D4615">
        <v>89</v>
      </c>
      <c r="E4615" t="s">
        <v>5</v>
      </c>
      <c r="F4615">
        <v>20</v>
      </c>
      <c r="G4615" t="s">
        <v>1</v>
      </c>
      <c r="H4615" t="s">
        <v>18</v>
      </c>
      <c r="I4615" t="s">
        <v>10</v>
      </c>
    </row>
    <row r="4616" spans="1:9">
      <c r="A4616">
        <v>4615</v>
      </c>
      <c r="B4616">
        <v>1235</v>
      </c>
      <c r="C4616">
        <v>2</v>
      </c>
      <c r="D4616">
        <v>116</v>
      </c>
      <c r="E4616" t="s">
        <v>5</v>
      </c>
      <c r="F4616">
        <v>24</v>
      </c>
      <c r="G4616" t="s">
        <v>1</v>
      </c>
      <c r="H4616" t="s">
        <v>18</v>
      </c>
      <c r="I4616" t="s">
        <v>9</v>
      </c>
    </row>
    <row r="4617" spans="1:9">
      <c r="A4617">
        <v>4616</v>
      </c>
      <c r="B4617">
        <v>236</v>
      </c>
      <c r="C4617">
        <v>9</v>
      </c>
      <c r="D4617">
        <v>40</v>
      </c>
      <c r="E4617" t="s">
        <v>6</v>
      </c>
      <c r="F4617">
        <v>20</v>
      </c>
      <c r="G4617" t="s">
        <v>2</v>
      </c>
      <c r="H4617" t="s">
        <v>18</v>
      </c>
      <c r="I4617" t="s">
        <v>24</v>
      </c>
    </row>
    <row r="4618" spans="1:9">
      <c r="A4618">
        <v>4617</v>
      </c>
      <c r="B4618">
        <v>1036</v>
      </c>
      <c r="C4618">
        <v>9</v>
      </c>
      <c r="D4618">
        <v>230</v>
      </c>
      <c r="E4618" t="s">
        <v>5</v>
      </c>
      <c r="F4618">
        <v>31</v>
      </c>
      <c r="G4618" t="s">
        <v>2</v>
      </c>
      <c r="H4618" t="s">
        <v>17</v>
      </c>
      <c r="I4618" t="s">
        <v>24</v>
      </c>
    </row>
    <row r="4619" spans="1:9">
      <c r="A4619">
        <v>4618</v>
      </c>
      <c r="B4619">
        <v>304</v>
      </c>
      <c r="C4619">
        <v>5</v>
      </c>
      <c r="D4619">
        <v>90</v>
      </c>
      <c r="E4619" t="s">
        <v>6</v>
      </c>
      <c r="F4619">
        <v>35</v>
      </c>
      <c r="G4619" t="s">
        <v>1</v>
      </c>
      <c r="H4619" t="s">
        <v>18</v>
      </c>
      <c r="I4619" t="s">
        <v>12</v>
      </c>
    </row>
    <row r="4620" spans="1:9">
      <c r="A4620">
        <v>4619</v>
      </c>
      <c r="B4620">
        <v>828</v>
      </c>
      <c r="C4620">
        <v>3</v>
      </c>
      <c r="D4620">
        <v>90</v>
      </c>
      <c r="E4620" t="s">
        <v>6</v>
      </c>
      <c r="F4620">
        <v>22</v>
      </c>
      <c r="G4620" t="s">
        <v>1</v>
      </c>
      <c r="H4620" t="s">
        <v>18</v>
      </c>
      <c r="I4620" t="s">
        <v>10</v>
      </c>
    </row>
    <row r="4621" spans="1:9">
      <c r="A4621">
        <v>4620</v>
      </c>
      <c r="B4621">
        <v>114</v>
      </c>
      <c r="C4621">
        <v>1</v>
      </c>
      <c r="D4621">
        <v>172</v>
      </c>
      <c r="E4621" t="s">
        <v>5</v>
      </c>
      <c r="F4621">
        <v>18</v>
      </c>
      <c r="G4621" t="s">
        <v>1</v>
      </c>
      <c r="H4621" t="s">
        <v>17</v>
      </c>
      <c r="I4621" t="s">
        <v>8</v>
      </c>
    </row>
    <row r="4622" spans="1:9">
      <c r="A4622">
        <v>4621</v>
      </c>
      <c r="B4622">
        <v>1956</v>
      </c>
      <c r="C4622">
        <v>1</v>
      </c>
      <c r="D4622">
        <v>219</v>
      </c>
      <c r="E4622" t="s">
        <v>5</v>
      </c>
      <c r="F4622">
        <v>33</v>
      </c>
      <c r="G4622" t="s">
        <v>1</v>
      </c>
      <c r="H4622" t="s">
        <v>17</v>
      </c>
      <c r="I4622" t="s">
        <v>8</v>
      </c>
    </row>
    <row r="4623" spans="1:9">
      <c r="A4623">
        <v>4622</v>
      </c>
      <c r="B4623">
        <v>1870</v>
      </c>
      <c r="C4623">
        <v>1</v>
      </c>
      <c r="D4623">
        <v>90</v>
      </c>
      <c r="E4623" t="s">
        <v>6</v>
      </c>
      <c r="F4623">
        <v>35</v>
      </c>
      <c r="G4623" t="s">
        <v>1</v>
      </c>
      <c r="H4623" t="s">
        <v>18</v>
      </c>
      <c r="I4623" t="s">
        <v>8</v>
      </c>
    </row>
    <row r="4624" spans="1:9">
      <c r="A4624">
        <v>4623</v>
      </c>
      <c r="B4624">
        <v>2005</v>
      </c>
      <c r="C4624">
        <v>4</v>
      </c>
      <c r="D4624">
        <v>162</v>
      </c>
      <c r="E4624" t="s">
        <v>6</v>
      </c>
      <c r="F4624">
        <v>18</v>
      </c>
      <c r="G4624" t="s">
        <v>1</v>
      </c>
      <c r="H4624" t="s">
        <v>17</v>
      </c>
      <c r="I4624" t="s">
        <v>11</v>
      </c>
    </row>
    <row r="4625" spans="1:9">
      <c r="A4625">
        <v>4624</v>
      </c>
      <c r="B4625">
        <v>941</v>
      </c>
      <c r="C4625">
        <v>5</v>
      </c>
      <c r="D4625">
        <v>239</v>
      </c>
      <c r="E4625" t="s">
        <v>5</v>
      </c>
      <c r="F4625">
        <v>27</v>
      </c>
      <c r="G4625" t="s">
        <v>1</v>
      </c>
      <c r="H4625" t="s">
        <v>17</v>
      </c>
      <c r="I4625" t="s">
        <v>12</v>
      </c>
    </row>
    <row r="4626" spans="1:9">
      <c r="A4626">
        <v>4625</v>
      </c>
      <c r="B4626">
        <v>2120</v>
      </c>
      <c r="C4626">
        <v>5</v>
      </c>
      <c r="D4626">
        <v>90</v>
      </c>
      <c r="E4626" t="s">
        <v>6</v>
      </c>
      <c r="F4626">
        <v>27</v>
      </c>
      <c r="G4626" t="s">
        <v>1</v>
      </c>
      <c r="H4626" t="s">
        <v>18</v>
      </c>
      <c r="I4626" t="s">
        <v>12</v>
      </c>
    </row>
    <row r="4627" spans="1:9">
      <c r="A4627">
        <v>4626</v>
      </c>
      <c r="B4627">
        <v>432</v>
      </c>
      <c r="C4627">
        <v>1</v>
      </c>
      <c r="D4627">
        <v>141</v>
      </c>
      <c r="E4627" t="s">
        <v>5</v>
      </c>
      <c r="F4627">
        <v>27</v>
      </c>
      <c r="G4627" t="s">
        <v>1</v>
      </c>
      <c r="H4627" t="s">
        <v>17</v>
      </c>
      <c r="I4627" t="s">
        <v>8</v>
      </c>
    </row>
    <row r="4628" spans="1:9">
      <c r="A4628">
        <v>4627</v>
      </c>
      <c r="B4628">
        <v>885</v>
      </c>
      <c r="C4628">
        <v>8</v>
      </c>
      <c r="D4628">
        <v>40</v>
      </c>
      <c r="E4628" t="s">
        <v>6</v>
      </c>
      <c r="F4628">
        <v>26</v>
      </c>
      <c r="G4628" t="s">
        <v>2</v>
      </c>
      <c r="H4628" t="s">
        <v>18</v>
      </c>
      <c r="I4628" t="s">
        <v>23</v>
      </c>
    </row>
    <row r="4629" spans="1:9">
      <c r="A4629">
        <v>4628</v>
      </c>
      <c r="B4629">
        <v>132</v>
      </c>
      <c r="C4629">
        <v>2</v>
      </c>
      <c r="D4629">
        <v>183</v>
      </c>
      <c r="E4629" t="s">
        <v>6</v>
      </c>
      <c r="F4629">
        <v>30</v>
      </c>
      <c r="G4629" t="s">
        <v>1</v>
      </c>
      <c r="H4629" t="s">
        <v>18</v>
      </c>
      <c r="I4629" t="s">
        <v>9</v>
      </c>
    </row>
    <row r="4630" spans="1:9">
      <c r="A4630">
        <v>4629</v>
      </c>
      <c r="B4630">
        <v>1298</v>
      </c>
      <c r="C4630">
        <v>9</v>
      </c>
      <c r="D4630">
        <v>40</v>
      </c>
      <c r="E4630" t="s">
        <v>5</v>
      </c>
      <c r="F4630">
        <v>28</v>
      </c>
      <c r="G4630" t="s">
        <v>2</v>
      </c>
      <c r="H4630" t="s">
        <v>18</v>
      </c>
      <c r="I4630" t="s">
        <v>24</v>
      </c>
    </row>
    <row r="4631" spans="1:9">
      <c r="A4631">
        <v>4630</v>
      </c>
      <c r="B4631">
        <v>256</v>
      </c>
      <c r="C4631">
        <v>7</v>
      </c>
      <c r="D4631">
        <v>90</v>
      </c>
      <c r="E4631" t="s">
        <v>5</v>
      </c>
      <c r="F4631">
        <v>28</v>
      </c>
      <c r="G4631" t="s">
        <v>2</v>
      </c>
      <c r="H4631" t="s">
        <v>18</v>
      </c>
      <c r="I4631" t="s">
        <v>22</v>
      </c>
    </row>
    <row r="4632" spans="1:9">
      <c r="A4632">
        <v>4631</v>
      </c>
      <c r="B4632">
        <v>459</v>
      </c>
      <c r="C4632">
        <v>7</v>
      </c>
      <c r="D4632">
        <v>225</v>
      </c>
      <c r="E4632" t="s">
        <v>5</v>
      </c>
      <c r="F4632">
        <v>27</v>
      </c>
      <c r="G4632" t="s">
        <v>2</v>
      </c>
      <c r="H4632" t="s">
        <v>17</v>
      </c>
      <c r="I4632" t="s">
        <v>22</v>
      </c>
    </row>
    <row r="4633" spans="1:9">
      <c r="A4633">
        <v>4632</v>
      </c>
      <c r="B4633">
        <v>1049</v>
      </c>
      <c r="C4633">
        <v>6</v>
      </c>
      <c r="D4633">
        <v>40</v>
      </c>
      <c r="E4633" t="s">
        <v>5</v>
      </c>
      <c r="F4633">
        <v>23</v>
      </c>
      <c r="G4633" t="s">
        <v>2</v>
      </c>
      <c r="H4633" t="s">
        <v>18</v>
      </c>
      <c r="I4633" t="s">
        <v>21</v>
      </c>
    </row>
    <row r="4634" spans="1:9">
      <c r="A4634">
        <v>4633</v>
      </c>
      <c r="B4634">
        <v>258</v>
      </c>
      <c r="C4634">
        <v>5</v>
      </c>
      <c r="D4634">
        <v>90</v>
      </c>
      <c r="E4634" t="s">
        <v>6</v>
      </c>
      <c r="F4634">
        <v>33</v>
      </c>
      <c r="G4634" t="s">
        <v>1</v>
      </c>
      <c r="H4634" t="s">
        <v>18</v>
      </c>
      <c r="I4634" t="s">
        <v>12</v>
      </c>
    </row>
    <row r="4635" spans="1:9">
      <c r="A4635">
        <v>4634</v>
      </c>
      <c r="B4635">
        <v>226</v>
      </c>
      <c r="C4635">
        <v>4</v>
      </c>
      <c r="D4635">
        <v>90</v>
      </c>
      <c r="E4635" t="s">
        <v>5</v>
      </c>
      <c r="F4635">
        <v>22</v>
      </c>
      <c r="G4635" t="s">
        <v>1</v>
      </c>
      <c r="H4635" t="s">
        <v>18</v>
      </c>
      <c r="I4635" t="s">
        <v>11</v>
      </c>
    </row>
    <row r="4636" spans="1:9">
      <c r="A4636">
        <v>4635</v>
      </c>
      <c r="B4636">
        <v>1777</v>
      </c>
      <c r="C4636">
        <v>4</v>
      </c>
      <c r="D4636">
        <v>90</v>
      </c>
      <c r="E4636" t="s">
        <v>5</v>
      </c>
      <c r="F4636">
        <v>31</v>
      </c>
      <c r="G4636" t="s">
        <v>1</v>
      </c>
      <c r="H4636" t="s">
        <v>18</v>
      </c>
      <c r="I4636" t="s">
        <v>11</v>
      </c>
    </row>
    <row r="4637" spans="1:9">
      <c r="A4637">
        <v>4636</v>
      </c>
      <c r="B4637">
        <v>1665</v>
      </c>
      <c r="C4637">
        <v>2</v>
      </c>
      <c r="D4637">
        <v>90</v>
      </c>
      <c r="E4637" t="s">
        <v>6</v>
      </c>
      <c r="F4637">
        <v>25</v>
      </c>
      <c r="G4637" t="s">
        <v>1</v>
      </c>
      <c r="H4637" t="s">
        <v>18</v>
      </c>
      <c r="I4637" t="s">
        <v>9</v>
      </c>
    </row>
    <row r="4638" spans="1:9">
      <c r="A4638">
        <v>4637</v>
      </c>
      <c r="B4638">
        <v>1492</v>
      </c>
      <c r="C4638">
        <v>5</v>
      </c>
      <c r="D4638">
        <v>143</v>
      </c>
      <c r="E4638" t="s">
        <v>6</v>
      </c>
      <c r="F4638">
        <v>23</v>
      </c>
      <c r="G4638" t="s">
        <v>1</v>
      </c>
      <c r="H4638" t="s">
        <v>18</v>
      </c>
      <c r="I4638" t="s">
        <v>12</v>
      </c>
    </row>
    <row r="4639" spans="1:9">
      <c r="A4639">
        <v>4638</v>
      </c>
      <c r="B4639">
        <v>1323</v>
      </c>
      <c r="C4639">
        <v>5</v>
      </c>
      <c r="D4639">
        <v>80</v>
      </c>
      <c r="E4639" t="s">
        <v>6</v>
      </c>
      <c r="F4639">
        <v>30</v>
      </c>
      <c r="G4639" t="s">
        <v>1</v>
      </c>
      <c r="H4639" t="s">
        <v>18</v>
      </c>
      <c r="I4639" t="s">
        <v>12</v>
      </c>
    </row>
    <row r="4640" spans="1:9">
      <c r="A4640">
        <v>4639</v>
      </c>
      <c r="B4640">
        <v>407</v>
      </c>
      <c r="C4640">
        <v>9</v>
      </c>
      <c r="D4640">
        <v>90</v>
      </c>
      <c r="E4640" t="s">
        <v>5</v>
      </c>
      <c r="F4640">
        <v>43</v>
      </c>
      <c r="G4640" t="s">
        <v>2</v>
      </c>
      <c r="H4640" t="s">
        <v>18</v>
      </c>
      <c r="I4640" t="s">
        <v>24</v>
      </c>
    </row>
    <row r="4641" spans="1:9">
      <c r="A4641">
        <v>4640</v>
      </c>
      <c r="B4641">
        <v>1411</v>
      </c>
      <c r="C4641">
        <v>1</v>
      </c>
      <c r="D4641">
        <v>90</v>
      </c>
      <c r="E4641" t="s">
        <v>5</v>
      </c>
      <c r="F4641">
        <v>28</v>
      </c>
      <c r="G4641" t="s">
        <v>1</v>
      </c>
      <c r="H4641" t="s">
        <v>18</v>
      </c>
      <c r="I4641" t="s">
        <v>8</v>
      </c>
    </row>
    <row r="4642" spans="1:9">
      <c r="A4642">
        <v>4641</v>
      </c>
      <c r="B4642">
        <v>904</v>
      </c>
      <c r="C4642">
        <v>7</v>
      </c>
      <c r="D4642">
        <v>90</v>
      </c>
      <c r="E4642" t="s">
        <v>6</v>
      </c>
      <c r="F4642">
        <v>20</v>
      </c>
      <c r="G4642" t="s">
        <v>2</v>
      </c>
      <c r="H4642" t="s">
        <v>18</v>
      </c>
      <c r="I4642" t="s">
        <v>22</v>
      </c>
    </row>
    <row r="4643" spans="1:9">
      <c r="A4643">
        <v>4642</v>
      </c>
      <c r="B4643">
        <v>1374</v>
      </c>
      <c r="C4643">
        <v>5</v>
      </c>
      <c r="D4643">
        <v>179</v>
      </c>
      <c r="E4643" t="s">
        <v>6</v>
      </c>
      <c r="F4643">
        <v>27</v>
      </c>
      <c r="G4643" t="s">
        <v>1</v>
      </c>
      <c r="H4643" t="s">
        <v>18</v>
      </c>
      <c r="I4643" t="s">
        <v>12</v>
      </c>
    </row>
    <row r="4644" spans="1:9">
      <c r="A4644">
        <v>4643</v>
      </c>
      <c r="B4644">
        <v>37</v>
      </c>
      <c r="C4644">
        <v>1</v>
      </c>
      <c r="D4644">
        <v>153</v>
      </c>
      <c r="E4644" t="s">
        <v>5</v>
      </c>
      <c r="F4644">
        <v>20</v>
      </c>
      <c r="G4644" t="s">
        <v>1</v>
      </c>
      <c r="H4644" t="s">
        <v>17</v>
      </c>
      <c r="I4644" t="s">
        <v>8</v>
      </c>
    </row>
    <row r="4645" spans="1:9">
      <c r="A4645">
        <v>4644</v>
      </c>
      <c r="B4645">
        <v>668</v>
      </c>
      <c r="C4645">
        <v>4</v>
      </c>
      <c r="D4645">
        <v>90</v>
      </c>
      <c r="E4645" t="s">
        <v>5</v>
      </c>
      <c r="F4645">
        <v>22</v>
      </c>
      <c r="G4645" t="s">
        <v>1</v>
      </c>
      <c r="H4645" t="s">
        <v>18</v>
      </c>
      <c r="I4645" t="s">
        <v>11</v>
      </c>
    </row>
    <row r="4646" spans="1:9">
      <c r="A4646">
        <v>4645</v>
      </c>
      <c r="B4646">
        <v>891</v>
      </c>
      <c r="C4646">
        <v>8</v>
      </c>
      <c r="D4646">
        <v>90</v>
      </c>
      <c r="E4646" t="s">
        <v>6</v>
      </c>
      <c r="F4646">
        <v>20</v>
      </c>
      <c r="G4646" t="s">
        <v>2</v>
      </c>
      <c r="H4646" t="s">
        <v>18</v>
      </c>
      <c r="I4646" t="s">
        <v>23</v>
      </c>
    </row>
    <row r="4647" spans="1:9">
      <c r="A4647">
        <v>4646</v>
      </c>
      <c r="B4647">
        <v>526</v>
      </c>
      <c r="C4647">
        <v>1</v>
      </c>
      <c r="D4647">
        <v>223</v>
      </c>
      <c r="E4647" t="s">
        <v>6</v>
      </c>
      <c r="F4647">
        <v>29</v>
      </c>
      <c r="G4647" t="s">
        <v>1</v>
      </c>
      <c r="H4647" t="s">
        <v>18</v>
      </c>
      <c r="I4647" t="s">
        <v>8</v>
      </c>
    </row>
    <row r="4648" spans="1:9">
      <c r="A4648">
        <v>4647</v>
      </c>
      <c r="B4648">
        <v>1976</v>
      </c>
      <c r="C4648">
        <v>4</v>
      </c>
      <c r="D4648">
        <v>149</v>
      </c>
      <c r="E4648" t="s">
        <v>5</v>
      </c>
      <c r="F4648">
        <v>33</v>
      </c>
      <c r="G4648" t="s">
        <v>1</v>
      </c>
      <c r="H4648" t="s">
        <v>18</v>
      </c>
      <c r="I4648" t="s">
        <v>11</v>
      </c>
    </row>
    <row r="4649" spans="1:9">
      <c r="A4649">
        <v>4648</v>
      </c>
      <c r="B4649">
        <v>1789</v>
      </c>
      <c r="C4649">
        <v>1</v>
      </c>
      <c r="D4649">
        <v>90</v>
      </c>
      <c r="E4649" t="s">
        <v>5</v>
      </c>
      <c r="F4649">
        <v>45</v>
      </c>
      <c r="G4649" t="s">
        <v>1</v>
      </c>
      <c r="H4649" t="s">
        <v>18</v>
      </c>
      <c r="I4649" t="s">
        <v>8</v>
      </c>
    </row>
    <row r="4650" spans="1:9">
      <c r="A4650">
        <v>4649</v>
      </c>
      <c r="B4650">
        <v>16</v>
      </c>
      <c r="C4650">
        <v>2</v>
      </c>
      <c r="D4650">
        <v>90</v>
      </c>
      <c r="E4650" t="s">
        <v>5</v>
      </c>
      <c r="F4650">
        <v>34</v>
      </c>
      <c r="G4650" t="s">
        <v>1</v>
      </c>
      <c r="H4650" t="s">
        <v>18</v>
      </c>
      <c r="I4650" t="s">
        <v>9</v>
      </c>
    </row>
    <row r="4651" spans="1:9">
      <c r="A4651">
        <v>4650</v>
      </c>
      <c r="B4651">
        <v>3</v>
      </c>
      <c r="C4651">
        <v>8</v>
      </c>
      <c r="D4651">
        <v>344</v>
      </c>
      <c r="E4651" t="s">
        <v>6</v>
      </c>
      <c r="F4651">
        <v>41</v>
      </c>
      <c r="G4651" t="s">
        <v>2</v>
      </c>
      <c r="H4651" t="s">
        <v>17</v>
      </c>
      <c r="I4651" t="s">
        <v>23</v>
      </c>
    </row>
    <row r="4652" spans="1:9">
      <c r="A4652">
        <v>4651</v>
      </c>
      <c r="B4652">
        <v>1274</v>
      </c>
      <c r="C4652">
        <v>1</v>
      </c>
      <c r="D4652">
        <v>90</v>
      </c>
      <c r="E4652" t="s">
        <v>5</v>
      </c>
      <c r="F4652">
        <v>18</v>
      </c>
      <c r="G4652" t="s">
        <v>1</v>
      </c>
      <c r="H4652" t="s">
        <v>18</v>
      </c>
      <c r="I4652" t="s">
        <v>8</v>
      </c>
    </row>
    <row r="4653" spans="1:9">
      <c r="A4653">
        <v>4652</v>
      </c>
      <c r="B4653">
        <v>809</v>
      </c>
      <c r="C4653">
        <v>1</v>
      </c>
      <c r="D4653">
        <v>155</v>
      </c>
      <c r="E4653" t="s">
        <v>5</v>
      </c>
      <c r="F4653">
        <v>32</v>
      </c>
      <c r="G4653" t="s">
        <v>1</v>
      </c>
      <c r="H4653" t="s">
        <v>18</v>
      </c>
      <c r="I4653" t="s">
        <v>8</v>
      </c>
    </row>
    <row r="4654" spans="1:9">
      <c r="A4654">
        <v>4653</v>
      </c>
      <c r="B4654">
        <v>1431</v>
      </c>
      <c r="C4654">
        <v>5</v>
      </c>
      <c r="D4654">
        <v>200</v>
      </c>
      <c r="E4654" t="s">
        <v>6</v>
      </c>
      <c r="F4654">
        <v>28</v>
      </c>
      <c r="G4654" t="s">
        <v>1</v>
      </c>
      <c r="H4654" t="s">
        <v>17</v>
      </c>
      <c r="I4654" t="s">
        <v>12</v>
      </c>
    </row>
    <row r="4655" spans="1:9">
      <c r="A4655">
        <v>4654</v>
      </c>
      <c r="B4655">
        <v>606</v>
      </c>
      <c r="C4655">
        <v>7</v>
      </c>
      <c r="D4655">
        <v>90</v>
      </c>
      <c r="E4655" t="s">
        <v>6</v>
      </c>
      <c r="F4655">
        <v>21</v>
      </c>
      <c r="G4655" t="s">
        <v>2</v>
      </c>
      <c r="H4655" t="s">
        <v>18</v>
      </c>
      <c r="I4655" t="s">
        <v>22</v>
      </c>
    </row>
    <row r="4656" spans="1:9">
      <c r="A4656">
        <v>4655</v>
      </c>
      <c r="B4656">
        <v>1461</v>
      </c>
      <c r="C4656">
        <v>4</v>
      </c>
      <c r="D4656">
        <v>200</v>
      </c>
      <c r="E4656" t="s">
        <v>5</v>
      </c>
      <c r="F4656">
        <v>38</v>
      </c>
      <c r="G4656" t="s">
        <v>1</v>
      </c>
      <c r="H4656" t="s">
        <v>17</v>
      </c>
      <c r="I4656" t="s">
        <v>11</v>
      </c>
    </row>
    <row r="4657" spans="1:9">
      <c r="A4657">
        <v>4656</v>
      </c>
      <c r="B4657">
        <v>506</v>
      </c>
      <c r="C4657">
        <v>1</v>
      </c>
      <c r="D4657">
        <v>197</v>
      </c>
      <c r="E4657" t="s">
        <v>5</v>
      </c>
      <c r="F4657">
        <v>30</v>
      </c>
      <c r="G4657" t="s">
        <v>1</v>
      </c>
      <c r="H4657" t="s">
        <v>18</v>
      </c>
      <c r="I4657" t="s">
        <v>8</v>
      </c>
    </row>
    <row r="4658" spans="1:9">
      <c r="A4658">
        <v>4657</v>
      </c>
      <c r="B4658">
        <v>642</v>
      </c>
      <c r="C4658">
        <v>6</v>
      </c>
      <c r="D4658">
        <v>206</v>
      </c>
      <c r="E4658" t="s">
        <v>5</v>
      </c>
      <c r="F4658">
        <v>25</v>
      </c>
      <c r="G4658" t="s">
        <v>2</v>
      </c>
      <c r="H4658" t="s">
        <v>17</v>
      </c>
      <c r="I4658" t="s">
        <v>21</v>
      </c>
    </row>
    <row r="4659" spans="1:9">
      <c r="A4659">
        <v>4658</v>
      </c>
      <c r="B4659">
        <v>2036</v>
      </c>
      <c r="C4659">
        <v>7</v>
      </c>
      <c r="D4659">
        <v>40</v>
      </c>
      <c r="E4659" t="s">
        <v>6</v>
      </c>
      <c r="F4659">
        <v>26</v>
      </c>
      <c r="G4659" t="s">
        <v>2</v>
      </c>
      <c r="H4659" t="s">
        <v>18</v>
      </c>
      <c r="I4659" t="s">
        <v>22</v>
      </c>
    </row>
    <row r="4660" spans="1:9">
      <c r="A4660">
        <v>4659</v>
      </c>
      <c r="B4660">
        <v>1281</v>
      </c>
      <c r="C4660">
        <v>6</v>
      </c>
      <c r="D4660">
        <v>40</v>
      </c>
      <c r="E4660" t="s">
        <v>6</v>
      </c>
      <c r="F4660">
        <v>25</v>
      </c>
      <c r="G4660" t="s">
        <v>2</v>
      </c>
      <c r="H4660" t="s">
        <v>18</v>
      </c>
      <c r="I4660" t="s">
        <v>21</v>
      </c>
    </row>
    <row r="4661" spans="1:9">
      <c r="A4661">
        <v>4660</v>
      </c>
      <c r="B4661">
        <v>1251</v>
      </c>
      <c r="C4661">
        <v>8</v>
      </c>
      <c r="D4661">
        <v>40</v>
      </c>
      <c r="E4661" t="s">
        <v>6</v>
      </c>
      <c r="F4661">
        <v>21</v>
      </c>
      <c r="G4661" t="s">
        <v>2</v>
      </c>
      <c r="H4661" t="s">
        <v>18</v>
      </c>
      <c r="I4661" t="s">
        <v>23</v>
      </c>
    </row>
    <row r="4662" spans="1:9">
      <c r="A4662">
        <v>4661</v>
      </c>
      <c r="B4662">
        <v>1680</v>
      </c>
      <c r="C4662">
        <v>2</v>
      </c>
      <c r="D4662">
        <v>90</v>
      </c>
      <c r="E4662" t="s">
        <v>5</v>
      </c>
      <c r="F4662">
        <v>33</v>
      </c>
      <c r="G4662" t="s">
        <v>1</v>
      </c>
      <c r="H4662" t="s">
        <v>18</v>
      </c>
      <c r="I4662" t="s">
        <v>9</v>
      </c>
    </row>
    <row r="4663" spans="1:9">
      <c r="A4663">
        <v>4662</v>
      </c>
      <c r="B4663">
        <v>1248</v>
      </c>
      <c r="C4663">
        <v>3</v>
      </c>
      <c r="D4663">
        <v>90</v>
      </c>
      <c r="E4663" t="s">
        <v>6</v>
      </c>
      <c r="F4663">
        <v>22</v>
      </c>
      <c r="G4663" t="s">
        <v>1</v>
      </c>
      <c r="H4663" t="s">
        <v>18</v>
      </c>
      <c r="I4663" t="s">
        <v>10</v>
      </c>
    </row>
    <row r="4664" spans="1:9">
      <c r="A4664">
        <v>4663</v>
      </c>
      <c r="B4664">
        <v>1947</v>
      </c>
      <c r="C4664">
        <v>7</v>
      </c>
      <c r="D4664">
        <v>40</v>
      </c>
      <c r="E4664" t="s">
        <v>6</v>
      </c>
      <c r="F4664">
        <v>27</v>
      </c>
      <c r="G4664" t="s">
        <v>2</v>
      </c>
      <c r="H4664" t="s">
        <v>18</v>
      </c>
      <c r="I4664" t="s">
        <v>22</v>
      </c>
    </row>
    <row r="4665" spans="1:9">
      <c r="A4665">
        <v>4664</v>
      </c>
      <c r="B4665">
        <v>247</v>
      </c>
      <c r="C4665">
        <v>3</v>
      </c>
      <c r="D4665">
        <v>206</v>
      </c>
      <c r="E4665" t="s">
        <v>5</v>
      </c>
      <c r="F4665">
        <v>26</v>
      </c>
      <c r="G4665" t="s">
        <v>1</v>
      </c>
      <c r="H4665" t="s">
        <v>17</v>
      </c>
      <c r="I4665" t="s">
        <v>10</v>
      </c>
    </row>
    <row r="4666" spans="1:9">
      <c r="A4666">
        <v>4665</v>
      </c>
      <c r="B4666">
        <v>533</v>
      </c>
      <c r="C4666">
        <v>5</v>
      </c>
      <c r="D4666">
        <v>130</v>
      </c>
      <c r="E4666" t="s">
        <v>6</v>
      </c>
      <c r="F4666">
        <v>18</v>
      </c>
      <c r="G4666" t="s">
        <v>1</v>
      </c>
      <c r="H4666" t="s">
        <v>18</v>
      </c>
      <c r="I4666" t="s">
        <v>12</v>
      </c>
    </row>
    <row r="4667" spans="1:9">
      <c r="A4667">
        <v>4666</v>
      </c>
      <c r="B4667">
        <v>190</v>
      </c>
      <c r="C4667">
        <v>7</v>
      </c>
      <c r="D4667">
        <v>40</v>
      </c>
      <c r="E4667" t="s">
        <v>6</v>
      </c>
      <c r="F4667">
        <v>21</v>
      </c>
      <c r="G4667" t="s">
        <v>2</v>
      </c>
      <c r="H4667" t="s">
        <v>18</v>
      </c>
      <c r="I4667" t="s">
        <v>22</v>
      </c>
    </row>
    <row r="4668" spans="1:9">
      <c r="A4668">
        <v>4667</v>
      </c>
      <c r="B4668">
        <v>2096</v>
      </c>
      <c r="C4668">
        <v>4</v>
      </c>
      <c r="D4668">
        <v>228</v>
      </c>
      <c r="E4668" t="s">
        <v>6</v>
      </c>
      <c r="F4668">
        <v>38</v>
      </c>
      <c r="G4668" t="s">
        <v>1</v>
      </c>
      <c r="H4668" t="s">
        <v>17</v>
      </c>
      <c r="I4668" t="s">
        <v>11</v>
      </c>
    </row>
    <row r="4669" spans="1:9">
      <c r="A4669">
        <v>4668</v>
      </c>
      <c r="B4669">
        <v>1107</v>
      </c>
      <c r="C4669">
        <v>9</v>
      </c>
      <c r="D4669">
        <v>286</v>
      </c>
      <c r="E4669" t="s">
        <v>6</v>
      </c>
      <c r="F4669">
        <v>33</v>
      </c>
      <c r="G4669" t="s">
        <v>2</v>
      </c>
      <c r="H4669" t="s">
        <v>18</v>
      </c>
      <c r="I4669" t="s">
        <v>24</v>
      </c>
    </row>
    <row r="4670" spans="1:9">
      <c r="A4670">
        <v>4669</v>
      </c>
      <c r="B4670">
        <v>844</v>
      </c>
      <c r="C4670">
        <v>1</v>
      </c>
      <c r="D4670">
        <v>90</v>
      </c>
      <c r="E4670" t="s">
        <v>6</v>
      </c>
      <c r="F4670">
        <v>18</v>
      </c>
      <c r="G4670" t="s">
        <v>1</v>
      </c>
      <c r="H4670" t="s">
        <v>18</v>
      </c>
      <c r="I4670" t="s">
        <v>8</v>
      </c>
    </row>
    <row r="4671" spans="1:9">
      <c r="A4671">
        <v>4670</v>
      </c>
      <c r="B4671">
        <v>1365</v>
      </c>
      <c r="C4671">
        <v>5</v>
      </c>
      <c r="D4671">
        <v>106</v>
      </c>
      <c r="E4671" t="s">
        <v>6</v>
      </c>
      <c r="F4671">
        <v>28</v>
      </c>
      <c r="G4671" t="s">
        <v>1</v>
      </c>
      <c r="H4671" t="s">
        <v>18</v>
      </c>
      <c r="I4671" t="s">
        <v>12</v>
      </c>
    </row>
    <row r="4672" spans="1:9">
      <c r="A4672">
        <v>4671</v>
      </c>
      <c r="B4672">
        <v>559</v>
      </c>
      <c r="C4672">
        <v>8</v>
      </c>
      <c r="D4672">
        <v>303</v>
      </c>
      <c r="E4672" t="s">
        <v>6</v>
      </c>
      <c r="F4672">
        <v>26</v>
      </c>
      <c r="G4672" t="s">
        <v>2</v>
      </c>
      <c r="H4672" t="s">
        <v>18</v>
      </c>
      <c r="I4672" t="s">
        <v>23</v>
      </c>
    </row>
    <row r="4673" spans="1:9">
      <c r="A4673">
        <v>4672</v>
      </c>
      <c r="B4673">
        <v>695</v>
      </c>
      <c r="C4673">
        <v>6</v>
      </c>
      <c r="D4673">
        <v>40</v>
      </c>
      <c r="E4673" t="s">
        <v>6</v>
      </c>
      <c r="F4673">
        <v>30</v>
      </c>
      <c r="G4673" t="s">
        <v>2</v>
      </c>
      <c r="H4673" t="s">
        <v>18</v>
      </c>
      <c r="I4673" t="s">
        <v>21</v>
      </c>
    </row>
    <row r="4674" spans="1:9">
      <c r="A4674">
        <v>4673</v>
      </c>
      <c r="B4674">
        <v>1639</v>
      </c>
      <c r="C4674">
        <v>3</v>
      </c>
      <c r="D4674">
        <v>143</v>
      </c>
      <c r="E4674" t="s">
        <v>5</v>
      </c>
      <c r="F4674">
        <v>32</v>
      </c>
      <c r="G4674" t="s">
        <v>1</v>
      </c>
      <c r="H4674" t="s">
        <v>18</v>
      </c>
      <c r="I4674" t="s">
        <v>10</v>
      </c>
    </row>
    <row r="4675" spans="1:9">
      <c r="A4675">
        <v>4674</v>
      </c>
      <c r="B4675">
        <v>1142</v>
      </c>
      <c r="C4675">
        <v>1</v>
      </c>
      <c r="D4675">
        <v>193</v>
      </c>
      <c r="E4675" t="s">
        <v>6</v>
      </c>
      <c r="F4675">
        <v>38</v>
      </c>
      <c r="G4675" t="s">
        <v>1</v>
      </c>
      <c r="H4675" t="s">
        <v>17</v>
      </c>
      <c r="I4675" t="s">
        <v>8</v>
      </c>
    </row>
    <row r="4676" spans="1:9">
      <c r="A4676">
        <v>4675</v>
      </c>
      <c r="B4676">
        <v>1301</v>
      </c>
      <c r="C4676">
        <v>1</v>
      </c>
      <c r="D4676">
        <v>90</v>
      </c>
      <c r="E4676" t="s">
        <v>5</v>
      </c>
      <c r="F4676">
        <v>27</v>
      </c>
      <c r="G4676" t="s">
        <v>1</v>
      </c>
      <c r="H4676" t="s">
        <v>18</v>
      </c>
      <c r="I4676" t="s">
        <v>8</v>
      </c>
    </row>
    <row r="4677" spans="1:9">
      <c r="A4677">
        <v>4676</v>
      </c>
      <c r="B4677">
        <v>1777</v>
      </c>
      <c r="C4677">
        <v>6</v>
      </c>
      <c r="D4677">
        <v>40</v>
      </c>
      <c r="E4677" t="s">
        <v>5</v>
      </c>
      <c r="F4677">
        <v>31</v>
      </c>
      <c r="G4677" t="s">
        <v>2</v>
      </c>
      <c r="H4677" t="s">
        <v>18</v>
      </c>
      <c r="I4677" t="s">
        <v>21</v>
      </c>
    </row>
    <row r="4678" spans="1:9">
      <c r="A4678">
        <v>4677</v>
      </c>
      <c r="B4678">
        <v>26</v>
      </c>
      <c r="C4678">
        <v>3</v>
      </c>
      <c r="D4678">
        <v>232</v>
      </c>
      <c r="E4678" t="s">
        <v>6</v>
      </c>
      <c r="F4678">
        <v>34</v>
      </c>
      <c r="G4678" t="s">
        <v>1</v>
      </c>
      <c r="H4678" t="s">
        <v>18</v>
      </c>
      <c r="I4678" t="s">
        <v>10</v>
      </c>
    </row>
    <row r="4679" spans="1:9">
      <c r="A4679">
        <v>4678</v>
      </c>
      <c r="B4679">
        <v>703</v>
      </c>
      <c r="C4679">
        <v>9</v>
      </c>
      <c r="D4679">
        <v>40</v>
      </c>
      <c r="E4679" t="s">
        <v>5</v>
      </c>
      <c r="F4679">
        <v>31</v>
      </c>
      <c r="G4679" t="s">
        <v>2</v>
      </c>
      <c r="H4679" t="s">
        <v>18</v>
      </c>
      <c r="I4679" t="s">
        <v>24</v>
      </c>
    </row>
    <row r="4680" spans="1:9">
      <c r="A4680">
        <v>4679</v>
      </c>
      <c r="B4680">
        <v>137</v>
      </c>
      <c r="C4680">
        <v>4</v>
      </c>
      <c r="D4680">
        <v>139</v>
      </c>
      <c r="E4680" t="s">
        <v>6</v>
      </c>
      <c r="F4680">
        <v>28</v>
      </c>
      <c r="G4680" t="s">
        <v>1</v>
      </c>
      <c r="H4680" t="s">
        <v>17</v>
      </c>
      <c r="I4680" t="s">
        <v>11</v>
      </c>
    </row>
    <row r="4681" spans="1:9">
      <c r="A4681">
        <v>4680</v>
      </c>
      <c r="B4681">
        <v>1713</v>
      </c>
      <c r="C4681">
        <v>2</v>
      </c>
      <c r="D4681">
        <v>180</v>
      </c>
      <c r="E4681" t="s">
        <v>6</v>
      </c>
      <c r="F4681">
        <v>29</v>
      </c>
      <c r="G4681" t="s">
        <v>1</v>
      </c>
      <c r="H4681" t="s">
        <v>18</v>
      </c>
      <c r="I4681" t="s">
        <v>9</v>
      </c>
    </row>
    <row r="4682" spans="1:9">
      <c r="A4682">
        <v>4681</v>
      </c>
      <c r="B4682">
        <v>519</v>
      </c>
      <c r="C4682">
        <v>1</v>
      </c>
      <c r="D4682">
        <v>166</v>
      </c>
      <c r="E4682" t="s">
        <v>5</v>
      </c>
      <c r="F4682">
        <v>23</v>
      </c>
      <c r="G4682" t="s">
        <v>1</v>
      </c>
      <c r="H4682" t="s">
        <v>17</v>
      </c>
      <c r="I4682" t="s">
        <v>8</v>
      </c>
    </row>
    <row r="4683" spans="1:9">
      <c r="A4683">
        <v>4682</v>
      </c>
      <c r="B4683">
        <v>1024</v>
      </c>
      <c r="C4683">
        <v>1</v>
      </c>
      <c r="D4683">
        <v>144</v>
      </c>
      <c r="E4683" t="s">
        <v>5</v>
      </c>
      <c r="F4683">
        <v>27</v>
      </c>
      <c r="G4683" t="s">
        <v>1</v>
      </c>
      <c r="H4683" t="s">
        <v>18</v>
      </c>
      <c r="I4683" t="s">
        <v>8</v>
      </c>
    </row>
    <row r="4684" spans="1:9">
      <c r="A4684">
        <v>4683</v>
      </c>
      <c r="B4684">
        <v>1032</v>
      </c>
      <c r="C4684">
        <v>8</v>
      </c>
      <c r="D4684">
        <v>40</v>
      </c>
      <c r="E4684" t="s">
        <v>6</v>
      </c>
      <c r="F4684">
        <v>22</v>
      </c>
      <c r="G4684" t="s">
        <v>2</v>
      </c>
      <c r="H4684" t="s">
        <v>18</v>
      </c>
      <c r="I4684" t="s">
        <v>23</v>
      </c>
    </row>
    <row r="4685" spans="1:9">
      <c r="A4685">
        <v>4684</v>
      </c>
      <c r="B4685">
        <v>921</v>
      </c>
      <c r="C4685">
        <v>8</v>
      </c>
      <c r="D4685">
        <v>323</v>
      </c>
      <c r="E4685" t="s">
        <v>5</v>
      </c>
      <c r="F4685">
        <v>33</v>
      </c>
      <c r="G4685" t="s">
        <v>2</v>
      </c>
      <c r="H4685" t="s">
        <v>18</v>
      </c>
      <c r="I4685" t="s">
        <v>23</v>
      </c>
    </row>
    <row r="4686" spans="1:9">
      <c r="A4686">
        <v>4685</v>
      </c>
      <c r="B4686">
        <v>440</v>
      </c>
      <c r="C4686">
        <v>3</v>
      </c>
      <c r="D4686">
        <v>90</v>
      </c>
      <c r="E4686" t="s">
        <v>5</v>
      </c>
      <c r="F4686">
        <v>21</v>
      </c>
      <c r="G4686" t="s">
        <v>1</v>
      </c>
      <c r="H4686" t="s">
        <v>18</v>
      </c>
      <c r="I4686" t="s">
        <v>10</v>
      </c>
    </row>
    <row r="4687" spans="1:9">
      <c r="A4687">
        <v>4686</v>
      </c>
      <c r="B4687">
        <v>1364</v>
      </c>
      <c r="C4687">
        <v>1</v>
      </c>
      <c r="D4687">
        <v>90</v>
      </c>
      <c r="E4687" t="s">
        <v>5</v>
      </c>
      <c r="F4687">
        <v>40</v>
      </c>
      <c r="G4687" t="s">
        <v>1</v>
      </c>
      <c r="H4687" t="s">
        <v>18</v>
      </c>
      <c r="I4687" t="s">
        <v>8</v>
      </c>
    </row>
    <row r="4688" spans="1:9">
      <c r="A4688">
        <v>4687</v>
      </c>
      <c r="B4688">
        <v>894</v>
      </c>
      <c r="C4688">
        <v>7</v>
      </c>
      <c r="D4688">
        <v>40</v>
      </c>
      <c r="E4688" t="s">
        <v>6</v>
      </c>
      <c r="F4688">
        <v>20</v>
      </c>
      <c r="G4688" t="s">
        <v>2</v>
      </c>
      <c r="H4688" t="s">
        <v>18</v>
      </c>
      <c r="I4688" t="s">
        <v>22</v>
      </c>
    </row>
    <row r="4689" spans="1:9">
      <c r="A4689">
        <v>4688</v>
      </c>
      <c r="B4689">
        <v>938</v>
      </c>
      <c r="C4689">
        <v>7</v>
      </c>
      <c r="D4689">
        <v>40</v>
      </c>
      <c r="E4689" t="s">
        <v>5</v>
      </c>
      <c r="F4689">
        <v>35</v>
      </c>
      <c r="G4689" t="s">
        <v>2</v>
      </c>
      <c r="H4689" t="s">
        <v>18</v>
      </c>
      <c r="I4689" t="s">
        <v>22</v>
      </c>
    </row>
    <row r="4690" spans="1:9">
      <c r="A4690">
        <v>4689</v>
      </c>
      <c r="B4690">
        <v>1797</v>
      </c>
      <c r="C4690">
        <v>3</v>
      </c>
      <c r="D4690">
        <v>236</v>
      </c>
      <c r="E4690" t="s">
        <v>5</v>
      </c>
      <c r="F4690">
        <v>27</v>
      </c>
      <c r="G4690" t="s">
        <v>1</v>
      </c>
      <c r="H4690" t="s">
        <v>17</v>
      </c>
      <c r="I4690" t="s">
        <v>10</v>
      </c>
    </row>
    <row r="4691" spans="1:9">
      <c r="A4691">
        <v>4690</v>
      </c>
      <c r="B4691">
        <v>513</v>
      </c>
      <c r="C4691">
        <v>4</v>
      </c>
      <c r="D4691">
        <v>200</v>
      </c>
      <c r="E4691" t="s">
        <v>6</v>
      </c>
      <c r="F4691">
        <v>21</v>
      </c>
      <c r="G4691" t="s">
        <v>1</v>
      </c>
      <c r="H4691" t="s">
        <v>17</v>
      </c>
      <c r="I4691" t="s">
        <v>11</v>
      </c>
    </row>
    <row r="4692" spans="1:9">
      <c r="A4692">
        <v>4691</v>
      </c>
      <c r="B4692">
        <v>1395</v>
      </c>
      <c r="C4692">
        <v>2</v>
      </c>
      <c r="D4692">
        <v>216</v>
      </c>
      <c r="E4692" t="s">
        <v>5</v>
      </c>
      <c r="F4692">
        <v>31</v>
      </c>
      <c r="G4692" t="s">
        <v>1</v>
      </c>
      <c r="H4692" t="s">
        <v>17</v>
      </c>
      <c r="I4692" t="s">
        <v>9</v>
      </c>
    </row>
    <row r="4693" spans="1:9">
      <c r="A4693">
        <v>4692</v>
      </c>
      <c r="B4693">
        <v>5</v>
      </c>
      <c r="C4693">
        <v>9</v>
      </c>
      <c r="D4693">
        <v>40</v>
      </c>
      <c r="E4693" t="s">
        <v>6</v>
      </c>
      <c r="F4693">
        <v>46</v>
      </c>
      <c r="G4693" t="s">
        <v>2</v>
      </c>
      <c r="H4693" t="s">
        <v>18</v>
      </c>
      <c r="I4693" t="s">
        <v>24</v>
      </c>
    </row>
    <row r="4694" spans="1:9">
      <c r="A4694">
        <v>4693</v>
      </c>
      <c r="B4694">
        <v>701</v>
      </c>
      <c r="C4694">
        <v>7</v>
      </c>
      <c r="D4694">
        <v>40</v>
      </c>
      <c r="E4694" t="s">
        <v>6</v>
      </c>
      <c r="F4694">
        <v>26</v>
      </c>
      <c r="G4694" t="s">
        <v>2</v>
      </c>
      <c r="H4694" t="s">
        <v>18</v>
      </c>
      <c r="I4694" t="s">
        <v>22</v>
      </c>
    </row>
    <row r="4695" spans="1:9">
      <c r="A4695">
        <v>4694</v>
      </c>
      <c r="B4695">
        <v>473</v>
      </c>
      <c r="C4695">
        <v>2</v>
      </c>
      <c r="D4695">
        <v>238</v>
      </c>
      <c r="E4695" t="s">
        <v>5</v>
      </c>
      <c r="F4695">
        <v>42</v>
      </c>
      <c r="G4695" t="s">
        <v>1</v>
      </c>
      <c r="H4695" t="s">
        <v>18</v>
      </c>
      <c r="I4695" t="s">
        <v>9</v>
      </c>
    </row>
    <row r="4696" spans="1:9">
      <c r="A4696">
        <v>4695</v>
      </c>
      <c r="B4696">
        <v>995</v>
      </c>
      <c r="C4696">
        <v>6</v>
      </c>
      <c r="D4696">
        <v>90</v>
      </c>
      <c r="E4696" t="s">
        <v>5</v>
      </c>
      <c r="F4696">
        <v>36</v>
      </c>
      <c r="G4696" t="s">
        <v>2</v>
      </c>
      <c r="H4696" t="s">
        <v>18</v>
      </c>
      <c r="I4696" t="s">
        <v>21</v>
      </c>
    </row>
    <row r="4697" spans="1:9">
      <c r="A4697">
        <v>4696</v>
      </c>
      <c r="B4697">
        <v>1619</v>
      </c>
      <c r="C4697">
        <v>2</v>
      </c>
      <c r="D4697">
        <v>159</v>
      </c>
      <c r="E4697" t="s">
        <v>5</v>
      </c>
      <c r="F4697">
        <v>23</v>
      </c>
      <c r="G4697" t="s">
        <v>1</v>
      </c>
      <c r="H4697" t="s">
        <v>18</v>
      </c>
      <c r="I4697" t="s">
        <v>9</v>
      </c>
    </row>
    <row r="4698" spans="1:9">
      <c r="A4698">
        <v>4697</v>
      </c>
      <c r="B4698">
        <v>1827</v>
      </c>
      <c r="C4698">
        <v>5</v>
      </c>
      <c r="D4698">
        <v>187</v>
      </c>
      <c r="E4698" t="s">
        <v>6</v>
      </c>
      <c r="F4698">
        <v>33</v>
      </c>
      <c r="G4698" t="s">
        <v>1</v>
      </c>
      <c r="H4698" t="s">
        <v>18</v>
      </c>
      <c r="I4698" t="s">
        <v>12</v>
      </c>
    </row>
    <row r="4699" spans="1:9">
      <c r="A4699">
        <v>4698</v>
      </c>
      <c r="B4699">
        <v>529</v>
      </c>
      <c r="C4699">
        <v>1</v>
      </c>
      <c r="D4699">
        <v>185</v>
      </c>
      <c r="E4699" t="s">
        <v>6</v>
      </c>
      <c r="F4699">
        <v>19</v>
      </c>
      <c r="G4699" t="s">
        <v>1</v>
      </c>
      <c r="H4699" t="s">
        <v>18</v>
      </c>
      <c r="I4699" t="s">
        <v>8</v>
      </c>
    </row>
    <row r="4700" spans="1:9">
      <c r="A4700">
        <v>4699</v>
      </c>
      <c r="B4700">
        <v>1071</v>
      </c>
      <c r="C4700">
        <v>5</v>
      </c>
      <c r="D4700">
        <v>98</v>
      </c>
      <c r="E4700" t="s">
        <v>5</v>
      </c>
      <c r="F4700">
        <v>24</v>
      </c>
      <c r="G4700" t="s">
        <v>1</v>
      </c>
      <c r="H4700" t="s">
        <v>17</v>
      </c>
      <c r="I4700" t="s">
        <v>12</v>
      </c>
    </row>
    <row r="4701" spans="1:9">
      <c r="A4701">
        <v>4700</v>
      </c>
      <c r="B4701">
        <v>1564</v>
      </c>
      <c r="C4701">
        <v>2</v>
      </c>
      <c r="D4701">
        <v>172</v>
      </c>
      <c r="E4701" t="s">
        <v>6</v>
      </c>
      <c r="F4701">
        <v>22</v>
      </c>
      <c r="G4701" t="s">
        <v>1</v>
      </c>
      <c r="H4701" t="s">
        <v>17</v>
      </c>
      <c r="I4701" t="s">
        <v>9</v>
      </c>
    </row>
    <row r="4702" spans="1:9">
      <c r="A4702">
        <v>4701</v>
      </c>
      <c r="B4702">
        <v>939</v>
      </c>
      <c r="C4702">
        <v>9</v>
      </c>
      <c r="D4702">
        <v>90</v>
      </c>
      <c r="E4702" t="s">
        <v>5</v>
      </c>
      <c r="F4702">
        <v>24</v>
      </c>
      <c r="G4702" t="s">
        <v>2</v>
      </c>
      <c r="H4702" t="s">
        <v>18</v>
      </c>
      <c r="I4702" t="s">
        <v>24</v>
      </c>
    </row>
    <row r="4703" spans="1:9">
      <c r="A4703">
        <v>4702</v>
      </c>
      <c r="B4703">
        <v>765</v>
      </c>
      <c r="C4703">
        <v>1</v>
      </c>
      <c r="D4703">
        <v>191</v>
      </c>
      <c r="E4703" t="s">
        <v>6</v>
      </c>
      <c r="F4703">
        <v>23</v>
      </c>
      <c r="G4703" t="s">
        <v>1</v>
      </c>
      <c r="H4703" t="s">
        <v>18</v>
      </c>
      <c r="I4703" t="s">
        <v>8</v>
      </c>
    </row>
    <row r="4704" spans="1:9">
      <c r="A4704">
        <v>4703</v>
      </c>
      <c r="B4704">
        <v>1241</v>
      </c>
      <c r="C4704">
        <v>2</v>
      </c>
      <c r="D4704">
        <v>162</v>
      </c>
      <c r="E4704" t="s">
        <v>5</v>
      </c>
      <c r="F4704">
        <v>31</v>
      </c>
      <c r="G4704" t="s">
        <v>1</v>
      </c>
      <c r="H4704" t="s">
        <v>17</v>
      </c>
      <c r="I4704" t="s">
        <v>9</v>
      </c>
    </row>
    <row r="4705" spans="1:9">
      <c r="A4705">
        <v>4704</v>
      </c>
      <c r="B4705">
        <v>1938</v>
      </c>
      <c r="C4705">
        <v>5</v>
      </c>
      <c r="D4705">
        <v>192</v>
      </c>
      <c r="E4705" t="s">
        <v>5</v>
      </c>
      <c r="F4705">
        <v>31</v>
      </c>
      <c r="G4705" t="s">
        <v>1</v>
      </c>
      <c r="H4705" t="s">
        <v>18</v>
      </c>
      <c r="I4705" t="s">
        <v>12</v>
      </c>
    </row>
    <row r="4706" spans="1:9">
      <c r="A4706">
        <v>4705</v>
      </c>
      <c r="B4706">
        <v>1228</v>
      </c>
      <c r="C4706">
        <v>7</v>
      </c>
      <c r="D4706">
        <v>40</v>
      </c>
      <c r="E4706" t="s">
        <v>6</v>
      </c>
      <c r="F4706">
        <v>28</v>
      </c>
      <c r="G4706" t="s">
        <v>2</v>
      </c>
      <c r="H4706" t="s">
        <v>18</v>
      </c>
      <c r="I4706" t="s">
        <v>22</v>
      </c>
    </row>
    <row r="4707" spans="1:9">
      <c r="A4707">
        <v>4706</v>
      </c>
      <c r="B4707">
        <v>1353</v>
      </c>
      <c r="C4707">
        <v>3</v>
      </c>
      <c r="D4707">
        <v>145</v>
      </c>
      <c r="E4707" t="s">
        <v>6</v>
      </c>
      <c r="F4707">
        <v>38</v>
      </c>
      <c r="G4707" t="s">
        <v>1</v>
      </c>
      <c r="H4707" t="s">
        <v>17</v>
      </c>
      <c r="I4707" t="s">
        <v>10</v>
      </c>
    </row>
    <row r="4708" spans="1:9">
      <c r="A4708">
        <v>4707</v>
      </c>
      <c r="B4708">
        <v>450</v>
      </c>
      <c r="C4708">
        <v>1</v>
      </c>
      <c r="D4708">
        <v>139</v>
      </c>
      <c r="E4708" t="s">
        <v>5</v>
      </c>
      <c r="F4708">
        <v>39</v>
      </c>
      <c r="G4708" t="s">
        <v>1</v>
      </c>
      <c r="H4708" t="s">
        <v>17</v>
      </c>
      <c r="I4708" t="s">
        <v>8</v>
      </c>
    </row>
    <row r="4709" spans="1:9">
      <c r="A4709">
        <v>4708</v>
      </c>
      <c r="B4709">
        <v>666</v>
      </c>
      <c r="C4709">
        <v>5</v>
      </c>
      <c r="D4709">
        <v>126</v>
      </c>
      <c r="E4709" t="s">
        <v>5</v>
      </c>
      <c r="F4709">
        <v>30</v>
      </c>
      <c r="G4709" t="s">
        <v>1</v>
      </c>
      <c r="H4709" t="s">
        <v>18</v>
      </c>
      <c r="I4709" t="s">
        <v>12</v>
      </c>
    </row>
    <row r="4710" spans="1:9">
      <c r="A4710">
        <v>4709</v>
      </c>
      <c r="B4710">
        <v>1652</v>
      </c>
      <c r="C4710">
        <v>3</v>
      </c>
      <c r="D4710">
        <v>146</v>
      </c>
      <c r="E4710" t="s">
        <v>5</v>
      </c>
      <c r="F4710">
        <v>22</v>
      </c>
      <c r="G4710" t="s">
        <v>1</v>
      </c>
      <c r="H4710" t="s">
        <v>18</v>
      </c>
      <c r="I4710" t="s">
        <v>10</v>
      </c>
    </row>
    <row r="4711" spans="1:9">
      <c r="A4711">
        <v>4710</v>
      </c>
      <c r="B4711">
        <v>1792</v>
      </c>
      <c r="C4711">
        <v>4</v>
      </c>
      <c r="D4711">
        <v>246</v>
      </c>
      <c r="E4711" t="s">
        <v>6</v>
      </c>
      <c r="F4711">
        <v>30</v>
      </c>
      <c r="G4711" t="s">
        <v>1</v>
      </c>
      <c r="H4711" t="s">
        <v>17</v>
      </c>
      <c r="I4711" t="s">
        <v>11</v>
      </c>
    </row>
    <row r="4712" spans="1:9">
      <c r="A4712">
        <v>4711</v>
      </c>
      <c r="B4712">
        <v>251</v>
      </c>
      <c r="C4712">
        <v>7</v>
      </c>
      <c r="D4712">
        <v>232</v>
      </c>
      <c r="E4712" t="s">
        <v>5</v>
      </c>
      <c r="F4712">
        <v>40</v>
      </c>
      <c r="G4712" t="s">
        <v>2</v>
      </c>
      <c r="H4712" t="s">
        <v>18</v>
      </c>
      <c r="I4712" t="s">
        <v>22</v>
      </c>
    </row>
    <row r="4713" spans="1:9">
      <c r="A4713">
        <v>4712</v>
      </c>
      <c r="B4713">
        <v>164</v>
      </c>
      <c r="C4713">
        <v>1</v>
      </c>
      <c r="D4713">
        <v>90</v>
      </c>
      <c r="E4713" t="s">
        <v>5</v>
      </c>
      <c r="F4713">
        <v>21</v>
      </c>
      <c r="G4713" t="s">
        <v>1</v>
      </c>
      <c r="H4713" t="s">
        <v>18</v>
      </c>
      <c r="I4713" t="s">
        <v>8</v>
      </c>
    </row>
    <row r="4714" spans="1:9">
      <c r="A4714">
        <v>4713</v>
      </c>
      <c r="B4714">
        <v>198</v>
      </c>
      <c r="C4714">
        <v>2</v>
      </c>
      <c r="D4714">
        <v>157</v>
      </c>
      <c r="E4714" t="s">
        <v>6</v>
      </c>
      <c r="F4714">
        <v>25</v>
      </c>
      <c r="G4714" t="s">
        <v>1</v>
      </c>
      <c r="H4714" t="s">
        <v>18</v>
      </c>
      <c r="I4714" t="s">
        <v>9</v>
      </c>
    </row>
    <row r="4715" spans="1:9">
      <c r="A4715">
        <v>4714</v>
      </c>
      <c r="B4715">
        <v>1532</v>
      </c>
      <c r="C4715">
        <v>7</v>
      </c>
      <c r="D4715">
        <v>90</v>
      </c>
      <c r="E4715" t="s">
        <v>6</v>
      </c>
      <c r="F4715">
        <v>21</v>
      </c>
      <c r="G4715" t="s">
        <v>2</v>
      </c>
      <c r="H4715" t="s">
        <v>18</v>
      </c>
      <c r="I4715" t="s">
        <v>22</v>
      </c>
    </row>
    <row r="4716" spans="1:9">
      <c r="A4716">
        <v>4715</v>
      </c>
      <c r="B4716">
        <v>207</v>
      </c>
      <c r="C4716">
        <v>6</v>
      </c>
      <c r="D4716">
        <v>175</v>
      </c>
      <c r="E4716" t="s">
        <v>5</v>
      </c>
      <c r="F4716">
        <v>22</v>
      </c>
      <c r="G4716" t="s">
        <v>2</v>
      </c>
      <c r="H4716" t="s">
        <v>18</v>
      </c>
      <c r="I4716" t="s">
        <v>21</v>
      </c>
    </row>
    <row r="4717" spans="1:9">
      <c r="A4717">
        <v>4716</v>
      </c>
      <c r="B4717">
        <v>1482</v>
      </c>
      <c r="C4717">
        <v>2</v>
      </c>
      <c r="D4717">
        <v>90</v>
      </c>
      <c r="E4717" t="s">
        <v>6</v>
      </c>
      <c r="F4717">
        <v>28</v>
      </c>
      <c r="G4717" t="s">
        <v>1</v>
      </c>
      <c r="H4717" t="s">
        <v>18</v>
      </c>
      <c r="I4717" t="s">
        <v>9</v>
      </c>
    </row>
    <row r="4718" spans="1:9">
      <c r="A4718">
        <v>4717</v>
      </c>
      <c r="B4718">
        <v>1997</v>
      </c>
      <c r="C4718">
        <v>2</v>
      </c>
      <c r="D4718">
        <v>191</v>
      </c>
      <c r="E4718" t="s">
        <v>5</v>
      </c>
      <c r="F4718">
        <v>34</v>
      </c>
      <c r="G4718" t="s">
        <v>1</v>
      </c>
      <c r="H4718" t="s">
        <v>18</v>
      </c>
      <c r="I4718" t="s">
        <v>9</v>
      </c>
    </row>
    <row r="4719" spans="1:9">
      <c r="A4719">
        <v>4718</v>
      </c>
      <c r="B4719">
        <v>501</v>
      </c>
      <c r="C4719">
        <v>1</v>
      </c>
      <c r="D4719">
        <v>142</v>
      </c>
      <c r="E4719" t="s">
        <v>5</v>
      </c>
      <c r="F4719">
        <v>33</v>
      </c>
      <c r="G4719" t="s">
        <v>1</v>
      </c>
      <c r="H4719" t="s">
        <v>17</v>
      </c>
      <c r="I4719" t="s">
        <v>8</v>
      </c>
    </row>
    <row r="4720" spans="1:9">
      <c r="A4720">
        <v>4719</v>
      </c>
      <c r="B4720">
        <v>2065</v>
      </c>
      <c r="C4720">
        <v>7</v>
      </c>
      <c r="D4720">
        <v>40</v>
      </c>
      <c r="E4720" t="s">
        <v>5</v>
      </c>
      <c r="F4720">
        <v>27</v>
      </c>
      <c r="G4720" t="s">
        <v>2</v>
      </c>
      <c r="H4720" t="s">
        <v>18</v>
      </c>
      <c r="I4720" t="s">
        <v>22</v>
      </c>
    </row>
    <row r="4721" spans="1:9">
      <c r="A4721">
        <v>4720</v>
      </c>
      <c r="B4721">
        <v>1169</v>
      </c>
      <c r="C4721">
        <v>4</v>
      </c>
      <c r="D4721">
        <v>198</v>
      </c>
      <c r="E4721" t="s">
        <v>6</v>
      </c>
      <c r="F4721">
        <v>29</v>
      </c>
      <c r="G4721" t="s">
        <v>1</v>
      </c>
      <c r="H4721" t="s">
        <v>18</v>
      </c>
      <c r="I4721" t="s">
        <v>11</v>
      </c>
    </row>
    <row r="4722" spans="1:9">
      <c r="A4722">
        <v>4721</v>
      </c>
      <c r="B4722">
        <v>971</v>
      </c>
      <c r="C4722">
        <v>4</v>
      </c>
      <c r="D4722">
        <v>107</v>
      </c>
      <c r="E4722" t="s">
        <v>5</v>
      </c>
      <c r="F4722">
        <v>18</v>
      </c>
      <c r="G4722" t="s">
        <v>1</v>
      </c>
      <c r="H4722" t="s">
        <v>17</v>
      </c>
      <c r="I4722" t="s">
        <v>11</v>
      </c>
    </row>
    <row r="4723" spans="1:9">
      <c r="A4723">
        <v>4722</v>
      </c>
      <c r="B4723">
        <v>1901</v>
      </c>
      <c r="C4723">
        <v>9</v>
      </c>
      <c r="D4723">
        <v>90</v>
      </c>
      <c r="E4723" t="s">
        <v>5</v>
      </c>
      <c r="F4723">
        <v>19</v>
      </c>
      <c r="G4723" t="s">
        <v>2</v>
      </c>
      <c r="H4723" t="s">
        <v>18</v>
      </c>
      <c r="I4723" t="s">
        <v>24</v>
      </c>
    </row>
    <row r="4724" spans="1:9">
      <c r="A4724">
        <v>4723</v>
      </c>
      <c r="B4724">
        <v>80</v>
      </c>
      <c r="C4724">
        <v>1</v>
      </c>
      <c r="D4724">
        <v>242</v>
      </c>
      <c r="E4724" t="s">
        <v>5</v>
      </c>
      <c r="F4724">
        <v>26</v>
      </c>
      <c r="G4724" t="s">
        <v>1</v>
      </c>
      <c r="H4724" t="s">
        <v>17</v>
      </c>
      <c r="I4724" t="s">
        <v>8</v>
      </c>
    </row>
    <row r="4725" spans="1:9">
      <c r="A4725">
        <v>4724</v>
      </c>
      <c r="B4725">
        <v>1441</v>
      </c>
      <c r="C4725">
        <v>5</v>
      </c>
      <c r="D4725">
        <v>159</v>
      </c>
      <c r="E4725" t="s">
        <v>6</v>
      </c>
      <c r="F4725">
        <v>19</v>
      </c>
      <c r="G4725" t="s">
        <v>1</v>
      </c>
      <c r="H4725" t="s">
        <v>18</v>
      </c>
      <c r="I4725" t="s">
        <v>12</v>
      </c>
    </row>
    <row r="4726" spans="1:9">
      <c r="A4726">
        <v>4725</v>
      </c>
      <c r="B4726">
        <v>656</v>
      </c>
      <c r="C4726">
        <v>5</v>
      </c>
      <c r="D4726">
        <v>157</v>
      </c>
      <c r="E4726" t="s">
        <v>6</v>
      </c>
      <c r="F4726">
        <v>29</v>
      </c>
      <c r="G4726" t="s">
        <v>1</v>
      </c>
      <c r="H4726" t="s">
        <v>18</v>
      </c>
      <c r="I4726" t="s">
        <v>12</v>
      </c>
    </row>
    <row r="4727" spans="1:9">
      <c r="A4727">
        <v>4726</v>
      </c>
      <c r="B4727">
        <v>684</v>
      </c>
      <c r="C4727">
        <v>2</v>
      </c>
      <c r="D4727">
        <v>90</v>
      </c>
      <c r="E4727" t="s">
        <v>6</v>
      </c>
      <c r="F4727">
        <v>26</v>
      </c>
      <c r="G4727" t="s">
        <v>1</v>
      </c>
      <c r="H4727" t="s">
        <v>18</v>
      </c>
      <c r="I4727" t="s">
        <v>9</v>
      </c>
    </row>
    <row r="4728" spans="1:9">
      <c r="A4728">
        <v>4727</v>
      </c>
      <c r="B4728">
        <v>583</v>
      </c>
      <c r="C4728">
        <v>6</v>
      </c>
      <c r="D4728">
        <v>90</v>
      </c>
      <c r="E4728" t="s">
        <v>6</v>
      </c>
      <c r="F4728">
        <v>22</v>
      </c>
      <c r="G4728" t="s">
        <v>2</v>
      </c>
      <c r="H4728" t="s">
        <v>18</v>
      </c>
      <c r="I4728" t="s">
        <v>21</v>
      </c>
    </row>
    <row r="4729" spans="1:9">
      <c r="A4729">
        <v>4728</v>
      </c>
      <c r="B4729">
        <v>1286</v>
      </c>
      <c r="C4729">
        <v>7</v>
      </c>
      <c r="D4729">
        <v>40</v>
      </c>
      <c r="E4729" t="s">
        <v>6</v>
      </c>
      <c r="F4729">
        <v>32</v>
      </c>
      <c r="G4729" t="s">
        <v>2</v>
      </c>
      <c r="H4729" t="s">
        <v>18</v>
      </c>
      <c r="I4729" t="s">
        <v>22</v>
      </c>
    </row>
    <row r="4730" spans="1:9">
      <c r="A4730">
        <v>4729</v>
      </c>
      <c r="B4730">
        <v>1030</v>
      </c>
      <c r="C4730">
        <v>4</v>
      </c>
      <c r="D4730">
        <v>188</v>
      </c>
      <c r="E4730" t="s">
        <v>6</v>
      </c>
      <c r="F4730">
        <v>32</v>
      </c>
      <c r="G4730" t="s">
        <v>1</v>
      </c>
      <c r="H4730" t="s">
        <v>17</v>
      </c>
      <c r="I4730" t="s">
        <v>11</v>
      </c>
    </row>
    <row r="4731" spans="1:9">
      <c r="A4731">
        <v>4730</v>
      </c>
      <c r="B4731">
        <v>1664</v>
      </c>
      <c r="C4731">
        <v>5</v>
      </c>
      <c r="D4731">
        <v>126</v>
      </c>
      <c r="E4731" t="s">
        <v>5</v>
      </c>
      <c r="F4731">
        <v>35</v>
      </c>
      <c r="G4731" t="s">
        <v>1</v>
      </c>
      <c r="H4731" t="s">
        <v>18</v>
      </c>
      <c r="I4731" t="s">
        <v>12</v>
      </c>
    </row>
    <row r="4732" spans="1:9">
      <c r="A4732">
        <v>4731</v>
      </c>
      <c r="B4732">
        <v>452</v>
      </c>
      <c r="C4732">
        <v>6</v>
      </c>
      <c r="D4732">
        <v>270</v>
      </c>
      <c r="E4732" t="s">
        <v>6</v>
      </c>
      <c r="F4732">
        <v>23</v>
      </c>
      <c r="G4732" t="s">
        <v>2</v>
      </c>
      <c r="H4732" t="s">
        <v>17</v>
      </c>
      <c r="I4732" t="s">
        <v>21</v>
      </c>
    </row>
    <row r="4733" spans="1:9">
      <c r="A4733">
        <v>4732</v>
      </c>
      <c r="B4733">
        <v>1492</v>
      </c>
      <c r="C4733">
        <v>6</v>
      </c>
      <c r="D4733">
        <v>40</v>
      </c>
      <c r="E4733" t="s">
        <v>6</v>
      </c>
      <c r="F4733">
        <v>23</v>
      </c>
      <c r="G4733" t="s">
        <v>2</v>
      </c>
      <c r="H4733" t="s">
        <v>18</v>
      </c>
      <c r="I4733" t="s">
        <v>21</v>
      </c>
    </row>
    <row r="4734" spans="1:9">
      <c r="A4734">
        <v>4733</v>
      </c>
      <c r="B4734">
        <v>1455</v>
      </c>
      <c r="C4734">
        <v>2</v>
      </c>
      <c r="D4734">
        <v>205</v>
      </c>
      <c r="E4734" t="s">
        <v>6</v>
      </c>
      <c r="F4734">
        <v>47</v>
      </c>
      <c r="G4734" t="s">
        <v>1</v>
      </c>
      <c r="H4734" t="s">
        <v>18</v>
      </c>
      <c r="I4734" t="s">
        <v>9</v>
      </c>
    </row>
    <row r="4735" spans="1:9">
      <c r="A4735">
        <v>4734</v>
      </c>
      <c r="B4735">
        <v>1260</v>
      </c>
      <c r="C4735">
        <v>8</v>
      </c>
      <c r="D4735">
        <v>90</v>
      </c>
      <c r="E4735" t="s">
        <v>6</v>
      </c>
      <c r="F4735">
        <v>31</v>
      </c>
      <c r="G4735" t="s">
        <v>2</v>
      </c>
      <c r="H4735" t="s">
        <v>18</v>
      </c>
      <c r="I4735" t="s">
        <v>23</v>
      </c>
    </row>
    <row r="4736" spans="1:9">
      <c r="A4736">
        <v>4735</v>
      </c>
      <c r="B4736">
        <v>1416</v>
      </c>
      <c r="C4736">
        <v>6</v>
      </c>
      <c r="D4736">
        <v>40</v>
      </c>
      <c r="E4736" t="s">
        <v>6</v>
      </c>
      <c r="F4736">
        <v>29</v>
      </c>
      <c r="G4736" t="s">
        <v>2</v>
      </c>
      <c r="H4736" t="s">
        <v>18</v>
      </c>
      <c r="I4736" t="s">
        <v>21</v>
      </c>
    </row>
    <row r="4737" spans="1:9">
      <c r="A4737">
        <v>4736</v>
      </c>
      <c r="B4737">
        <v>765</v>
      </c>
      <c r="C4737">
        <v>5</v>
      </c>
      <c r="D4737">
        <v>186</v>
      </c>
      <c r="E4737" t="s">
        <v>6</v>
      </c>
      <c r="F4737">
        <v>23</v>
      </c>
      <c r="G4737" t="s">
        <v>1</v>
      </c>
      <c r="H4737" t="s">
        <v>18</v>
      </c>
      <c r="I4737" t="s">
        <v>12</v>
      </c>
    </row>
    <row r="4738" spans="1:9">
      <c r="A4738">
        <v>4737</v>
      </c>
      <c r="B4738">
        <v>4</v>
      </c>
      <c r="C4738">
        <v>6</v>
      </c>
      <c r="D4738">
        <v>40</v>
      </c>
      <c r="E4738" t="s">
        <v>6</v>
      </c>
      <c r="F4738">
        <v>19</v>
      </c>
      <c r="G4738" t="s">
        <v>2</v>
      </c>
      <c r="H4738" t="s">
        <v>18</v>
      </c>
      <c r="I4738" t="s">
        <v>21</v>
      </c>
    </row>
    <row r="4739" spans="1:9">
      <c r="A4739">
        <v>4738</v>
      </c>
      <c r="B4739">
        <v>33</v>
      </c>
      <c r="C4739">
        <v>2</v>
      </c>
      <c r="D4739">
        <v>160</v>
      </c>
      <c r="E4739" t="s">
        <v>6</v>
      </c>
      <c r="F4739">
        <v>28</v>
      </c>
      <c r="G4739" t="s">
        <v>1</v>
      </c>
      <c r="H4739" t="s">
        <v>18</v>
      </c>
      <c r="I4739" t="s">
        <v>9</v>
      </c>
    </row>
    <row r="4740" spans="1:9">
      <c r="A4740">
        <v>4739</v>
      </c>
      <c r="B4740">
        <v>964</v>
      </c>
      <c r="C4740">
        <v>8</v>
      </c>
      <c r="D4740">
        <v>40</v>
      </c>
      <c r="E4740" t="s">
        <v>6</v>
      </c>
      <c r="F4740">
        <v>18</v>
      </c>
      <c r="G4740" t="s">
        <v>2</v>
      </c>
      <c r="H4740" t="s">
        <v>18</v>
      </c>
      <c r="I4740" t="s">
        <v>23</v>
      </c>
    </row>
    <row r="4741" spans="1:9">
      <c r="A4741">
        <v>4740</v>
      </c>
      <c r="B4741">
        <v>1687</v>
      </c>
      <c r="C4741">
        <v>5</v>
      </c>
      <c r="D4741">
        <v>116</v>
      </c>
      <c r="E4741" t="s">
        <v>5</v>
      </c>
      <c r="F4741">
        <v>34</v>
      </c>
      <c r="G4741" t="s">
        <v>1</v>
      </c>
      <c r="H4741" t="s">
        <v>18</v>
      </c>
      <c r="I4741" t="s">
        <v>12</v>
      </c>
    </row>
    <row r="4742" spans="1:9">
      <c r="A4742">
        <v>4741</v>
      </c>
      <c r="B4742">
        <v>1531</v>
      </c>
      <c r="C4742">
        <v>8</v>
      </c>
      <c r="D4742">
        <v>90</v>
      </c>
      <c r="E4742" t="s">
        <v>6</v>
      </c>
      <c r="F4742">
        <v>29</v>
      </c>
      <c r="G4742" t="s">
        <v>2</v>
      </c>
      <c r="H4742" t="s">
        <v>18</v>
      </c>
      <c r="I4742" t="s">
        <v>23</v>
      </c>
    </row>
    <row r="4743" spans="1:9">
      <c r="A4743">
        <v>4742</v>
      </c>
      <c r="B4743">
        <v>691</v>
      </c>
      <c r="C4743">
        <v>1</v>
      </c>
      <c r="D4743">
        <v>161</v>
      </c>
      <c r="E4743" t="s">
        <v>6</v>
      </c>
      <c r="F4743">
        <v>25</v>
      </c>
      <c r="G4743" t="s">
        <v>1</v>
      </c>
      <c r="H4743" t="s">
        <v>18</v>
      </c>
      <c r="I4743" t="s">
        <v>8</v>
      </c>
    </row>
    <row r="4744" spans="1:9">
      <c r="A4744">
        <v>4743</v>
      </c>
      <c r="B4744">
        <v>784</v>
      </c>
      <c r="C4744">
        <v>6</v>
      </c>
      <c r="D4744">
        <v>293</v>
      </c>
      <c r="E4744" t="s">
        <v>6</v>
      </c>
      <c r="F4744">
        <v>34</v>
      </c>
      <c r="G4744" t="s">
        <v>2</v>
      </c>
      <c r="H4744" t="s">
        <v>17</v>
      </c>
      <c r="I4744" t="s">
        <v>21</v>
      </c>
    </row>
    <row r="4745" spans="1:9">
      <c r="A4745">
        <v>4744</v>
      </c>
      <c r="B4745">
        <v>101</v>
      </c>
      <c r="C4745">
        <v>7</v>
      </c>
      <c r="D4745">
        <v>40</v>
      </c>
      <c r="E4745" t="s">
        <v>6</v>
      </c>
      <c r="F4745">
        <v>19</v>
      </c>
      <c r="G4745" t="s">
        <v>2</v>
      </c>
      <c r="H4745" t="s">
        <v>18</v>
      </c>
      <c r="I4745" t="s">
        <v>22</v>
      </c>
    </row>
    <row r="4746" spans="1:9">
      <c r="A4746">
        <v>4745</v>
      </c>
      <c r="B4746">
        <v>1999</v>
      </c>
      <c r="C4746">
        <v>7</v>
      </c>
      <c r="D4746">
        <v>368</v>
      </c>
      <c r="E4746" t="s">
        <v>5</v>
      </c>
      <c r="F4746">
        <v>22</v>
      </c>
      <c r="G4746" t="s">
        <v>2</v>
      </c>
      <c r="H4746" t="s">
        <v>18</v>
      </c>
      <c r="I4746" t="s">
        <v>22</v>
      </c>
    </row>
    <row r="4747" spans="1:9">
      <c r="A4747">
        <v>4746</v>
      </c>
      <c r="B4747">
        <v>1497</v>
      </c>
      <c r="C4747">
        <v>2</v>
      </c>
      <c r="D4747">
        <v>195</v>
      </c>
      <c r="E4747" t="s">
        <v>6</v>
      </c>
      <c r="F4747">
        <v>26</v>
      </c>
      <c r="G4747" t="s">
        <v>1</v>
      </c>
      <c r="H4747" t="s">
        <v>18</v>
      </c>
      <c r="I4747" t="s">
        <v>9</v>
      </c>
    </row>
    <row r="4748" spans="1:9">
      <c r="A4748">
        <v>4747</v>
      </c>
      <c r="B4748">
        <v>1562</v>
      </c>
      <c r="C4748">
        <v>5</v>
      </c>
      <c r="D4748">
        <v>90</v>
      </c>
      <c r="E4748" t="s">
        <v>6</v>
      </c>
      <c r="F4748">
        <v>34</v>
      </c>
      <c r="G4748" t="s">
        <v>1</v>
      </c>
      <c r="H4748" t="s">
        <v>18</v>
      </c>
      <c r="I4748" t="s">
        <v>12</v>
      </c>
    </row>
    <row r="4749" spans="1:9">
      <c r="A4749">
        <v>4748</v>
      </c>
      <c r="B4749">
        <v>552</v>
      </c>
      <c r="C4749">
        <v>3</v>
      </c>
      <c r="D4749">
        <v>123</v>
      </c>
      <c r="E4749" t="s">
        <v>5</v>
      </c>
      <c r="F4749">
        <v>31</v>
      </c>
      <c r="G4749" t="s">
        <v>1</v>
      </c>
      <c r="H4749" t="s">
        <v>18</v>
      </c>
      <c r="I4749" t="s">
        <v>10</v>
      </c>
    </row>
    <row r="4750" spans="1:9">
      <c r="A4750">
        <v>4749</v>
      </c>
      <c r="B4750">
        <v>213</v>
      </c>
      <c r="C4750">
        <v>2</v>
      </c>
      <c r="D4750">
        <v>170</v>
      </c>
      <c r="E4750" t="s">
        <v>5</v>
      </c>
      <c r="F4750">
        <v>27</v>
      </c>
      <c r="G4750" t="s">
        <v>1</v>
      </c>
      <c r="H4750" t="s">
        <v>18</v>
      </c>
      <c r="I4750" t="s">
        <v>9</v>
      </c>
    </row>
    <row r="4751" spans="1:9">
      <c r="A4751">
        <v>4750</v>
      </c>
      <c r="B4751">
        <v>1630</v>
      </c>
      <c r="C4751">
        <v>5</v>
      </c>
      <c r="D4751">
        <v>131</v>
      </c>
      <c r="E4751" t="s">
        <v>6</v>
      </c>
      <c r="F4751">
        <v>35</v>
      </c>
      <c r="G4751" t="s">
        <v>1</v>
      </c>
      <c r="H4751" t="s">
        <v>18</v>
      </c>
      <c r="I4751" t="s">
        <v>12</v>
      </c>
    </row>
    <row r="4752" spans="1:9">
      <c r="A4752">
        <v>4751</v>
      </c>
      <c r="B4752">
        <v>921</v>
      </c>
      <c r="C4752">
        <v>4</v>
      </c>
      <c r="D4752">
        <v>90</v>
      </c>
      <c r="E4752" t="s">
        <v>5</v>
      </c>
      <c r="F4752">
        <v>33</v>
      </c>
      <c r="G4752" t="s">
        <v>1</v>
      </c>
      <c r="H4752" t="s">
        <v>18</v>
      </c>
      <c r="I4752" t="s">
        <v>11</v>
      </c>
    </row>
    <row r="4753" spans="1:9">
      <c r="A4753">
        <v>4752</v>
      </c>
      <c r="B4753">
        <v>1708</v>
      </c>
      <c r="C4753">
        <v>4</v>
      </c>
      <c r="D4753">
        <v>114</v>
      </c>
      <c r="E4753" t="s">
        <v>5</v>
      </c>
      <c r="F4753">
        <v>25</v>
      </c>
      <c r="G4753" t="s">
        <v>1</v>
      </c>
      <c r="H4753" t="s">
        <v>17</v>
      </c>
      <c r="I4753" t="s">
        <v>11</v>
      </c>
    </row>
    <row r="4754" spans="1:9">
      <c r="A4754">
        <v>4753</v>
      </c>
      <c r="B4754">
        <v>322</v>
      </c>
      <c r="C4754">
        <v>5</v>
      </c>
      <c r="D4754">
        <v>202</v>
      </c>
      <c r="E4754" t="s">
        <v>5</v>
      </c>
      <c r="F4754">
        <v>23</v>
      </c>
      <c r="G4754" t="s">
        <v>1</v>
      </c>
      <c r="H4754" t="s">
        <v>17</v>
      </c>
      <c r="I4754" t="s">
        <v>12</v>
      </c>
    </row>
    <row r="4755" spans="1:9">
      <c r="A4755">
        <v>4754</v>
      </c>
      <c r="B4755">
        <v>1161</v>
      </c>
      <c r="C4755">
        <v>8</v>
      </c>
      <c r="D4755">
        <v>355</v>
      </c>
      <c r="E4755" t="s">
        <v>6</v>
      </c>
      <c r="F4755">
        <v>30</v>
      </c>
      <c r="G4755" t="s">
        <v>2</v>
      </c>
      <c r="H4755" t="s">
        <v>18</v>
      </c>
      <c r="I4755" t="s">
        <v>23</v>
      </c>
    </row>
    <row r="4756" spans="1:9">
      <c r="A4756">
        <v>4755</v>
      </c>
      <c r="B4756">
        <v>1490</v>
      </c>
      <c r="C4756">
        <v>2</v>
      </c>
      <c r="D4756">
        <v>175</v>
      </c>
      <c r="E4756" t="s">
        <v>6</v>
      </c>
      <c r="F4756">
        <v>23</v>
      </c>
      <c r="G4756" t="s">
        <v>1</v>
      </c>
      <c r="H4756" t="s">
        <v>18</v>
      </c>
      <c r="I4756" t="s">
        <v>9</v>
      </c>
    </row>
    <row r="4757" spans="1:9">
      <c r="A4757">
        <v>4756</v>
      </c>
      <c r="B4757">
        <v>1314</v>
      </c>
      <c r="C4757">
        <v>7</v>
      </c>
      <c r="D4757">
        <v>40</v>
      </c>
      <c r="E4757" t="s">
        <v>6</v>
      </c>
      <c r="F4757">
        <v>18</v>
      </c>
      <c r="G4757" t="s">
        <v>2</v>
      </c>
      <c r="H4757" t="s">
        <v>18</v>
      </c>
      <c r="I4757" t="s">
        <v>22</v>
      </c>
    </row>
    <row r="4758" spans="1:9">
      <c r="A4758">
        <v>4757</v>
      </c>
      <c r="B4758">
        <v>1401</v>
      </c>
      <c r="C4758">
        <v>5</v>
      </c>
      <c r="D4758">
        <v>170</v>
      </c>
      <c r="E4758" t="s">
        <v>6</v>
      </c>
      <c r="F4758">
        <v>26</v>
      </c>
      <c r="G4758" t="s">
        <v>1</v>
      </c>
      <c r="H4758" t="s">
        <v>18</v>
      </c>
      <c r="I4758" t="s">
        <v>12</v>
      </c>
    </row>
    <row r="4759" spans="1:9">
      <c r="A4759">
        <v>4758</v>
      </c>
      <c r="B4759">
        <v>569</v>
      </c>
      <c r="C4759">
        <v>3</v>
      </c>
      <c r="D4759">
        <v>158</v>
      </c>
      <c r="E4759" t="s">
        <v>5</v>
      </c>
      <c r="F4759">
        <v>30</v>
      </c>
      <c r="G4759" t="s">
        <v>1</v>
      </c>
      <c r="H4759" t="s">
        <v>18</v>
      </c>
      <c r="I4759" t="s">
        <v>10</v>
      </c>
    </row>
    <row r="4760" spans="1:9">
      <c r="A4760">
        <v>4759</v>
      </c>
      <c r="B4760">
        <v>741</v>
      </c>
      <c r="C4760">
        <v>8</v>
      </c>
      <c r="D4760">
        <v>40</v>
      </c>
      <c r="E4760" t="s">
        <v>5</v>
      </c>
      <c r="F4760">
        <v>38</v>
      </c>
      <c r="G4760" t="s">
        <v>2</v>
      </c>
      <c r="H4760" t="s">
        <v>18</v>
      </c>
      <c r="I4760" t="s">
        <v>23</v>
      </c>
    </row>
    <row r="4761" spans="1:9">
      <c r="A4761">
        <v>4760</v>
      </c>
      <c r="B4761">
        <v>620</v>
      </c>
      <c r="C4761">
        <v>5</v>
      </c>
      <c r="D4761">
        <v>88</v>
      </c>
      <c r="E4761" t="s">
        <v>6</v>
      </c>
      <c r="F4761">
        <v>38</v>
      </c>
      <c r="G4761" t="s">
        <v>1</v>
      </c>
      <c r="H4761" t="s">
        <v>18</v>
      </c>
      <c r="I4761" t="s">
        <v>12</v>
      </c>
    </row>
    <row r="4762" spans="1:9">
      <c r="A4762">
        <v>4761</v>
      </c>
      <c r="B4762">
        <v>417</v>
      </c>
      <c r="C4762">
        <v>7</v>
      </c>
      <c r="D4762">
        <v>90</v>
      </c>
      <c r="E4762" t="s">
        <v>5</v>
      </c>
      <c r="F4762">
        <v>24</v>
      </c>
      <c r="G4762" t="s">
        <v>2</v>
      </c>
      <c r="H4762" t="s">
        <v>18</v>
      </c>
      <c r="I4762" t="s">
        <v>22</v>
      </c>
    </row>
    <row r="4763" spans="1:9">
      <c r="A4763">
        <v>4762</v>
      </c>
      <c r="B4763">
        <v>414</v>
      </c>
      <c r="C4763">
        <v>6</v>
      </c>
      <c r="D4763">
        <v>90</v>
      </c>
      <c r="E4763" t="s">
        <v>6</v>
      </c>
      <c r="F4763">
        <v>18</v>
      </c>
      <c r="G4763" t="s">
        <v>2</v>
      </c>
      <c r="H4763" t="s">
        <v>18</v>
      </c>
      <c r="I4763" t="s">
        <v>21</v>
      </c>
    </row>
    <row r="4764" spans="1:9">
      <c r="A4764">
        <v>4763</v>
      </c>
      <c r="B4764">
        <v>454</v>
      </c>
      <c r="C4764">
        <v>7</v>
      </c>
      <c r="D4764">
        <v>40</v>
      </c>
      <c r="E4764" t="s">
        <v>5</v>
      </c>
      <c r="F4764">
        <v>23</v>
      </c>
      <c r="G4764" t="s">
        <v>2</v>
      </c>
      <c r="H4764" t="s">
        <v>18</v>
      </c>
      <c r="I4764" t="s">
        <v>22</v>
      </c>
    </row>
    <row r="4765" spans="1:9">
      <c r="A4765">
        <v>4764</v>
      </c>
      <c r="B4765">
        <v>785</v>
      </c>
      <c r="C4765">
        <v>7</v>
      </c>
      <c r="D4765">
        <v>369</v>
      </c>
      <c r="E4765" t="s">
        <v>6</v>
      </c>
      <c r="F4765">
        <v>30</v>
      </c>
      <c r="G4765" t="s">
        <v>2</v>
      </c>
      <c r="H4765" t="s">
        <v>17</v>
      </c>
      <c r="I4765" t="s">
        <v>22</v>
      </c>
    </row>
    <row r="4766" spans="1:9">
      <c r="A4766">
        <v>4765</v>
      </c>
      <c r="B4766">
        <v>1141</v>
      </c>
      <c r="C4766">
        <v>5</v>
      </c>
      <c r="D4766">
        <v>90</v>
      </c>
      <c r="E4766" t="s">
        <v>5</v>
      </c>
      <c r="F4766">
        <v>21</v>
      </c>
      <c r="G4766" t="s">
        <v>1</v>
      </c>
      <c r="H4766" t="s">
        <v>18</v>
      </c>
      <c r="I4766" t="s">
        <v>12</v>
      </c>
    </row>
    <row r="4767" spans="1:9">
      <c r="A4767">
        <v>4766</v>
      </c>
      <c r="B4767">
        <v>1009</v>
      </c>
      <c r="C4767">
        <v>3</v>
      </c>
      <c r="D4767">
        <v>90</v>
      </c>
      <c r="E4767" t="s">
        <v>5</v>
      </c>
      <c r="F4767">
        <v>21</v>
      </c>
      <c r="G4767" t="s">
        <v>1</v>
      </c>
      <c r="H4767" t="s">
        <v>18</v>
      </c>
      <c r="I4767" t="s">
        <v>10</v>
      </c>
    </row>
    <row r="4768" spans="1:9">
      <c r="A4768">
        <v>4767</v>
      </c>
      <c r="B4768">
        <v>174</v>
      </c>
      <c r="C4768">
        <v>2</v>
      </c>
      <c r="D4768">
        <v>174</v>
      </c>
      <c r="E4768" t="s">
        <v>6</v>
      </c>
      <c r="F4768">
        <v>29</v>
      </c>
      <c r="G4768" t="s">
        <v>1</v>
      </c>
      <c r="H4768" t="s">
        <v>18</v>
      </c>
      <c r="I4768" t="s">
        <v>9</v>
      </c>
    </row>
    <row r="4769" spans="1:9">
      <c r="A4769">
        <v>4768</v>
      </c>
      <c r="B4769">
        <v>361</v>
      </c>
      <c r="C4769">
        <v>9</v>
      </c>
      <c r="D4769">
        <v>90</v>
      </c>
      <c r="E4769" t="s">
        <v>6</v>
      </c>
      <c r="F4769">
        <v>30</v>
      </c>
      <c r="G4769" t="s">
        <v>2</v>
      </c>
      <c r="H4769" t="s">
        <v>18</v>
      </c>
      <c r="I4769" t="s">
        <v>24</v>
      </c>
    </row>
    <row r="4770" spans="1:9">
      <c r="A4770">
        <v>4769</v>
      </c>
      <c r="B4770">
        <v>1105</v>
      </c>
      <c r="C4770">
        <v>9</v>
      </c>
      <c r="D4770">
        <v>157</v>
      </c>
      <c r="E4770" t="s">
        <v>5</v>
      </c>
      <c r="F4770">
        <v>33</v>
      </c>
      <c r="G4770" t="s">
        <v>2</v>
      </c>
      <c r="H4770" t="s">
        <v>18</v>
      </c>
      <c r="I4770" t="s">
        <v>24</v>
      </c>
    </row>
    <row r="4771" spans="1:9">
      <c r="A4771">
        <v>4770</v>
      </c>
      <c r="B4771">
        <v>1526</v>
      </c>
      <c r="C4771">
        <v>9</v>
      </c>
      <c r="D4771">
        <v>378</v>
      </c>
      <c r="E4771" t="s">
        <v>5</v>
      </c>
      <c r="F4771">
        <v>35</v>
      </c>
      <c r="G4771" t="s">
        <v>2</v>
      </c>
      <c r="H4771" t="s">
        <v>17</v>
      </c>
      <c r="I4771" t="s">
        <v>24</v>
      </c>
    </row>
    <row r="4772" spans="1:9">
      <c r="A4772">
        <v>4771</v>
      </c>
      <c r="B4772">
        <v>817</v>
      </c>
      <c r="C4772">
        <v>1</v>
      </c>
      <c r="D4772">
        <v>90</v>
      </c>
      <c r="E4772" t="s">
        <v>5</v>
      </c>
      <c r="F4772">
        <v>27</v>
      </c>
      <c r="G4772" t="s">
        <v>1</v>
      </c>
      <c r="H4772" t="s">
        <v>18</v>
      </c>
      <c r="I4772" t="s">
        <v>8</v>
      </c>
    </row>
    <row r="4773" spans="1:9">
      <c r="A4773">
        <v>4772</v>
      </c>
      <c r="B4773">
        <v>1115</v>
      </c>
      <c r="C4773">
        <v>2</v>
      </c>
      <c r="D4773">
        <v>178</v>
      </c>
      <c r="E4773" t="s">
        <v>6</v>
      </c>
      <c r="F4773">
        <v>22</v>
      </c>
      <c r="G4773" t="s">
        <v>1</v>
      </c>
      <c r="H4773" t="s">
        <v>18</v>
      </c>
      <c r="I4773" t="s">
        <v>9</v>
      </c>
    </row>
    <row r="4774" spans="1:9">
      <c r="A4774">
        <v>4773</v>
      </c>
      <c r="B4774">
        <v>1424</v>
      </c>
      <c r="C4774">
        <v>9</v>
      </c>
      <c r="D4774">
        <v>268</v>
      </c>
      <c r="E4774" t="s">
        <v>5</v>
      </c>
      <c r="F4774">
        <v>27</v>
      </c>
      <c r="G4774" t="s">
        <v>2</v>
      </c>
      <c r="H4774" t="s">
        <v>17</v>
      </c>
      <c r="I4774" t="s">
        <v>24</v>
      </c>
    </row>
    <row r="4775" spans="1:9">
      <c r="A4775">
        <v>4774</v>
      </c>
      <c r="B4775">
        <v>1779</v>
      </c>
      <c r="C4775">
        <v>7</v>
      </c>
      <c r="D4775">
        <v>40</v>
      </c>
      <c r="E4775" t="s">
        <v>6</v>
      </c>
      <c r="F4775">
        <v>23</v>
      </c>
      <c r="G4775" t="s">
        <v>2</v>
      </c>
      <c r="H4775" t="s">
        <v>18</v>
      </c>
      <c r="I4775" t="s">
        <v>22</v>
      </c>
    </row>
    <row r="4776" spans="1:9">
      <c r="A4776">
        <v>4775</v>
      </c>
      <c r="B4776">
        <v>1063</v>
      </c>
      <c r="C4776">
        <v>1</v>
      </c>
      <c r="D4776">
        <v>189</v>
      </c>
      <c r="E4776" t="s">
        <v>6</v>
      </c>
      <c r="F4776">
        <v>32</v>
      </c>
      <c r="G4776" t="s">
        <v>1</v>
      </c>
      <c r="H4776" t="s">
        <v>18</v>
      </c>
      <c r="I4776" t="s">
        <v>8</v>
      </c>
    </row>
    <row r="4777" spans="1:9">
      <c r="A4777">
        <v>4776</v>
      </c>
      <c r="B4777">
        <v>574</v>
      </c>
      <c r="C4777">
        <v>6</v>
      </c>
      <c r="D4777">
        <v>365</v>
      </c>
      <c r="E4777" t="s">
        <v>5</v>
      </c>
      <c r="F4777">
        <v>32</v>
      </c>
      <c r="G4777" t="s">
        <v>2</v>
      </c>
      <c r="H4777" t="s">
        <v>18</v>
      </c>
      <c r="I4777" t="s">
        <v>21</v>
      </c>
    </row>
    <row r="4778" spans="1:9">
      <c r="A4778">
        <v>4777</v>
      </c>
      <c r="B4778">
        <v>86</v>
      </c>
      <c r="C4778">
        <v>2</v>
      </c>
      <c r="D4778">
        <v>201</v>
      </c>
      <c r="E4778" t="s">
        <v>6</v>
      </c>
      <c r="F4778">
        <v>31</v>
      </c>
      <c r="G4778" t="s">
        <v>1</v>
      </c>
      <c r="H4778" t="s">
        <v>17</v>
      </c>
      <c r="I4778" t="s">
        <v>9</v>
      </c>
    </row>
    <row r="4779" spans="1:9">
      <c r="A4779">
        <v>4778</v>
      </c>
      <c r="B4779">
        <v>1253</v>
      </c>
      <c r="C4779">
        <v>5</v>
      </c>
      <c r="D4779">
        <v>139</v>
      </c>
      <c r="E4779" t="s">
        <v>5</v>
      </c>
      <c r="F4779">
        <v>33</v>
      </c>
      <c r="G4779" t="s">
        <v>1</v>
      </c>
      <c r="H4779" t="s">
        <v>17</v>
      </c>
      <c r="I4779" t="s">
        <v>12</v>
      </c>
    </row>
    <row r="4780" spans="1:9">
      <c r="A4780">
        <v>4779</v>
      </c>
      <c r="B4780">
        <v>655</v>
      </c>
      <c r="C4780">
        <v>9</v>
      </c>
      <c r="D4780">
        <v>90</v>
      </c>
      <c r="E4780" t="s">
        <v>6</v>
      </c>
      <c r="F4780">
        <v>30</v>
      </c>
      <c r="G4780" t="s">
        <v>2</v>
      </c>
      <c r="H4780" t="s">
        <v>18</v>
      </c>
      <c r="I4780" t="s">
        <v>24</v>
      </c>
    </row>
    <row r="4781" spans="1:9">
      <c r="A4781">
        <v>4780</v>
      </c>
      <c r="B4781">
        <v>1377</v>
      </c>
      <c r="C4781">
        <v>7</v>
      </c>
      <c r="D4781">
        <v>381</v>
      </c>
      <c r="E4781" t="s">
        <v>5</v>
      </c>
      <c r="F4781">
        <v>24</v>
      </c>
      <c r="G4781" t="s">
        <v>2</v>
      </c>
      <c r="H4781" t="s">
        <v>18</v>
      </c>
      <c r="I4781" t="s">
        <v>22</v>
      </c>
    </row>
    <row r="4782" spans="1:9">
      <c r="A4782">
        <v>4781</v>
      </c>
      <c r="B4782">
        <v>1910</v>
      </c>
      <c r="C4782">
        <v>3</v>
      </c>
      <c r="D4782">
        <v>96</v>
      </c>
      <c r="E4782" t="s">
        <v>5</v>
      </c>
      <c r="F4782">
        <v>35</v>
      </c>
      <c r="G4782" t="s">
        <v>1</v>
      </c>
      <c r="H4782" t="s">
        <v>18</v>
      </c>
      <c r="I4782" t="s">
        <v>10</v>
      </c>
    </row>
    <row r="4783" spans="1:9">
      <c r="A4783">
        <v>4782</v>
      </c>
      <c r="B4783">
        <v>1951</v>
      </c>
      <c r="C4783">
        <v>6</v>
      </c>
      <c r="D4783">
        <v>40</v>
      </c>
      <c r="E4783" t="s">
        <v>5</v>
      </c>
      <c r="F4783">
        <v>44</v>
      </c>
      <c r="G4783" t="s">
        <v>2</v>
      </c>
      <c r="H4783" t="s">
        <v>18</v>
      </c>
      <c r="I4783" t="s">
        <v>21</v>
      </c>
    </row>
    <row r="4784" spans="1:9">
      <c r="A4784">
        <v>4783</v>
      </c>
      <c r="B4784">
        <v>1113</v>
      </c>
      <c r="C4784">
        <v>3</v>
      </c>
      <c r="D4784">
        <v>81</v>
      </c>
      <c r="E4784" t="s">
        <v>6</v>
      </c>
      <c r="F4784">
        <v>29</v>
      </c>
      <c r="G4784" t="s">
        <v>1</v>
      </c>
      <c r="H4784" t="s">
        <v>18</v>
      </c>
      <c r="I4784" t="s">
        <v>10</v>
      </c>
    </row>
    <row r="4785" spans="1:9">
      <c r="A4785">
        <v>4784</v>
      </c>
      <c r="B4785">
        <v>34</v>
      </c>
      <c r="C4785">
        <v>7</v>
      </c>
      <c r="D4785">
        <v>40</v>
      </c>
      <c r="E4785" t="s">
        <v>5</v>
      </c>
      <c r="F4785">
        <v>27</v>
      </c>
      <c r="G4785" t="s">
        <v>2</v>
      </c>
      <c r="H4785" t="s">
        <v>18</v>
      </c>
      <c r="I4785" t="s">
        <v>22</v>
      </c>
    </row>
    <row r="4786" spans="1:9">
      <c r="A4786">
        <v>4785</v>
      </c>
      <c r="B4786">
        <v>2020</v>
      </c>
      <c r="C4786">
        <v>4</v>
      </c>
      <c r="D4786">
        <v>102</v>
      </c>
      <c r="E4786" t="s">
        <v>5</v>
      </c>
      <c r="F4786">
        <v>28</v>
      </c>
      <c r="G4786" t="s">
        <v>1</v>
      </c>
      <c r="H4786" t="s">
        <v>18</v>
      </c>
      <c r="I4786" t="s">
        <v>11</v>
      </c>
    </row>
    <row r="4787" spans="1:9">
      <c r="A4787">
        <v>4786</v>
      </c>
      <c r="B4787">
        <v>1546</v>
      </c>
      <c r="C4787">
        <v>3</v>
      </c>
      <c r="D4787">
        <v>114</v>
      </c>
      <c r="E4787" t="s">
        <v>6</v>
      </c>
      <c r="F4787">
        <v>20</v>
      </c>
      <c r="G4787" t="s">
        <v>1</v>
      </c>
      <c r="H4787" t="s">
        <v>17</v>
      </c>
      <c r="I4787" t="s">
        <v>10</v>
      </c>
    </row>
    <row r="4788" spans="1:9">
      <c r="A4788">
        <v>4787</v>
      </c>
      <c r="B4788">
        <v>1751</v>
      </c>
      <c r="C4788">
        <v>3</v>
      </c>
      <c r="D4788">
        <v>149</v>
      </c>
      <c r="E4788" t="s">
        <v>6</v>
      </c>
      <c r="F4788">
        <v>34</v>
      </c>
      <c r="G4788" t="s">
        <v>1</v>
      </c>
      <c r="H4788" t="s">
        <v>18</v>
      </c>
      <c r="I4788" t="s">
        <v>10</v>
      </c>
    </row>
    <row r="4789" spans="1:9">
      <c r="A4789">
        <v>4788</v>
      </c>
      <c r="B4789">
        <v>356</v>
      </c>
      <c r="C4789">
        <v>6</v>
      </c>
      <c r="D4789">
        <v>90</v>
      </c>
      <c r="E4789" t="s">
        <v>6</v>
      </c>
      <c r="F4789">
        <v>30</v>
      </c>
      <c r="G4789" t="s">
        <v>2</v>
      </c>
      <c r="H4789" t="s">
        <v>18</v>
      </c>
      <c r="I4789" t="s">
        <v>21</v>
      </c>
    </row>
    <row r="4790" spans="1:9">
      <c r="A4790">
        <v>4789</v>
      </c>
      <c r="B4790">
        <v>518</v>
      </c>
      <c r="C4790">
        <v>3</v>
      </c>
      <c r="D4790">
        <v>90</v>
      </c>
      <c r="E4790" t="s">
        <v>6</v>
      </c>
      <c r="F4790">
        <v>22</v>
      </c>
      <c r="G4790" t="s">
        <v>1</v>
      </c>
      <c r="H4790" t="s">
        <v>18</v>
      </c>
      <c r="I4790" t="s">
        <v>10</v>
      </c>
    </row>
    <row r="4791" spans="1:9">
      <c r="A4791">
        <v>4790</v>
      </c>
      <c r="B4791">
        <v>1786</v>
      </c>
      <c r="C4791">
        <v>5</v>
      </c>
      <c r="D4791">
        <v>219</v>
      </c>
      <c r="E4791" t="s">
        <v>6</v>
      </c>
      <c r="F4791">
        <v>23</v>
      </c>
      <c r="G4791" t="s">
        <v>1</v>
      </c>
      <c r="H4791" t="s">
        <v>17</v>
      </c>
      <c r="I4791" t="s">
        <v>12</v>
      </c>
    </row>
    <row r="4792" spans="1:9">
      <c r="A4792">
        <v>4791</v>
      </c>
      <c r="B4792">
        <v>60</v>
      </c>
      <c r="C4792">
        <v>3</v>
      </c>
      <c r="D4792">
        <v>122</v>
      </c>
      <c r="E4792" t="s">
        <v>5</v>
      </c>
      <c r="F4792">
        <v>27</v>
      </c>
      <c r="G4792" t="s">
        <v>1</v>
      </c>
      <c r="H4792" t="s">
        <v>17</v>
      </c>
      <c r="I4792" t="s">
        <v>10</v>
      </c>
    </row>
    <row r="4793" spans="1:9">
      <c r="A4793">
        <v>4792</v>
      </c>
      <c r="B4793">
        <v>1601</v>
      </c>
      <c r="C4793">
        <v>2</v>
      </c>
      <c r="D4793">
        <v>155</v>
      </c>
      <c r="E4793" t="s">
        <v>5</v>
      </c>
      <c r="F4793">
        <v>39</v>
      </c>
      <c r="G4793" t="s">
        <v>1</v>
      </c>
      <c r="H4793" t="s">
        <v>18</v>
      </c>
      <c r="I4793" t="s">
        <v>9</v>
      </c>
    </row>
    <row r="4794" spans="1:9">
      <c r="A4794">
        <v>4793</v>
      </c>
      <c r="B4794">
        <v>1820</v>
      </c>
      <c r="C4794">
        <v>3</v>
      </c>
      <c r="D4794">
        <v>237</v>
      </c>
      <c r="E4794" t="s">
        <v>5</v>
      </c>
      <c r="F4794">
        <v>34</v>
      </c>
      <c r="G4794" t="s">
        <v>1</v>
      </c>
      <c r="H4794" t="s">
        <v>18</v>
      </c>
      <c r="I4794" t="s">
        <v>10</v>
      </c>
    </row>
    <row r="4795" spans="1:9">
      <c r="A4795">
        <v>4794</v>
      </c>
      <c r="B4795">
        <v>934</v>
      </c>
      <c r="C4795">
        <v>1</v>
      </c>
      <c r="D4795">
        <v>180</v>
      </c>
      <c r="E4795" t="s">
        <v>6</v>
      </c>
      <c r="F4795">
        <v>21</v>
      </c>
      <c r="G4795" t="s">
        <v>1</v>
      </c>
      <c r="H4795" t="s">
        <v>18</v>
      </c>
      <c r="I4795" t="s">
        <v>8</v>
      </c>
    </row>
    <row r="4796" spans="1:9">
      <c r="A4796">
        <v>4795</v>
      </c>
      <c r="B4796">
        <v>931</v>
      </c>
      <c r="C4796">
        <v>9</v>
      </c>
      <c r="D4796">
        <v>40</v>
      </c>
      <c r="E4796" t="s">
        <v>5</v>
      </c>
      <c r="F4796">
        <v>19</v>
      </c>
      <c r="G4796" t="s">
        <v>2</v>
      </c>
      <c r="H4796" t="s">
        <v>18</v>
      </c>
      <c r="I4796" t="s">
        <v>24</v>
      </c>
    </row>
    <row r="4797" spans="1:9">
      <c r="A4797">
        <v>4796</v>
      </c>
      <c r="B4797">
        <v>1908</v>
      </c>
      <c r="C4797">
        <v>7</v>
      </c>
      <c r="D4797">
        <v>90</v>
      </c>
      <c r="E4797" t="s">
        <v>5</v>
      </c>
      <c r="F4797">
        <v>24</v>
      </c>
      <c r="G4797" t="s">
        <v>2</v>
      </c>
      <c r="H4797" t="s">
        <v>18</v>
      </c>
      <c r="I4797" t="s">
        <v>22</v>
      </c>
    </row>
    <row r="4798" spans="1:9">
      <c r="A4798">
        <v>4797</v>
      </c>
      <c r="B4798">
        <v>1392</v>
      </c>
      <c r="C4798">
        <v>7</v>
      </c>
      <c r="D4798">
        <v>40</v>
      </c>
      <c r="E4798" t="s">
        <v>6</v>
      </c>
      <c r="F4798">
        <v>29</v>
      </c>
      <c r="G4798" t="s">
        <v>2</v>
      </c>
      <c r="H4798" t="s">
        <v>18</v>
      </c>
      <c r="I4798" t="s">
        <v>22</v>
      </c>
    </row>
    <row r="4799" spans="1:9">
      <c r="A4799">
        <v>4798</v>
      </c>
      <c r="B4799">
        <v>2082</v>
      </c>
      <c r="C4799">
        <v>3</v>
      </c>
      <c r="D4799">
        <v>90</v>
      </c>
      <c r="E4799" t="s">
        <v>6</v>
      </c>
      <c r="F4799">
        <v>23</v>
      </c>
      <c r="G4799" t="s">
        <v>1</v>
      </c>
      <c r="H4799" t="s">
        <v>18</v>
      </c>
      <c r="I4799" t="s">
        <v>10</v>
      </c>
    </row>
    <row r="4800" spans="1:9">
      <c r="A4800">
        <v>4799</v>
      </c>
      <c r="B4800">
        <v>650</v>
      </c>
      <c r="C4800">
        <v>2</v>
      </c>
      <c r="D4800">
        <v>167</v>
      </c>
      <c r="E4800" t="s">
        <v>5</v>
      </c>
      <c r="F4800">
        <v>22</v>
      </c>
      <c r="G4800" t="s">
        <v>1</v>
      </c>
      <c r="H4800" t="s">
        <v>18</v>
      </c>
      <c r="I4800" t="s">
        <v>9</v>
      </c>
    </row>
    <row r="4801" spans="1:9">
      <c r="A4801">
        <v>4800</v>
      </c>
      <c r="B4801">
        <v>28</v>
      </c>
      <c r="C4801">
        <v>3</v>
      </c>
      <c r="D4801">
        <v>94</v>
      </c>
      <c r="E4801" t="s">
        <v>5</v>
      </c>
      <c r="F4801">
        <v>35</v>
      </c>
      <c r="G4801" t="s">
        <v>1</v>
      </c>
      <c r="H4801" t="s">
        <v>18</v>
      </c>
      <c r="I4801" t="s">
        <v>10</v>
      </c>
    </row>
    <row r="4802" spans="1:9">
      <c r="A4802">
        <v>4801</v>
      </c>
      <c r="B4802">
        <v>2035</v>
      </c>
      <c r="C4802">
        <v>9</v>
      </c>
      <c r="D4802">
        <v>40</v>
      </c>
      <c r="E4802" t="s">
        <v>6</v>
      </c>
      <c r="F4802">
        <v>20</v>
      </c>
      <c r="G4802" t="s">
        <v>2</v>
      </c>
      <c r="H4802" t="s">
        <v>18</v>
      </c>
      <c r="I4802" t="s">
        <v>24</v>
      </c>
    </row>
    <row r="4803" spans="1:9">
      <c r="A4803">
        <v>4802</v>
      </c>
      <c r="B4803">
        <v>285</v>
      </c>
      <c r="C4803">
        <v>2</v>
      </c>
      <c r="D4803">
        <v>186</v>
      </c>
      <c r="E4803" t="s">
        <v>5</v>
      </c>
      <c r="F4803">
        <v>31</v>
      </c>
      <c r="G4803" t="s">
        <v>1</v>
      </c>
      <c r="H4803" t="s">
        <v>18</v>
      </c>
      <c r="I4803" t="s">
        <v>9</v>
      </c>
    </row>
    <row r="4804" spans="1:9">
      <c r="A4804">
        <v>4803</v>
      </c>
      <c r="B4804">
        <v>1701</v>
      </c>
      <c r="C4804">
        <v>9</v>
      </c>
      <c r="D4804">
        <v>90</v>
      </c>
      <c r="E4804" t="s">
        <v>6</v>
      </c>
      <c r="F4804">
        <v>23</v>
      </c>
      <c r="G4804" t="s">
        <v>2</v>
      </c>
      <c r="H4804" t="s">
        <v>18</v>
      </c>
      <c r="I4804" t="s">
        <v>24</v>
      </c>
    </row>
    <row r="4805" spans="1:9">
      <c r="A4805">
        <v>4804</v>
      </c>
      <c r="B4805">
        <v>1413</v>
      </c>
      <c r="C4805">
        <v>8</v>
      </c>
      <c r="D4805">
        <v>40</v>
      </c>
      <c r="E4805" t="s">
        <v>5</v>
      </c>
      <c r="F4805">
        <v>25</v>
      </c>
      <c r="G4805" t="s">
        <v>2</v>
      </c>
      <c r="H4805" t="s">
        <v>18</v>
      </c>
      <c r="I4805" t="s">
        <v>23</v>
      </c>
    </row>
    <row r="4806" spans="1:9">
      <c r="A4806">
        <v>4805</v>
      </c>
      <c r="B4806">
        <v>395</v>
      </c>
      <c r="C4806">
        <v>5</v>
      </c>
      <c r="D4806">
        <v>105</v>
      </c>
      <c r="E4806" t="s">
        <v>6</v>
      </c>
      <c r="F4806">
        <v>20</v>
      </c>
      <c r="G4806" t="s">
        <v>1</v>
      </c>
      <c r="H4806" t="s">
        <v>18</v>
      </c>
      <c r="I4806" t="s">
        <v>12</v>
      </c>
    </row>
    <row r="4807" spans="1:9">
      <c r="A4807">
        <v>4806</v>
      </c>
      <c r="B4807">
        <v>1990</v>
      </c>
      <c r="C4807">
        <v>2</v>
      </c>
      <c r="D4807">
        <v>239</v>
      </c>
      <c r="E4807" t="s">
        <v>6</v>
      </c>
      <c r="F4807">
        <v>25</v>
      </c>
      <c r="G4807" t="s">
        <v>1</v>
      </c>
      <c r="H4807" t="s">
        <v>17</v>
      </c>
      <c r="I4807" t="s">
        <v>9</v>
      </c>
    </row>
    <row r="4808" spans="1:9">
      <c r="A4808">
        <v>4807</v>
      </c>
      <c r="B4808">
        <v>270</v>
      </c>
      <c r="C4808">
        <v>2</v>
      </c>
      <c r="D4808">
        <v>90</v>
      </c>
      <c r="E4808" t="s">
        <v>5</v>
      </c>
      <c r="F4808">
        <v>35</v>
      </c>
      <c r="G4808" t="s">
        <v>1</v>
      </c>
      <c r="H4808" t="s">
        <v>18</v>
      </c>
      <c r="I4808" t="s">
        <v>9</v>
      </c>
    </row>
    <row r="4809" spans="1:9">
      <c r="A4809">
        <v>4808</v>
      </c>
      <c r="B4809">
        <v>797</v>
      </c>
      <c r="C4809">
        <v>2</v>
      </c>
      <c r="D4809">
        <v>179</v>
      </c>
      <c r="E4809" t="s">
        <v>5</v>
      </c>
      <c r="F4809">
        <v>34</v>
      </c>
      <c r="G4809" t="s">
        <v>1</v>
      </c>
      <c r="H4809" t="s">
        <v>18</v>
      </c>
      <c r="I4809" t="s">
        <v>9</v>
      </c>
    </row>
    <row r="4810" spans="1:9">
      <c r="A4810">
        <v>4809</v>
      </c>
      <c r="B4810">
        <v>300</v>
      </c>
      <c r="C4810">
        <v>7</v>
      </c>
      <c r="D4810">
        <v>90</v>
      </c>
      <c r="E4810" t="s">
        <v>6</v>
      </c>
      <c r="F4810">
        <v>35</v>
      </c>
      <c r="G4810" t="s">
        <v>2</v>
      </c>
      <c r="H4810" t="s">
        <v>18</v>
      </c>
      <c r="I4810" t="s">
        <v>22</v>
      </c>
    </row>
    <row r="4811" spans="1:9">
      <c r="A4811">
        <v>4810</v>
      </c>
      <c r="B4811">
        <v>1206</v>
      </c>
      <c r="C4811">
        <v>2</v>
      </c>
      <c r="D4811">
        <v>133</v>
      </c>
      <c r="E4811" t="s">
        <v>6</v>
      </c>
      <c r="F4811">
        <v>29</v>
      </c>
      <c r="G4811" t="s">
        <v>1</v>
      </c>
      <c r="H4811" t="s">
        <v>17</v>
      </c>
      <c r="I4811" t="s">
        <v>9</v>
      </c>
    </row>
    <row r="4812" spans="1:9">
      <c r="A4812">
        <v>4811</v>
      </c>
      <c r="B4812">
        <v>198</v>
      </c>
      <c r="C4812">
        <v>8</v>
      </c>
      <c r="D4812">
        <v>317</v>
      </c>
      <c r="E4812" t="s">
        <v>6</v>
      </c>
      <c r="F4812">
        <v>25</v>
      </c>
      <c r="G4812" t="s">
        <v>2</v>
      </c>
      <c r="H4812" t="s">
        <v>18</v>
      </c>
      <c r="I4812" t="s">
        <v>23</v>
      </c>
    </row>
    <row r="4813" spans="1:9">
      <c r="A4813">
        <v>4812</v>
      </c>
      <c r="B4813">
        <v>1715</v>
      </c>
      <c r="C4813">
        <v>2</v>
      </c>
      <c r="D4813">
        <v>182</v>
      </c>
      <c r="E4813" t="s">
        <v>5</v>
      </c>
      <c r="F4813">
        <v>30</v>
      </c>
      <c r="G4813" t="s">
        <v>1</v>
      </c>
      <c r="H4813" t="s">
        <v>18</v>
      </c>
      <c r="I4813" t="s">
        <v>9</v>
      </c>
    </row>
    <row r="4814" spans="1:9">
      <c r="A4814">
        <v>4813</v>
      </c>
      <c r="B4814">
        <v>190</v>
      </c>
      <c r="C4814">
        <v>3</v>
      </c>
      <c r="D4814">
        <v>238</v>
      </c>
      <c r="E4814" t="s">
        <v>6</v>
      </c>
      <c r="F4814">
        <v>21</v>
      </c>
      <c r="G4814" t="s">
        <v>1</v>
      </c>
      <c r="H4814" t="s">
        <v>18</v>
      </c>
      <c r="I4814" t="s">
        <v>10</v>
      </c>
    </row>
    <row r="4815" spans="1:9">
      <c r="A4815">
        <v>4814</v>
      </c>
      <c r="B4815">
        <v>1520</v>
      </c>
      <c r="C4815">
        <v>1</v>
      </c>
      <c r="D4815">
        <v>97</v>
      </c>
      <c r="E4815" t="s">
        <v>6</v>
      </c>
      <c r="F4815">
        <v>26</v>
      </c>
      <c r="G4815" t="s">
        <v>1</v>
      </c>
      <c r="H4815" t="s">
        <v>18</v>
      </c>
      <c r="I4815" t="s">
        <v>8</v>
      </c>
    </row>
    <row r="4816" spans="1:9">
      <c r="A4816">
        <v>4815</v>
      </c>
      <c r="B4816">
        <v>988</v>
      </c>
      <c r="C4816">
        <v>9</v>
      </c>
      <c r="D4816">
        <v>40</v>
      </c>
      <c r="E4816" t="s">
        <v>6</v>
      </c>
      <c r="F4816">
        <v>26</v>
      </c>
      <c r="G4816" t="s">
        <v>2</v>
      </c>
      <c r="H4816" t="s">
        <v>18</v>
      </c>
      <c r="I4816" t="s">
        <v>24</v>
      </c>
    </row>
    <row r="4817" spans="1:9">
      <c r="A4817">
        <v>4816</v>
      </c>
      <c r="B4817">
        <v>2064</v>
      </c>
      <c r="C4817">
        <v>7</v>
      </c>
      <c r="D4817">
        <v>40</v>
      </c>
      <c r="E4817" t="s">
        <v>5</v>
      </c>
      <c r="F4817">
        <v>32</v>
      </c>
      <c r="G4817" t="s">
        <v>2</v>
      </c>
      <c r="H4817" t="s">
        <v>18</v>
      </c>
      <c r="I4817" t="s">
        <v>22</v>
      </c>
    </row>
    <row r="4818" spans="1:9">
      <c r="A4818">
        <v>4817</v>
      </c>
      <c r="B4818">
        <v>272</v>
      </c>
      <c r="C4818">
        <v>4</v>
      </c>
      <c r="D4818">
        <v>223</v>
      </c>
      <c r="E4818" t="s">
        <v>6</v>
      </c>
      <c r="F4818">
        <v>37</v>
      </c>
      <c r="G4818" t="s">
        <v>1</v>
      </c>
      <c r="H4818" t="s">
        <v>18</v>
      </c>
      <c r="I4818" t="s">
        <v>11</v>
      </c>
    </row>
    <row r="4819" spans="1:9">
      <c r="A4819">
        <v>4818</v>
      </c>
      <c r="B4819">
        <v>1043</v>
      </c>
      <c r="C4819">
        <v>5</v>
      </c>
      <c r="D4819">
        <v>144</v>
      </c>
      <c r="E4819" t="s">
        <v>5</v>
      </c>
      <c r="F4819">
        <v>18</v>
      </c>
      <c r="G4819" t="s">
        <v>1</v>
      </c>
      <c r="H4819" t="s">
        <v>18</v>
      </c>
      <c r="I4819" t="s">
        <v>12</v>
      </c>
    </row>
    <row r="4820" spans="1:9">
      <c r="A4820">
        <v>4819</v>
      </c>
      <c r="B4820">
        <v>107</v>
      </c>
      <c r="C4820">
        <v>8</v>
      </c>
      <c r="D4820">
        <v>40</v>
      </c>
      <c r="E4820" t="s">
        <v>5</v>
      </c>
      <c r="F4820">
        <v>34</v>
      </c>
      <c r="G4820" t="s">
        <v>2</v>
      </c>
      <c r="H4820" t="s">
        <v>18</v>
      </c>
      <c r="I4820" t="s">
        <v>23</v>
      </c>
    </row>
    <row r="4821" spans="1:9">
      <c r="A4821">
        <v>4820</v>
      </c>
      <c r="B4821">
        <v>415</v>
      </c>
      <c r="C4821">
        <v>8</v>
      </c>
      <c r="D4821">
        <v>40</v>
      </c>
      <c r="E4821" t="s">
        <v>5</v>
      </c>
      <c r="F4821">
        <v>40</v>
      </c>
      <c r="G4821" t="s">
        <v>2</v>
      </c>
      <c r="H4821" t="s">
        <v>18</v>
      </c>
      <c r="I4821" t="s">
        <v>23</v>
      </c>
    </row>
    <row r="4822" spans="1:9">
      <c r="A4822">
        <v>4821</v>
      </c>
      <c r="B4822">
        <v>335</v>
      </c>
      <c r="C4822">
        <v>5</v>
      </c>
      <c r="D4822">
        <v>125</v>
      </c>
      <c r="E4822" t="s">
        <v>6</v>
      </c>
      <c r="F4822">
        <v>22</v>
      </c>
      <c r="G4822" t="s">
        <v>1</v>
      </c>
      <c r="H4822" t="s">
        <v>18</v>
      </c>
      <c r="I4822" t="s">
        <v>12</v>
      </c>
    </row>
    <row r="4823" spans="1:9">
      <c r="A4823">
        <v>4822</v>
      </c>
      <c r="B4823">
        <v>127</v>
      </c>
      <c r="C4823">
        <v>2</v>
      </c>
      <c r="D4823">
        <v>132</v>
      </c>
      <c r="E4823" t="s">
        <v>5</v>
      </c>
      <c r="F4823">
        <v>40</v>
      </c>
      <c r="G4823" t="s">
        <v>1</v>
      </c>
      <c r="H4823" t="s">
        <v>18</v>
      </c>
      <c r="I4823" t="s">
        <v>9</v>
      </c>
    </row>
    <row r="4824" spans="1:9">
      <c r="A4824">
        <v>4823</v>
      </c>
      <c r="B4824">
        <v>1000</v>
      </c>
      <c r="C4824">
        <v>8</v>
      </c>
      <c r="D4824">
        <v>90</v>
      </c>
      <c r="E4824" t="s">
        <v>6</v>
      </c>
      <c r="F4824">
        <v>30</v>
      </c>
      <c r="G4824" t="s">
        <v>2</v>
      </c>
      <c r="H4824" t="s">
        <v>18</v>
      </c>
      <c r="I4824" t="s">
        <v>23</v>
      </c>
    </row>
    <row r="4825" spans="1:9">
      <c r="A4825">
        <v>4824</v>
      </c>
      <c r="B4825">
        <v>1869</v>
      </c>
      <c r="C4825">
        <v>2</v>
      </c>
      <c r="D4825">
        <v>90</v>
      </c>
      <c r="E4825" t="s">
        <v>6</v>
      </c>
      <c r="F4825">
        <v>33</v>
      </c>
      <c r="G4825" t="s">
        <v>1</v>
      </c>
      <c r="H4825" t="s">
        <v>18</v>
      </c>
      <c r="I4825" t="s">
        <v>9</v>
      </c>
    </row>
    <row r="4826" spans="1:9">
      <c r="A4826">
        <v>4825</v>
      </c>
      <c r="B4826">
        <v>1397</v>
      </c>
      <c r="C4826">
        <v>5</v>
      </c>
      <c r="D4826">
        <v>90</v>
      </c>
      <c r="E4826" t="s">
        <v>5</v>
      </c>
      <c r="F4826">
        <v>27</v>
      </c>
      <c r="G4826" t="s">
        <v>1</v>
      </c>
      <c r="H4826" t="s">
        <v>18</v>
      </c>
      <c r="I4826" t="s">
        <v>12</v>
      </c>
    </row>
    <row r="4827" spans="1:9">
      <c r="A4827">
        <v>4826</v>
      </c>
      <c r="B4827">
        <v>1236</v>
      </c>
      <c r="C4827">
        <v>4</v>
      </c>
      <c r="D4827">
        <v>147</v>
      </c>
      <c r="E4827" t="s">
        <v>5</v>
      </c>
      <c r="F4827">
        <v>24</v>
      </c>
      <c r="G4827" t="s">
        <v>1</v>
      </c>
      <c r="H4827" t="s">
        <v>18</v>
      </c>
      <c r="I4827" t="s">
        <v>11</v>
      </c>
    </row>
    <row r="4828" spans="1:9">
      <c r="A4828">
        <v>4827</v>
      </c>
      <c r="B4828">
        <v>391</v>
      </c>
      <c r="C4828">
        <v>2</v>
      </c>
      <c r="D4828">
        <v>90</v>
      </c>
      <c r="E4828" t="s">
        <v>6</v>
      </c>
      <c r="F4828">
        <v>34</v>
      </c>
      <c r="G4828" t="s">
        <v>1</v>
      </c>
      <c r="H4828" t="s">
        <v>18</v>
      </c>
      <c r="I4828" t="s">
        <v>9</v>
      </c>
    </row>
    <row r="4829" spans="1:9">
      <c r="A4829">
        <v>4828</v>
      </c>
      <c r="B4829">
        <v>2081</v>
      </c>
      <c r="C4829">
        <v>7</v>
      </c>
      <c r="D4829">
        <v>375</v>
      </c>
      <c r="E4829" t="s">
        <v>5</v>
      </c>
      <c r="F4829">
        <v>31</v>
      </c>
      <c r="G4829" t="s">
        <v>2</v>
      </c>
      <c r="H4829" t="s">
        <v>18</v>
      </c>
      <c r="I4829" t="s">
        <v>22</v>
      </c>
    </row>
    <row r="4830" spans="1:9">
      <c r="A4830">
        <v>4829</v>
      </c>
      <c r="B4830">
        <v>1854</v>
      </c>
      <c r="C4830">
        <v>6</v>
      </c>
      <c r="D4830">
        <v>390</v>
      </c>
      <c r="E4830" t="s">
        <v>6</v>
      </c>
      <c r="F4830">
        <v>31</v>
      </c>
      <c r="G4830" t="s">
        <v>2</v>
      </c>
      <c r="H4830" t="s">
        <v>18</v>
      </c>
      <c r="I4830" t="s">
        <v>21</v>
      </c>
    </row>
    <row r="4831" spans="1:9">
      <c r="A4831">
        <v>4830</v>
      </c>
      <c r="B4831">
        <v>887</v>
      </c>
      <c r="C4831">
        <v>5</v>
      </c>
      <c r="D4831">
        <v>153</v>
      </c>
      <c r="E4831" t="s">
        <v>6</v>
      </c>
      <c r="F4831">
        <v>26</v>
      </c>
      <c r="G4831" t="s">
        <v>1</v>
      </c>
      <c r="H4831" t="s">
        <v>17</v>
      </c>
      <c r="I4831" t="s">
        <v>12</v>
      </c>
    </row>
    <row r="4832" spans="1:9">
      <c r="A4832">
        <v>4831</v>
      </c>
      <c r="B4832">
        <v>1572</v>
      </c>
      <c r="C4832">
        <v>5</v>
      </c>
      <c r="D4832">
        <v>173</v>
      </c>
      <c r="E4832" t="s">
        <v>5</v>
      </c>
      <c r="F4832">
        <v>31</v>
      </c>
      <c r="G4832" t="s">
        <v>1</v>
      </c>
      <c r="H4832" t="s">
        <v>17</v>
      </c>
      <c r="I4832" t="s">
        <v>12</v>
      </c>
    </row>
    <row r="4833" spans="1:9">
      <c r="A4833">
        <v>4832</v>
      </c>
      <c r="B4833">
        <v>1022</v>
      </c>
      <c r="C4833">
        <v>5</v>
      </c>
      <c r="D4833">
        <v>167</v>
      </c>
      <c r="E4833" t="s">
        <v>6</v>
      </c>
      <c r="F4833">
        <v>36</v>
      </c>
      <c r="G4833" t="s">
        <v>1</v>
      </c>
      <c r="H4833" t="s">
        <v>18</v>
      </c>
      <c r="I4833" t="s">
        <v>12</v>
      </c>
    </row>
    <row r="4834" spans="1:9">
      <c r="A4834">
        <v>4833</v>
      </c>
      <c r="B4834">
        <v>460</v>
      </c>
      <c r="C4834">
        <v>7</v>
      </c>
      <c r="D4834">
        <v>90</v>
      </c>
      <c r="E4834" t="s">
        <v>5</v>
      </c>
      <c r="F4834">
        <v>33</v>
      </c>
      <c r="G4834" t="s">
        <v>2</v>
      </c>
      <c r="H4834" t="s">
        <v>18</v>
      </c>
      <c r="I4834" t="s">
        <v>22</v>
      </c>
    </row>
    <row r="4835" spans="1:9">
      <c r="A4835">
        <v>4834</v>
      </c>
      <c r="B4835">
        <v>1188</v>
      </c>
      <c r="C4835">
        <v>1</v>
      </c>
      <c r="D4835">
        <v>197</v>
      </c>
      <c r="E4835" t="s">
        <v>6</v>
      </c>
      <c r="F4835">
        <v>27</v>
      </c>
      <c r="G4835" t="s">
        <v>1</v>
      </c>
      <c r="H4835" t="s">
        <v>18</v>
      </c>
      <c r="I4835" t="s">
        <v>8</v>
      </c>
    </row>
    <row r="4836" spans="1:9">
      <c r="A4836">
        <v>4835</v>
      </c>
      <c r="B4836">
        <v>1288</v>
      </c>
      <c r="C4836">
        <v>5</v>
      </c>
      <c r="D4836">
        <v>90</v>
      </c>
      <c r="E4836" t="s">
        <v>5</v>
      </c>
      <c r="F4836">
        <v>36</v>
      </c>
      <c r="G4836" t="s">
        <v>1</v>
      </c>
      <c r="H4836" t="s">
        <v>18</v>
      </c>
      <c r="I4836" t="s">
        <v>12</v>
      </c>
    </row>
    <row r="4837" spans="1:9">
      <c r="A4837">
        <v>4836</v>
      </c>
      <c r="B4837">
        <v>527</v>
      </c>
      <c r="C4837">
        <v>8</v>
      </c>
      <c r="D4837">
        <v>230</v>
      </c>
      <c r="E4837" t="s">
        <v>6</v>
      </c>
      <c r="F4837">
        <v>26</v>
      </c>
      <c r="G4837" t="s">
        <v>2</v>
      </c>
      <c r="H4837" t="s">
        <v>17</v>
      </c>
      <c r="I4837" t="s">
        <v>23</v>
      </c>
    </row>
    <row r="4838" spans="1:9">
      <c r="A4838">
        <v>4837</v>
      </c>
      <c r="B4838">
        <v>757</v>
      </c>
      <c r="C4838">
        <v>7</v>
      </c>
      <c r="D4838">
        <v>40</v>
      </c>
      <c r="E4838" t="s">
        <v>6</v>
      </c>
      <c r="F4838">
        <v>24</v>
      </c>
      <c r="G4838" t="s">
        <v>2</v>
      </c>
      <c r="H4838" t="s">
        <v>18</v>
      </c>
      <c r="I4838" t="s">
        <v>22</v>
      </c>
    </row>
    <row r="4839" spans="1:9">
      <c r="A4839">
        <v>4838</v>
      </c>
      <c r="B4839">
        <v>1082</v>
      </c>
      <c r="C4839">
        <v>7</v>
      </c>
      <c r="D4839">
        <v>359</v>
      </c>
      <c r="E4839" t="s">
        <v>6</v>
      </c>
      <c r="F4839">
        <v>24</v>
      </c>
      <c r="G4839" t="s">
        <v>2</v>
      </c>
      <c r="H4839" t="s">
        <v>17</v>
      </c>
      <c r="I4839" t="s">
        <v>22</v>
      </c>
    </row>
    <row r="4840" spans="1:9">
      <c r="A4840">
        <v>4839</v>
      </c>
      <c r="B4840">
        <v>723</v>
      </c>
      <c r="C4840">
        <v>3</v>
      </c>
      <c r="D4840">
        <v>173</v>
      </c>
      <c r="E4840" t="s">
        <v>5</v>
      </c>
      <c r="F4840">
        <v>32</v>
      </c>
      <c r="G4840" t="s">
        <v>1</v>
      </c>
      <c r="H4840" t="s">
        <v>17</v>
      </c>
      <c r="I4840" t="s">
        <v>10</v>
      </c>
    </row>
    <row r="4841" spans="1:9">
      <c r="A4841">
        <v>4840</v>
      </c>
      <c r="B4841">
        <v>294</v>
      </c>
      <c r="C4841">
        <v>5</v>
      </c>
      <c r="D4841">
        <v>204</v>
      </c>
      <c r="E4841" t="s">
        <v>6</v>
      </c>
      <c r="F4841">
        <v>19</v>
      </c>
      <c r="G4841" t="s">
        <v>1</v>
      </c>
      <c r="H4841" t="s">
        <v>17</v>
      </c>
      <c r="I4841" t="s">
        <v>12</v>
      </c>
    </row>
    <row r="4842" spans="1:9">
      <c r="A4842">
        <v>4841</v>
      </c>
      <c r="B4842">
        <v>1994</v>
      </c>
      <c r="C4842">
        <v>4</v>
      </c>
      <c r="D4842">
        <v>151</v>
      </c>
      <c r="E4842" t="s">
        <v>5</v>
      </c>
      <c r="F4842">
        <v>34</v>
      </c>
      <c r="G4842" t="s">
        <v>1</v>
      </c>
      <c r="H4842" t="s">
        <v>18</v>
      </c>
      <c r="I4842" t="s">
        <v>11</v>
      </c>
    </row>
    <row r="4843" spans="1:9">
      <c r="A4843">
        <v>4842</v>
      </c>
      <c r="B4843">
        <v>1818</v>
      </c>
      <c r="C4843">
        <v>4</v>
      </c>
      <c r="D4843">
        <v>81</v>
      </c>
      <c r="E4843" t="s">
        <v>5</v>
      </c>
      <c r="F4843">
        <v>30</v>
      </c>
      <c r="G4843" t="s">
        <v>1</v>
      </c>
      <c r="H4843" t="s">
        <v>18</v>
      </c>
      <c r="I4843" t="s">
        <v>11</v>
      </c>
    </row>
    <row r="4844" spans="1:9">
      <c r="A4844">
        <v>4843</v>
      </c>
      <c r="B4844">
        <v>1459</v>
      </c>
      <c r="C4844">
        <v>1</v>
      </c>
      <c r="D4844">
        <v>90</v>
      </c>
      <c r="E4844" t="s">
        <v>5</v>
      </c>
      <c r="F4844">
        <v>24</v>
      </c>
      <c r="G4844" t="s">
        <v>1</v>
      </c>
      <c r="H4844" t="s">
        <v>18</v>
      </c>
      <c r="I4844" t="s">
        <v>8</v>
      </c>
    </row>
    <row r="4845" spans="1:9">
      <c r="A4845">
        <v>4844</v>
      </c>
      <c r="B4845">
        <v>1960</v>
      </c>
      <c r="C4845">
        <v>2</v>
      </c>
      <c r="D4845">
        <v>151</v>
      </c>
      <c r="E4845" t="s">
        <v>5</v>
      </c>
      <c r="F4845">
        <v>29</v>
      </c>
      <c r="G4845" t="s">
        <v>1</v>
      </c>
      <c r="H4845" t="s">
        <v>18</v>
      </c>
      <c r="I4845" t="s">
        <v>9</v>
      </c>
    </row>
    <row r="4846" spans="1:9">
      <c r="A4846">
        <v>4845</v>
      </c>
      <c r="B4846">
        <v>1552</v>
      </c>
      <c r="C4846">
        <v>2</v>
      </c>
      <c r="D4846">
        <v>176</v>
      </c>
      <c r="E4846" t="s">
        <v>6</v>
      </c>
      <c r="F4846">
        <v>22</v>
      </c>
      <c r="G4846" t="s">
        <v>1</v>
      </c>
      <c r="H4846" t="s">
        <v>18</v>
      </c>
      <c r="I4846" t="s">
        <v>9</v>
      </c>
    </row>
    <row r="4847" spans="1:9">
      <c r="A4847">
        <v>4846</v>
      </c>
      <c r="B4847">
        <v>1004</v>
      </c>
      <c r="C4847">
        <v>1</v>
      </c>
      <c r="D4847">
        <v>134</v>
      </c>
      <c r="E4847" t="s">
        <v>5</v>
      </c>
      <c r="F4847">
        <v>27</v>
      </c>
      <c r="G4847" t="s">
        <v>1</v>
      </c>
      <c r="H4847" t="s">
        <v>18</v>
      </c>
      <c r="I4847" t="s">
        <v>8</v>
      </c>
    </row>
    <row r="4848" spans="1:9">
      <c r="A4848">
        <v>4847</v>
      </c>
      <c r="B4848">
        <v>811</v>
      </c>
      <c r="C4848">
        <v>8</v>
      </c>
      <c r="D4848">
        <v>90</v>
      </c>
      <c r="E4848" t="s">
        <v>6</v>
      </c>
      <c r="F4848">
        <v>21</v>
      </c>
      <c r="G4848" t="s">
        <v>2</v>
      </c>
      <c r="H4848" t="s">
        <v>18</v>
      </c>
      <c r="I4848" t="s">
        <v>23</v>
      </c>
    </row>
    <row r="4849" spans="1:9">
      <c r="A4849">
        <v>4848</v>
      </c>
      <c r="B4849">
        <v>147</v>
      </c>
      <c r="C4849">
        <v>2</v>
      </c>
      <c r="D4849">
        <v>90</v>
      </c>
      <c r="E4849" t="s">
        <v>6</v>
      </c>
      <c r="F4849">
        <v>32</v>
      </c>
      <c r="G4849" t="s">
        <v>1</v>
      </c>
      <c r="H4849" t="s">
        <v>18</v>
      </c>
      <c r="I4849" t="s">
        <v>9</v>
      </c>
    </row>
    <row r="4850" spans="1:9">
      <c r="A4850">
        <v>4849</v>
      </c>
      <c r="B4850">
        <v>1008</v>
      </c>
      <c r="C4850">
        <v>6</v>
      </c>
      <c r="D4850">
        <v>40</v>
      </c>
      <c r="E4850" t="s">
        <v>6</v>
      </c>
      <c r="F4850">
        <v>24</v>
      </c>
      <c r="G4850" t="s">
        <v>2</v>
      </c>
      <c r="H4850" t="s">
        <v>18</v>
      </c>
      <c r="I4850" t="s">
        <v>21</v>
      </c>
    </row>
    <row r="4851" spans="1:9">
      <c r="A4851">
        <v>4850</v>
      </c>
      <c r="B4851">
        <v>1748</v>
      </c>
      <c r="C4851">
        <v>1</v>
      </c>
      <c r="D4851">
        <v>90</v>
      </c>
      <c r="E4851" t="s">
        <v>6</v>
      </c>
      <c r="F4851">
        <v>34</v>
      </c>
      <c r="G4851" t="s">
        <v>1</v>
      </c>
      <c r="H4851" t="s">
        <v>18</v>
      </c>
      <c r="I4851" t="s">
        <v>8</v>
      </c>
    </row>
    <row r="4852" spans="1:9">
      <c r="A4852">
        <v>4851</v>
      </c>
      <c r="B4852">
        <v>587</v>
      </c>
      <c r="C4852">
        <v>7</v>
      </c>
      <c r="D4852">
        <v>40</v>
      </c>
      <c r="E4852" t="s">
        <v>6</v>
      </c>
      <c r="F4852">
        <v>32</v>
      </c>
      <c r="G4852" t="s">
        <v>2</v>
      </c>
      <c r="H4852" t="s">
        <v>18</v>
      </c>
      <c r="I4852" t="s">
        <v>22</v>
      </c>
    </row>
    <row r="4853" spans="1:9">
      <c r="A4853">
        <v>4852</v>
      </c>
      <c r="B4853">
        <v>295</v>
      </c>
      <c r="C4853">
        <v>3</v>
      </c>
      <c r="D4853">
        <v>127</v>
      </c>
      <c r="E4853" t="s">
        <v>6</v>
      </c>
      <c r="F4853">
        <v>35</v>
      </c>
      <c r="G4853" t="s">
        <v>1</v>
      </c>
      <c r="H4853" t="s">
        <v>18</v>
      </c>
      <c r="I4853" t="s">
        <v>10</v>
      </c>
    </row>
    <row r="4854" spans="1:9">
      <c r="A4854">
        <v>4853</v>
      </c>
      <c r="B4854">
        <v>1001</v>
      </c>
      <c r="C4854">
        <v>6</v>
      </c>
      <c r="D4854">
        <v>40</v>
      </c>
      <c r="E4854" t="s">
        <v>6</v>
      </c>
      <c r="F4854">
        <v>31</v>
      </c>
      <c r="G4854" t="s">
        <v>2</v>
      </c>
      <c r="H4854" t="s">
        <v>18</v>
      </c>
      <c r="I4854" t="s">
        <v>21</v>
      </c>
    </row>
    <row r="4855" spans="1:9">
      <c r="A4855">
        <v>4854</v>
      </c>
      <c r="B4855">
        <v>2065</v>
      </c>
      <c r="C4855">
        <v>3</v>
      </c>
      <c r="D4855">
        <v>90</v>
      </c>
      <c r="E4855" t="s">
        <v>5</v>
      </c>
      <c r="F4855">
        <v>27</v>
      </c>
      <c r="G4855" t="s">
        <v>1</v>
      </c>
      <c r="H4855" t="s">
        <v>18</v>
      </c>
      <c r="I4855" t="s">
        <v>10</v>
      </c>
    </row>
    <row r="4856" spans="1:9">
      <c r="A4856">
        <v>4855</v>
      </c>
      <c r="B4856">
        <v>448</v>
      </c>
      <c r="C4856">
        <v>8</v>
      </c>
      <c r="D4856">
        <v>90</v>
      </c>
      <c r="E4856" t="s">
        <v>6</v>
      </c>
      <c r="F4856">
        <v>35</v>
      </c>
      <c r="G4856" t="s">
        <v>2</v>
      </c>
      <c r="H4856" t="s">
        <v>18</v>
      </c>
      <c r="I4856" t="s">
        <v>23</v>
      </c>
    </row>
    <row r="4857" spans="1:9">
      <c r="A4857">
        <v>4856</v>
      </c>
      <c r="B4857">
        <v>1501</v>
      </c>
      <c r="C4857">
        <v>3</v>
      </c>
      <c r="D4857">
        <v>154</v>
      </c>
      <c r="E4857" t="s">
        <v>6</v>
      </c>
      <c r="F4857">
        <v>26</v>
      </c>
      <c r="G4857" t="s">
        <v>1</v>
      </c>
      <c r="H4857" t="s">
        <v>18</v>
      </c>
      <c r="I4857" t="s">
        <v>10</v>
      </c>
    </row>
    <row r="4858" spans="1:9">
      <c r="A4858">
        <v>4857</v>
      </c>
      <c r="B4858">
        <v>267</v>
      </c>
      <c r="C4858">
        <v>5</v>
      </c>
      <c r="D4858">
        <v>196</v>
      </c>
      <c r="E4858" t="s">
        <v>6</v>
      </c>
      <c r="F4858">
        <v>29</v>
      </c>
      <c r="G4858" t="s">
        <v>1</v>
      </c>
      <c r="H4858" t="s">
        <v>18</v>
      </c>
      <c r="I4858" t="s">
        <v>12</v>
      </c>
    </row>
    <row r="4859" spans="1:9">
      <c r="A4859">
        <v>4858</v>
      </c>
      <c r="B4859">
        <v>665</v>
      </c>
      <c r="C4859">
        <v>8</v>
      </c>
      <c r="D4859">
        <v>40</v>
      </c>
      <c r="E4859" t="s">
        <v>5</v>
      </c>
      <c r="F4859">
        <v>29</v>
      </c>
      <c r="G4859" t="s">
        <v>2</v>
      </c>
      <c r="H4859" t="s">
        <v>18</v>
      </c>
      <c r="I4859" t="s">
        <v>23</v>
      </c>
    </row>
    <row r="4860" spans="1:9">
      <c r="A4860">
        <v>4859</v>
      </c>
      <c r="B4860">
        <v>1391</v>
      </c>
      <c r="C4860">
        <v>4</v>
      </c>
      <c r="D4860">
        <v>237</v>
      </c>
      <c r="E4860" t="s">
        <v>5</v>
      </c>
      <c r="F4860">
        <v>21</v>
      </c>
      <c r="G4860" t="s">
        <v>1</v>
      </c>
      <c r="H4860" t="s">
        <v>18</v>
      </c>
      <c r="I4860" t="s">
        <v>11</v>
      </c>
    </row>
    <row r="4861" spans="1:9">
      <c r="A4861">
        <v>4860</v>
      </c>
      <c r="B4861">
        <v>1727</v>
      </c>
      <c r="C4861">
        <v>3</v>
      </c>
      <c r="D4861">
        <v>118</v>
      </c>
      <c r="E4861" t="s">
        <v>6</v>
      </c>
      <c r="F4861">
        <v>30</v>
      </c>
      <c r="G4861" t="s">
        <v>1</v>
      </c>
      <c r="H4861" t="s">
        <v>18</v>
      </c>
      <c r="I4861" t="s">
        <v>10</v>
      </c>
    </row>
    <row r="4862" spans="1:9">
      <c r="A4862">
        <v>4861</v>
      </c>
      <c r="B4862">
        <v>389</v>
      </c>
      <c r="C4862">
        <v>3</v>
      </c>
      <c r="D4862">
        <v>171</v>
      </c>
      <c r="E4862" t="s">
        <v>5</v>
      </c>
      <c r="F4862">
        <v>24</v>
      </c>
      <c r="G4862" t="s">
        <v>1</v>
      </c>
      <c r="H4862" t="s">
        <v>17</v>
      </c>
      <c r="I4862" t="s">
        <v>10</v>
      </c>
    </row>
    <row r="4863" spans="1:9">
      <c r="A4863">
        <v>4862</v>
      </c>
      <c r="B4863">
        <v>1492</v>
      </c>
      <c r="C4863">
        <v>9</v>
      </c>
      <c r="D4863">
        <v>40</v>
      </c>
      <c r="E4863" t="s">
        <v>6</v>
      </c>
      <c r="F4863">
        <v>23</v>
      </c>
      <c r="G4863" t="s">
        <v>2</v>
      </c>
      <c r="H4863" t="s">
        <v>18</v>
      </c>
      <c r="I4863" t="s">
        <v>24</v>
      </c>
    </row>
    <row r="4864" spans="1:9">
      <c r="A4864">
        <v>4863</v>
      </c>
      <c r="B4864">
        <v>318</v>
      </c>
      <c r="C4864">
        <v>2</v>
      </c>
      <c r="D4864">
        <v>162</v>
      </c>
      <c r="E4864" t="s">
        <v>6</v>
      </c>
      <c r="F4864">
        <v>25</v>
      </c>
      <c r="G4864" t="s">
        <v>1</v>
      </c>
      <c r="H4864" t="s">
        <v>17</v>
      </c>
      <c r="I4864" t="s">
        <v>9</v>
      </c>
    </row>
    <row r="4865" spans="1:9">
      <c r="A4865">
        <v>4864</v>
      </c>
      <c r="B4865">
        <v>426</v>
      </c>
      <c r="C4865">
        <v>5</v>
      </c>
      <c r="D4865">
        <v>197</v>
      </c>
      <c r="E4865" t="s">
        <v>6</v>
      </c>
      <c r="F4865">
        <v>18</v>
      </c>
      <c r="G4865" t="s">
        <v>1</v>
      </c>
      <c r="H4865" t="s">
        <v>18</v>
      </c>
      <c r="I4865" t="s">
        <v>12</v>
      </c>
    </row>
    <row r="4866" spans="1:9">
      <c r="A4866">
        <v>4865</v>
      </c>
      <c r="B4866">
        <v>2083</v>
      </c>
      <c r="C4866">
        <v>1</v>
      </c>
      <c r="D4866">
        <v>90</v>
      </c>
      <c r="E4866" t="s">
        <v>5</v>
      </c>
      <c r="F4866">
        <v>33</v>
      </c>
      <c r="G4866" t="s">
        <v>1</v>
      </c>
      <c r="H4866" t="s">
        <v>18</v>
      </c>
      <c r="I4866" t="s">
        <v>8</v>
      </c>
    </row>
    <row r="4867" spans="1:9">
      <c r="A4867">
        <v>4866</v>
      </c>
      <c r="B4867">
        <v>685</v>
      </c>
      <c r="C4867">
        <v>7</v>
      </c>
      <c r="D4867">
        <v>333</v>
      </c>
      <c r="E4867" t="s">
        <v>5</v>
      </c>
      <c r="F4867">
        <v>31</v>
      </c>
      <c r="G4867" t="s">
        <v>2</v>
      </c>
      <c r="H4867" t="s">
        <v>17</v>
      </c>
      <c r="I4867" t="s">
        <v>22</v>
      </c>
    </row>
    <row r="4868" spans="1:9">
      <c r="A4868">
        <v>4867</v>
      </c>
      <c r="B4868">
        <v>1677</v>
      </c>
      <c r="C4868">
        <v>3</v>
      </c>
      <c r="D4868">
        <v>90</v>
      </c>
      <c r="E4868" t="s">
        <v>5</v>
      </c>
      <c r="F4868">
        <v>33</v>
      </c>
      <c r="G4868" t="s">
        <v>1</v>
      </c>
      <c r="H4868" t="s">
        <v>18</v>
      </c>
      <c r="I4868" t="s">
        <v>10</v>
      </c>
    </row>
    <row r="4869" spans="1:9">
      <c r="A4869">
        <v>4868</v>
      </c>
      <c r="B4869">
        <v>738</v>
      </c>
      <c r="C4869">
        <v>6</v>
      </c>
      <c r="D4869">
        <v>40</v>
      </c>
      <c r="E4869" t="s">
        <v>5</v>
      </c>
      <c r="F4869">
        <v>34</v>
      </c>
      <c r="G4869" t="s">
        <v>2</v>
      </c>
      <c r="H4869" t="s">
        <v>18</v>
      </c>
      <c r="I4869" t="s">
        <v>21</v>
      </c>
    </row>
    <row r="4870" spans="1:9">
      <c r="A4870">
        <v>4869</v>
      </c>
      <c r="B4870">
        <v>1691</v>
      </c>
      <c r="C4870">
        <v>9</v>
      </c>
      <c r="D4870">
        <v>201</v>
      </c>
      <c r="E4870" t="s">
        <v>6</v>
      </c>
      <c r="F4870">
        <v>21</v>
      </c>
      <c r="G4870" t="s">
        <v>2</v>
      </c>
      <c r="H4870" t="s">
        <v>17</v>
      </c>
      <c r="I4870" t="s">
        <v>24</v>
      </c>
    </row>
    <row r="4871" spans="1:9">
      <c r="A4871">
        <v>4870</v>
      </c>
      <c r="B4871">
        <v>1008</v>
      </c>
      <c r="C4871">
        <v>5</v>
      </c>
      <c r="D4871">
        <v>148</v>
      </c>
      <c r="E4871" t="s">
        <v>6</v>
      </c>
      <c r="F4871">
        <v>24</v>
      </c>
      <c r="G4871" t="s">
        <v>1</v>
      </c>
      <c r="H4871" t="s">
        <v>17</v>
      </c>
      <c r="I4871" t="s">
        <v>12</v>
      </c>
    </row>
    <row r="4872" spans="1:9">
      <c r="A4872">
        <v>4871</v>
      </c>
      <c r="B4872">
        <v>1840</v>
      </c>
      <c r="C4872">
        <v>2</v>
      </c>
      <c r="D4872">
        <v>171</v>
      </c>
      <c r="E4872" t="s">
        <v>5</v>
      </c>
      <c r="F4872">
        <v>29</v>
      </c>
      <c r="G4872" t="s">
        <v>1</v>
      </c>
      <c r="H4872" t="s">
        <v>17</v>
      </c>
      <c r="I4872" t="s">
        <v>9</v>
      </c>
    </row>
    <row r="4873" spans="1:9">
      <c r="A4873">
        <v>4872</v>
      </c>
      <c r="B4873">
        <v>12</v>
      </c>
      <c r="C4873">
        <v>9</v>
      </c>
      <c r="D4873">
        <v>40</v>
      </c>
      <c r="E4873" t="s">
        <v>5</v>
      </c>
      <c r="F4873">
        <v>35</v>
      </c>
      <c r="G4873" t="s">
        <v>2</v>
      </c>
      <c r="H4873" t="s">
        <v>18</v>
      </c>
      <c r="I4873" t="s">
        <v>24</v>
      </c>
    </row>
    <row r="4874" spans="1:9">
      <c r="A4874">
        <v>4873</v>
      </c>
      <c r="B4874">
        <v>1730</v>
      </c>
      <c r="C4874">
        <v>3</v>
      </c>
      <c r="D4874">
        <v>113</v>
      </c>
      <c r="E4874" t="s">
        <v>5</v>
      </c>
      <c r="F4874">
        <v>23</v>
      </c>
      <c r="G4874" t="s">
        <v>1</v>
      </c>
      <c r="H4874" t="s">
        <v>18</v>
      </c>
      <c r="I4874" t="s">
        <v>10</v>
      </c>
    </row>
    <row r="4875" spans="1:9">
      <c r="A4875">
        <v>4874</v>
      </c>
      <c r="B4875">
        <v>2011</v>
      </c>
      <c r="C4875">
        <v>4</v>
      </c>
      <c r="D4875">
        <v>155</v>
      </c>
      <c r="E4875" t="s">
        <v>6</v>
      </c>
      <c r="F4875">
        <v>23</v>
      </c>
      <c r="G4875" t="s">
        <v>1</v>
      </c>
      <c r="H4875" t="s">
        <v>18</v>
      </c>
      <c r="I4875" t="s">
        <v>11</v>
      </c>
    </row>
    <row r="4876" spans="1:9">
      <c r="A4876">
        <v>4875</v>
      </c>
      <c r="B4876">
        <v>1977</v>
      </c>
      <c r="C4876">
        <v>9</v>
      </c>
      <c r="D4876">
        <v>40</v>
      </c>
      <c r="E4876" t="s">
        <v>5</v>
      </c>
      <c r="F4876">
        <v>23</v>
      </c>
      <c r="G4876" t="s">
        <v>2</v>
      </c>
      <c r="H4876" t="s">
        <v>18</v>
      </c>
      <c r="I4876" t="s">
        <v>24</v>
      </c>
    </row>
    <row r="4877" spans="1:9">
      <c r="A4877">
        <v>4876</v>
      </c>
      <c r="B4877">
        <v>86</v>
      </c>
      <c r="C4877">
        <v>2</v>
      </c>
      <c r="D4877">
        <v>207</v>
      </c>
      <c r="E4877" t="s">
        <v>6</v>
      </c>
      <c r="F4877">
        <v>31</v>
      </c>
      <c r="G4877" t="s">
        <v>1</v>
      </c>
      <c r="H4877" t="s">
        <v>17</v>
      </c>
      <c r="I4877" t="s">
        <v>9</v>
      </c>
    </row>
    <row r="4878" spans="1:9">
      <c r="A4878">
        <v>4877</v>
      </c>
      <c r="B4878">
        <v>948</v>
      </c>
      <c r="C4878">
        <v>4</v>
      </c>
      <c r="D4878">
        <v>90</v>
      </c>
      <c r="E4878" t="s">
        <v>5</v>
      </c>
      <c r="F4878">
        <v>35</v>
      </c>
      <c r="G4878" t="s">
        <v>1</v>
      </c>
      <c r="H4878" t="s">
        <v>18</v>
      </c>
      <c r="I4878" t="s">
        <v>11</v>
      </c>
    </row>
    <row r="4879" spans="1:9">
      <c r="A4879">
        <v>4878</v>
      </c>
      <c r="B4879">
        <v>1369</v>
      </c>
      <c r="C4879">
        <v>7</v>
      </c>
      <c r="D4879">
        <v>90</v>
      </c>
      <c r="E4879" t="s">
        <v>6</v>
      </c>
      <c r="F4879">
        <v>28</v>
      </c>
      <c r="G4879" t="s">
        <v>2</v>
      </c>
      <c r="H4879" t="s">
        <v>18</v>
      </c>
      <c r="I4879" t="s">
        <v>22</v>
      </c>
    </row>
    <row r="4880" spans="1:9">
      <c r="A4880">
        <v>4879</v>
      </c>
      <c r="B4880">
        <v>792</v>
      </c>
      <c r="C4880">
        <v>4</v>
      </c>
      <c r="D4880">
        <v>169</v>
      </c>
      <c r="E4880" t="s">
        <v>5</v>
      </c>
      <c r="F4880">
        <v>27</v>
      </c>
      <c r="G4880" t="s">
        <v>1</v>
      </c>
      <c r="H4880" t="s">
        <v>18</v>
      </c>
      <c r="I4880" t="s">
        <v>11</v>
      </c>
    </row>
    <row r="4881" spans="1:9">
      <c r="A4881">
        <v>4880</v>
      </c>
      <c r="B4881">
        <v>901</v>
      </c>
      <c r="C4881">
        <v>2</v>
      </c>
      <c r="D4881">
        <v>160</v>
      </c>
      <c r="E4881" t="s">
        <v>5</v>
      </c>
      <c r="F4881">
        <v>23</v>
      </c>
      <c r="G4881" t="s">
        <v>1</v>
      </c>
      <c r="H4881" t="s">
        <v>18</v>
      </c>
      <c r="I4881" t="s">
        <v>9</v>
      </c>
    </row>
    <row r="4882" spans="1:9">
      <c r="A4882">
        <v>4881</v>
      </c>
      <c r="B4882">
        <v>1206</v>
      </c>
      <c r="C4882">
        <v>9</v>
      </c>
      <c r="D4882">
        <v>90</v>
      </c>
      <c r="E4882" t="s">
        <v>6</v>
      </c>
      <c r="F4882">
        <v>29</v>
      </c>
      <c r="G4882" t="s">
        <v>2</v>
      </c>
      <c r="H4882" t="s">
        <v>18</v>
      </c>
      <c r="I4882" t="s">
        <v>24</v>
      </c>
    </row>
    <row r="4883" spans="1:9">
      <c r="A4883">
        <v>4882</v>
      </c>
      <c r="B4883">
        <v>1490</v>
      </c>
      <c r="C4883">
        <v>3</v>
      </c>
      <c r="D4883">
        <v>121</v>
      </c>
      <c r="E4883" t="s">
        <v>6</v>
      </c>
      <c r="F4883">
        <v>23</v>
      </c>
      <c r="G4883" t="s">
        <v>1</v>
      </c>
      <c r="H4883" t="s">
        <v>18</v>
      </c>
      <c r="I4883" t="s">
        <v>10</v>
      </c>
    </row>
    <row r="4884" spans="1:9">
      <c r="A4884">
        <v>4883</v>
      </c>
      <c r="B4884">
        <v>38</v>
      </c>
      <c r="C4884">
        <v>9</v>
      </c>
      <c r="D4884">
        <v>317</v>
      </c>
      <c r="E4884" t="s">
        <v>5</v>
      </c>
      <c r="F4884">
        <v>34</v>
      </c>
      <c r="G4884" t="s">
        <v>2</v>
      </c>
      <c r="H4884" t="s">
        <v>18</v>
      </c>
      <c r="I4884" t="s">
        <v>24</v>
      </c>
    </row>
    <row r="4885" spans="1:9">
      <c r="A4885">
        <v>4884</v>
      </c>
      <c r="B4885">
        <v>1549</v>
      </c>
      <c r="C4885">
        <v>3</v>
      </c>
      <c r="D4885">
        <v>177</v>
      </c>
      <c r="E4885" t="s">
        <v>6</v>
      </c>
      <c r="F4885">
        <v>28</v>
      </c>
      <c r="G4885" t="s">
        <v>1</v>
      </c>
      <c r="H4885" t="s">
        <v>18</v>
      </c>
      <c r="I4885" t="s">
        <v>10</v>
      </c>
    </row>
    <row r="4886" spans="1:9">
      <c r="A4886">
        <v>4885</v>
      </c>
      <c r="B4886">
        <v>1718</v>
      </c>
      <c r="C4886">
        <v>8</v>
      </c>
      <c r="D4886">
        <v>40</v>
      </c>
      <c r="E4886" t="s">
        <v>6</v>
      </c>
      <c r="F4886">
        <v>20</v>
      </c>
      <c r="G4886" t="s">
        <v>2</v>
      </c>
      <c r="H4886" t="s">
        <v>18</v>
      </c>
      <c r="I4886" t="s">
        <v>23</v>
      </c>
    </row>
    <row r="4887" spans="1:9">
      <c r="A4887">
        <v>4886</v>
      </c>
      <c r="B4887">
        <v>207</v>
      </c>
      <c r="C4887">
        <v>8</v>
      </c>
      <c r="D4887">
        <v>40</v>
      </c>
      <c r="E4887" t="s">
        <v>5</v>
      </c>
      <c r="F4887">
        <v>22</v>
      </c>
      <c r="G4887" t="s">
        <v>2</v>
      </c>
      <c r="H4887" t="s">
        <v>18</v>
      </c>
      <c r="I4887" t="s">
        <v>23</v>
      </c>
    </row>
    <row r="4888" spans="1:9">
      <c r="A4888">
        <v>4887</v>
      </c>
      <c r="B4888">
        <v>897</v>
      </c>
      <c r="C4888">
        <v>1</v>
      </c>
      <c r="D4888">
        <v>162</v>
      </c>
      <c r="E4888" t="s">
        <v>6</v>
      </c>
      <c r="F4888">
        <v>29</v>
      </c>
      <c r="G4888" t="s">
        <v>1</v>
      </c>
      <c r="H4888" t="s">
        <v>17</v>
      </c>
      <c r="I4888" t="s">
        <v>8</v>
      </c>
    </row>
    <row r="4889" spans="1:9">
      <c r="A4889">
        <v>4888</v>
      </c>
      <c r="B4889">
        <v>780</v>
      </c>
      <c r="C4889">
        <v>2</v>
      </c>
      <c r="D4889">
        <v>126</v>
      </c>
      <c r="E4889" t="s">
        <v>5</v>
      </c>
      <c r="F4889">
        <v>26</v>
      </c>
      <c r="G4889" t="s">
        <v>1</v>
      </c>
      <c r="H4889" t="s">
        <v>18</v>
      </c>
      <c r="I4889" t="s">
        <v>9</v>
      </c>
    </row>
    <row r="4890" spans="1:9">
      <c r="A4890">
        <v>4889</v>
      </c>
      <c r="B4890">
        <v>605</v>
      </c>
      <c r="C4890">
        <v>3</v>
      </c>
      <c r="D4890">
        <v>90</v>
      </c>
      <c r="E4890" t="s">
        <v>5</v>
      </c>
      <c r="F4890">
        <v>28</v>
      </c>
      <c r="G4890" t="s">
        <v>1</v>
      </c>
      <c r="H4890" t="s">
        <v>18</v>
      </c>
      <c r="I4890" t="s">
        <v>10</v>
      </c>
    </row>
    <row r="4891" spans="1:9">
      <c r="A4891">
        <v>4890</v>
      </c>
      <c r="B4891">
        <v>866</v>
      </c>
      <c r="C4891">
        <v>1</v>
      </c>
      <c r="D4891">
        <v>90</v>
      </c>
      <c r="E4891" t="s">
        <v>5</v>
      </c>
      <c r="F4891">
        <v>35</v>
      </c>
      <c r="G4891" t="s">
        <v>1</v>
      </c>
      <c r="H4891" t="s">
        <v>18</v>
      </c>
      <c r="I4891" t="s">
        <v>8</v>
      </c>
    </row>
    <row r="4892" spans="1:9">
      <c r="A4892">
        <v>4891</v>
      </c>
      <c r="B4892">
        <v>266</v>
      </c>
      <c r="C4892">
        <v>1</v>
      </c>
      <c r="D4892">
        <v>141</v>
      </c>
      <c r="E4892" t="s">
        <v>6</v>
      </c>
      <c r="F4892">
        <v>24</v>
      </c>
      <c r="G4892" t="s">
        <v>1</v>
      </c>
      <c r="H4892" t="s">
        <v>17</v>
      </c>
      <c r="I4892" t="s">
        <v>8</v>
      </c>
    </row>
    <row r="4893" spans="1:9">
      <c r="A4893">
        <v>4892</v>
      </c>
      <c r="B4893">
        <v>1384</v>
      </c>
      <c r="C4893">
        <v>7</v>
      </c>
      <c r="D4893">
        <v>40</v>
      </c>
      <c r="E4893" t="s">
        <v>6</v>
      </c>
      <c r="F4893">
        <v>24</v>
      </c>
      <c r="G4893" t="s">
        <v>2</v>
      </c>
      <c r="H4893" t="s">
        <v>18</v>
      </c>
      <c r="I4893" t="s">
        <v>22</v>
      </c>
    </row>
    <row r="4894" spans="1:9">
      <c r="A4894">
        <v>4893</v>
      </c>
      <c r="B4894">
        <v>1427</v>
      </c>
      <c r="C4894">
        <v>5</v>
      </c>
      <c r="D4894">
        <v>120</v>
      </c>
      <c r="E4894" t="s">
        <v>6</v>
      </c>
      <c r="F4894">
        <v>34</v>
      </c>
      <c r="G4894" t="s">
        <v>1</v>
      </c>
      <c r="H4894" t="s">
        <v>17</v>
      </c>
      <c r="I4894" t="s">
        <v>12</v>
      </c>
    </row>
    <row r="4895" spans="1:9">
      <c r="A4895">
        <v>4894</v>
      </c>
      <c r="B4895">
        <v>743</v>
      </c>
      <c r="C4895">
        <v>3</v>
      </c>
      <c r="D4895">
        <v>114</v>
      </c>
      <c r="E4895" t="s">
        <v>6</v>
      </c>
      <c r="F4895">
        <v>33</v>
      </c>
      <c r="G4895" t="s">
        <v>1</v>
      </c>
      <c r="H4895" t="s">
        <v>17</v>
      </c>
      <c r="I4895" t="s">
        <v>10</v>
      </c>
    </row>
    <row r="4896" spans="1:9">
      <c r="A4896">
        <v>4895</v>
      </c>
      <c r="B4896">
        <v>2067</v>
      </c>
      <c r="C4896">
        <v>1</v>
      </c>
      <c r="D4896">
        <v>110</v>
      </c>
      <c r="E4896" t="s">
        <v>5</v>
      </c>
      <c r="F4896">
        <v>26</v>
      </c>
      <c r="G4896" t="s">
        <v>1</v>
      </c>
      <c r="H4896" t="s">
        <v>18</v>
      </c>
      <c r="I4896" t="s">
        <v>8</v>
      </c>
    </row>
    <row r="4897" spans="1:9">
      <c r="A4897">
        <v>4896</v>
      </c>
      <c r="B4897">
        <v>1399</v>
      </c>
      <c r="C4897">
        <v>1</v>
      </c>
      <c r="D4897">
        <v>90</v>
      </c>
      <c r="E4897" t="s">
        <v>6</v>
      </c>
      <c r="F4897">
        <v>33</v>
      </c>
      <c r="G4897" t="s">
        <v>1</v>
      </c>
      <c r="H4897" t="s">
        <v>18</v>
      </c>
      <c r="I4897" t="s">
        <v>8</v>
      </c>
    </row>
    <row r="4898" spans="1:9">
      <c r="A4898">
        <v>4897</v>
      </c>
      <c r="B4898">
        <v>1028</v>
      </c>
      <c r="C4898">
        <v>2</v>
      </c>
      <c r="D4898">
        <v>90</v>
      </c>
      <c r="E4898" t="s">
        <v>6</v>
      </c>
      <c r="F4898">
        <v>19</v>
      </c>
      <c r="G4898" t="s">
        <v>1</v>
      </c>
      <c r="H4898" t="s">
        <v>18</v>
      </c>
      <c r="I4898" t="s">
        <v>9</v>
      </c>
    </row>
    <row r="4899" spans="1:9">
      <c r="A4899">
        <v>4898</v>
      </c>
      <c r="B4899">
        <v>1082</v>
      </c>
      <c r="C4899">
        <v>4</v>
      </c>
      <c r="D4899">
        <v>179</v>
      </c>
      <c r="E4899" t="s">
        <v>6</v>
      </c>
      <c r="F4899">
        <v>24</v>
      </c>
      <c r="G4899" t="s">
        <v>1</v>
      </c>
      <c r="H4899" t="s">
        <v>18</v>
      </c>
      <c r="I4899" t="s">
        <v>11</v>
      </c>
    </row>
    <row r="4900" spans="1:9">
      <c r="A4900">
        <v>4899</v>
      </c>
      <c r="B4900">
        <v>353</v>
      </c>
      <c r="C4900">
        <v>1</v>
      </c>
      <c r="D4900">
        <v>90</v>
      </c>
      <c r="E4900" t="s">
        <v>5</v>
      </c>
      <c r="F4900">
        <v>25</v>
      </c>
      <c r="G4900" t="s">
        <v>1</v>
      </c>
      <c r="H4900" t="s">
        <v>18</v>
      </c>
      <c r="I4900" t="s">
        <v>8</v>
      </c>
    </row>
    <row r="4901" spans="1:9">
      <c r="A4901">
        <v>4900</v>
      </c>
      <c r="B4901">
        <v>955</v>
      </c>
      <c r="C4901">
        <v>3</v>
      </c>
      <c r="D4901">
        <v>125</v>
      </c>
      <c r="E4901" t="s">
        <v>6</v>
      </c>
      <c r="F4901">
        <v>40</v>
      </c>
      <c r="G4901" t="s">
        <v>1</v>
      </c>
      <c r="H4901" t="s">
        <v>18</v>
      </c>
      <c r="I4901" t="s">
        <v>10</v>
      </c>
    </row>
    <row r="4902" spans="1:9">
      <c r="A4902">
        <v>4901</v>
      </c>
      <c r="B4902">
        <v>1312</v>
      </c>
      <c r="C4902">
        <v>4</v>
      </c>
      <c r="D4902">
        <v>90</v>
      </c>
      <c r="E4902" t="s">
        <v>6</v>
      </c>
      <c r="F4902">
        <v>34</v>
      </c>
      <c r="G4902" t="s">
        <v>1</v>
      </c>
      <c r="H4902" t="s">
        <v>18</v>
      </c>
      <c r="I4902" t="s">
        <v>11</v>
      </c>
    </row>
    <row r="4903" spans="1:9">
      <c r="A4903">
        <v>4902</v>
      </c>
      <c r="B4903">
        <v>1950</v>
      </c>
      <c r="C4903">
        <v>2</v>
      </c>
      <c r="D4903">
        <v>137</v>
      </c>
      <c r="E4903" t="s">
        <v>6</v>
      </c>
      <c r="F4903">
        <v>29</v>
      </c>
      <c r="G4903" t="s">
        <v>1</v>
      </c>
      <c r="H4903" t="s">
        <v>17</v>
      </c>
      <c r="I4903" t="s">
        <v>9</v>
      </c>
    </row>
    <row r="4904" spans="1:9">
      <c r="A4904">
        <v>4903</v>
      </c>
      <c r="B4904">
        <v>1981</v>
      </c>
      <c r="C4904">
        <v>3</v>
      </c>
      <c r="D4904">
        <v>83</v>
      </c>
      <c r="E4904" t="s">
        <v>6</v>
      </c>
      <c r="F4904">
        <v>21</v>
      </c>
      <c r="G4904" t="s">
        <v>1</v>
      </c>
      <c r="H4904" t="s">
        <v>17</v>
      </c>
      <c r="I4904" t="s">
        <v>10</v>
      </c>
    </row>
    <row r="4905" spans="1:9">
      <c r="A4905">
        <v>4904</v>
      </c>
      <c r="B4905">
        <v>1961</v>
      </c>
      <c r="C4905">
        <v>1</v>
      </c>
      <c r="D4905">
        <v>122</v>
      </c>
      <c r="E4905" t="s">
        <v>6</v>
      </c>
      <c r="F4905">
        <v>33</v>
      </c>
      <c r="G4905" t="s">
        <v>1</v>
      </c>
      <c r="H4905" t="s">
        <v>17</v>
      </c>
      <c r="I4905" t="s">
        <v>8</v>
      </c>
    </row>
    <row r="4906" spans="1:9">
      <c r="A4906">
        <v>4905</v>
      </c>
      <c r="B4906">
        <v>134</v>
      </c>
      <c r="C4906">
        <v>4</v>
      </c>
      <c r="D4906">
        <v>175</v>
      </c>
      <c r="E4906" t="s">
        <v>5</v>
      </c>
      <c r="F4906">
        <v>23</v>
      </c>
      <c r="G4906" t="s">
        <v>1</v>
      </c>
      <c r="H4906" t="s">
        <v>18</v>
      </c>
      <c r="I4906" t="s">
        <v>11</v>
      </c>
    </row>
    <row r="4907" spans="1:9">
      <c r="A4907">
        <v>4906</v>
      </c>
      <c r="B4907">
        <v>2022</v>
      </c>
      <c r="C4907">
        <v>2</v>
      </c>
      <c r="D4907">
        <v>147</v>
      </c>
      <c r="E4907" t="s">
        <v>5</v>
      </c>
      <c r="F4907">
        <v>31</v>
      </c>
      <c r="G4907" t="s">
        <v>1</v>
      </c>
      <c r="H4907" t="s">
        <v>18</v>
      </c>
      <c r="I4907" t="s">
        <v>9</v>
      </c>
    </row>
    <row r="4908" spans="1:9">
      <c r="A4908">
        <v>4907</v>
      </c>
      <c r="B4908">
        <v>1983</v>
      </c>
      <c r="C4908">
        <v>5</v>
      </c>
      <c r="D4908">
        <v>232</v>
      </c>
      <c r="E4908" t="s">
        <v>6</v>
      </c>
      <c r="F4908">
        <v>31</v>
      </c>
      <c r="G4908" t="s">
        <v>1</v>
      </c>
      <c r="H4908" t="s">
        <v>18</v>
      </c>
      <c r="I4908" t="s">
        <v>12</v>
      </c>
    </row>
    <row r="4909" spans="1:9">
      <c r="A4909">
        <v>4908</v>
      </c>
      <c r="B4909">
        <v>993</v>
      </c>
      <c r="C4909">
        <v>9</v>
      </c>
      <c r="D4909">
        <v>90</v>
      </c>
      <c r="E4909" t="s">
        <v>5</v>
      </c>
      <c r="F4909">
        <v>24</v>
      </c>
      <c r="G4909" t="s">
        <v>2</v>
      </c>
      <c r="H4909" t="s">
        <v>18</v>
      </c>
      <c r="I4909" t="s">
        <v>24</v>
      </c>
    </row>
    <row r="4910" spans="1:9">
      <c r="A4910">
        <v>4909</v>
      </c>
      <c r="B4910">
        <v>1129</v>
      </c>
      <c r="C4910">
        <v>6</v>
      </c>
      <c r="D4910">
        <v>309</v>
      </c>
      <c r="E4910" t="s">
        <v>6</v>
      </c>
      <c r="F4910">
        <v>32</v>
      </c>
      <c r="G4910" t="s">
        <v>2</v>
      </c>
      <c r="H4910" t="s">
        <v>18</v>
      </c>
      <c r="I4910" t="s">
        <v>21</v>
      </c>
    </row>
    <row r="4911" spans="1:9">
      <c r="A4911">
        <v>4910</v>
      </c>
      <c r="B4911">
        <v>1163</v>
      </c>
      <c r="C4911">
        <v>6</v>
      </c>
      <c r="D4911">
        <v>315</v>
      </c>
      <c r="E4911" t="s">
        <v>5</v>
      </c>
      <c r="F4911">
        <v>35</v>
      </c>
      <c r="G4911" t="s">
        <v>2</v>
      </c>
      <c r="H4911" t="s">
        <v>17</v>
      </c>
      <c r="I4911" t="s">
        <v>21</v>
      </c>
    </row>
    <row r="4912" spans="1:9">
      <c r="A4912">
        <v>4911</v>
      </c>
      <c r="B4912">
        <v>2035</v>
      </c>
      <c r="C4912">
        <v>2</v>
      </c>
      <c r="D4912">
        <v>171</v>
      </c>
      <c r="E4912" t="s">
        <v>6</v>
      </c>
      <c r="F4912">
        <v>20</v>
      </c>
      <c r="G4912" t="s">
        <v>1</v>
      </c>
      <c r="H4912" t="s">
        <v>17</v>
      </c>
      <c r="I4912" t="s">
        <v>9</v>
      </c>
    </row>
    <row r="4913" spans="1:9">
      <c r="A4913">
        <v>4912</v>
      </c>
      <c r="B4913">
        <v>1977</v>
      </c>
      <c r="C4913">
        <v>4</v>
      </c>
      <c r="D4913">
        <v>239</v>
      </c>
      <c r="E4913" t="s">
        <v>5</v>
      </c>
      <c r="F4913">
        <v>23</v>
      </c>
      <c r="G4913" t="s">
        <v>1</v>
      </c>
      <c r="H4913" t="s">
        <v>17</v>
      </c>
      <c r="I4913" t="s">
        <v>11</v>
      </c>
    </row>
    <row r="4914" spans="1:9">
      <c r="A4914">
        <v>4913</v>
      </c>
      <c r="B4914">
        <v>1364</v>
      </c>
      <c r="C4914">
        <v>7</v>
      </c>
      <c r="D4914">
        <v>90</v>
      </c>
      <c r="E4914" t="s">
        <v>5</v>
      </c>
      <c r="F4914">
        <v>40</v>
      </c>
      <c r="G4914" t="s">
        <v>2</v>
      </c>
      <c r="H4914" t="s">
        <v>18</v>
      </c>
      <c r="I4914" t="s">
        <v>22</v>
      </c>
    </row>
    <row r="4915" spans="1:9">
      <c r="A4915">
        <v>4914</v>
      </c>
      <c r="B4915">
        <v>1910</v>
      </c>
      <c r="C4915">
        <v>3</v>
      </c>
      <c r="D4915">
        <v>177</v>
      </c>
      <c r="E4915" t="s">
        <v>5</v>
      </c>
      <c r="F4915">
        <v>35</v>
      </c>
      <c r="G4915" t="s">
        <v>1</v>
      </c>
      <c r="H4915" t="s">
        <v>18</v>
      </c>
      <c r="I4915" t="s">
        <v>10</v>
      </c>
    </row>
    <row r="4916" spans="1:9">
      <c r="A4916">
        <v>4915</v>
      </c>
      <c r="B4916">
        <v>364</v>
      </c>
      <c r="C4916">
        <v>1</v>
      </c>
      <c r="D4916">
        <v>81</v>
      </c>
      <c r="E4916" t="s">
        <v>5</v>
      </c>
      <c r="F4916">
        <v>34</v>
      </c>
      <c r="G4916" t="s">
        <v>1</v>
      </c>
      <c r="H4916" t="s">
        <v>18</v>
      </c>
      <c r="I4916" t="s">
        <v>8</v>
      </c>
    </row>
    <row r="4917" spans="1:9">
      <c r="A4917">
        <v>4916</v>
      </c>
      <c r="B4917">
        <v>774</v>
      </c>
      <c r="C4917">
        <v>4</v>
      </c>
      <c r="D4917">
        <v>163</v>
      </c>
      <c r="E4917" t="s">
        <v>5</v>
      </c>
      <c r="F4917">
        <v>30</v>
      </c>
      <c r="G4917" t="s">
        <v>1</v>
      </c>
      <c r="H4917" t="s">
        <v>17</v>
      </c>
      <c r="I4917" t="s">
        <v>11</v>
      </c>
    </row>
    <row r="4918" spans="1:9">
      <c r="A4918">
        <v>4917</v>
      </c>
      <c r="B4918">
        <v>1612</v>
      </c>
      <c r="C4918">
        <v>2</v>
      </c>
      <c r="D4918">
        <v>148</v>
      </c>
      <c r="E4918" t="s">
        <v>5</v>
      </c>
      <c r="F4918">
        <v>32</v>
      </c>
      <c r="G4918" t="s">
        <v>1</v>
      </c>
      <c r="H4918" t="s">
        <v>17</v>
      </c>
      <c r="I4918" t="s">
        <v>9</v>
      </c>
    </row>
    <row r="4919" spans="1:9">
      <c r="A4919">
        <v>4918</v>
      </c>
      <c r="B4919">
        <v>650</v>
      </c>
      <c r="C4919">
        <v>9</v>
      </c>
      <c r="D4919">
        <v>240</v>
      </c>
      <c r="E4919" t="s">
        <v>5</v>
      </c>
      <c r="F4919">
        <v>22</v>
      </c>
      <c r="G4919" t="s">
        <v>2</v>
      </c>
      <c r="H4919" t="s">
        <v>17</v>
      </c>
      <c r="I4919" t="s">
        <v>24</v>
      </c>
    </row>
    <row r="4920" spans="1:9">
      <c r="A4920">
        <v>4919</v>
      </c>
      <c r="B4920">
        <v>1771</v>
      </c>
      <c r="C4920">
        <v>1</v>
      </c>
      <c r="D4920">
        <v>229</v>
      </c>
      <c r="E4920" t="s">
        <v>6</v>
      </c>
      <c r="F4920">
        <v>33</v>
      </c>
      <c r="G4920" t="s">
        <v>1</v>
      </c>
      <c r="H4920" t="s">
        <v>18</v>
      </c>
      <c r="I4920" t="s">
        <v>8</v>
      </c>
    </row>
    <row r="4921" spans="1:9">
      <c r="A4921">
        <v>4920</v>
      </c>
      <c r="B4921">
        <v>1822</v>
      </c>
      <c r="C4921">
        <v>4</v>
      </c>
      <c r="D4921">
        <v>229</v>
      </c>
      <c r="E4921" t="s">
        <v>5</v>
      </c>
      <c r="F4921">
        <v>18</v>
      </c>
      <c r="G4921" t="s">
        <v>1</v>
      </c>
      <c r="H4921" t="s">
        <v>18</v>
      </c>
      <c r="I4921" t="s">
        <v>11</v>
      </c>
    </row>
    <row r="4922" spans="1:9">
      <c r="A4922">
        <v>4921</v>
      </c>
      <c r="B4922">
        <v>135</v>
      </c>
      <c r="C4922">
        <v>3</v>
      </c>
      <c r="D4922">
        <v>143</v>
      </c>
      <c r="E4922" t="s">
        <v>5</v>
      </c>
      <c r="F4922">
        <v>20</v>
      </c>
      <c r="G4922" t="s">
        <v>1</v>
      </c>
      <c r="H4922" t="s">
        <v>18</v>
      </c>
      <c r="I4922" t="s">
        <v>10</v>
      </c>
    </row>
    <row r="4923" spans="1:9">
      <c r="A4923">
        <v>4922</v>
      </c>
      <c r="B4923">
        <v>1058</v>
      </c>
      <c r="C4923">
        <v>1</v>
      </c>
      <c r="D4923">
        <v>149</v>
      </c>
      <c r="E4923" t="s">
        <v>5</v>
      </c>
      <c r="F4923">
        <v>18</v>
      </c>
      <c r="G4923" t="s">
        <v>1</v>
      </c>
      <c r="H4923" t="s">
        <v>18</v>
      </c>
      <c r="I4923" t="s">
        <v>8</v>
      </c>
    </row>
    <row r="4924" spans="1:9">
      <c r="A4924">
        <v>4923</v>
      </c>
      <c r="B4924">
        <v>1320</v>
      </c>
      <c r="C4924">
        <v>3</v>
      </c>
      <c r="D4924">
        <v>239</v>
      </c>
      <c r="E4924" t="s">
        <v>5</v>
      </c>
      <c r="F4924">
        <v>24</v>
      </c>
      <c r="G4924" t="s">
        <v>1</v>
      </c>
      <c r="H4924" t="s">
        <v>17</v>
      </c>
      <c r="I4924" t="s">
        <v>10</v>
      </c>
    </row>
    <row r="4925" spans="1:9">
      <c r="A4925">
        <v>4924</v>
      </c>
      <c r="B4925">
        <v>916</v>
      </c>
      <c r="C4925">
        <v>8</v>
      </c>
      <c r="D4925">
        <v>40</v>
      </c>
      <c r="E4925" t="s">
        <v>5</v>
      </c>
      <c r="F4925">
        <v>24</v>
      </c>
      <c r="G4925" t="s">
        <v>2</v>
      </c>
      <c r="H4925" t="s">
        <v>18</v>
      </c>
      <c r="I4925" t="s">
        <v>23</v>
      </c>
    </row>
    <row r="4926" spans="1:9">
      <c r="A4926">
        <v>4925</v>
      </c>
      <c r="B4926">
        <v>254</v>
      </c>
      <c r="C4926">
        <v>8</v>
      </c>
      <c r="D4926">
        <v>40</v>
      </c>
      <c r="E4926" t="s">
        <v>5</v>
      </c>
      <c r="F4926">
        <v>34</v>
      </c>
      <c r="G4926" t="s">
        <v>2</v>
      </c>
      <c r="H4926" t="s">
        <v>18</v>
      </c>
      <c r="I4926" t="s">
        <v>23</v>
      </c>
    </row>
    <row r="4927" spans="1:9">
      <c r="A4927">
        <v>4926</v>
      </c>
      <c r="B4927">
        <v>252</v>
      </c>
      <c r="C4927">
        <v>6</v>
      </c>
      <c r="D4927">
        <v>192</v>
      </c>
      <c r="E4927" t="s">
        <v>5</v>
      </c>
      <c r="F4927">
        <v>20</v>
      </c>
      <c r="G4927" t="s">
        <v>2</v>
      </c>
      <c r="H4927" t="s">
        <v>18</v>
      </c>
      <c r="I4927" t="s">
        <v>21</v>
      </c>
    </row>
    <row r="4928" spans="1:9">
      <c r="A4928">
        <v>4927</v>
      </c>
      <c r="B4928">
        <v>1680</v>
      </c>
      <c r="C4928">
        <v>8</v>
      </c>
      <c r="D4928">
        <v>40</v>
      </c>
      <c r="E4928" t="s">
        <v>5</v>
      </c>
      <c r="F4928">
        <v>33</v>
      </c>
      <c r="G4928" t="s">
        <v>2</v>
      </c>
      <c r="H4928" t="s">
        <v>18</v>
      </c>
      <c r="I4928" t="s">
        <v>23</v>
      </c>
    </row>
    <row r="4929" spans="1:9">
      <c r="A4929">
        <v>4928</v>
      </c>
      <c r="B4929">
        <v>74</v>
      </c>
      <c r="C4929">
        <v>8</v>
      </c>
      <c r="D4929">
        <v>165</v>
      </c>
      <c r="E4929" t="s">
        <v>6</v>
      </c>
      <c r="F4929">
        <v>19</v>
      </c>
      <c r="G4929" t="s">
        <v>2</v>
      </c>
      <c r="H4929" t="s">
        <v>17</v>
      </c>
      <c r="I4929" t="s">
        <v>23</v>
      </c>
    </row>
    <row r="4930" spans="1:9">
      <c r="A4930">
        <v>4929</v>
      </c>
      <c r="B4930">
        <v>1069</v>
      </c>
      <c r="C4930">
        <v>2</v>
      </c>
      <c r="D4930">
        <v>84</v>
      </c>
      <c r="E4930" t="s">
        <v>6</v>
      </c>
      <c r="F4930">
        <v>25</v>
      </c>
      <c r="G4930" t="s">
        <v>1</v>
      </c>
      <c r="H4930" t="s">
        <v>18</v>
      </c>
      <c r="I4930" t="s">
        <v>9</v>
      </c>
    </row>
    <row r="4931" spans="1:9">
      <c r="A4931">
        <v>4930</v>
      </c>
      <c r="B4931">
        <v>1848</v>
      </c>
      <c r="C4931">
        <v>4</v>
      </c>
      <c r="D4931">
        <v>90</v>
      </c>
      <c r="E4931" t="s">
        <v>6</v>
      </c>
      <c r="F4931">
        <v>25</v>
      </c>
      <c r="G4931" t="s">
        <v>1</v>
      </c>
      <c r="H4931" t="s">
        <v>18</v>
      </c>
      <c r="I4931" t="s">
        <v>11</v>
      </c>
    </row>
    <row r="4932" spans="1:9">
      <c r="A4932">
        <v>4931</v>
      </c>
      <c r="B4932">
        <v>1876</v>
      </c>
      <c r="C4932">
        <v>3</v>
      </c>
      <c r="D4932">
        <v>90</v>
      </c>
      <c r="E4932" t="s">
        <v>6</v>
      </c>
      <c r="F4932">
        <v>28</v>
      </c>
      <c r="G4932" t="s">
        <v>1</v>
      </c>
      <c r="H4932" t="s">
        <v>18</v>
      </c>
      <c r="I4932" t="s">
        <v>10</v>
      </c>
    </row>
    <row r="4933" spans="1:9">
      <c r="A4933">
        <v>4932</v>
      </c>
      <c r="B4933">
        <v>1090</v>
      </c>
      <c r="C4933">
        <v>9</v>
      </c>
      <c r="D4933">
        <v>40</v>
      </c>
      <c r="E4933" t="s">
        <v>6</v>
      </c>
      <c r="F4933">
        <v>22</v>
      </c>
      <c r="G4933" t="s">
        <v>2</v>
      </c>
      <c r="H4933" t="s">
        <v>18</v>
      </c>
      <c r="I4933" t="s">
        <v>24</v>
      </c>
    </row>
    <row r="4934" spans="1:9">
      <c r="A4934">
        <v>4933</v>
      </c>
      <c r="B4934">
        <v>573</v>
      </c>
      <c r="C4934">
        <v>1</v>
      </c>
      <c r="D4934">
        <v>127</v>
      </c>
      <c r="E4934" t="s">
        <v>5</v>
      </c>
      <c r="F4934">
        <v>27</v>
      </c>
      <c r="G4934" t="s">
        <v>1</v>
      </c>
      <c r="H4934" t="s">
        <v>18</v>
      </c>
      <c r="I4934" t="s">
        <v>8</v>
      </c>
    </row>
    <row r="4935" spans="1:9">
      <c r="A4935">
        <v>4934</v>
      </c>
      <c r="B4935">
        <v>1593</v>
      </c>
      <c r="C4935">
        <v>5</v>
      </c>
      <c r="D4935">
        <v>144</v>
      </c>
      <c r="E4935" t="s">
        <v>5</v>
      </c>
      <c r="F4935">
        <v>23</v>
      </c>
      <c r="G4935" t="s">
        <v>1</v>
      </c>
      <c r="H4935" t="s">
        <v>18</v>
      </c>
      <c r="I4935" t="s">
        <v>12</v>
      </c>
    </row>
    <row r="4936" spans="1:9">
      <c r="A4936">
        <v>4935</v>
      </c>
      <c r="B4936">
        <v>1205</v>
      </c>
      <c r="C4936">
        <v>2</v>
      </c>
      <c r="D4936">
        <v>132</v>
      </c>
      <c r="E4936" t="s">
        <v>5</v>
      </c>
      <c r="F4936">
        <v>24</v>
      </c>
      <c r="G4936" t="s">
        <v>1</v>
      </c>
      <c r="H4936" t="s">
        <v>18</v>
      </c>
      <c r="I4936" t="s">
        <v>9</v>
      </c>
    </row>
    <row r="4937" spans="1:9">
      <c r="A4937">
        <v>4936</v>
      </c>
      <c r="B4937">
        <v>1189</v>
      </c>
      <c r="C4937">
        <v>8</v>
      </c>
      <c r="D4937">
        <v>199</v>
      </c>
      <c r="E4937" t="s">
        <v>5</v>
      </c>
      <c r="F4937">
        <v>28</v>
      </c>
      <c r="G4937" t="s">
        <v>2</v>
      </c>
      <c r="H4937" t="s">
        <v>18</v>
      </c>
      <c r="I4937" t="s">
        <v>23</v>
      </c>
    </row>
    <row r="4938" spans="1:9">
      <c r="A4938">
        <v>4937</v>
      </c>
      <c r="B4938">
        <v>1657</v>
      </c>
      <c r="C4938">
        <v>8</v>
      </c>
      <c r="D4938">
        <v>90</v>
      </c>
      <c r="E4938" t="s">
        <v>6</v>
      </c>
      <c r="F4938">
        <v>34</v>
      </c>
      <c r="G4938" t="s">
        <v>2</v>
      </c>
      <c r="H4938" t="s">
        <v>18</v>
      </c>
      <c r="I4938" t="s">
        <v>23</v>
      </c>
    </row>
    <row r="4939" spans="1:9">
      <c r="A4939">
        <v>4938</v>
      </c>
      <c r="B4939">
        <v>2116</v>
      </c>
      <c r="C4939">
        <v>4</v>
      </c>
      <c r="D4939">
        <v>81</v>
      </c>
      <c r="E4939" t="s">
        <v>5</v>
      </c>
      <c r="F4939">
        <v>25</v>
      </c>
      <c r="G4939" t="s">
        <v>1</v>
      </c>
      <c r="H4939" t="s">
        <v>18</v>
      </c>
      <c r="I4939" t="s">
        <v>11</v>
      </c>
    </row>
    <row r="4940" spans="1:9">
      <c r="A4940">
        <v>4939</v>
      </c>
      <c r="B4940">
        <v>1772</v>
      </c>
      <c r="C4940">
        <v>7</v>
      </c>
      <c r="D4940">
        <v>90</v>
      </c>
      <c r="E4940" t="s">
        <v>6</v>
      </c>
      <c r="F4940">
        <v>30</v>
      </c>
      <c r="G4940" t="s">
        <v>2</v>
      </c>
      <c r="H4940" t="s">
        <v>18</v>
      </c>
      <c r="I4940" t="s">
        <v>22</v>
      </c>
    </row>
    <row r="4941" spans="1:9">
      <c r="A4941">
        <v>4940</v>
      </c>
      <c r="B4941">
        <v>1220</v>
      </c>
      <c r="C4941">
        <v>7</v>
      </c>
      <c r="D4941">
        <v>40</v>
      </c>
      <c r="E4941" t="s">
        <v>6</v>
      </c>
      <c r="F4941">
        <v>18</v>
      </c>
      <c r="G4941" t="s">
        <v>2</v>
      </c>
      <c r="H4941" t="s">
        <v>18</v>
      </c>
      <c r="I4941" t="s">
        <v>22</v>
      </c>
    </row>
    <row r="4942" spans="1:9">
      <c r="A4942">
        <v>4941</v>
      </c>
      <c r="B4942">
        <v>1710</v>
      </c>
      <c r="C4942">
        <v>8</v>
      </c>
      <c r="D4942">
        <v>307</v>
      </c>
      <c r="E4942" t="s">
        <v>5</v>
      </c>
      <c r="F4942">
        <v>32</v>
      </c>
      <c r="G4942" t="s">
        <v>2</v>
      </c>
      <c r="H4942" t="s">
        <v>17</v>
      </c>
      <c r="I4942" t="s">
        <v>23</v>
      </c>
    </row>
    <row r="4943" spans="1:9">
      <c r="A4943">
        <v>4942</v>
      </c>
      <c r="B4943">
        <v>467</v>
      </c>
      <c r="C4943">
        <v>2</v>
      </c>
      <c r="D4943">
        <v>90</v>
      </c>
      <c r="E4943" t="s">
        <v>5</v>
      </c>
      <c r="F4943">
        <v>27</v>
      </c>
      <c r="G4943" t="s">
        <v>1</v>
      </c>
      <c r="H4943" t="s">
        <v>18</v>
      </c>
      <c r="I4943" t="s">
        <v>9</v>
      </c>
    </row>
    <row r="4944" spans="1:9">
      <c r="A4944">
        <v>4943</v>
      </c>
      <c r="B4944">
        <v>1623</v>
      </c>
      <c r="C4944">
        <v>5</v>
      </c>
      <c r="D4944">
        <v>209</v>
      </c>
      <c r="E4944" t="s">
        <v>6</v>
      </c>
      <c r="F4944">
        <v>22</v>
      </c>
      <c r="G4944" t="s">
        <v>1</v>
      </c>
      <c r="H4944" t="s">
        <v>18</v>
      </c>
      <c r="I4944" t="s">
        <v>12</v>
      </c>
    </row>
    <row r="4945" spans="1:9">
      <c r="A4945">
        <v>4944</v>
      </c>
      <c r="B4945">
        <v>2091</v>
      </c>
      <c r="C4945">
        <v>3</v>
      </c>
      <c r="D4945">
        <v>159</v>
      </c>
      <c r="E4945" t="s">
        <v>5</v>
      </c>
      <c r="F4945">
        <v>25</v>
      </c>
      <c r="G4945" t="s">
        <v>1</v>
      </c>
      <c r="H4945" t="s">
        <v>18</v>
      </c>
      <c r="I4945" t="s">
        <v>10</v>
      </c>
    </row>
    <row r="4946" spans="1:9">
      <c r="A4946">
        <v>4945</v>
      </c>
      <c r="B4946">
        <v>198</v>
      </c>
      <c r="C4946">
        <v>2</v>
      </c>
      <c r="D4946">
        <v>90</v>
      </c>
      <c r="E4946" t="s">
        <v>6</v>
      </c>
      <c r="F4946">
        <v>25</v>
      </c>
      <c r="G4946" t="s">
        <v>1</v>
      </c>
      <c r="H4946" t="s">
        <v>18</v>
      </c>
      <c r="I4946" t="s">
        <v>9</v>
      </c>
    </row>
    <row r="4947" spans="1:9">
      <c r="A4947">
        <v>4946</v>
      </c>
      <c r="B4947">
        <v>32</v>
      </c>
      <c r="C4947">
        <v>3</v>
      </c>
      <c r="D4947">
        <v>230</v>
      </c>
      <c r="E4947" t="s">
        <v>5</v>
      </c>
      <c r="F4947">
        <v>21</v>
      </c>
      <c r="G4947" t="s">
        <v>1</v>
      </c>
      <c r="H4947" t="s">
        <v>17</v>
      </c>
      <c r="I4947" t="s">
        <v>10</v>
      </c>
    </row>
    <row r="4948" spans="1:9">
      <c r="A4948">
        <v>4947</v>
      </c>
      <c r="B4948">
        <v>972</v>
      </c>
      <c r="C4948">
        <v>5</v>
      </c>
      <c r="D4948">
        <v>90</v>
      </c>
      <c r="E4948" t="s">
        <v>5</v>
      </c>
      <c r="F4948">
        <v>27</v>
      </c>
      <c r="G4948" t="s">
        <v>1</v>
      </c>
      <c r="H4948" t="s">
        <v>18</v>
      </c>
      <c r="I4948" t="s">
        <v>12</v>
      </c>
    </row>
    <row r="4949" spans="1:9">
      <c r="A4949">
        <v>4948</v>
      </c>
      <c r="B4949">
        <v>1489</v>
      </c>
      <c r="C4949">
        <v>5</v>
      </c>
      <c r="D4949">
        <v>130</v>
      </c>
      <c r="E4949" t="s">
        <v>5</v>
      </c>
      <c r="F4949">
        <v>35</v>
      </c>
      <c r="G4949" t="s">
        <v>1</v>
      </c>
      <c r="H4949" t="s">
        <v>18</v>
      </c>
      <c r="I4949" t="s">
        <v>12</v>
      </c>
    </row>
    <row r="4950" spans="1:9">
      <c r="A4950">
        <v>4949</v>
      </c>
      <c r="B4950">
        <v>2119</v>
      </c>
      <c r="C4950">
        <v>8</v>
      </c>
      <c r="D4950">
        <v>334</v>
      </c>
      <c r="E4950" t="s">
        <v>6</v>
      </c>
      <c r="F4950">
        <v>31</v>
      </c>
      <c r="G4950" t="s">
        <v>2</v>
      </c>
      <c r="H4950" t="s">
        <v>18</v>
      </c>
      <c r="I4950" t="s">
        <v>23</v>
      </c>
    </row>
    <row r="4951" spans="1:9">
      <c r="A4951">
        <v>4950</v>
      </c>
      <c r="B4951">
        <v>1145</v>
      </c>
      <c r="C4951">
        <v>5</v>
      </c>
      <c r="D4951">
        <v>90</v>
      </c>
      <c r="E4951" t="s">
        <v>6</v>
      </c>
      <c r="F4951">
        <v>26</v>
      </c>
      <c r="G4951" t="s">
        <v>1</v>
      </c>
      <c r="H4951" t="s">
        <v>18</v>
      </c>
      <c r="I4951" t="s">
        <v>12</v>
      </c>
    </row>
    <row r="4952" spans="1:9">
      <c r="A4952">
        <v>4951</v>
      </c>
      <c r="B4952">
        <v>617</v>
      </c>
      <c r="C4952">
        <v>3</v>
      </c>
      <c r="D4952">
        <v>82</v>
      </c>
      <c r="E4952" t="s">
        <v>5</v>
      </c>
      <c r="F4952">
        <v>21</v>
      </c>
      <c r="G4952" t="s">
        <v>1</v>
      </c>
      <c r="H4952" t="s">
        <v>17</v>
      </c>
      <c r="I4952" t="s">
        <v>10</v>
      </c>
    </row>
    <row r="4953" spans="1:9">
      <c r="A4953">
        <v>4952</v>
      </c>
      <c r="B4953">
        <v>1972</v>
      </c>
      <c r="C4953">
        <v>9</v>
      </c>
      <c r="D4953">
        <v>40</v>
      </c>
      <c r="E4953" t="s">
        <v>5</v>
      </c>
      <c r="F4953">
        <v>25</v>
      </c>
      <c r="G4953" t="s">
        <v>2</v>
      </c>
      <c r="H4953" t="s">
        <v>18</v>
      </c>
      <c r="I4953" t="s">
        <v>24</v>
      </c>
    </row>
    <row r="4954" spans="1:9">
      <c r="A4954">
        <v>4953</v>
      </c>
      <c r="B4954">
        <v>356</v>
      </c>
      <c r="C4954">
        <v>4</v>
      </c>
      <c r="D4954">
        <v>90</v>
      </c>
      <c r="E4954" t="s">
        <v>6</v>
      </c>
      <c r="F4954">
        <v>30</v>
      </c>
      <c r="G4954" t="s">
        <v>1</v>
      </c>
      <c r="H4954" t="s">
        <v>18</v>
      </c>
      <c r="I4954" t="s">
        <v>11</v>
      </c>
    </row>
    <row r="4955" spans="1:9">
      <c r="A4955">
        <v>4954</v>
      </c>
      <c r="B4955">
        <v>145</v>
      </c>
      <c r="C4955">
        <v>4</v>
      </c>
      <c r="D4955">
        <v>154</v>
      </c>
      <c r="E4955" t="s">
        <v>5</v>
      </c>
      <c r="F4955">
        <v>32</v>
      </c>
      <c r="G4955" t="s">
        <v>1</v>
      </c>
      <c r="H4955" t="s">
        <v>18</v>
      </c>
      <c r="I4955" t="s">
        <v>11</v>
      </c>
    </row>
    <row r="4956" spans="1:9">
      <c r="A4956">
        <v>4955</v>
      </c>
      <c r="B4956">
        <v>1729</v>
      </c>
      <c r="C4956">
        <v>7</v>
      </c>
      <c r="D4956">
        <v>40</v>
      </c>
      <c r="E4956" t="s">
        <v>5</v>
      </c>
      <c r="F4956">
        <v>33</v>
      </c>
      <c r="G4956" t="s">
        <v>2</v>
      </c>
      <c r="H4956" t="s">
        <v>18</v>
      </c>
      <c r="I4956" t="s">
        <v>22</v>
      </c>
    </row>
    <row r="4957" spans="1:9">
      <c r="A4957">
        <v>4956</v>
      </c>
      <c r="B4957">
        <v>334</v>
      </c>
      <c r="C4957">
        <v>5</v>
      </c>
      <c r="D4957">
        <v>163</v>
      </c>
      <c r="E4957" t="s">
        <v>6</v>
      </c>
      <c r="F4957">
        <v>26</v>
      </c>
      <c r="G4957" t="s">
        <v>1</v>
      </c>
      <c r="H4957" t="s">
        <v>17</v>
      </c>
      <c r="I4957" t="s">
        <v>12</v>
      </c>
    </row>
    <row r="4958" spans="1:9">
      <c r="A4958">
        <v>4957</v>
      </c>
      <c r="B4958">
        <v>29</v>
      </c>
      <c r="C4958">
        <v>2</v>
      </c>
      <c r="D4958">
        <v>177</v>
      </c>
      <c r="E4958" t="s">
        <v>5</v>
      </c>
      <c r="F4958">
        <v>22</v>
      </c>
      <c r="G4958" t="s">
        <v>1</v>
      </c>
      <c r="H4958" t="s">
        <v>18</v>
      </c>
      <c r="I4958" t="s">
        <v>9</v>
      </c>
    </row>
    <row r="4959" spans="1:9">
      <c r="A4959">
        <v>4958</v>
      </c>
      <c r="B4959">
        <v>1819</v>
      </c>
      <c r="C4959">
        <v>1</v>
      </c>
      <c r="D4959">
        <v>194</v>
      </c>
      <c r="E4959" t="s">
        <v>6</v>
      </c>
      <c r="F4959">
        <v>26</v>
      </c>
      <c r="G4959" t="s">
        <v>1</v>
      </c>
      <c r="H4959" t="s">
        <v>18</v>
      </c>
      <c r="I4959" t="s">
        <v>8</v>
      </c>
    </row>
    <row r="4960" spans="1:9">
      <c r="A4960">
        <v>4959</v>
      </c>
      <c r="B4960">
        <v>242</v>
      </c>
      <c r="C4960">
        <v>8</v>
      </c>
      <c r="D4960">
        <v>90</v>
      </c>
      <c r="E4960" t="s">
        <v>5</v>
      </c>
      <c r="F4960">
        <v>18</v>
      </c>
      <c r="G4960" t="s">
        <v>2</v>
      </c>
      <c r="H4960" t="s">
        <v>18</v>
      </c>
      <c r="I4960" t="s">
        <v>23</v>
      </c>
    </row>
    <row r="4961" spans="1:9">
      <c r="A4961">
        <v>4960</v>
      </c>
      <c r="B4961">
        <v>1864</v>
      </c>
      <c r="C4961">
        <v>5</v>
      </c>
      <c r="D4961">
        <v>168</v>
      </c>
      <c r="E4961" t="s">
        <v>6</v>
      </c>
      <c r="F4961">
        <v>38</v>
      </c>
      <c r="G4961" t="s">
        <v>1</v>
      </c>
      <c r="H4961" t="s">
        <v>17</v>
      </c>
      <c r="I4961" t="s">
        <v>12</v>
      </c>
    </row>
    <row r="4962" spans="1:9">
      <c r="A4962">
        <v>4961</v>
      </c>
      <c r="B4962">
        <v>1851</v>
      </c>
      <c r="C4962">
        <v>5</v>
      </c>
      <c r="D4962">
        <v>90</v>
      </c>
      <c r="E4962" t="s">
        <v>5</v>
      </c>
      <c r="F4962">
        <v>25</v>
      </c>
      <c r="G4962" t="s">
        <v>1</v>
      </c>
      <c r="H4962" t="s">
        <v>18</v>
      </c>
      <c r="I4962" t="s">
        <v>12</v>
      </c>
    </row>
    <row r="4963" spans="1:9">
      <c r="A4963">
        <v>4962</v>
      </c>
      <c r="B4963">
        <v>1551</v>
      </c>
      <c r="C4963">
        <v>5</v>
      </c>
      <c r="D4963">
        <v>195</v>
      </c>
      <c r="E4963" t="s">
        <v>5</v>
      </c>
      <c r="F4963">
        <v>21</v>
      </c>
      <c r="G4963" t="s">
        <v>1</v>
      </c>
      <c r="H4963" t="s">
        <v>18</v>
      </c>
      <c r="I4963" t="s">
        <v>12</v>
      </c>
    </row>
    <row r="4964" spans="1:9">
      <c r="A4964">
        <v>4963</v>
      </c>
      <c r="B4964">
        <v>505</v>
      </c>
      <c r="C4964">
        <v>3</v>
      </c>
      <c r="D4964">
        <v>129</v>
      </c>
      <c r="E4964" t="s">
        <v>6</v>
      </c>
      <c r="F4964">
        <v>28</v>
      </c>
      <c r="G4964" t="s">
        <v>1</v>
      </c>
      <c r="H4964" t="s">
        <v>17</v>
      </c>
      <c r="I4964" t="s">
        <v>10</v>
      </c>
    </row>
    <row r="4965" spans="1:9">
      <c r="A4965">
        <v>4964</v>
      </c>
      <c r="B4965">
        <v>1742</v>
      </c>
      <c r="C4965">
        <v>7</v>
      </c>
      <c r="D4965">
        <v>210</v>
      </c>
      <c r="E4965" t="s">
        <v>6</v>
      </c>
      <c r="F4965">
        <v>30</v>
      </c>
      <c r="G4965" t="s">
        <v>2</v>
      </c>
      <c r="H4965" t="s">
        <v>18</v>
      </c>
      <c r="I4965" t="s">
        <v>22</v>
      </c>
    </row>
    <row r="4966" spans="1:9">
      <c r="A4966">
        <v>4965</v>
      </c>
      <c r="B4966">
        <v>1461</v>
      </c>
      <c r="C4966">
        <v>9</v>
      </c>
      <c r="D4966">
        <v>90</v>
      </c>
      <c r="E4966" t="s">
        <v>5</v>
      </c>
      <c r="F4966">
        <v>38</v>
      </c>
      <c r="G4966" t="s">
        <v>2</v>
      </c>
      <c r="H4966" t="s">
        <v>18</v>
      </c>
      <c r="I4966" t="s">
        <v>24</v>
      </c>
    </row>
    <row r="4967" spans="1:9">
      <c r="A4967">
        <v>4966</v>
      </c>
      <c r="B4967">
        <v>716</v>
      </c>
      <c r="C4967">
        <v>1</v>
      </c>
      <c r="D4967">
        <v>188</v>
      </c>
      <c r="E4967" t="s">
        <v>6</v>
      </c>
      <c r="F4967">
        <v>23</v>
      </c>
      <c r="G4967" t="s">
        <v>1</v>
      </c>
      <c r="H4967" t="s">
        <v>17</v>
      </c>
      <c r="I4967" t="s">
        <v>8</v>
      </c>
    </row>
    <row r="4968" spans="1:9">
      <c r="A4968">
        <v>4967</v>
      </c>
      <c r="B4968">
        <v>342</v>
      </c>
      <c r="C4968">
        <v>1</v>
      </c>
      <c r="D4968">
        <v>194</v>
      </c>
      <c r="E4968" t="s">
        <v>6</v>
      </c>
      <c r="F4968">
        <v>18</v>
      </c>
      <c r="G4968" t="s">
        <v>1</v>
      </c>
      <c r="H4968" t="s">
        <v>18</v>
      </c>
      <c r="I4968" t="s">
        <v>8</v>
      </c>
    </row>
    <row r="4969" spans="1:9">
      <c r="A4969">
        <v>4968</v>
      </c>
      <c r="B4969">
        <v>1805</v>
      </c>
      <c r="C4969">
        <v>1</v>
      </c>
      <c r="D4969">
        <v>90</v>
      </c>
      <c r="E4969" t="s">
        <v>5</v>
      </c>
      <c r="F4969">
        <v>21</v>
      </c>
      <c r="G4969" t="s">
        <v>1</v>
      </c>
      <c r="H4969" t="s">
        <v>18</v>
      </c>
      <c r="I4969" t="s">
        <v>8</v>
      </c>
    </row>
    <row r="4970" spans="1:9">
      <c r="A4970">
        <v>4969</v>
      </c>
      <c r="B4970">
        <v>943</v>
      </c>
      <c r="C4970">
        <v>1</v>
      </c>
      <c r="D4970">
        <v>131</v>
      </c>
      <c r="E4970" t="s">
        <v>5</v>
      </c>
      <c r="F4970">
        <v>22</v>
      </c>
      <c r="G4970" t="s">
        <v>1</v>
      </c>
      <c r="H4970" t="s">
        <v>18</v>
      </c>
      <c r="I4970" t="s">
        <v>8</v>
      </c>
    </row>
    <row r="4971" spans="1:9">
      <c r="A4971">
        <v>4970</v>
      </c>
      <c r="B4971">
        <v>738</v>
      </c>
      <c r="C4971">
        <v>4</v>
      </c>
      <c r="D4971">
        <v>170</v>
      </c>
      <c r="E4971" t="s">
        <v>5</v>
      </c>
      <c r="F4971">
        <v>34</v>
      </c>
      <c r="G4971" t="s">
        <v>1</v>
      </c>
      <c r="H4971" t="s">
        <v>18</v>
      </c>
      <c r="I4971" t="s">
        <v>11</v>
      </c>
    </row>
    <row r="4972" spans="1:9">
      <c r="A4972">
        <v>4971</v>
      </c>
      <c r="B4972">
        <v>800</v>
      </c>
      <c r="C4972">
        <v>2</v>
      </c>
      <c r="D4972">
        <v>147</v>
      </c>
      <c r="E4972" t="s">
        <v>6</v>
      </c>
      <c r="F4972">
        <v>24</v>
      </c>
      <c r="G4972" t="s">
        <v>1</v>
      </c>
      <c r="H4972" t="s">
        <v>18</v>
      </c>
      <c r="I4972" t="s">
        <v>9</v>
      </c>
    </row>
    <row r="4973" spans="1:9">
      <c r="A4973">
        <v>4972</v>
      </c>
      <c r="B4973">
        <v>824</v>
      </c>
      <c r="C4973">
        <v>3</v>
      </c>
      <c r="D4973">
        <v>90</v>
      </c>
      <c r="E4973" t="s">
        <v>6</v>
      </c>
      <c r="F4973">
        <v>19</v>
      </c>
      <c r="G4973" t="s">
        <v>1</v>
      </c>
      <c r="H4973" t="s">
        <v>18</v>
      </c>
      <c r="I4973" t="s">
        <v>10</v>
      </c>
    </row>
    <row r="4974" spans="1:9">
      <c r="A4974">
        <v>4973</v>
      </c>
      <c r="B4974">
        <v>1350</v>
      </c>
      <c r="C4974">
        <v>8</v>
      </c>
      <c r="D4974">
        <v>90</v>
      </c>
      <c r="E4974" t="s">
        <v>5</v>
      </c>
      <c r="F4974">
        <v>26</v>
      </c>
      <c r="G4974" t="s">
        <v>2</v>
      </c>
      <c r="H4974" t="s">
        <v>18</v>
      </c>
      <c r="I4974" t="s">
        <v>23</v>
      </c>
    </row>
    <row r="4975" spans="1:9">
      <c r="A4975">
        <v>4974</v>
      </c>
      <c r="B4975">
        <v>229</v>
      </c>
      <c r="C4975">
        <v>8</v>
      </c>
      <c r="D4975">
        <v>40</v>
      </c>
      <c r="E4975" t="s">
        <v>5</v>
      </c>
      <c r="F4975">
        <v>18</v>
      </c>
      <c r="G4975" t="s">
        <v>2</v>
      </c>
      <c r="H4975" t="s">
        <v>18</v>
      </c>
      <c r="I4975" t="s">
        <v>23</v>
      </c>
    </row>
    <row r="4976" spans="1:9">
      <c r="A4976">
        <v>4975</v>
      </c>
      <c r="B4976">
        <v>800</v>
      </c>
      <c r="C4976">
        <v>2</v>
      </c>
      <c r="D4976">
        <v>227</v>
      </c>
      <c r="E4976" t="s">
        <v>6</v>
      </c>
      <c r="F4976">
        <v>24</v>
      </c>
      <c r="G4976" t="s">
        <v>1</v>
      </c>
      <c r="H4976" t="s">
        <v>17</v>
      </c>
      <c r="I4976" t="s">
        <v>9</v>
      </c>
    </row>
    <row r="4977" spans="1:9">
      <c r="A4977">
        <v>4976</v>
      </c>
      <c r="B4977">
        <v>1615</v>
      </c>
      <c r="C4977">
        <v>6</v>
      </c>
      <c r="D4977">
        <v>90</v>
      </c>
      <c r="E4977" t="s">
        <v>5</v>
      </c>
      <c r="F4977">
        <v>18</v>
      </c>
      <c r="G4977" t="s">
        <v>2</v>
      </c>
      <c r="H4977" t="s">
        <v>18</v>
      </c>
      <c r="I4977" t="s">
        <v>21</v>
      </c>
    </row>
    <row r="4978" spans="1:9">
      <c r="A4978">
        <v>4977</v>
      </c>
      <c r="B4978">
        <v>447</v>
      </c>
      <c r="C4978">
        <v>5</v>
      </c>
      <c r="D4978">
        <v>146</v>
      </c>
      <c r="E4978" t="s">
        <v>6</v>
      </c>
      <c r="F4978">
        <v>24</v>
      </c>
      <c r="G4978" t="s">
        <v>1</v>
      </c>
      <c r="H4978" t="s">
        <v>18</v>
      </c>
      <c r="I4978" t="s">
        <v>12</v>
      </c>
    </row>
    <row r="4979" spans="1:9">
      <c r="A4979">
        <v>4978</v>
      </c>
      <c r="B4979">
        <v>1066</v>
      </c>
      <c r="C4979">
        <v>2</v>
      </c>
      <c r="D4979">
        <v>90</v>
      </c>
      <c r="E4979" t="s">
        <v>6</v>
      </c>
      <c r="F4979">
        <v>24</v>
      </c>
      <c r="G4979" t="s">
        <v>1</v>
      </c>
      <c r="H4979" t="s">
        <v>18</v>
      </c>
      <c r="I4979" t="s">
        <v>9</v>
      </c>
    </row>
    <row r="4980" spans="1:9">
      <c r="A4980">
        <v>4979</v>
      </c>
      <c r="B4980">
        <v>316</v>
      </c>
      <c r="C4980">
        <v>7</v>
      </c>
      <c r="D4980">
        <v>90</v>
      </c>
      <c r="E4980" t="s">
        <v>5</v>
      </c>
      <c r="F4980">
        <v>26</v>
      </c>
      <c r="G4980" t="s">
        <v>2</v>
      </c>
      <c r="H4980" t="s">
        <v>18</v>
      </c>
      <c r="I4980" t="s">
        <v>22</v>
      </c>
    </row>
    <row r="4981" spans="1:9">
      <c r="A4981">
        <v>4980</v>
      </c>
      <c r="B4981">
        <v>372</v>
      </c>
      <c r="C4981">
        <v>6</v>
      </c>
      <c r="D4981">
        <v>40</v>
      </c>
      <c r="E4981" t="s">
        <v>5</v>
      </c>
      <c r="F4981">
        <v>27</v>
      </c>
      <c r="G4981" t="s">
        <v>2</v>
      </c>
      <c r="H4981" t="s">
        <v>18</v>
      </c>
      <c r="I4981" t="s">
        <v>21</v>
      </c>
    </row>
    <row r="4982" spans="1:9">
      <c r="A4982">
        <v>4981</v>
      </c>
      <c r="B4982">
        <v>983</v>
      </c>
      <c r="C4982">
        <v>1</v>
      </c>
      <c r="D4982">
        <v>88</v>
      </c>
      <c r="E4982" t="s">
        <v>6</v>
      </c>
      <c r="F4982">
        <v>28</v>
      </c>
      <c r="G4982" t="s">
        <v>1</v>
      </c>
      <c r="H4982" t="s">
        <v>18</v>
      </c>
      <c r="I4982" t="s">
        <v>8</v>
      </c>
    </row>
    <row r="4983" spans="1:9">
      <c r="A4983">
        <v>4982</v>
      </c>
      <c r="B4983">
        <v>777</v>
      </c>
      <c r="C4983">
        <v>8</v>
      </c>
      <c r="D4983">
        <v>90</v>
      </c>
      <c r="E4983" t="s">
        <v>5</v>
      </c>
      <c r="F4983">
        <v>37</v>
      </c>
      <c r="G4983" t="s">
        <v>2</v>
      </c>
      <c r="H4983" t="s">
        <v>18</v>
      </c>
      <c r="I4983" t="s">
        <v>23</v>
      </c>
    </row>
    <row r="4984" spans="1:9">
      <c r="A4984">
        <v>4983</v>
      </c>
      <c r="B4984">
        <v>72</v>
      </c>
      <c r="C4984">
        <v>5</v>
      </c>
      <c r="D4984">
        <v>178</v>
      </c>
      <c r="E4984" t="s">
        <v>5</v>
      </c>
      <c r="F4984">
        <v>22</v>
      </c>
      <c r="G4984" t="s">
        <v>1</v>
      </c>
      <c r="H4984" t="s">
        <v>18</v>
      </c>
      <c r="I4984" t="s">
        <v>12</v>
      </c>
    </row>
    <row r="4985" spans="1:9">
      <c r="A4985">
        <v>4984</v>
      </c>
      <c r="B4985">
        <v>1542</v>
      </c>
      <c r="C4985">
        <v>9</v>
      </c>
      <c r="D4985">
        <v>40</v>
      </c>
      <c r="E4985" t="s">
        <v>5</v>
      </c>
      <c r="F4985">
        <v>30</v>
      </c>
      <c r="G4985" t="s">
        <v>2</v>
      </c>
      <c r="H4985" t="s">
        <v>18</v>
      </c>
      <c r="I4985" t="s">
        <v>24</v>
      </c>
    </row>
    <row r="4986" spans="1:9">
      <c r="A4986">
        <v>4985</v>
      </c>
      <c r="B4986">
        <v>1101</v>
      </c>
      <c r="C4986">
        <v>2</v>
      </c>
      <c r="D4986">
        <v>228</v>
      </c>
      <c r="E4986" t="s">
        <v>6</v>
      </c>
      <c r="F4986">
        <v>21</v>
      </c>
      <c r="G4986" t="s">
        <v>1</v>
      </c>
      <c r="H4986" t="s">
        <v>17</v>
      </c>
      <c r="I4986" t="s">
        <v>9</v>
      </c>
    </row>
    <row r="4987" spans="1:9">
      <c r="A4987">
        <v>4986</v>
      </c>
      <c r="B4987">
        <v>1941</v>
      </c>
      <c r="C4987">
        <v>5</v>
      </c>
      <c r="D4987">
        <v>161</v>
      </c>
      <c r="E4987" t="s">
        <v>6</v>
      </c>
      <c r="F4987">
        <v>33</v>
      </c>
      <c r="G4987" t="s">
        <v>1</v>
      </c>
      <c r="H4987" t="s">
        <v>18</v>
      </c>
      <c r="I4987" t="s">
        <v>12</v>
      </c>
    </row>
    <row r="4988" spans="1:9">
      <c r="A4988">
        <v>4987</v>
      </c>
      <c r="B4988">
        <v>396</v>
      </c>
      <c r="C4988">
        <v>4</v>
      </c>
      <c r="D4988">
        <v>202</v>
      </c>
      <c r="E4988" t="s">
        <v>6</v>
      </c>
      <c r="F4988">
        <v>29</v>
      </c>
      <c r="G4988" t="s">
        <v>1</v>
      </c>
      <c r="H4988" t="s">
        <v>17</v>
      </c>
      <c r="I4988" t="s">
        <v>11</v>
      </c>
    </row>
    <row r="4989" spans="1:9">
      <c r="A4989">
        <v>4988</v>
      </c>
      <c r="B4989">
        <v>1347</v>
      </c>
      <c r="C4989">
        <v>4</v>
      </c>
      <c r="D4989">
        <v>239</v>
      </c>
      <c r="E4989" t="s">
        <v>5</v>
      </c>
      <c r="F4989">
        <v>27</v>
      </c>
      <c r="G4989" t="s">
        <v>1</v>
      </c>
      <c r="H4989" t="s">
        <v>17</v>
      </c>
      <c r="I4989" t="s">
        <v>11</v>
      </c>
    </row>
    <row r="4990" spans="1:9">
      <c r="A4990">
        <v>4989</v>
      </c>
      <c r="B4990">
        <v>805</v>
      </c>
      <c r="C4990">
        <v>3</v>
      </c>
      <c r="D4990">
        <v>90</v>
      </c>
      <c r="E4990" t="s">
        <v>6</v>
      </c>
      <c r="F4990">
        <v>27</v>
      </c>
      <c r="G4990" t="s">
        <v>1</v>
      </c>
      <c r="H4990" t="s">
        <v>18</v>
      </c>
      <c r="I4990" t="s">
        <v>10</v>
      </c>
    </row>
    <row r="4991" spans="1:9">
      <c r="A4991">
        <v>4990</v>
      </c>
      <c r="B4991">
        <v>1380</v>
      </c>
      <c r="C4991">
        <v>9</v>
      </c>
      <c r="D4991">
        <v>90</v>
      </c>
      <c r="E4991" t="s">
        <v>5</v>
      </c>
      <c r="F4991">
        <v>35</v>
      </c>
      <c r="G4991" t="s">
        <v>2</v>
      </c>
      <c r="H4991" t="s">
        <v>18</v>
      </c>
      <c r="I4991" t="s">
        <v>24</v>
      </c>
    </row>
    <row r="4992" spans="1:9">
      <c r="A4992">
        <v>4991</v>
      </c>
      <c r="B4992">
        <v>604</v>
      </c>
      <c r="C4992">
        <v>6</v>
      </c>
      <c r="D4992">
        <v>90</v>
      </c>
      <c r="E4992" t="s">
        <v>6</v>
      </c>
      <c r="F4992">
        <v>35</v>
      </c>
      <c r="G4992" t="s">
        <v>2</v>
      </c>
      <c r="H4992" t="s">
        <v>18</v>
      </c>
      <c r="I4992" t="s">
        <v>21</v>
      </c>
    </row>
    <row r="4993" spans="1:9">
      <c r="A4993">
        <v>4992</v>
      </c>
      <c r="B4993">
        <v>1779</v>
      </c>
      <c r="C4993">
        <v>3</v>
      </c>
      <c r="D4993">
        <v>164</v>
      </c>
      <c r="E4993" t="s">
        <v>6</v>
      </c>
      <c r="F4993">
        <v>23</v>
      </c>
      <c r="G4993" t="s">
        <v>1</v>
      </c>
      <c r="H4993" t="s">
        <v>18</v>
      </c>
      <c r="I4993" t="s">
        <v>10</v>
      </c>
    </row>
    <row r="4994" spans="1:9">
      <c r="A4994">
        <v>4993</v>
      </c>
      <c r="B4994">
        <v>317</v>
      </c>
      <c r="C4994">
        <v>2</v>
      </c>
      <c r="D4994">
        <v>233</v>
      </c>
      <c r="E4994" t="s">
        <v>6</v>
      </c>
      <c r="F4994">
        <v>33</v>
      </c>
      <c r="G4994" t="s">
        <v>1</v>
      </c>
      <c r="H4994" t="s">
        <v>18</v>
      </c>
      <c r="I4994" t="s">
        <v>9</v>
      </c>
    </row>
    <row r="4995" spans="1:9">
      <c r="A4995">
        <v>4994</v>
      </c>
      <c r="B4995">
        <v>955</v>
      </c>
      <c r="C4995">
        <v>5</v>
      </c>
      <c r="D4995">
        <v>183</v>
      </c>
      <c r="E4995" t="s">
        <v>6</v>
      </c>
      <c r="F4995">
        <v>40</v>
      </c>
      <c r="G4995" t="s">
        <v>1</v>
      </c>
      <c r="H4995" t="s">
        <v>18</v>
      </c>
      <c r="I4995" t="s">
        <v>12</v>
      </c>
    </row>
    <row r="4996" spans="1:9">
      <c r="A4996">
        <v>4995</v>
      </c>
      <c r="B4996">
        <v>1484</v>
      </c>
      <c r="C4996">
        <v>5</v>
      </c>
      <c r="D4996">
        <v>182</v>
      </c>
      <c r="E4996" t="s">
        <v>6</v>
      </c>
      <c r="F4996">
        <v>38</v>
      </c>
      <c r="G4996" t="s">
        <v>1</v>
      </c>
      <c r="H4996" t="s">
        <v>18</v>
      </c>
      <c r="I4996" t="s">
        <v>12</v>
      </c>
    </row>
    <row r="4997" spans="1:9">
      <c r="A4997">
        <v>4996</v>
      </c>
      <c r="B4997">
        <v>2119</v>
      </c>
      <c r="C4997">
        <v>3</v>
      </c>
      <c r="D4997">
        <v>84</v>
      </c>
      <c r="E4997" t="s">
        <v>6</v>
      </c>
      <c r="F4997">
        <v>31</v>
      </c>
      <c r="G4997" t="s">
        <v>1</v>
      </c>
      <c r="H4997" t="s">
        <v>18</v>
      </c>
      <c r="I4997" t="s">
        <v>10</v>
      </c>
    </row>
    <row r="4998" spans="1:9">
      <c r="A4998">
        <v>4997</v>
      </c>
      <c r="B4998">
        <v>183</v>
      </c>
      <c r="C4998">
        <v>7</v>
      </c>
      <c r="D4998">
        <v>90</v>
      </c>
      <c r="E4998" t="s">
        <v>5</v>
      </c>
      <c r="F4998">
        <v>21</v>
      </c>
      <c r="G4998" t="s">
        <v>2</v>
      </c>
      <c r="H4998" t="s">
        <v>18</v>
      </c>
      <c r="I4998" t="s">
        <v>22</v>
      </c>
    </row>
    <row r="4999" spans="1:9">
      <c r="A4999">
        <v>4998</v>
      </c>
      <c r="B4999">
        <v>1571</v>
      </c>
      <c r="C4999">
        <v>3</v>
      </c>
      <c r="D4999">
        <v>173</v>
      </c>
      <c r="E4999" t="s">
        <v>6</v>
      </c>
      <c r="F4999">
        <v>33</v>
      </c>
      <c r="G4999" t="s">
        <v>1</v>
      </c>
      <c r="H4999" t="s">
        <v>17</v>
      </c>
      <c r="I4999" t="s">
        <v>10</v>
      </c>
    </row>
    <row r="5000" spans="1:9">
      <c r="A5000">
        <v>4999</v>
      </c>
      <c r="B5000">
        <v>924</v>
      </c>
      <c r="C5000">
        <v>1</v>
      </c>
      <c r="D5000">
        <v>90</v>
      </c>
      <c r="E5000" t="s">
        <v>5</v>
      </c>
      <c r="F5000">
        <v>27</v>
      </c>
      <c r="G5000" t="s">
        <v>1</v>
      </c>
      <c r="H5000" t="s">
        <v>18</v>
      </c>
      <c r="I5000" t="s">
        <v>8</v>
      </c>
    </row>
    <row r="5001" spans="1:9">
      <c r="A5001">
        <v>5000</v>
      </c>
      <c r="B5001">
        <v>482</v>
      </c>
      <c r="C5001">
        <v>5</v>
      </c>
      <c r="D5001">
        <v>134</v>
      </c>
      <c r="E5001" t="s">
        <v>6</v>
      </c>
      <c r="F5001">
        <v>34</v>
      </c>
      <c r="G5001" t="s">
        <v>1</v>
      </c>
      <c r="H5001" t="s">
        <v>18</v>
      </c>
      <c r="I5001" t="s">
        <v>12</v>
      </c>
    </row>
    <row r="5002" spans="1:9">
      <c r="A5002">
        <v>5001</v>
      </c>
      <c r="B5002">
        <v>1537</v>
      </c>
      <c r="C5002">
        <v>8</v>
      </c>
      <c r="D5002">
        <v>40</v>
      </c>
      <c r="E5002" t="s">
        <v>6</v>
      </c>
      <c r="F5002">
        <v>25</v>
      </c>
      <c r="G5002" t="s">
        <v>2</v>
      </c>
      <c r="H5002" t="s">
        <v>18</v>
      </c>
      <c r="I5002" t="s">
        <v>23</v>
      </c>
    </row>
    <row r="5003" spans="1:9">
      <c r="A5003">
        <v>5002</v>
      </c>
      <c r="B5003">
        <v>218</v>
      </c>
      <c r="C5003">
        <v>7</v>
      </c>
      <c r="D5003">
        <v>90</v>
      </c>
      <c r="E5003" t="s">
        <v>5</v>
      </c>
      <c r="F5003">
        <v>21</v>
      </c>
      <c r="G5003" t="s">
        <v>2</v>
      </c>
      <c r="H5003" t="s">
        <v>18</v>
      </c>
      <c r="I5003" t="s">
        <v>22</v>
      </c>
    </row>
    <row r="5004" spans="1:9">
      <c r="A5004">
        <v>5003</v>
      </c>
      <c r="B5004">
        <v>392</v>
      </c>
      <c r="C5004">
        <v>4</v>
      </c>
      <c r="D5004">
        <v>81</v>
      </c>
      <c r="E5004" t="s">
        <v>6</v>
      </c>
      <c r="F5004">
        <v>31</v>
      </c>
      <c r="G5004" t="s">
        <v>1</v>
      </c>
      <c r="H5004" t="s">
        <v>18</v>
      </c>
      <c r="I5004" t="s">
        <v>11</v>
      </c>
    </row>
    <row r="5005" spans="1:9">
      <c r="A5005">
        <v>5004</v>
      </c>
      <c r="B5005">
        <v>1169</v>
      </c>
      <c r="C5005">
        <v>1</v>
      </c>
      <c r="D5005">
        <v>112</v>
      </c>
      <c r="E5005" t="s">
        <v>6</v>
      </c>
      <c r="F5005">
        <v>29</v>
      </c>
      <c r="G5005" t="s">
        <v>1</v>
      </c>
      <c r="H5005" t="s">
        <v>18</v>
      </c>
      <c r="I5005" t="s">
        <v>8</v>
      </c>
    </row>
    <row r="5006" spans="1:9">
      <c r="A5006">
        <v>5005</v>
      </c>
      <c r="B5006">
        <v>1078</v>
      </c>
      <c r="C5006">
        <v>3</v>
      </c>
      <c r="D5006">
        <v>164</v>
      </c>
      <c r="E5006" t="s">
        <v>5</v>
      </c>
      <c r="F5006">
        <v>31</v>
      </c>
      <c r="G5006" t="s">
        <v>1</v>
      </c>
      <c r="H5006" t="s">
        <v>18</v>
      </c>
      <c r="I5006" t="s">
        <v>10</v>
      </c>
    </row>
    <row r="5007" spans="1:9">
      <c r="A5007">
        <v>5006</v>
      </c>
      <c r="B5007">
        <v>33</v>
      </c>
      <c r="C5007">
        <v>7</v>
      </c>
      <c r="D5007">
        <v>90</v>
      </c>
      <c r="E5007" t="s">
        <v>6</v>
      </c>
      <c r="F5007">
        <v>28</v>
      </c>
      <c r="G5007" t="s">
        <v>2</v>
      </c>
      <c r="H5007" t="s">
        <v>18</v>
      </c>
      <c r="I5007" t="s">
        <v>22</v>
      </c>
    </row>
    <row r="5008" spans="1:9">
      <c r="A5008">
        <v>5007</v>
      </c>
      <c r="B5008">
        <v>768</v>
      </c>
      <c r="C5008">
        <v>1</v>
      </c>
      <c r="D5008">
        <v>164</v>
      </c>
      <c r="E5008" t="s">
        <v>6</v>
      </c>
      <c r="F5008">
        <v>34</v>
      </c>
      <c r="G5008" t="s">
        <v>1</v>
      </c>
      <c r="H5008" t="s">
        <v>18</v>
      </c>
      <c r="I5008" t="s">
        <v>8</v>
      </c>
    </row>
    <row r="5009" spans="1:9">
      <c r="A5009">
        <v>5008</v>
      </c>
      <c r="B5009">
        <v>766</v>
      </c>
      <c r="C5009">
        <v>5</v>
      </c>
      <c r="D5009">
        <v>90</v>
      </c>
      <c r="E5009" t="s">
        <v>5</v>
      </c>
      <c r="F5009">
        <v>36</v>
      </c>
      <c r="G5009" t="s">
        <v>1</v>
      </c>
      <c r="H5009" t="s">
        <v>18</v>
      </c>
      <c r="I5009" t="s">
        <v>12</v>
      </c>
    </row>
    <row r="5010" spans="1:9">
      <c r="A5010">
        <v>5009</v>
      </c>
      <c r="B5010">
        <v>692</v>
      </c>
      <c r="C5010">
        <v>3</v>
      </c>
      <c r="D5010">
        <v>90</v>
      </c>
      <c r="E5010" t="s">
        <v>5</v>
      </c>
      <c r="F5010">
        <v>31</v>
      </c>
      <c r="G5010" t="s">
        <v>1</v>
      </c>
      <c r="H5010" t="s">
        <v>18</v>
      </c>
      <c r="I5010" t="s">
        <v>10</v>
      </c>
    </row>
    <row r="5011" spans="1:9">
      <c r="A5011">
        <v>5010</v>
      </c>
      <c r="B5011">
        <v>1080</v>
      </c>
      <c r="C5011">
        <v>3</v>
      </c>
      <c r="D5011">
        <v>165</v>
      </c>
      <c r="E5011" t="s">
        <v>5</v>
      </c>
      <c r="F5011">
        <v>37</v>
      </c>
      <c r="G5011" t="s">
        <v>1</v>
      </c>
      <c r="H5011" t="s">
        <v>17</v>
      </c>
      <c r="I5011" t="s">
        <v>10</v>
      </c>
    </row>
    <row r="5012" spans="1:9">
      <c r="A5012">
        <v>5011</v>
      </c>
      <c r="B5012">
        <v>337</v>
      </c>
      <c r="C5012">
        <v>9</v>
      </c>
      <c r="D5012">
        <v>40</v>
      </c>
      <c r="E5012" t="s">
        <v>6</v>
      </c>
      <c r="F5012">
        <v>20</v>
      </c>
      <c r="G5012" t="s">
        <v>2</v>
      </c>
      <c r="H5012" t="s">
        <v>18</v>
      </c>
      <c r="I5012" t="s">
        <v>24</v>
      </c>
    </row>
    <row r="5013" spans="1:9">
      <c r="A5013">
        <v>5012</v>
      </c>
      <c r="B5013">
        <v>1870</v>
      </c>
      <c r="C5013">
        <v>3</v>
      </c>
      <c r="D5013">
        <v>177</v>
      </c>
      <c r="E5013" t="s">
        <v>6</v>
      </c>
      <c r="F5013">
        <v>35</v>
      </c>
      <c r="G5013" t="s">
        <v>1</v>
      </c>
      <c r="H5013" t="s">
        <v>18</v>
      </c>
      <c r="I5013" t="s">
        <v>10</v>
      </c>
    </row>
    <row r="5014" spans="1:9">
      <c r="A5014">
        <v>5013</v>
      </c>
      <c r="B5014">
        <v>731</v>
      </c>
      <c r="C5014">
        <v>6</v>
      </c>
      <c r="D5014">
        <v>40</v>
      </c>
      <c r="E5014" t="s">
        <v>5</v>
      </c>
      <c r="F5014">
        <v>23</v>
      </c>
      <c r="G5014" t="s">
        <v>2</v>
      </c>
      <c r="H5014" t="s">
        <v>18</v>
      </c>
      <c r="I5014" t="s">
        <v>21</v>
      </c>
    </row>
    <row r="5015" spans="1:9">
      <c r="A5015">
        <v>5014</v>
      </c>
      <c r="B5015">
        <v>1102</v>
      </c>
      <c r="C5015">
        <v>3</v>
      </c>
      <c r="D5015">
        <v>104</v>
      </c>
      <c r="E5015" t="s">
        <v>6</v>
      </c>
      <c r="F5015">
        <v>27</v>
      </c>
      <c r="G5015" t="s">
        <v>1</v>
      </c>
      <c r="H5015" t="s">
        <v>18</v>
      </c>
      <c r="I5015" t="s">
        <v>10</v>
      </c>
    </row>
    <row r="5016" spans="1:9">
      <c r="A5016">
        <v>5015</v>
      </c>
      <c r="B5016">
        <v>1535</v>
      </c>
      <c r="C5016">
        <v>5</v>
      </c>
      <c r="D5016">
        <v>234</v>
      </c>
      <c r="E5016" t="s">
        <v>6</v>
      </c>
      <c r="F5016">
        <v>36</v>
      </c>
      <c r="G5016" t="s">
        <v>1</v>
      </c>
      <c r="H5016" t="s">
        <v>17</v>
      </c>
      <c r="I5016" t="s">
        <v>12</v>
      </c>
    </row>
    <row r="5017" spans="1:9">
      <c r="A5017">
        <v>5016</v>
      </c>
      <c r="B5017">
        <v>92</v>
      </c>
      <c r="C5017">
        <v>3</v>
      </c>
      <c r="D5017">
        <v>125</v>
      </c>
      <c r="E5017" t="s">
        <v>6</v>
      </c>
      <c r="F5017">
        <v>20</v>
      </c>
      <c r="G5017" t="s">
        <v>1</v>
      </c>
      <c r="H5017" t="s">
        <v>18</v>
      </c>
      <c r="I5017" t="s">
        <v>10</v>
      </c>
    </row>
    <row r="5018" spans="1:9">
      <c r="A5018">
        <v>5017</v>
      </c>
      <c r="B5018">
        <v>626</v>
      </c>
      <c r="C5018">
        <v>3</v>
      </c>
      <c r="D5018">
        <v>169</v>
      </c>
      <c r="E5018" t="s">
        <v>6</v>
      </c>
      <c r="F5018">
        <v>21</v>
      </c>
      <c r="G5018" t="s">
        <v>1</v>
      </c>
      <c r="H5018" t="s">
        <v>18</v>
      </c>
      <c r="I5018" t="s">
        <v>10</v>
      </c>
    </row>
    <row r="5019" spans="1:9">
      <c r="A5019">
        <v>5018</v>
      </c>
      <c r="B5019">
        <v>91</v>
      </c>
      <c r="C5019">
        <v>4</v>
      </c>
      <c r="D5019">
        <v>90</v>
      </c>
      <c r="E5019" t="s">
        <v>6</v>
      </c>
      <c r="F5019">
        <v>30</v>
      </c>
      <c r="G5019" t="s">
        <v>1</v>
      </c>
      <c r="H5019" t="s">
        <v>18</v>
      </c>
      <c r="I5019" t="s">
        <v>11</v>
      </c>
    </row>
    <row r="5020" spans="1:9">
      <c r="A5020">
        <v>5019</v>
      </c>
      <c r="B5020">
        <v>647</v>
      </c>
      <c r="C5020">
        <v>1</v>
      </c>
      <c r="D5020">
        <v>144</v>
      </c>
      <c r="E5020" t="s">
        <v>5</v>
      </c>
      <c r="F5020">
        <v>35</v>
      </c>
      <c r="G5020" t="s">
        <v>1</v>
      </c>
      <c r="H5020" t="s">
        <v>18</v>
      </c>
      <c r="I5020" t="s">
        <v>8</v>
      </c>
    </row>
    <row r="5021" spans="1:9">
      <c r="A5021">
        <v>5020</v>
      </c>
      <c r="B5021">
        <v>1106</v>
      </c>
      <c r="C5021">
        <v>3</v>
      </c>
      <c r="D5021">
        <v>80</v>
      </c>
      <c r="E5021" t="s">
        <v>5</v>
      </c>
      <c r="F5021">
        <v>20</v>
      </c>
      <c r="G5021" t="s">
        <v>1</v>
      </c>
      <c r="H5021" t="s">
        <v>18</v>
      </c>
      <c r="I5021" t="s">
        <v>10</v>
      </c>
    </row>
    <row r="5022" spans="1:9">
      <c r="A5022">
        <v>5021</v>
      </c>
      <c r="B5022">
        <v>828</v>
      </c>
      <c r="C5022">
        <v>1</v>
      </c>
      <c r="D5022">
        <v>157</v>
      </c>
      <c r="E5022" t="s">
        <v>6</v>
      </c>
      <c r="F5022">
        <v>22</v>
      </c>
      <c r="G5022" t="s">
        <v>1</v>
      </c>
      <c r="H5022" t="s">
        <v>18</v>
      </c>
      <c r="I5022" t="s">
        <v>8</v>
      </c>
    </row>
    <row r="5023" spans="1:9">
      <c r="A5023">
        <v>5022</v>
      </c>
      <c r="B5023">
        <v>1317</v>
      </c>
      <c r="C5023">
        <v>5</v>
      </c>
      <c r="D5023">
        <v>155</v>
      </c>
      <c r="E5023" t="s">
        <v>6</v>
      </c>
      <c r="F5023">
        <v>25</v>
      </c>
      <c r="G5023" t="s">
        <v>1</v>
      </c>
      <c r="H5023" t="s">
        <v>18</v>
      </c>
      <c r="I5023" t="s">
        <v>12</v>
      </c>
    </row>
    <row r="5024" spans="1:9">
      <c r="A5024">
        <v>5023</v>
      </c>
      <c r="B5024">
        <v>722</v>
      </c>
      <c r="C5024">
        <v>6</v>
      </c>
      <c r="D5024">
        <v>40</v>
      </c>
      <c r="E5024" t="s">
        <v>5</v>
      </c>
      <c r="F5024">
        <v>32</v>
      </c>
      <c r="G5024" t="s">
        <v>2</v>
      </c>
      <c r="H5024" t="s">
        <v>18</v>
      </c>
      <c r="I5024" t="s">
        <v>21</v>
      </c>
    </row>
    <row r="5025" spans="1:9">
      <c r="A5025">
        <v>5024</v>
      </c>
      <c r="B5025">
        <v>61</v>
      </c>
      <c r="C5025">
        <v>5</v>
      </c>
      <c r="D5025">
        <v>100</v>
      </c>
      <c r="E5025" t="s">
        <v>5</v>
      </c>
      <c r="F5025">
        <v>24</v>
      </c>
      <c r="G5025" t="s">
        <v>1</v>
      </c>
      <c r="H5025" t="s">
        <v>18</v>
      </c>
      <c r="I5025" t="s">
        <v>12</v>
      </c>
    </row>
    <row r="5026" spans="1:9">
      <c r="A5026">
        <v>5025</v>
      </c>
      <c r="B5026">
        <v>1858</v>
      </c>
      <c r="C5026">
        <v>2</v>
      </c>
      <c r="D5026">
        <v>117</v>
      </c>
      <c r="E5026" t="s">
        <v>5</v>
      </c>
      <c r="F5026">
        <v>25</v>
      </c>
      <c r="G5026" t="s">
        <v>1</v>
      </c>
      <c r="H5026" t="s">
        <v>18</v>
      </c>
      <c r="I5026" t="s">
        <v>9</v>
      </c>
    </row>
    <row r="5027" spans="1:9">
      <c r="A5027">
        <v>5026</v>
      </c>
      <c r="B5027">
        <v>1417</v>
      </c>
      <c r="C5027">
        <v>9</v>
      </c>
      <c r="D5027">
        <v>40</v>
      </c>
      <c r="E5027" t="s">
        <v>5</v>
      </c>
      <c r="F5027">
        <v>32</v>
      </c>
      <c r="G5027" t="s">
        <v>2</v>
      </c>
      <c r="H5027" t="s">
        <v>18</v>
      </c>
      <c r="I5027" t="s">
        <v>24</v>
      </c>
    </row>
    <row r="5028" spans="1:9">
      <c r="A5028">
        <v>5027</v>
      </c>
      <c r="B5028">
        <v>2022</v>
      </c>
      <c r="C5028">
        <v>1</v>
      </c>
      <c r="D5028">
        <v>92</v>
      </c>
      <c r="E5028" t="s">
        <v>5</v>
      </c>
      <c r="F5028">
        <v>31</v>
      </c>
      <c r="G5028" t="s">
        <v>1</v>
      </c>
      <c r="H5028" t="s">
        <v>17</v>
      </c>
      <c r="I5028" t="s">
        <v>8</v>
      </c>
    </row>
    <row r="5029" spans="1:9">
      <c r="A5029">
        <v>5028</v>
      </c>
      <c r="B5029">
        <v>1118</v>
      </c>
      <c r="C5029">
        <v>1</v>
      </c>
      <c r="D5029">
        <v>126</v>
      </c>
      <c r="E5029" t="s">
        <v>5</v>
      </c>
      <c r="F5029">
        <v>30</v>
      </c>
      <c r="G5029" t="s">
        <v>1</v>
      </c>
      <c r="H5029" t="s">
        <v>18</v>
      </c>
      <c r="I5029" t="s">
        <v>8</v>
      </c>
    </row>
    <row r="5030" spans="1:9">
      <c r="A5030">
        <v>5029</v>
      </c>
      <c r="B5030">
        <v>755</v>
      </c>
      <c r="C5030">
        <v>7</v>
      </c>
      <c r="D5030">
        <v>230</v>
      </c>
      <c r="E5030" t="s">
        <v>5</v>
      </c>
      <c r="F5030">
        <v>24</v>
      </c>
      <c r="G5030" t="s">
        <v>2</v>
      </c>
      <c r="H5030" t="s">
        <v>17</v>
      </c>
      <c r="I5030" t="s">
        <v>22</v>
      </c>
    </row>
    <row r="5031" spans="1:9">
      <c r="A5031">
        <v>5030</v>
      </c>
      <c r="B5031">
        <v>385</v>
      </c>
      <c r="C5031">
        <v>3</v>
      </c>
      <c r="D5031">
        <v>180</v>
      </c>
      <c r="E5031" t="s">
        <v>6</v>
      </c>
      <c r="F5031">
        <v>32</v>
      </c>
      <c r="G5031" t="s">
        <v>1</v>
      </c>
      <c r="H5031" t="s">
        <v>18</v>
      </c>
      <c r="I5031" t="s">
        <v>10</v>
      </c>
    </row>
    <row r="5032" spans="1:9">
      <c r="A5032">
        <v>5031</v>
      </c>
      <c r="B5032">
        <v>1317</v>
      </c>
      <c r="C5032">
        <v>7</v>
      </c>
      <c r="D5032">
        <v>40</v>
      </c>
      <c r="E5032" t="s">
        <v>6</v>
      </c>
      <c r="F5032">
        <v>25</v>
      </c>
      <c r="G5032" t="s">
        <v>2</v>
      </c>
      <c r="H5032" t="s">
        <v>18</v>
      </c>
      <c r="I5032" t="s">
        <v>22</v>
      </c>
    </row>
    <row r="5033" spans="1:9">
      <c r="A5033">
        <v>5032</v>
      </c>
      <c r="B5033">
        <v>336</v>
      </c>
      <c r="C5033">
        <v>1</v>
      </c>
      <c r="D5033">
        <v>178</v>
      </c>
      <c r="E5033" t="s">
        <v>6</v>
      </c>
      <c r="F5033">
        <v>34</v>
      </c>
      <c r="G5033" t="s">
        <v>1</v>
      </c>
      <c r="H5033" t="s">
        <v>18</v>
      </c>
      <c r="I5033" t="s">
        <v>8</v>
      </c>
    </row>
    <row r="5034" spans="1:9">
      <c r="A5034">
        <v>5033</v>
      </c>
      <c r="B5034">
        <v>427</v>
      </c>
      <c r="C5034">
        <v>3</v>
      </c>
      <c r="D5034">
        <v>90</v>
      </c>
      <c r="E5034" t="s">
        <v>6</v>
      </c>
      <c r="F5034">
        <v>33</v>
      </c>
      <c r="G5034" t="s">
        <v>1</v>
      </c>
      <c r="H5034" t="s">
        <v>18</v>
      </c>
      <c r="I5034" t="s">
        <v>10</v>
      </c>
    </row>
    <row r="5035" spans="1:9">
      <c r="A5035">
        <v>5034</v>
      </c>
      <c r="B5035">
        <v>1126</v>
      </c>
      <c r="C5035">
        <v>9</v>
      </c>
      <c r="D5035">
        <v>40</v>
      </c>
      <c r="E5035" t="s">
        <v>5</v>
      </c>
      <c r="F5035">
        <v>29</v>
      </c>
      <c r="G5035" t="s">
        <v>2</v>
      </c>
      <c r="H5035" t="s">
        <v>18</v>
      </c>
      <c r="I5035" t="s">
        <v>24</v>
      </c>
    </row>
    <row r="5036" spans="1:9">
      <c r="A5036">
        <v>5035</v>
      </c>
      <c r="B5036">
        <v>1535</v>
      </c>
      <c r="C5036">
        <v>8</v>
      </c>
      <c r="D5036">
        <v>40</v>
      </c>
      <c r="E5036" t="s">
        <v>6</v>
      </c>
      <c r="F5036">
        <v>36</v>
      </c>
      <c r="G5036" t="s">
        <v>2</v>
      </c>
      <c r="H5036" t="s">
        <v>18</v>
      </c>
      <c r="I5036" t="s">
        <v>23</v>
      </c>
    </row>
    <row r="5037" spans="1:9">
      <c r="A5037">
        <v>5036</v>
      </c>
      <c r="B5037">
        <v>911</v>
      </c>
      <c r="C5037">
        <v>5</v>
      </c>
      <c r="D5037">
        <v>90</v>
      </c>
      <c r="E5037" t="s">
        <v>6</v>
      </c>
      <c r="F5037">
        <v>25</v>
      </c>
      <c r="G5037" t="s">
        <v>1</v>
      </c>
      <c r="H5037" t="s">
        <v>18</v>
      </c>
      <c r="I5037" t="s">
        <v>12</v>
      </c>
    </row>
    <row r="5038" spans="1:9">
      <c r="A5038">
        <v>5037</v>
      </c>
      <c r="B5038">
        <v>1105</v>
      </c>
      <c r="C5038">
        <v>9</v>
      </c>
      <c r="D5038">
        <v>40</v>
      </c>
      <c r="E5038" t="s">
        <v>5</v>
      </c>
      <c r="F5038">
        <v>33</v>
      </c>
      <c r="G5038" t="s">
        <v>2</v>
      </c>
      <c r="H5038" t="s">
        <v>18</v>
      </c>
      <c r="I5038" t="s">
        <v>24</v>
      </c>
    </row>
    <row r="5039" spans="1:9">
      <c r="A5039">
        <v>5038</v>
      </c>
      <c r="B5039">
        <v>181</v>
      </c>
      <c r="C5039">
        <v>5</v>
      </c>
      <c r="D5039">
        <v>149</v>
      </c>
      <c r="E5039" t="s">
        <v>5</v>
      </c>
      <c r="F5039">
        <v>24</v>
      </c>
      <c r="G5039" t="s">
        <v>1</v>
      </c>
      <c r="H5039" t="s">
        <v>18</v>
      </c>
      <c r="I5039" t="s">
        <v>12</v>
      </c>
    </row>
    <row r="5040" spans="1:9">
      <c r="A5040">
        <v>5039</v>
      </c>
      <c r="B5040">
        <v>305</v>
      </c>
      <c r="C5040">
        <v>9</v>
      </c>
      <c r="D5040">
        <v>90</v>
      </c>
      <c r="E5040" t="s">
        <v>6</v>
      </c>
      <c r="F5040">
        <v>29</v>
      </c>
      <c r="G5040" t="s">
        <v>2</v>
      </c>
      <c r="H5040" t="s">
        <v>18</v>
      </c>
      <c r="I5040" t="s">
        <v>24</v>
      </c>
    </row>
    <row r="5041" spans="1:9">
      <c r="A5041">
        <v>5040</v>
      </c>
      <c r="B5041">
        <v>1481</v>
      </c>
      <c r="C5041">
        <v>1</v>
      </c>
      <c r="D5041">
        <v>140</v>
      </c>
      <c r="E5041" t="s">
        <v>6</v>
      </c>
      <c r="F5041">
        <v>27</v>
      </c>
      <c r="G5041" t="s">
        <v>1</v>
      </c>
      <c r="H5041" t="s">
        <v>18</v>
      </c>
      <c r="I5041" t="s">
        <v>8</v>
      </c>
    </row>
    <row r="5042" spans="1:9">
      <c r="A5042">
        <v>5041</v>
      </c>
      <c r="B5042">
        <v>938</v>
      </c>
      <c r="C5042">
        <v>9</v>
      </c>
      <c r="D5042">
        <v>40</v>
      </c>
      <c r="E5042" t="s">
        <v>5</v>
      </c>
      <c r="F5042">
        <v>35</v>
      </c>
      <c r="G5042" t="s">
        <v>2</v>
      </c>
      <c r="H5042" t="s">
        <v>18</v>
      </c>
      <c r="I5042" t="s">
        <v>24</v>
      </c>
    </row>
    <row r="5043" spans="1:9">
      <c r="A5043">
        <v>5042</v>
      </c>
      <c r="B5043">
        <v>857</v>
      </c>
      <c r="C5043">
        <v>3</v>
      </c>
      <c r="D5043">
        <v>81</v>
      </c>
      <c r="E5043" t="s">
        <v>5</v>
      </c>
      <c r="F5043">
        <v>22</v>
      </c>
      <c r="G5043" t="s">
        <v>1</v>
      </c>
      <c r="H5043" t="s">
        <v>18</v>
      </c>
      <c r="I5043" t="s">
        <v>10</v>
      </c>
    </row>
    <row r="5044" spans="1:9">
      <c r="A5044">
        <v>5043</v>
      </c>
      <c r="B5044">
        <v>72</v>
      </c>
      <c r="C5044">
        <v>5</v>
      </c>
      <c r="D5044">
        <v>90</v>
      </c>
      <c r="E5044" t="s">
        <v>5</v>
      </c>
      <c r="F5044">
        <v>22</v>
      </c>
      <c r="G5044" t="s">
        <v>1</v>
      </c>
      <c r="H5044" t="s">
        <v>18</v>
      </c>
      <c r="I5044" t="s">
        <v>12</v>
      </c>
    </row>
    <row r="5045" spans="1:9">
      <c r="A5045">
        <v>5044</v>
      </c>
      <c r="B5045">
        <v>98</v>
      </c>
      <c r="C5045">
        <v>4</v>
      </c>
      <c r="D5045">
        <v>90</v>
      </c>
      <c r="E5045" t="s">
        <v>6</v>
      </c>
      <c r="F5045">
        <v>37</v>
      </c>
      <c r="G5045" t="s">
        <v>1</v>
      </c>
      <c r="H5045" t="s">
        <v>18</v>
      </c>
      <c r="I5045" t="s">
        <v>11</v>
      </c>
    </row>
    <row r="5046" spans="1:9">
      <c r="A5046">
        <v>5045</v>
      </c>
      <c r="B5046">
        <v>2081</v>
      </c>
      <c r="C5046">
        <v>5</v>
      </c>
      <c r="D5046">
        <v>82</v>
      </c>
      <c r="E5046" t="s">
        <v>5</v>
      </c>
      <c r="F5046">
        <v>31</v>
      </c>
      <c r="G5046" t="s">
        <v>1</v>
      </c>
      <c r="H5046" t="s">
        <v>17</v>
      </c>
      <c r="I5046" t="s">
        <v>12</v>
      </c>
    </row>
    <row r="5047" spans="1:9">
      <c r="A5047">
        <v>5046</v>
      </c>
      <c r="B5047">
        <v>344</v>
      </c>
      <c r="C5047">
        <v>6</v>
      </c>
      <c r="D5047">
        <v>40</v>
      </c>
      <c r="E5047" t="s">
        <v>6</v>
      </c>
      <c r="F5047">
        <v>32</v>
      </c>
      <c r="G5047" t="s">
        <v>2</v>
      </c>
      <c r="H5047" t="s">
        <v>18</v>
      </c>
      <c r="I5047" t="s">
        <v>21</v>
      </c>
    </row>
    <row r="5048" spans="1:9">
      <c r="A5048">
        <v>5047</v>
      </c>
      <c r="B5048">
        <v>420</v>
      </c>
      <c r="C5048">
        <v>2</v>
      </c>
      <c r="D5048">
        <v>90</v>
      </c>
      <c r="E5048" t="s">
        <v>5</v>
      </c>
      <c r="F5048">
        <v>33</v>
      </c>
      <c r="G5048" t="s">
        <v>1</v>
      </c>
      <c r="H5048" t="s">
        <v>18</v>
      </c>
      <c r="I5048" t="s">
        <v>9</v>
      </c>
    </row>
    <row r="5049" spans="1:9">
      <c r="A5049">
        <v>5048</v>
      </c>
      <c r="B5049">
        <v>1884</v>
      </c>
      <c r="C5049">
        <v>1</v>
      </c>
      <c r="D5049">
        <v>90</v>
      </c>
      <c r="E5049" t="s">
        <v>6</v>
      </c>
      <c r="F5049">
        <v>30</v>
      </c>
      <c r="G5049" t="s">
        <v>1</v>
      </c>
      <c r="H5049" t="s">
        <v>18</v>
      </c>
      <c r="I5049" t="s">
        <v>8</v>
      </c>
    </row>
    <row r="5050" spans="1:9">
      <c r="A5050">
        <v>5049</v>
      </c>
      <c r="B5050">
        <v>1533</v>
      </c>
      <c r="C5050">
        <v>5</v>
      </c>
      <c r="D5050">
        <v>90</v>
      </c>
      <c r="E5050" t="s">
        <v>5</v>
      </c>
      <c r="F5050">
        <v>27</v>
      </c>
      <c r="G5050" t="s">
        <v>1</v>
      </c>
      <c r="H5050" t="s">
        <v>18</v>
      </c>
      <c r="I5050" t="s">
        <v>12</v>
      </c>
    </row>
    <row r="5051" spans="1:9">
      <c r="A5051">
        <v>5050</v>
      </c>
      <c r="B5051">
        <v>520</v>
      </c>
      <c r="C5051">
        <v>7</v>
      </c>
      <c r="D5051">
        <v>40</v>
      </c>
      <c r="E5051" t="s">
        <v>5</v>
      </c>
      <c r="F5051">
        <v>24</v>
      </c>
      <c r="G5051" t="s">
        <v>2</v>
      </c>
      <c r="H5051" t="s">
        <v>18</v>
      </c>
      <c r="I5051" t="s">
        <v>22</v>
      </c>
    </row>
    <row r="5052" spans="1:9">
      <c r="A5052">
        <v>5051</v>
      </c>
      <c r="B5052">
        <v>1664</v>
      </c>
      <c r="C5052">
        <v>3</v>
      </c>
      <c r="D5052">
        <v>139</v>
      </c>
      <c r="E5052" t="s">
        <v>5</v>
      </c>
      <c r="F5052">
        <v>35</v>
      </c>
      <c r="G5052" t="s">
        <v>1</v>
      </c>
      <c r="H5052" t="s">
        <v>17</v>
      </c>
      <c r="I5052" t="s">
        <v>10</v>
      </c>
    </row>
    <row r="5053" spans="1:9">
      <c r="A5053">
        <v>5052</v>
      </c>
      <c r="B5053">
        <v>1426</v>
      </c>
      <c r="C5053">
        <v>1</v>
      </c>
      <c r="D5053">
        <v>155</v>
      </c>
      <c r="E5053" t="s">
        <v>5</v>
      </c>
      <c r="F5053">
        <v>34</v>
      </c>
      <c r="G5053" t="s">
        <v>1</v>
      </c>
      <c r="H5053" t="s">
        <v>18</v>
      </c>
      <c r="I5053" t="s">
        <v>8</v>
      </c>
    </row>
    <row r="5054" spans="1:9">
      <c r="A5054">
        <v>5053</v>
      </c>
      <c r="B5054">
        <v>1988</v>
      </c>
      <c r="C5054">
        <v>1</v>
      </c>
      <c r="D5054">
        <v>130</v>
      </c>
      <c r="E5054" t="s">
        <v>5</v>
      </c>
      <c r="F5054">
        <v>44</v>
      </c>
      <c r="G5054" t="s">
        <v>1</v>
      </c>
      <c r="H5054" t="s">
        <v>18</v>
      </c>
      <c r="I5054" t="s">
        <v>8</v>
      </c>
    </row>
    <row r="5055" spans="1:9">
      <c r="A5055">
        <v>5054</v>
      </c>
      <c r="B5055">
        <v>1366</v>
      </c>
      <c r="C5055">
        <v>2</v>
      </c>
      <c r="D5055">
        <v>231</v>
      </c>
      <c r="E5055" t="s">
        <v>5</v>
      </c>
      <c r="F5055">
        <v>35</v>
      </c>
      <c r="G5055" t="s">
        <v>1</v>
      </c>
      <c r="H5055" t="s">
        <v>17</v>
      </c>
      <c r="I5055" t="s">
        <v>9</v>
      </c>
    </row>
    <row r="5056" spans="1:9">
      <c r="A5056">
        <v>5055</v>
      </c>
      <c r="B5056">
        <v>1698</v>
      </c>
      <c r="C5056">
        <v>7</v>
      </c>
      <c r="D5056">
        <v>40</v>
      </c>
      <c r="E5056" t="s">
        <v>5</v>
      </c>
      <c r="F5056">
        <v>19</v>
      </c>
      <c r="G5056" t="s">
        <v>2</v>
      </c>
      <c r="H5056" t="s">
        <v>18</v>
      </c>
      <c r="I5056" t="s">
        <v>22</v>
      </c>
    </row>
    <row r="5057" spans="1:9">
      <c r="A5057">
        <v>5056</v>
      </c>
      <c r="B5057">
        <v>1486</v>
      </c>
      <c r="C5057">
        <v>5</v>
      </c>
      <c r="D5057">
        <v>90</v>
      </c>
      <c r="E5057" t="s">
        <v>6</v>
      </c>
      <c r="F5057">
        <v>29</v>
      </c>
      <c r="G5057" t="s">
        <v>1</v>
      </c>
      <c r="H5057" t="s">
        <v>18</v>
      </c>
      <c r="I5057" t="s">
        <v>12</v>
      </c>
    </row>
    <row r="5058" spans="1:9">
      <c r="A5058">
        <v>5057</v>
      </c>
      <c r="B5058">
        <v>1036</v>
      </c>
      <c r="C5058">
        <v>8</v>
      </c>
      <c r="D5058">
        <v>266</v>
      </c>
      <c r="E5058" t="s">
        <v>5</v>
      </c>
      <c r="F5058">
        <v>31</v>
      </c>
      <c r="G5058" t="s">
        <v>2</v>
      </c>
      <c r="H5058" t="s">
        <v>18</v>
      </c>
      <c r="I5058" t="s">
        <v>23</v>
      </c>
    </row>
    <row r="5059" spans="1:9">
      <c r="A5059">
        <v>5058</v>
      </c>
      <c r="B5059">
        <v>1981</v>
      </c>
      <c r="C5059">
        <v>3</v>
      </c>
      <c r="D5059">
        <v>155</v>
      </c>
      <c r="E5059" t="s">
        <v>6</v>
      </c>
      <c r="F5059">
        <v>21</v>
      </c>
      <c r="G5059" t="s">
        <v>1</v>
      </c>
      <c r="H5059" t="s">
        <v>18</v>
      </c>
      <c r="I5059" t="s">
        <v>10</v>
      </c>
    </row>
    <row r="5060" spans="1:9">
      <c r="A5060">
        <v>5059</v>
      </c>
      <c r="B5060">
        <v>706</v>
      </c>
      <c r="C5060">
        <v>8</v>
      </c>
      <c r="D5060">
        <v>90</v>
      </c>
      <c r="E5060" t="s">
        <v>5</v>
      </c>
      <c r="F5060">
        <v>22</v>
      </c>
      <c r="G5060" t="s">
        <v>2</v>
      </c>
      <c r="H5060" t="s">
        <v>18</v>
      </c>
      <c r="I5060" t="s">
        <v>23</v>
      </c>
    </row>
    <row r="5061" spans="1:9">
      <c r="A5061">
        <v>5060</v>
      </c>
      <c r="B5061">
        <v>535</v>
      </c>
      <c r="C5061">
        <v>5</v>
      </c>
      <c r="D5061">
        <v>91</v>
      </c>
      <c r="E5061" t="s">
        <v>6</v>
      </c>
      <c r="F5061">
        <v>22</v>
      </c>
      <c r="G5061" t="s">
        <v>1</v>
      </c>
      <c r="H5061" t="s">
        <v>18</v>
      </c>
      <c r="I5061" t="s">
        <v>12</v>
      </c>
    </row>
    <row r="5062" spans="1:9">
      <c r="A5062">
        <v>5061</v>
      </c>
      <c r="B5062">
        <v>132</v>
      </c>
      <c r="C5062">
        <v>7</v>
      </c>
      <c r="D5062">
        <v>40</v>
      </c>
      <c r="E5062" t="s">
        <v>6</v>
      </c>
      <c r="F5062">
        <v>30</v>
      </c>
      <c r="G5062" t="s">
        <v>2</v>
      </c>
      <c r="H5062" t="s">
        <v>18</v>
      </c>
      <c r="I5062" t="s">
        <v>22</v>
      </c>
    </row>
    <row r="5063" spans="1:9">
      <c r="A5063">
        <v>5062</v>
      </c>
      <c r="B5063">
        <v>1296</v>
      </c>
      <c r="C5063">
        <v>5</v>
      </c>
      <c r="D5063">
        <v>219</v>
      </c>
      <c r="E5063" t="s">
        <v>6</v>
      </c>
      <c r="F5063">
        <v>25</v>
      </c>
      <c r="G5063" t="s">
        <v>1</v>
      </c>
      <c r="H5063" t="s">
        <v>17</v>
      </c>
      <c r="I5063" t="s">
        <v>12</v>
      </c>
    </row>
    <row r="5064" spans="1:9">
      <c r="A5064">
        <v>5063</v>
      </c>
      <c r="B5064">
        <v>295</v>
      </c>
      <c r="C5064">
        <v>4</v>
      </c>
      <c r="D5064">
        <v>102</v>
      </c>
      <c r="E5064" t="s">
        <v>6</v>
      </c>
      <c r="F5064">
        <v>35</v>
      </c>
      <c r="G5064" t="s">
        <v>1</v>
      </c>
      <c r="H5064" t="s">
        <v>18</v>
      </c>
      <c r="I5064" t="s">
        <v>11</v>
      </c>
    </row>
    <row r="5065" spans="1:9">
      <c r="A5065">
        <v>5064</v>
      </c>
      <c r="B5065">
        <v>1214</v>
      </c>
      <c r="C5065">
        <v>5</v>
      </c>
      <c r="D5065">
        <v>203</v>
      </c>
      <c r="E5065" t="s">
        <v>6</v>
      </c>
      <c r="F5065">
        <v>28</v>
      </c>
      <c r="G5065" t="s">
        <v>1</v>
      </c>
      <c r="H5065" t="s">
        <v>17</v>
      </c>
      <c r="I5065" t="s">
        <v>12</v>
      </c>
    </row>
    <row r="5066" spans="1:9">
      <c r="A5066">
        <v>5065</v>
      </c>
      <c r="B5066">
        <v>9</v>
      </c>
      <c r="C5066">
        <v>2</v>
      </c>
      <c r="D5066">
        <v>90</v>
      </c>
      <c r="E5066" t="s">
        <v>5</v>
      </c>
      <c r="F5066">
        <v>29</v>
      </c>
      <c r="G5066" t="s">
        <v>1</v>
      </c>
      <c r="H5066" t="s">
        <v>18</v>
      </c>
      <c r="I5066" t="s">
        <v>9</v>
      </c>
    </row>
    <row r="5067" spans="1:9">
      <c r="A5067">
        <v>5066</v>
      </c>
      <c r="B5067">
        <v>1865</v>
      </c>
      <c r="C5067">
        <v>1</v>
      </c>
      <c r="D5067">
        <v>160</v>
      </c>
      <c r="E5067" t="s">
        <v>5</v>
      </c>
      <c r="F5067">
        <v>22</v>
      </c>
      <c r="G5067" t="s">
        <v>1</v>
      </c>
      <c r="H5067" t="s">
        <v>18</v>
      </c>
      <c r="I5067" t="s">
        <v>8</v>
      </c>
    </row>
    <row r="5068" spans="1:9">
      <c r="A5068">
        <v>5067</v>
      </c>
      <c r="B5068">
        <v>1076</v>
      </c>
      <c r="C5068">
        <v>8</v>
      </c>
      <c r="D5068">
        <v>346</v>
      </c>
      <c r="E5068" t="s">
        <v>6</v>
      </c>
      <c r="F5068">
        <v>20</v>
      </c>
      <c r="G5068" t="s">
        <v>2</v>
      </c>
      <c r="H5068" t="s">
        <v>18</v>
      </c>
      <c r="I5068" t="s">
        <v>23</v>
      </c>
    </row>
    <row r="5069" spans="1:9">
      <c r="A5069">
        <v>5068</v>
      </c>
      <c r="B5069">
        <v>968</v>
      </c>
      <c r="C5069">
        <v>7</v>
      </c>
      <c r="D5069">
        <v>40</v>
      </c>
      <c r="E5069" t="s">
        <v>6</v>
      </c>
      <c r="F5069">
        <v>34</v>
      </c>
      <c r="G5069" t="s">
        <v>2</v>
      </c>
      <c r="H5069" t="s">
        <v>18</v>
      </c>
      <c r="I5069" t="s">
        <v>22</v>
      </c>
    </row>
    <row r="5070" spans="1:9">
      <c r="A5070">
        <v>5069</v>
      </c>
      <c r="B5070">
        <v>355</v>
      </c>
      <c r="C5070">
        <v>1</v>
      </c>
      <c r="D5070">
        <v>149</v>
      </c>
      <c r="E5070" t="s">
        <v>5</v>
      </c>
      <c r="F5070">
        <v>27</v>
      </c>
      <c r="G5070" t="s">
        <v>1</v>
      </c>
      <c r="H5070" t="s">
        <v>18</v>
      </c>
      <c r="I5070" t="s">
        <v>8</v>
      </c>
    </row>
    <row r="5071" spans="1:9">
      <c r="A5071">
        <v>5070</v>
      </c>
      <c r="B5071">
        <v>983</v>
      </c>
      <c r="C5071">
        <v>1</v>
      </c>
      <c r="D5071">
        <v>179</v>
      </c>
      <c r="E5071" t="s">
        <v>6</v>
      </c>
      <c r="F5071">
        <v>28</v>
      </c>
      <c r="G5071" t="s">
        <v>1</v>
      </c>
      <c r="H5071" t="s">
        <v>18</v>
      </c>
      <c r="I5071" t="s">
        <v>8</v>
      </c>
    </row>
    <row r="5072" spans="1:9">
      <c r="A5072">
        <v>5071</v>
      </c>
      <c r="B5072">
        <v>280</v>
      </c>
      <c r="C5072">
        <v>7</v>
      </c>
      <c r="D5072">
        <v>40</v>
      </c>
      <c r="E5072" t="s">
        <v>5</v>
      </c>
      <c r="F5072">
        <v>25</v>
      </c>
      <c r="G5072" t="s">
        <v>2</v>
      </c>
      <c r="H5072" t="s">
        <v>18</v>
      </c>
      <c r="I5072" t="s">
        <v>22</v>
      </c>
    </row>
    <row r="5073" spans="1:9">
      <c r="A5073">
        <v>5072</v>
      </c>
      <c r="B5073">
        <v>1886</v>
      </c>
      <c r="C5073">
        <v>2</v>
      </c>
      <c r="D5073">
        <v>90</v>
      </c>
      <c r="E5073" t="s">
        <v>6</v>
      </c>
      <c r="F5073">
        <v>22</v>
      </c>
      <c r="G5073" t="s">
        <v>1</v>
      </c>
      <c r="H5073" t="s">
        <v>18</v>
      </c>
      <c r="I5073" t="s">
        <v>9</v>
      </c>
    </row>
    <row r="5074" spans="1:9">
      <c r="A5074">
        <v>5073</v>
      </c>
      <c r="B5074">
        <v>110</v>
      </c>
      <c r="C5074">
        <v>2</v>
      </c>
      <c r="D5074">
        <v>90</v>
      </c>
      <c r="E5074" t="s">
        <v>5</v>
      </c>
      <c r="F5074">
        <v>37</v>
      </c>
      <c r="G5074" t="s">
        <v>1</v>
      </c>
      <c r="H5074" t="s">
        <v>18</v>
      </c>
      <c r="I5074" t="s">
        <v>9</v>
      </c>
    </row>
    <row r="5075" spans="1:9">
      <c r="A5075">
        <v>5074</v>
      </c>
      <c r="B5075">
        <v>994</v>
      </c>
      <c r="C5075">
        <v>4</v>
      </c>
      <c r="D5075">
        <v>229</v>
      </c>
      <c r="E5075" t="s">
        <v>5</v>
      </c>
      <c r="F5075">
        <v>31</v>
      </c>
      <c r="G5075" t="s">
        <v>1</v>
      </c>
      <c r="H5075" t="s">
        <v>18</v>
      </c>
      <c r="I5075" t="s">
        <v>11</v>
      </c>
    </row>
    <row r="5076" spans="1:9">
      <c r="A5076">
        <v>5075</v>
      </c>
      <c r="B5076">
        <v>1403</v>
      </c>
      <c r="C5076">
        <v>4</v>
      </c>
      <c r="D5076">
        <v>174</v>
      </c>
      <c r="E5076" t="s">
        <v>6</v>
      </c>
      <c r="F5076">
        <v>34</v>
      </c>
      <c r="G5076" t="s">
        <v>1</v>
      </c>
      <c r="H5076" t="s">
        <v>18</v>
      </c>
      <c r="I5076" t="s">
        <v>11</v>
      </c>
    </row>
    <row r="5077" spans="1:9">
      <c r="A5077">
        <v>5076</v>
      </c>
      <c r="B5077">
        <v>1339</v>
      </c>
      <c r="C5077">
        <v>1</v>
      </c>
      <c r="D5077">
        <v>196</v>
      </c>
      <c r="E5077" t="s">
        <v>6</v>
      </c>
      <c r="F5077">
        <v>27</v>
      </c>
      <c r="G5077" t="s">
        <v>1</v>
      </c>
      <c r="H5077" t="s">
        <v>18</v>
      </c>
      <c r="I5077" t="s">
        <v>8</v>
      </c>
    </row>
    <row r="5078" spans="1:9">
      <c r="A5078">
        <v>5077</v>
      </c>
      <c r="B5078">
        <v>619</v>
      </c>
      <c r="C5078">
        <v>8</v>
      </c>
      <c r="D5078">
        <v>40</v>
      </c>
      <c r="E5078" t="s">
        <v>5</v>
      </c>
      <c r="F5078">
        <v>27</v>
      </c>
      <c r="G5078" t="s">
        <v>2</v>
      </c>
      <c r="H5078" t="s">
        <v>18</v>
      </c>
      <c r="I5078" t="s">
        <v>23</v>
      </c>
    </row>
    <row r="5079" spans="1:9">
      <c r="A5079">
        <v>5078</v>
      </c>
      <c r="B5079">
        <v>280</v>
      </c>
      <c r="C5079">
        <v>2</v>
      </c>
      <c r="D5079">
        <v>159</v>
      </c>
      <c r="E5079" t="s">
        <v>5</v>
      </c>
      <c r="F5079">
        <v>25</v>
      </c>
      <c r="G5079" t="s">
        <v>1</v>
      </c>
      <c r="H5079" t="s">
        <v>18</v>
      </c>
      <c r="I5079" t="s">
        <v>9</v>
      </c>
    </row>
    <row r="5080" spans="1:9">
      <c r="A5080">
        <v>5079</v>
      </c>
      <c r="B5080">
        <v>1422</v>
      </c>
      <c r="C5080">
        <v>3</v>
      </c>
      <c r="D5080">
        <v>192</v>
      </c>
      <c r="E5080" t="s">
        <v>6</v>
      </c>
      <c r="F5080">
        <v>20</v>
      </c>
      <c r="G5080" t="s">
        <v>1</v>
      </c>
      <c r="H5080" t="s">
        <v>18</v>
      </c>
      <c r="I5080" t="s">
        <v>10</v>
      </c>
    </row>
    <row r="5081" spans="1:9">
      <c r="A5081">
        <v>5080</v>
      </c>
      <c r="B5081">
        <v>1602</v>
      </c>
      <c r="C5081">
        <v>1</v>
      </c>
      <c r="D5081">
        <v>118</v>
      </c>
      <c r="E5081" t="s">
        <v>6</v>
      </c>
      <c r="F5081">
        <v>32</v>
      </c>
      <c r="G5081" t="s">
        <v>1</v>
      </c>
      <c r="H5081" t="s">
        <v>18</v>
      </c>
      <c r="I5081" t="s">
        <v>8</v>
      </c>
    </row>
    <row r="5082" spans="1:9">
      <c r="A5082">
        <v>5081</v>
      </c>
      <c r="B5082">
        <v>802</v>
      </c>
      <c r="C5082">
        <v>3</v>
      </c>
      <c r="D5082">
        <v>127</v>
      </c>
      <c r="E5082" t="s">
        <v>5</v>
      </c>
      <c r="F5082">
        <v>47</v>
      </c>
      <c r="G5082" t="s">
        <v>1</v>
      </c>
      <c r="H5082" t="s">
        <v>18</v>
      </c>
      <c r="I5082" t="s">
        <v>10</v>
      </c>
    </row>
    <row r="5083" spans="1:9">
      <c r="A5083">
        <v>5082</v>
      </c>
      <c r="B5083">
        <v>186</v>
      </c>
      <c r="C5083">
        <v>6</v>
      </c>
      <c r="D5083">
        <v>40</v>
      </c>
      <c r="E5083" t="s">
        <v>6</v>
      </c>
      <c r="F5083">
        <v>30</v>
      </c>
      <c r="G5083" t="s">
        <v>2</v>
      </c>
      <c r="H5083" t="s">
        <v>18</v>
      </c>
      <c r="I5083" t="s">
        <v>21</v>
      </c>
    </row>
    <row r="5084" spans="1:9">
      <c r="A5084">
        <v>5083</v>
      </c>
      <c r="B5084">
        <v>1019</v>
      </c>
      <c r="C5084">
        <v>1</v>
      </c>
      <c r="D5084">
        <v>168</v>
      </c>
      <c r="E5084" t="s">
        <v>5</v>
      </c>
      <c r="F5084">
        <v>32</v>
      </c>
      <c r="G5084" t="s">
        <v>1</v>
      </c>
      <c r="H5084" t="s">
        <v>17</v>
      </c>
      <c r="I5084" t="s">
        <v>8</v>
      </c>
    </row>
    <row r="5085" spans="1:9">
      <c r="A5085">
        <v>5084</v>
      </c>
      <c r="B5085">
        <v>672</v>
      </c>
      <c r="C5085">
        <v>9</v>
      </c>
      <c r="D5085">
        <v>40</v>
      </c>
      <c r="E5085" t="s">
        <v>5</v>
      </c>
      <c r="F5085">
        <v>24</v>
      </c>
      <c r="G5085" t="s">
        <v>2</v>
      </c>
      <c r="H5085" t="s">
        <v>18</v>
      </c>
      <c r="I5085" t="s">
        <v>24</v>
      </c>
    </row>
    <row r="5086" spans="1:9">
      <c r="A5086">
        <v>5085</v>
      </c>
      <c r="B5086">
        <v>601</v>
      </c>
      <c r="C5086">
        <v>2</v>
      </c>
      <c r="D5086">
        <v>90</v>
      </c>
      <c r="E5086" t="s">
        <v>5</v>
      </c>
      <c r="F5086">
        <v>23</v>
      </c>
      <c r="G5086" t="s">
        <v>1</v>
      </c>
      <c r="H5086" t="s">
        <v>18</v>
      </c>
      <c r="I5086" t="s">
        <v>9</v>
      </c>
    </row>
    <row r="5087" spans="1:9">
      <c r="A5087">
        <v>5086</v>
      </c>
      <c r="B5087">
        <v>1890</v>
      </c>
      <c r="C5087">
        <v>9</v>
      </c>
      <c r="D5087">
        <v>298</v>
      </c>
      <c r="E5087" t="s">
        <v>5</v>
      </c>
      <c r="F5087">
        <v>25</v>
      </c>
      <c r="G5087" t="s">
        <v>2</v>
      </c>
      <c r="H5087" t="s">
        <v>17</v>
      </c>
      <c r="I5087" t="s">
        <v>24</v>
      </c>
    </row>
    <row r="5088" spans="1:9">
      <c r="A5088">
        <v>5087</v>
      </c>
      <c r="B5088">
        <v>102</v>
      </c>
      <c r="C5088">
        <v>1</v>
      </c>
      <c r="D5088">
        <v>168</v>
      </c>
      <c r="E5088" t="s">
        <v>5</v>
      </c>
      <c r="F5088">
        <v>19</v>
      </c>
      <c r="G5088" t="s">
        <v>1</v>
      </c>
      <c r="H5088" t="s">
        <v>17</v>
      </c>
      <c r="I5088" t="s">
        <v>8</v>
      </c>
    </row>
    <row r="5089" spans="1:9">
      <c r="A5089">
        <v>5088</v>
      </c>
      <c r="B5089">
        <v>1973</v>
      </c>
      <c r="C5089">
        <v>8</v>
      </c>
      <c r="D5089">
        <v>40</v>
      </c>
      <c r="E5089" t="s">
        <v>5</v>
      </c>
      <c r="F5089">
        <v>32</v>
      </c>
      <c r="G5089" t="s">
        <v>2</v>
      </c>
      <c r="H5089" t="s">
        <v>18</v>
      </c>
      <c r="I5089" t="s">
        <v>23</v>
      </c>
    </row>
    <row r="5090" spans="1:9">
      <c r="A5090">
        <v>5089</v>
      </c>
      <c r="B5090">
        <v>1701</v>
      </c>
      <c r="C5090">
        <v>8</v>
      </c>
      <c r="D5090">
        <v>376</v>
      </c>
      <c r="E5090" t="s">
        <v>6</v>
      </c>
      <c r="F5090">
        <v>23</v>
      </c>
      <c r="G5090" t="s">
        <v>2</v>
      </c>
      <c r="H5090" t="s">
        <v>17</v>
      </c>
      <c r="I5090" t="s">
        <v>23</v>
      </c>
    </row>
    <row r="5091" spans="1:9">
      <c r="A5091">
        <v>5090</v>
      </c>
      <c r="B5091">
        <v>140</v>
      </c>
      <c r="C5091">
        <v>4</v>
      </c>
      <c r="D5091">
        <v>241</v>
      </c>
      <c r="E5091" t="s">
        <v>5</v>
      </c>
      <c r="F5091">
        <v>24</v>
      </c>
      <c r="G5091" t="s">
        <v>1</v>
      </c>
      <c r="H5091" t="s">
        <v>17</v>
      </c>
      <c r="I5091" t="s">
        <v>11</v>
      </c>
    </row>
    <row r="5092" spans="1:9">
      <c r="A5092">
        <v>5091</v>
      </c>
      <c r="B5092">
        <v>2010</v>
      </c>
      <c r="C5092">
        <v>6</v>
      </c>
      <c r="D5092">
        <v>40</v>
      </c>
      <c r="E5092" t="s">
        <v>5</v>
      </c>
      <c r="F5092">
        <v>45</v>
      </c>
      <c r="G5092" t="s">
        <v>2</v>
      </c>
      <c r="H5092" t="s">
        <v>18</v>
      </c>
      <c r="I5092" t="s">
        <v>21</v>
      </c>
    </row>
    <row r="5093" spans="1:9">
      <c r="A5093">
        <v>5092</v>
      </c>
      <c r="B5093">
        <v>454</v>
      </c>
      <c r="C5093">
        <v>2</v>
      </c>
      <c r="D5093">
        <v>162</v>
      </c>
      <c r="E5093" t="s">
        <v>5</v>
      </c>
      <c r="F5093">
        <v>23</v>
      </c>
      <c r="G5093" t="s">
        <v>1</v>
      </c>
      <c r="H5093" t="s">
        <v>17</v>
      </c>
      <c r="I5093" t="s">
        <v>9</v>
      </c>
    </row>
    <row r="5094" spans="1:9">
      <c r="A5094">
        <v>5093</v>
      </c>
      <c r="B5094">
        <v>1093</v>
      </c>
      <c r="C5094">
        <v>4</v>
      </c>
      <c r="D5094">
        <v>90</v>
      </c>
      <c r="E5094" t="s">
        <v>6</v>
      </c>
      <c r="F5094">
        <v>21</v>
      </c>
      <c r="G5094" t="s">
        <v>1</v>
      </c>
      <c r="H5094" t="s">
        <v>18</v>
      </c>
      <c r="I5094" t="s">
        <v>11</v>
      </c>
    </row>
    <row r="5095" spans="1:9">
      <c r="A5095">
        <v>5094</v>
      </c>
      <c r="B5095">
        <v>1529</v>
      </c>
      <c r="C5095">
        <v>4</v>
      </c>
      <c r="D5095">
        <v>142</v>
      </c>
      <c r="E5095" t="s">
        <v>6</v>
      </c>
      <c r="F5095">
        <v>42</v>
      </c>
      <c r="G5095" t="s">
        <v>1</v>
      </c>
      <c r="H5095" t="s">
        <v>17</v>
      </c>
      <c r="I5095" t="s">
        <v>11</v>
      </c>
    </row>
    <row r="5096" spans="1:9">
      <c r="A5096">
        <v>5095</v>
      </c>
      <c r="B5096">
        <v>1722</v>
      </c>
      <c r="C5096">
        <v>5</v>
      </c>
      <c r="D5096">
        <v>90</v>
      </c>
      <c r="E5096" t="s">
        <v>6</v>
      </c>
      <c r="F5096">
        <v>28</v>
      </c>
      <c r="G5096" t="s">
        <v>1</v>
      </c>
      <c r="H5096" t="s">
        <v>18</v>
      </c>
      <c r="I5096" t="s">
        <v>12</v>
      </c>
    </row>
    <row r="5097" spans="1:9">
      <c r="A5097">
        <v>5096</v>
      </c>
      <c r="B5097">
        <v>1022</v>
      </c>
      <c r="C5097">
        <v>7</v>
      </c>
      <c r="D5097">
        <v>40</v>
      </c>
      <c r="E5097" t="s">
        <v>6</v>
      </c>
      <c r="F5097">
        <v>36</v>
      </c>
      <c r="G5097" t="s">
        <v>2</v>
      </c>
      <c r="H5097" t="s">
        <v>18</v>
      </c>
      <c r="I5097" t="s">
        <v>22</v>
      </c>
    </row>
    <row r="5098" spans="1:9">
      <c r="A5098">
        <v>5097</v>
      </c>
      <c r="B5098">
        <v>455</v>
      </c>
      <c r="C5098">
        <v>5</v>
      </c>
      <c r="D5098">
        <v>177</v>
      </c>
      <c r="E5098" t="s">
        <v>5</v>
      </c>
      <c r="F5098">
        <v>32</v>
      </c>
      <c r="G5098" t="s">
        <v>1</v>
      </c>
      <c r="H5098" t="s">
        <v>18</v>
      </c>
      <c r="I5098" t="s">
        <v>12</v>
      </c>
    </row>
    <row r="5099" spans="1:9">
      <c r="A5099">
        <v>5098</v>
      </c>
      <c r="B5099">
        <v>214</v>
      </c>
      <c r="C5099">
        <v>4</v>
      </c>
      <c r="D5099">
        <v>130</v>
      </c>
      <c r="E5099" t="s">
        <v>5</v>
      </c>
      <c r="F5099">
        <v>19</v>
      </c>
      <c r="G5099" t="s">
        <v>1</v>
      </c>
      <c r="H5099" t="s">
        <v>18</v>
      </c>
      <c r="I5099" t="s">
        <v>11</v>
      </c>
    </row>
    <row r="5100" spans="1:9">
      <c r="A5100">
        <v>5099</v>
      </c>
      <c r="B5100">
        <v>96</v>
      </c>
      <c r="C5100">
        <v>6</v>
      </c>
      <c r="D5100">
        <v>40</v>
      </c>
      <c r="E5100" t="s">
        <v>5</v>
      </c>
      <c r="F5100">
        <v>24</v>
      </c>
      <c r="G5100" t="s">
        <v>2</v>
      </c>
      <c r="H5100" t="s">
        <v>18</v>
      </c>
      <c r="I5100" t="s">
        <v>21</v>
      </c>
    </row>
    <row r="5101" spans="1:9">
      <c r="A5101">
        <v>5100</v>
      </c>
      <c r="B5101">
        <v>82</v>
      </c>
      <c r="C5101">
        <v>3</v>
      </c>
      <c r="D5101">
        <v>157</v>
      </c>
      <c r="E5101" t="s">
        <v>5</v>
      </c>
      <c r="F5101">
        <v>33</v>
      </c>
      <c r="G5101" t="s">
        <v>1</v>
      </c>
      <c r="H5101" t="s">
        <v>18</v>
      </c>
      <c r="I5101" t="s">
        <v>10</v>
      </c>
    </row>
    <row r="5102" spans="1:9">
      <c r="A5102">
        <v>5101</v>
      </c>
      <c r="B5102">
        <v>1490</v>
      </c>
      <c r="C5102">
        <v>2</v>
      </c>
      <c r="D5102">
        <v>90</v>
      </c>
      <c r="E5102" t="s">
        <v>6</v>
      </c>
      <c r="F5102">
        <v>23</v>
      </c>
      <c r="G5102" t="s">
        <v>1</v>
      </c>
      <c r="H5102" t="s">
        <v>18</v>
      </c>
      <c r="I5102" t="s">
        <v>9</v>
      </c>
    </row>
    <row r="5103" spans="1:9">
      <c r="A5103">
        <v>5102</v>
      </c>
      <c r="B5103">
        <v>301</v>
      </c>
      <c r="C5103">
        <v>4</v>
      </c>
      <c r="D5103">
        <v>122</v>
      </c>
      <c r="E5103" t="s">
        <v>6</v>
      </c>
      <c r="F5103">
        <v>32</v>
      </c>
      <c r="G5103" t="s">
        <v>1</v>
      </c>
      <c r="H5103" t="s">
        <v>17</v>
      </c>
      <c r="I5103" t="s">
        <v>11</v>
      </c>
    </row>
    <row r="5104" spans="1:9">
      <c r="A5104">
        <v>5103</v>
      </c>
      <c r="B5104">
        <v>201</v>
      </c>
      <c r="C5104">
        <v>9</v>
      </c>
      <c r="D5104">
        <v>40</v>
      </c>
      <c r="E5104" t="s">
        <v>5</v>
      </c>
      <c r="F5104">
        <v>32</v>
      </c>
      <c r="G5104" t="s">
        <v>2</v>
      </c>
      <c r="H5104" t="s">
        <v>18</v>
      </c>
      <c r="I5104" t="s">
        <v>24</v>
      </c>
    </row>
    <row r="5105" spans="1:9">
      <c r="A5105">
        <v>5104</v>
      </c>
      <c r="B5105">
        <v>1636</v>
      </c>
      <c r="C5105">
        <v>1</v>
      </c>
      <c r="D5105">
        <v>166</v>
      </c>
      <c r="E5105" t="s">
        <v>5</v>
      </c>
      <c r="F5105">
        <v>45</v>
      </c>
      <c r="G5105" t="s">
        <v>1</v>
      </c>
      <c r="H5105" t="s">
        <v>17</v>
      </c>
      <c r="I5105" t="s">
        <v>8</v>
      </c>
    </row>
    <row r="5106" spans="1:9">
      <c r="A5106">
        <v>5105</v>
      </c>
      <c r="B5106">
        <v>1102</v>
      </c>
      <c r="C5106">
        <v>4</v>
      </c>
      <c r="D5106">
        <v>137</v>
      </c>
      <c r="E5106" t="s">
        <v>6</v>
      </c>
      <c r="F5106">
        <v>27</v>
      </c>
      <c r="G5106" t="s">
        <v>1</v>
      </c>
      <c r="H5106" t="s">
        <v>17</v>
      </c>
      <c r="I5106" t="s">
        <v>11</v>
      </c>
    </row>
    <row r="5107" spans="1:9">
      <c r="A5107">
        <v>5106</v>
      </c>
      <c r="B5107">
        <v>1036</v>
      </c>
      <c r="C5107">
        <v>7</v>
      </c>
      <c r="D5107">
        <v>90</v>
      </c>
      <c r="E5107" t="s">
        <v>5</v>
      </c>
      <c r="F5107">
        <v>31</v>
      </c>
      <c r="G5107" t="s">
        <v>2</v>
      </c>
      <c r="H5107" t="s">
        <v>18</v>
      </c>
      <c r="I5107" t="s">
        <v>22</v>
      </c>
    </row>
    <row r="5108" spans="1:9">
      <c r="A5108">
        <v>5107</v>
      </c>
      <c r="B5108">
        <v>618</v>
      </c>
      <c r="C5108">
        <v>8</v>
      </c>
      <c r="D5108">
        <v>40</v>
      </c>
      <c r="E5108" t="s">
        <v>5</v>
      </c>
      <c r="F5108">
        <v>23</v>
      </c>
      <c r="G5108" t="s">
        <v>2</v>
      </c>
      <c r="H5108" t="s">
        <v>18</v>
      </c>
      <c r="I5108" t="s">
        <v>23</v>
      </c>
    </row>
    <row r="5109" spans="1:9">
      <c r="A5109">
        <v>5108</v>
      </c>
      <c r="B5109">
        <v>1558</v>
      </c>
      <c r="C5109">
        <v>5</v>
      </c>
      <c r="D5109">
        <v>101</v>
      </c>
      <c r="E5109" t="s">
        <v>5</v>
      </c>
      <c r="F5109">
        <v>27</v>
      </c>
      <c r="G5109" t="s">
        <v>1</v>
      </c>
      <c r="H5109" t="s">
        <v>18</v>
      </c>
      <c r="I5109" t="s">
        <v>12</v>
      </c>
    </row>
    <row r="5110" spans="1:9">
      <c r="A5110">
        <v>5109</v>
      </c>
      <c r="B5110">
        <v>2009</v>
      </c>
      <c r="C5110">
        <v>3</v>
      </c>
      <c r="D5110">
        <v>148</v>
      </c>
      <c r="E5110" t="s">
        <v>5</v>
      </c>
      <c r="F5110">
        <v>19</v>
      </c>
      <c r="G5110" t="s">
        <v>1</v>
      </c>
      <c r="H5110" t="s">
        <v>17</v>
      </c>
      <c r="I5110" t="s">
        <v>10</v>
      </c>
    </row>
    <row r="5111" spans="1:9">
      <c r="A5111">
        <v>5110</v>
      </c>
      <c r="B5111">
        <v>569</v>
      </c>
      <c r="C5111">
        <v>2</v>
      </c>
      <c r="D5111">
        <v>90</v>
      </c>
      <c r="E5111" t="s">
        <v>5</v>
      </c>
      <c r="F5111">
        <v>30</v>
      </c>
      <c r="G5111" t="s">
        <v>1</v>
      </c>
      <c r="H5111" t="s">
        <v>18</v>
      </c>
      <c r="I5111" t="s">
        <v>9</v>
      </c>
    </row>
    <row r="5112" spans="1:9">
      <c r="A5112">
        <v>5111</v>
      </c>
      <c r="B5112">
        <v>478</v>
      </c>
      <c r="C5112">
        <v>8</v>
      </c>
      <c r="D5112">
        <v>40</v>
      </c>
      <c r="E5112" t="s">
        <v>5</v>
      </c>
      <c r="F5112">
        <v>24</v>
      </c>
      <c r="G5112" t="s">
        <v>2</v>
      </c>
      <c r="H5112" t="s">
        <v>18</v>
      </c>
      <c r="I5112" t="s">
        <v>23</v>
      </c>
    </row>
    <row r="5113" spans="1:9">
      <c r="A5113">
        <v>5112</v>
      </c>
      <c r="B5113">
        <v>997</v>
      </c>
      <c r="C5113">
        <v>4</v>
      </c>
      <c r="D5113">
        <v>161</v>
      </c>
      <c r="E5113" t="s">
        <v>5</v>
      </c>
      <c r="F5113">
        <v>29</v>
      </c>
      <c r="G5113" t="s">
        <v>1</v>
      </c>
      <c r="H5113" t="s">
        <v>18</v>
      </c>
      <c r="I5113" t="s">
        <v>11</v>
      </c>
    </row>
    <row r="5114" spans="1:9">
      <c r="A5114">
        <v>5113</v>
      </c>
      <c r="B5114">
        <v>1731</v>
      </c>
      <c r="C5114">
        <v>9</v>
      </c>
      <c r="D5114">
        <v>40</v>
      </c>
      <c r="E5114" t="s">
        <v>5</v>
      </c>
      <c r="F5114">
        <v>34</v>
      </c>
      <c r="G5114" t="s">
        <v>2</v>
      </c>
      <c r="H5114" t="s">
        <v>18</v>
      </c>
      <c r="I5114" t="s">
        <v>24</v>
      </c>
    </row>
    <row r="5115" spans="1:9">
      <c r="A5115">
        <v>5114</v>
      </c>
      <c r="B5115">
        <v>1532</v>
      </c>
      <c r="C5115">
        <v>7</v>
      </c>
      <c r="D5115">
        <v>349</v>
      </c>
      <c r="E5115" t="s">
        <v>6</v>
      </c>
      <c r="F5115">
        <v>21</v>
      </c>
      <c r="G5115" t="s">
        <v>2</v>
      </c>
      <c r="H5115" t="s">
        <v>17</v>
      </c>
      <c r="I5115" t="s">
        <v>22</v>
      </c>
    </row>
    <row r="5116" spans="1:9">
      <c r="A5116">
        <v>5115</v>
      </c>
      <c r="B5116">
        <v>379</v>
      </c>
      <c r="C5116">
        <v>7</v>
      </c>
      <c r="D5116">
        <v>40</v>
      </c>
      <c r="E5116" t="s">
        <v>5</v>
      </c>
      <c r="F5116">
        <v>19</v>
      </c>
      <c r="G5116" t="s">
        <v>2</v>
      </c>
      <c r="H5116" t="s">
        <v>18</v>
      </c>
      <c r="I5116" t="s">
        <v>22</v>
      </c>
    </row>
    <row r="5117" spans="1:9">
      <c r="A5117">
        <v>5116</v>
      </c>
      <c r="B5117">
        <v>1735</v>
      </c>
      <c r="C5117">
        <v>7</v>
      </c>
      <c r="D5117">
        <v>40</v>
      </c>
      <c r="E5117" t="s">
        <v>6</v>
      </c>
      <c r="F5117">
        <v>38</v>
      </c>
      <c r="G5117" t="s">
        <v>2</v>
      </c>
      <c r="H5117" t="s">
        <v>18</v>
      </c>
      <c r="I5117" t="s">
        <v>22</v>
      </c>
    </row>
    <row r="5118" spans="1:9">
      <c r="A5118">
        <v>5117</v>
      </c>
      <c r="B5118">
        <v>473</v>
      </c>
      <c r="C5118">
        <v>7</v>
      </c>
      <c r="D5118">
        <v>40</v>
      </c>
      <c r="E5118" t="s">
        <v>5</v>
      </c>
      <c r="F5118">
        <v>42</v>
      </c>
      <c r="G5118" t="s">
        <v>2</v>
      </c>
      <c r="H5118" t="s">
        <v>18</v>
      </c>
      <c r="I5118" t="s">
        <v>22</v>
      </c>
    </row>
    <row r="5119" spans="1:9">
      <c r="A5119">
        <v>5118</v>
      </c>
      <c r="B5119">
        <v>490</v>
      </c>
      <c r="C5119">
        <v>5</v>
      </c>
      <c r="D5119">
        <v>171</v>
      </c>
      <c r="E5119" t="s">
        <v>6</v>
      </c>
      <c r="F5119">
        <v>18</v>
      </c>
      <c r="G5119" t="s">
        <v>1</v>
      </c>
      <c r="H5119" t="s">
        <v>17</v>
      </c>
      <c r="I5119" t="s">
        <v>12</v>
      </c>
    </row>
    <row r="5120" spans="1:9">
      <c r="A5120">
        <v>5119</v>
      </c>
      <c r="B5120">
        <v>1628</v>
      </c>
      <c r="C5120">
        <v>5</v>
      </c>
      <c r="D5120">
        <v>181</v>
      </c>
      <c r="E5120" t="s">
        <v>6</v>
      </c>
      <c r="F5120">
        <v>37</v>
      </c>
      <c r="G5120" t="s">
        <v>1</v>
      </c>
      <c r="H5120" t="s">
        <v>18</v>
      </c>
      <c r="I5120" t="s">
        <v>12</v>
      </c>
    </row>
    <row r="5121" spans="1:9">
      <c r="A5121">
        <v>5120</v>
      </c>
      <c r="B5121">
        <v>1315</v>
      </c>
      <c r="C5121">
        <v>7</v>
      </c>
      <c r="D5121">
        <v>40</v>
      </c>
      <c r="E5121" t="s">
        <v>6</v>
      </c>
      <c r="F5121">
        <v>24</v>
      </c>
      <c r="G5121" t="s">
        <v>2</v>
      </c>
      <c r="H5121" t="s">
        <v>18</v>
      </c>
      <c r="I5121" t="s">
        <v>22</v>
      </c>
    </row>
    <row r="5122" spans="1:9">
      <c r="A5122">
        <v>5121</v>
      </c>
      <c r="B5122">
        <v>666</v>
      </c>
      <c r="C5122">
        <v>4</v>
      </c>
      <c r="D5122">
        <v>90</v>
      </c>
      <c r="E5122" t="s">
        <v>5</v>
      </c>
      <c r="F5122">
        <v>30</v>
      </c>
      <c r="G5122" t="s">
        <v>1</v>
      </c>
      <c r="H5122" t="s">
        <v>18</v>
      </c>
      <c r="I5122" t="s">
        <v>11</v>
      </c>
    </row>
    <row r="5123" spans="1:9">
      <c r="A5123">
        <v>5122</v>
      </c>
      <c r="B5123">
        <v>1388</v>
      </c>
      <c r="C5123">
        <v>4</v>
      </c>
      <c r="D5123">
        <v>224</v>
      </c>
      <c r="E5123" t="s">
        <v>6</v>
      </c>
      <c r="F5123">
        <v>19</v>
      </c>
      <c r="G5123" t="s">
        <v>1</v>
      </c>
      <c r="H5123" t="s">
        <v>18</v>
      </c>
      <c r="I5123" t="s">
        <v>11</v>
      </c>
    </row>
    <row r="5124" spans="1:9">
      <c r="A5124">
        <v>5123</v>
      </c>
      <c r="B5124">
        <v>508</v>
      </c>
      <c r="C5124">
        <v>7</v>
      </c>
      <c r="D5124">
        <v>40</v>
      </c>
      <c r="E5124" t="s">
        <v>5</v>
      </c>
      <c r="F5124">
        <v>20</v>
      </c>
      <c r="G5124" t="s">
        <v>2</v>
      </c>
      <c r="H5124" t="s">
        <v>18</v>
      </c>
      <c r="I5124" t="s">
        <v>22</v>
      </c>
    </row>
    <row r="5125" spans="1:9">
      <c r="A5125">
        <v>5124</v>
      </c>
      <c r="B5125">
        <v>523</v>
      </c>
      <c r="C5125">
        <v>4</v>
      </c>
      <c r="D5125">
        <v>210</v>
      </c>
      <c r="E5125" t="s">
        <v>6</v>
      </c>
      <c r="F5125">
        <v>20</v>
      </c>
      <c r="G5125" t="s">
        <v>1</v>
      </c>
      <c r="H5125" t="s">
        <v>18</v>
      </c>
      <c r="I5125" t="s">
        <v>11</v>
      </c>
    </row>
    <row r="5126" spans="1:9">
      <c r="A5126">
        <v>5125</v>
      </c>
      <c r="B5126">
        <v>1614</v>
      </c>
      <c r="C5126">
        <v>5</v>
      </c>
      <c r="D5126">
        <v>87</v>
      </c>
      <c r="E5126" t="s">
        <v>6</v>
      </c>
      <c r="F5126">
        <v>33</v>
      </c>
      <c r="G5126" t="s">
        <v>1</v>
      </c>
      <c r="H5126" t="s">
        <v>17</v>
      </c>
      <c r="I5126" t="s">
        <v>12</v>
      </c>
    </row>
    <row r="5127" spans="1:9">
      <c r="A5127">
        <v>5126</v>
      </c>
      <c r="B5127">
        <v>1340</v>
      </c>
      <c r="C5127">
        <v>5</v>
      </c>
      <c r="D5127">
        <v>137</v>
      </c>
      <c r="E5127" t="s">
        <v>6</v>
      </c>
      <c r="F5127">
        <v>24</v>
      </c>
      <c r="G5127" t="s">
        <v>1</v>
      </c>
      <c r="H5127" t="s">
        <v>17</v>
      </c>
      <c r="I5127" t="s">
        <v>12</v>
      </c>
    </row>
    <row r="5128" spans="1:9">
      <c r="A5128">
        <v>5127</v>
      </c>
      <c r="B5128">
        <v>104</v>
      </c>
      <c r="C5128">
        <v>3</v>
      </c>
      <c r="D5128">
        <v>217</v>
      </c>
      <c r="E5128" t="s">
        <v>6</v>
      </c>
      <c r="F5128">
        <v>31</v>
      </c>
      <c r="G5128" t="s">
        <v>1</v>
      </c>
      <c r="H5128" t="s">
        <v>17</v>
      </c>
      <c r="I5128" t="s">
        <v>10</v>
      </c>
    </row>
    <row r="5129" spans="1:9">
      <c r="A5129">
        <v>5128</v>
      </c>
      <c r="B5129">
        <v>247</v>
      </c>
      <c r="C5129">
        <v>9</v>
      </c>
      <c r="D5129">
        <v>90</v>
      </c>
      <c r="E5129" t="s">
        <v>5</v>
      </c>
      <c r="F5129">
        <v>26</v>
      </c>
      <c r="G5129" t="s">
        <v>2</v>
      </c>
      <c r="H5129" t="s">
        <v>18</v>
      </c>
      <c r="I5129" t="s">
        <v>24</v>
      </c>
    </row>
    <row r="5130" spans="1:9">
      <c r="A5130">
        <v>5129</v>
      </c>
      <c r="B5130">
        <v>985</v>
      </c>
      <c r="C5130">
        <v>3</v>
      </c>
      <c r="D5130">
        <v>144</v>
      </c>
      <c r="E5130" t="s">
        <v>5</v>
      </c>
      <c r="F5130">
        <v>29</v>
      </c>
      <c r="G5130" t="s">
        <v>1</v>
      </c>
      <c r="H5130" t="s">
        <v>18</v>
      </c>
      <c r="I5130" t="s">
        <v>10</v>
      </c>
    </row>
    <row r="5131" spans="1:9">
      <c r="A5131">
        <v>5130</v>
      </c>
      <c r="B5131">
        <v>905</v>
      </c>
      <c r="C5131">
        <v>2</v>
      </c>
      <c r="D5131">
        <v>219</v>
      </c>
      <c r="E5131" t="s">
        <v>5</v>
      </c>
      <c r="F5131">
        <v>32</v>
      </c>
      <c r="G5131" t="s">
        <v>1</v>
      </c>
      <c r="H5131" t="s">
        <v>17</v>
      </c>
      <c r="I5131" t="s">
        <v>9</v>
      </c>
    </row>
    <row r="5132" spans="1:9">
      <c r="A5132">
        <v>5131</v>
      </c>
      <c r="B5132">
        <v>896</v>
      </c>
      <c r="C5132">
        <v>8</v>
      </c>
      <c r="D5132">
        <v>386</v>
      </c>
      <c r="E5132" t="s">
        <v>5</v>
      </c>
      <c r="F5132">
        <v>33</v>
      </c>
      <c r="G5132" t="s">
        <v>2</v>
      </c>
      <c r="H5132" t="s">
        <v>18</v>
      </c>
      <c r="I5132" t="s">
        <v>23</v>
      </c>
    </row>
    <row r="5133" spans="1:9">
      <c r="A5133">
        <v>5132</v>
      </c>
      <c r="B5133">
        <v>1886</v>
      </c>
      <c r="C5133">
        <v>8</v>
      </c>
      <c r="D5133">
        <v>311</v>
      </c>
      <c r="E5133" t="s">
        <v>6</v>
      </c>
      <c r="F5133">
        <v>22</v>
      </c>
      <c r="G5133" t="s">
        <v>2</v>
      </c>
      <c r="H5133" t="s">
        <v>18</v>
      </c>
      <c r="I5133" t="s">
        <v>23</v>
      </c>
    </row>
    <row r="5134" spans="1:9">
      <c r="A5134">
        <v>5133</v>
      </c>
      <c r="B5134">
        <v>292</v>
      </c>
      <c r="C5134">
        <v>4</v>
      </c>
      <c r="D5134">
        <v>214</v>
      </c>
      <c r="E5134" t="s">
        <v>6</v>
      </c>
      <c r="F5134">
        <v>20</v>
      </c>
      <c r="G5134" t="s">
        <v>1</v>
      </c>
      <c r="H5134" t="s">
        <v>18</v>
      </c>
      <c r="I5134" t="s">
        <v>11</v>
      </c>
    </row>
    <row r="5135" spans="1:9">
      <c r="A5135">
        <v>5134</v>
      </c>
      <c r="B5135">
        <v>1050</v>
      </c>
      <c r="C5135">
        <v>2</v>
      </c>
      <c r="D5135">
        <v>142</v>
      </c>
      <c r="E5135" t="s">
        <v>5</v>
      </c>
      <c r="F5135">
        <v>29</v>
      </c>
      <c r="G5135" t="s">
        <v>1</v>
      </c>
      <c r="H5135" t="s">
        <v>17</v>
      </c>
      <c r="I5135" t="s">
        <v>9</v>
      </c>
    </row>
    <row r="5136" spans="1:9">
      <c r="A5136">
        <v>5135</v>
      </c>
      <c r="B5136">
        <v>1289</v>
      </c>
      <c r="C5136">
        <v>3</v>
      </c>
      <c r="D5136">
        <v>151</v>
      </c>
      <c r="E5136" t="s">
        <v>5</v>
      </c>
      <c r="F5136">
        <v>28</v>
      </c>
      <c r="G5136" t="s">
        <v>1</v>
      </c>
      <c r="H5136" t="s">
        <v>18</v>
      </c>
      <c r="I5136" t="s">
        <v>10</v>
      </c>
    </row>
    <row r="5137" spans="1:9">
      <c r="A5137">
        <v>5136</v>
      </c>
      <c r="B5137">
        <v>1608</v>
      </c>
      <c r="C5137">
        <v>3</v>
      </c>
      <c r="D5137">
        <v>208</v>
      </c>
      <c r="E5137" t="s">
        <v>6</v>
      </c>
      <c r="F5137">
        <v>35</v>
      </c>
      <c r="G5137" t="s">
        <v>1</v>
      </c>
      <c r="H5137" t="s">
        <v>17</v>
      </c>
      <c r="I5137" t="s">
        <v>10</v>
      </c>
    </row>
    <row r="5138" spans="1:9">
      <c r="A5138">
        <v>5137</v>
      </c>
      <c r="B5138">
        <v>612</v>
      </c>
      <c r="C5138">
        <v>8</v>
      </c>
      <c r="D5138">
        <v>40</v>
      </c>
      <c r="E5138" t="s">
        <v>6</v>
      </c>
      <c r="F5138">
        <v>30</v>
      </c>
      <c r="G5138" t="s">
        <v>2</v>
      </c>
      <c r="H5138" t="s">
        <v>18</v>
      </c>
      <c r="I5138" t="s">
        <v>23</v>
      </c>
    </row>
    <row r="5139" spans="1:9">
      <c r="A5139">
        <v>5138</v>
      </c>
      <c r="B5139">
        <v>1519</v>
      </c>
      <c r="C5139">
        <v>5</v>
      </c>
      <c r="D5139">
        <v>179</v>
      </c>
      <c r="E5139" t="s">
        <v>6</v>
      </c>
      <c r="F5139">
        <v>29</v>
      </c>
      <c r="G5139" t="s">
        <v>1</v>
      </c>
      <c r="H5139" t="s">
        <v>18</v>
      </c>
      <c r="I5139" t="s">
        <v>12</v>
      </c>
    </row>
    <row r="5140" spans="1:9">
      <c r="A5140">
        <v>5139</v>
      </c>
      <c r="B5140">
        <v>1868</v>
      </c>
      <c r="C5140">
        <v>7</v>
      </c>
      <c r="D5140">
        <v>90</v>
      </c>
      <c r="E5140" t="s">
        <v>6</v>
      </c>
      <c r="F5140">
        <v>27</v>
      </c>
      <c r="G5140" t="s">
        <v>2</v>
      </c>
      <c r="H5140" t="s">
        <v>18</v>
      </c>
      <c r="I5140" t="s">
        <v>22</v>
      </c>
    </row>
    <row r="5141" spans="1:9">
      <c r="A5141">
        <v>5140</v>
      </c>
      <c r="B5141">
        <v>997</v>
      </c>
      <c r="C5141">
        <v>4</v>
      </c>
      <c r="D5141">
        <v>133</v>
      </c>
      <c r="E5141" t="s">
        <v>5</v>
      </c>
      <c r="F5141">
        <v>29</v>
      </c>
      <c r="G5141" t="s">
        <v>1</v>
      </c>
      <c r="H5141" t="s">
        <v>17</v>
      </c>
      <c r="I5141" t="s">
        <v>11</v>
      </c>
    </row>
    <row r="5142" spans="1:9">
      <c r="A5142">
        <v>5141</v>
      </c>
      <c r="B5142">
        <v>1606</v>
      </c>
      <c r="C5142">
        <v>3</v>
      </c>
      <c r="D5142">
        <v>169</v>
      </c>
      <c r="E5142" t="s">
        <v>6</v>
      </c>
      <c r="F5142">
        <v>33</v>
      </c>
      <c r="G5142" t="s">
        <v>1</v>
      </c>
      <c r="H5142" t="s">
        <v>18</v>
      </c>
      <c r="I5142" t="s">
        <v>10</v>
      </c>
    </row>
    <row r="5143" spans="1:9">
      <c r="A5143">
        <v>5142</v>
      </c>
      <c r="B5143">
        <v>1258</v>
      </c>
      <c r="C5143">
        <v>1</v>
      </c>
      <c r="D5143">
        <v>183</v>
      </c>
      <c r="E5143" t="s">
        <v>6</v>
      </c>
      <c r="F5143">
        <v>25</v>
      </c>
      <c r="G5143" t="s">
        <v>1</v>
      </c>
      <c r="H5143" t="s">
        <v>18</v>
      </c>
      <c r="I5143" t="s">
        <v>8</v>
      </c>
    </row>
    <row r="5144" spans="1:9">
      <c r="A5144">
        <v>5143</v>
      </c>
      <c r="B5144">
        <v>2005</v>
      </c>
      <c r="C5144">
        <v>4</v>
      </c>
      <c r="D5144">
        <v>149</v>
      </c>
      <c r="E5144" t="s">
        <v>6</v>
      </c>
      <c r="F5144">
        <v>18</v>
      </c>
      <c r="G5144" t="s">
        <v>1</v>
      </c>
      <c r="H5144" t="s">
        <v>18</v>
      </c>
      <c r="I5144" t="s">
        <v>11</v>
      </c>
    </row>
    <row r="5145" spans="1:9">
      <c r="A5145">
        <v>5144</v>
      </c>
      <c r="B5145">
        <v>289</v>
      </c>
      <c r="C5145">
        <v>1</v>
      </c>
      <c r="D5145">
        <v>149</v>
      </c>
      <c r="E5145" t="s">
        <v>5</v>
      </c>
      <c r="F5145">
        <v>24</v>
      </c>
      <c r="G5145" t="s">
        <v>1</v>
      </c>
      <c r="H5145" t="s">
        <v>18</v>
      </c>
      <c r="I5145" t="s">
        <v>8</v>
      </c>
    </row>
    <row r="5146" spans="1:9">
      <c r="A5146">
        <v>5145</v>
      </c>
      <c r="B5146">
        <v>743</v>
      </c>
      <c r="C5146">
        <v>2</v>
      </c>
      <c r="D5146">
        <v>134</v>
      </c>
      <c r="E5146" t="s">
        <v>6</v>
      </c>
      <c r="F5146">
        <v>33</v>
      </c>
      <c r="G5146" t="s">
        <v>1</v>
      </c>
      <c r="H5146" t="s">
        <v>18</v>
      </c>
      <c r="I5146" t="s">
        <v>9</v>
      </c>
    </row>
    <row r="5147" spans="1:9">
      <c r="A5147">
        <v>5146</v>
      </c>
      <c r="B5147">
        <v>994</v>
      </c>
      <c r="C5147">
        <v>8</v>
      </c>
      <c r="D5147">
        <v>40</v>
      </c>
      <c r="E5147" t="s">
        <v>5</v>
      </c>
      <c r="F5147">
        <v>31</v>
      </c>
      <c r="G5147" t="s">
        <v>2</v>
      </c>
      <c r="H5147" t="s">
        <v>18</v>
      </c>
      <c r="I5147" t="s">
        <v>23</v>
      </c>
    </row>
    <row r="5148" spans="1:9">
      <c r="A5148">
        <v>5147</v>
      </c>
      <c r="B5148">
        <v>1003</v>
      </c>
      <c r="C5148">
        <v>5</v>
      </c>
      <c r="D5148">
        <v>244</v>
      </c>
      <c r="E5148" t="s">
        <v>5</v>
      </c>
      <c r="F5148">
        <v>27</v>
      </c>
      <c r="G5148" t="s">
        <v>1</v>
      </c>
      <c r="H5148" t="s">
        <v>18</v>
      </c>
      <c r="I5148" t="s">
        <v>12</v>
      </c>
    </row>
    <row r="5149" spans="1:9">
      <c r="A5149">
        <v>5148</v>
      </c>
      <c r="B5149">
        <v>1687</v>
      </c>
      <c r="C5149">
        <v>2</v>
      </c>
      <c r="D5149">
        <v>90</v>
      </c>
      <c r="E5149" t="s">
        <v>5</v>
      </c>
      <c r="F5149">
        <v>34</v>
      </c>
      <c r="G5149" t="s">
        <v>1</v>
      </c>
      <c r="H5149" t="s">
        <v>18</v>
      </c>
      <c r="I5149" t="s">
        <v>9</v>
      </c>
    </row>
    <row r="5150" spans="1:9">
      <c r="A5150">
        <v>5149</v>
      </c>
      <c r="B5150">
        <v>993</v>
      </c>
      <c r="C5150">
        <v>7</v>
      </c>
      <c r="D5150">
        <v>161</v>
      </c>
      <c r="E5150" t="s">
        <v>5</v>
      </c>
      <c r="F5150">
        <v>24</v>
      </c>
      <c r="G5150" t="s">
        <v>2</v>
      </c>
      <c r="H5150" t="s">
        <v>18</v>
      </c>
      <c r="I5150" t="s">
        <v>22</v>
      </c>
    </row>
    <row r="5151" spans="1:9">
      <c r="A5151">
        <v>5150</v>
      </c>
      <c r="B5151">
        <v>1546</v>
      </c>
      <c r="C5151">
        <v>5</v>
      </c>
      <c r="D5151">
        <v>146</v>
      </c>
      <c r="E5151" t="s">
        <v>6</v>
      </c>
      <c r="F5151">
        <v>20</v>
      </c>
      <c r="G5151" t="s">
        <v>1</v>
      </c>
      <c r="H5151" t="s">
        <v>18</v>
      </c>
      <c r="I5151" t="s">
        <v>12</v>
      </c>
    </row>
    <row r="5152" spans="1:9">
      <c r="A5152">
        <v>5151</v>
      </c>
      <c r="B5152">
        <v>1989</v>
      </c>
      <c r="C5152">
        <v>3</v>
      </c>
      <c r="D5152">
        <v>126</v>
      </c>
      <c r="E5152" t="s">
        <v>6</v>
      </c>
      <c r="F5152">
        <v>28</v>
      </c>
      <c r="G5152" t="s">
        <v>1</v>
      </c>
      <c r="H5152" t="s">
        <v>18</v>
      </c>
      <c r="I5152" t="s">
        <v>10</v>
      </c>
    </row>
    <row r="5153" spans="1:9">
      <c r="A5153">
        <v>5152</v>
      </c>
      <c r="B5153">
        <v>1019</v>
      </c>
      <c r="C5153">
        <v>9</v>
      </c>
      <c r="D5153">
        <v>40</v>
      </c>
      <c r="E5153" t="s">
        <v>5</v>
      </c>
      <c r="F5153">
        <v>32</v>
      </c>
      <c r="G5153" t="s">
        <v>2</v>
      </c>
      <c r="H5153" t="s">
        <v>18</v>
      </c>
      <c r="I5153" t="s">
        <v>24</v>
      </c>
    </row>
    <row r="5154" spans="1:9">
      <c r="A5154">
        <v>5153</v>
      </c>
      <c r="B5154">
        <v>632</v>
      </c>
      <c r="C5154">
        <v>5</v>
      </c>
      <c r="D5154">
        <v>176</v>
      </c>
      <c r="E5154" t="s">
        <v>6</v>
      </c>
      <c r="F5154">
        <v>23</v>
      </c>
      <c r="G5154" t="s">
        <v>1</v>
      </c>
      <c r="H5154" t="s">
        <v>18</v>
      </c>
      <c r="I5154" t="s">
        <v>12</v>
      </c>
    </row>
    <row r="5155" spans="1:9">
      <c r="A5155">
        <v>5154</v>
      </c>
      <c r="B5155">
        <v>696</v>
      </c>
      <c r="C5155">
        <v>2</v>
      </c>
      <c r="D5155">
        <v>141</v>
      </c>
      <c r="E5155" t="s">
        <v>6</v>
      </c>
      <c r="F5155">
        <v>20</v>
      </c>
      <c r="G5155" t="s">
        <v>1</v>
      </c>
      <c r="H5155" t="s">
        <v>17</v>
      </c>
      <c r="I5155" t="s">
        <v>9</v>
      </c>
    </row>
    <row r="5156" spans="1:9">
      <c r="A5156">
        <v>5155</v>
      </c>
      <c r="B5156">
        <v>1009</v>
      </c>
      <c r="C5156">
        <v>9</v>
      </c>
      <c r="D5156">
        <v>336</v>
      </c>
      <c r="E5156" t="s">
        <v>5</v>
      </c>
      <c r="F5156">
        <v>21</v>
      </c>
      <c r="G5156" t="s">
        <v>2</v>
      </c>
      <c r="H5156" t="s">
        <v>17</v>
      </c>
      <c r="I5156" t="s">
        <v>24</v>
      </c>
    </row>
    <row r="5157" spans="1:9">
      <c r="A5157">
        <v>5156</v>
      </c>
      <c r="B5157">
        <v>1852</v>
      </c>
      <c r="C5157">
        <v>8</v>
      </c>
      <c r="D5157">
        <v>90</v>
      </c>
      <c r="E5157" t="s">
        <v>5</v>
      </c>
      <c r="F5157">
        <v>19</v>
      </c>
      <c r="G5157" t="s">
        <v>2</v>
      </c>
      <c r="H5157" t="s">
        <v>18</v>
      </c>
      <c r="I5157" t="s">
        <v>23</v>
      </c>
    </row>
    <row r="5158" spans="1:9">
      <c r="A5158">
        <v>5157</v>
      </c>
      <c r="B5158">
        <v>173</v>
      </c>
      <c r="C5158">
        <v>9</v>
      </c>
      <c r="D5158">
        <v>40</v>
      </c>
      <c r="E5158" t="s">
        <v>5</v>
      </c>
      <c r="F5158">
        <v>19</v>
      </c>
      <c r="G5158" t="s">
        <v>2</v>
      </c>
      <c r="H5158" t="s">
        <v>18</v>
      </c>
      <c r="I5158" t="s">
        <v>24</v>
      </c>
    </row>
    <row r="5159" spans="1:9">
      <c r="A5159">
        <v>5158</v>
      </c>
      <c r="B5159">
        <v>203</v>
      </c>
      <c r="C5159">
        <v>1</v>
      </c>
      <c r="D5159">
        <v>121</v>
      </c>
      <c r="E5159" t="s">
        <v>5</v>
      </c>
      <c r="F5159">
        <v>29</v>
      </c>
      <c r="G5159" t="s">
        <v>1</v>
      </c>
      <c r="H5159" t="s">
        <v>18</v>
      </c>
      <c r="I5159" t="s">
        <v>8</v>
      </c>
    </row>
    <row r="5160" spans="1:9">
      <c r="A5160">
        <v>5159</v>
      </c>
      <c r="B5160">
        <v>1508</v>
      </c>
      <c r="C5160">
        <v>5</v>
      </c>
      <c r="D5160">
        <v>200</v>
      </c>
      <c r="E5160" t="s">
        <v>6</v>
      </c>
      <c r="F5160">
        <v>25</v>
      </c>
      <c r="G5160" t="s">
        <v>1</v>
      </c>
      <c r="H5160" t="s">
        <v>17</v>
      </c>
      <c r="I5160" t="s">
        <v>12</v>
      </c>
    </row>
    <row r="5161" spans="1:9">
      <c r="A5161">
        <v>5160</v>
      </c>
      <c r="B5161">
        <v>929</v>
      </c>
      <c r="C5161">
        <v>5</v>
      </c>
      <c r="D5161">
        <v>90</v>
      </c>
      <c r="E5161" t="s">
        <v>5</v>
      </c>
      <c r="F5161">
        <v>34</v>
      </c>
      <c r="G5161" t="s">
        <v>1</v>
      </c>
      <c r="H5161" t="s">
        <v>18</v>
      </c>
      <c r="I5161" t="s">
        <v>12</v>
      </c>
    </row>
    <row r="5162" spans="1:9">
      <c r="A5162">
        <v>5161</v>
      </c>
      <c r="B5162">
        <v>860</v>
      </c>
      <c r="C5162">
        <v>5</v>
      </c>
      <c r="D5162">
        <v>209</v>
      </c>
      <c r="E5162" t="s">
        <v>5</v>
      </c>
      <c r="F5162">
        <v>27</v>
      </c>
      <c r="G5162" t="s">
        <v>1</v>
      </c>
      <c r="H5162" t="s">
        <v>18</v>
      </c>
      <c r="I5162" t="s">
        <v>12</v>
      </c>
    </row>
    <row r="5163" spans="1:9">
      <c r="A5163">
        <v>5162</v>
      </c>
      <c r="B5163">
        <v>891</v>
      </c>
      <c r="C5163">
        <v>4</v>
      </c>
      <c r="D5163">
        <v>90</v>
      </c>
      <c r="E5163" t="s">
        <v>6</v>
      </c>
      <c r="F5163">
        <v>20</v>
      </c>
      <c r="G5163" t="s">
        <v>1</v>
      </c>
      <c r="H5163" t="s">
        <v>18</v>
      </c>
      <c r="I5163" t="s">
        <v>11</v>
      </c>
    </row>
    <row r="5164" spans="1:9">
      <c r="A5164">
        <v>5163</v>
      </c>
      <c r="B5164">
        <v>83</v>
      </c>
      <c r="C5164">
        <v>8</v>
      </c>
      <c r="D5164">
        <v>243</v>
      </c>
      <c r="E5164" t="s">
        <v>6</v>
      </c>
      <c r="F5164">
        <v>35</v>
      </c>
      <c r="G5164" t="s">
        <v>2</v>
      </c>
      <c r="H5164" t="s">
        <v>18</v>
      </c>
      <c r="I5164" t="s">
        <v>23</v>
      </c>
    </row>
    <row r="5165" spans="1:9">
      <c r="A5165">
        <v>5164</v>
      </c>
      <c r="B5165">
        <v>1039</v>
      </c>
      <c r="C5165">
        <v>2</v>
      </c>
      <c r="D5165">
        <v>169</v>
      </c>
      <c r="E5165" t="s">
        <v>6</v>
      </c>
      <c r="F5165">
        <v>21</v>
      </c>
      <c r="G5165" t="s">
        <v>1</v>
      </c>
      <c r="H5165" t="s">
        <v>18</v>
      </c>
      <c r="I5165" t="s">
        <v>9</v>
      </c>
    </row>
    <row r="5166" spans="1:9">
      <c r="A5166">
        <v>5165</v>
      </c>
      <c r="B5166">
        <v>2085</v>
      </c>
      <c r="C5166">
        <v>6</v>
      </c>
      <c r="D5166">
        <v>40</v>
      </c>
      <c r="E5166" t="s">
        <v>6</v>
      </c>
      <c r="F5166">
        <v>29</v>
      </c>
      <c r="G5166" t="s">
        <v>2</v>
      </c>
      <c r="H5166" t="s">
        <v>18</v>
      </c>
      <c r="I5166" t="s">
        <v>21</v>
      </c>
    </row>
    <row r="5167" spans="1:9">
      <c r="A5167">
        <v>5166</v>
      </c>
      <c r="B5167">
        <v>2089</v>
      </c>
      <c r="C5167">
        <v>6</v>
      </c>
      <c r="D5167">
        <v>214</v>
      </c>
      <c r="E5167" t="s">
        <v>5</v>
      </c>
      <c r="F5167">
        <v>20</v>
      </c>
      <c r="G5167" t="s">
        <v>2</v>
      </c>
      <c r="H5167" t="s">
        <v>18</v>
      </c>
      <c r="I5167" t="s">
        <v>21</v>
      </c>
    </row>
    <row r="5168" spans="1:9">
      <c r="A5168">
        <v>5167</v>
      </c>
      <c r="B5168">
        <v>1440</v>
      </c>
      <c r="C5168">
        <v>1</v>
      </c>
      <c r="D5168">
        <v>90</v>
      </c>
      <c r="E5168" t="s">
        <v>5</v>
      </c>
      <c r="F5168">
        <v>33</v>
      </c>
      <c r="G5168" t="s">
        <v>1</v>
      </c>
      <c r="H5168" t="s">
        <v>18</v>
      </c>
      <c r="I5168" t="s">
        <v>8</v>
      </c>
    </row>
    <row r="5169" spans="1:9">
      <c r="A5169">
        <v>5168</v>
      </c>
      <c r="B5169">
        <v>1146</v>
      </c>
      <c r="C5169">
        <v>1</v>
      </c>
      <c r="D5169">
        <v>126</v>
      </c>
      <c r="E5169" t="s">
        <v>5</v>
      </c>
      <c r="F5169">
        <v>29</v>
      </c>
      <c r="G5169" t="s">
        <v>1</v>
      </c>
      <c r="H5169" t="s">
        <v>18</v>
      </c>
      <c r="I5169" t="s">
        <v>8</v>
      </c>
    </row>
    <row r="5170" spans="1:9">
      <c r="A5170">
        <v>5169</v>
      </c>
      <c r="B5170">
        <v>1587</v>
      </c>
      <c r="C5170">
        <v>4</v>
      </c>
      <c r="D5170">
        <v>141</v>
      </c>
      <c r="E5170" t="s">
        <v>6</v>
      </c>
      <c r="F5170">
        <v>27</v>
      </c>
      <c r="G5170" t="s">
        <v>1</v>
      </c>
      <c r="H5170" t="s">
        <v>17</v>
      </c>
      <c r="I5170" t="s">
        <v>11</v>
      </c>
    </row>
    <row r="5171" spans="1:9">
      <c r="A5171">
        <v>5170</v>
      </c>
      <c r="B5171">
        <v>255</v>
      </c>
      <c r="C5171">
        <v>2</v>
      </c>
      <c r="D5171">
        <v>191</v>
      </c>
      <c r="E5171" t="s">
        <v>5</v>
      </c>
      <c r="F5171">
        <v>35</v>
      </c>
      <c r="G5171" t="s">
        <v>1</v>
      </c>
      <c r="H5171" t="s">
        <v>18</v>
      </c>
      <c r="I5171" t="s">
        <v>9</v>
      </c>
    </row>
    <row r="5172" spans="1:9">
      <c r="A5172">
        <v>5171</v>
      </c>
      <c r="B5172">
        <v>384</v>
      </c>
      <c r="C5172">
        <v>3</v>
      </c>
      <c r="D5172">
        <v>90</v>
      </c>
      <c r="E5172" t="s">
        <v>5</v>
      </c>
      <c r="F5172">
        <v>20</v>
      </c>
      <c r="G5172" t="s">
        <v>1</v>
      </c>
      <c r="H5172" t="s">
        <v>18</v>
      </c>
      <c r="I5172" t="s">
        <v>10</v>
      </c>
    </row>
    <row r="5173" spans="1:9">
      <c r="A5173">
        <v>5172</v>
      </c>
      <c r="B5173">
        <v>1500</v>
      </c>
      <c r="C5173">
        <v>3</v>
      </c>
      <c r="D5173">
        <v>179</v>
      </c>
      <c r="E5173" t="s">
        <v>6</v>
      </c>
      <c r="F5173">
        <v>22</v>
      </c>
      <c r="G5173" t="s">
        <v>1</v>
      </c>
      <c r="H5173" t="s">
        <v>18</v>
      </c>
      <c r="I5173" t="s">
        <v>10</v>
      </c>
    </row>
    <row r="5174" spans="1:9">
      <c r="A5174">
        <v>5173</v>
      </c>
      <c r="B5174">
        <v>1014</v>
      </c>
      <c r="C5174">
        <v>1</v>
      </c>
      <c r="D5174">
        <v>167</v>
      </c>
      <c r="E5174" t="s">
        <v>6</v>
      </c>
      <c r="F5174">
        <v>30</v>
      </c>
      <c r="G5174" t="s">
        <v>1</v>
      </c>
      <c r="H5174" t="s">
        <v>18</v>
      </c>
      <c r="I5174" t="s">
        <v>8</v>
      </c>
    </row>
    <row r="5175" spans="1:9">
      <c r="A5175">
        <v>5174</v>
      </c>
      <c r="B5175">
        <v>1217</v>
      </c>
      <c r="C5175">
        <v>6</v>
      </c>
      <c r="D5175">
        <v>40</v>
      </c>
      <c r="E5175" t="s">
        <v>5</v>
      </c>
      <c r="F5175">
        <v>35</v>
      </c>
      <c r="G5175" t="s">
        <v>2</v>
      </c>
      <c r="H5175" t="s">
        <v>18</v>
      </c>
      <c r="I5175" t="s">
        <v>21</v>
      </c>
    </row>
    <row r="5176" spans="1:9">
      <c r="A5176">
        <v>5175</v>
      </c>
      <c r="B5176">
        <v>1202</v>
      </c>
      <c r="C5176">
        <v>6</v>
      </c>
      <c r="D5176">
        <v>90</v>
      </c>
      <c r="E5176" t="s">
        <v>5</v>
      </c>
      <c r="F5176">
        <v>25</v>
      </c>
      <c r="G5176" t="s">
        <v>2</v>
      </c>
      <c r="H5176" t="s">
        <v>18</v>
      </c>
      <c r="I5176" t="s">
        <v>21</v>
      </c>
    </row>
    <row r="5177" spans="1:9">
      <c r="A5177">
        <v>5176</v>
      </c>
      <c r="B5177">
        <v>1143</v>
      </c>
      <c r="C5177">
        <v>4</v>
      </c>
      <c r="D5177">
        <v>186</v>
      </c>
      <c r="E5177" t="s">
        <v>6</v>
      </c>
      <c r="F5177">
        <v>19</v>
      </c>
      <c r="G5177" t="s">
        <v>1</v>
      </c>
      <c r="H5177" t="s">
        <v>18</v>
      </c>
      <c r="I5177" t="s">
        <v>11</v>
      </c>
    </row>
    <row r="5178" spans="1:9">
      <c r="A5178">
        <v>5177</v>
      </c>
      <c r="B5178">
        <v>991</v>
      </c>
      <c r="C5178">
        <v>8</v>
      </c>
      <c r="D5178">
        <v>226</v>
      </c>
      <c r="E5178" t="s">
        <v>5</v>
      </c>
      <c r="F5178">
        <v>30</v>
      </c>
      <c r="G5178" t="s">
        <v>2</v>
      </c>
      <c r="H5178" t="s">
        <v>17</v>
      </c>
      <c r="I5178" t="s">
        <v>23</v>
      </c>
    </row>
    <row r="5179" spans="1:9">
      <c r="A5179">
        <v>5178</v>
      </c>
      <c r="B5179">
        <v>1446</v>
      </c>
      <c r="C5179">
        <v>1</v>
      </c>
      <c r="D5179">
        <v>135</v>
      </c>
      <c r="E5179" t="s">
        <v>6</v>
      </c>
      <c r="F5179">
        <v>22</v>
      </c>
      <c r="G5179" t="s">
        <v>1</v>
      </c>
      <c r="H5179" t="s">
        <v>18</v>
      </c>
      <c r="I5179" t="s">
        <v>8</v>
      </c>
    </row>
    <row r="5180" spans="1:9">
      <c r="A5180">
        <v>5179</v>
      </c>
      <c r="B5180">
        <v>807</v>
      </c>
      <c r="C5180">
        <v>6</v>
      </c>
      <c r="D5180">
        <v>40</v>
      </c>
      <c r="E5180" t="s">
        <v>5</v>
      </c>
      <c r="F5180">
        <v>26</v>
      </c>
      <c r="G5180" t="s">
        <v>2</v>
      </c>
      <c r="H5180" t="s">
        <v>18</v>
      </c>
      <c r="I5180" t="s">
        <v>21</v>
      </c>
    </row>
    <row r="5181" spans="1:9">
      <c r="A5181">
        <v>5180</v>
      </c>
      <c r="B5181">
        <v>1873</v>
      </c>
      <c r="C5181">
        <v>4</v>
      </c>
      <c r="D5181">
        <v>177</v>
      </c>
      <c r="E5181" t="s">
        <v>6</v>
      </c>
      <c r="F5181">
        <v>21</v>
      </c>
      <c r="G5181" t="s">
        <v>1</v>
      </c>
      <c r="H5181" t="s">
        <v>18</v>
      </c>
      <c r="I5181" t="s">
        <v>11</v>
      </c>
    </row>
    <row r="5182" spans="1:9">
      <c r="A5182">
        <v>5181</v>
      </c>
      <c r="B5182">
        <v>1343</v>
      </c>
      <c r="C5182">
        <v>2</v>
      </c>
      <c r="D5182">
        <v>159</v>
      </c>
      <c r="E5182" t="s">
        <v>6</v>
      </c>
      <c r="F5182">
        <v>32</v>
      </c>
      <c r="G5182" t="s">
        <v>1</v>
      </c>
      <c r="H5182" t="s">
        <v>18</v>
      </c>
      <c r="I5182" t="s">
        <v>9</v>
      </c>
    </row>
    <row r="5183" spans="1:9">
      <c r="A5183">
        <v>5182</v>
      </c>
      <c r="B5183">
        <v>869</v>
      </c>
      <c r="C5183">
        <v>4</v>
      </c>
      <c r="D5183">
        <v>239</v>
      </c>
      <c r="E5183" t="s">
        <v>5</v>
      </c>
      <c r="F5183">
        <v>23</v>
      </c>
      <c r="G5183" t="s">
        <v>1</v>
      </c>
      <c r="H5183" t="s">
        <v>17</v>
      </c>
      <c r="I5183" t="s">
        <v>11</v>
      </c>
    </row>
    <row r="5184" spans="1:9">
      <c r="A5184">
        <v>5183</v>
      </c>
      <c r="B5184">
        <v>1071</v>
      </c>
      <c r="C5184">
        <v>4</v>
      </c>
      <c r="D5184">
        <v>90</v>
      </c>
      <c r="E5184" t="s">
        <v>5</v>
      </c>
      <c r="F5184">
        <v>24</v>
      </c>
      <c r="G5184" t="s">
        <v>1</v>
      </c>
      <c r="H5184" t="s">
        <v>18</v>
      </c>
      <c r="I5184" t="s">
        <v>11</v>
      </c>
    </row>
    <row r="5185" spans="1:9">
      <c r="A5185">
        <v>5184</v>
      </c>
      <c r="B5185">
        <v>670</v>
      </c>
      <c r="C5185">
        <v>9</v>
      </c>
      <c r="D5185">
        <v>342</v>
      </c>
      <c r="E5185" t="s">
        <v>6</v>
      </c>
      <c r="F5185">
        <v>22</v>
      </c>
      <c r="G5185" t="s">
        <v>2</v>
      </c>
      <c r="H5185" t="s">
        <v>18</v>
      </c>
      <c r="I5185" t="s">
        <v>24</v>
      </c>
    </row>
    <row r="5186" spans="1:9">
      <c r="A5186">
        <v>5185</v>
      </c>
      <c r="B5186">
        <v>1519</v>
      </c>
      <c r="C5186">
        <v>5</v>
      </c>
      <c r="D5186">
        <v>123</v>
      </c>
      <c r="E5186" t="s">
        <v>6</v>
      </c>
      <c r="F5186">
        <v>29</v>
      </c>
      <c r="G5186" t="s">
        <v>1</v>
      </c>
      <c r="H5186" t="s">
        <v>18</v>
      </c>
      <c r="I5186" t="s">
        <v>12</v>
      </c>
    </row>
    <row r="5187" spans="1:9">
      <c r="A5187">
        <v>5186</v>
      </c>
      <c r="B5187">
        <v>1411</v>
      </c>
      <c r="C5187">
        <v>5</v>
      </c>
      <c r="D5187">
        <v>155</v>
      </c>
      <c r="E5187" t="s">
        <v>5</v>
      </c>
      <c r="F5187">
        <v>28</v>
      </c>
      <c r="G5187" t="s">
        <v>1</v>
      </c>
      <c r="H5187" t="s">
        <v>18</v>
      </c>
      <c r="I5187" t="s">
        <v>12</v>
      </c>
    </row>
    <row r="5188" spans="1:9">
      <c r="A5188">
        <v>5187</v>
      </c>
      <c r="B5188">
        <v>2092</v>
      </c>
      <c r="C5188">
        <v>3</v>
      </c>
      <c r="D5188">
        <v>108</v>
      </c>
      <c r="E5188" t="s">
        <v>5</v>
      </c>
      <c r="F5188">
        <v>18</v>
      </c>
      <c r="G5188" t="s">
        <v>1</v>
      </c>
      <c r="H5188" t="s">
        <v>18</v>
      </c>
      <c r="I5188" t="s">
        <v>10</v>
      </c>
    </row>
    <row r="5189" spans="1:9">
      <c r="A5189">
        <v>5188</v>
      </c>
      <c r="B5189">
        <v>377</v>
      </c>
      <c r="C5189">
        <v>2</v>
      </c>
      <c r="D5189">
        <v>230</v>
      </c>
      <c r="E5189" t="s">
        <v>6</v>
      </c>
      <c r="F5189">
        <v>23</v>
      </c>
      <c r="G5189" t="s">
        <v>1</v>
      </c>
      <c r="H5189" t="s">
        <v>17</v>
      </c>
      <c r="I5189" t="s">
        <v>9</v>
      </c>
    </row>
    <row r="5190" spans="1:9">
      <c r="A5190">
        <v>5189</v>
      </c>
      <c r="B5190">
        <v>1982</v>
      </c>
      <c r="C5190">
        <v>3</v>
      </c>
      <c r="D5190">
        <v>136</v>
      </c>
      <c r="E5190" t="s">
        <v>5</v>
      </c>
      <c r="F5190">
        <v>31</v>
      </c>
      <c r="G5190" t="s">
        <v>1</v>
      </c>
      <c r="H5190" t="s">
        <v>18</v>
      </c>
      <c r="I5190" t="s">
        <v>10</v>
      </c>
    </row>
    <row r="5191" spans="1:9">
      <c r="A5191">
        <v>5190</v>
      </c>
      <c r="B5191">
        <v>1912</v>
      </c>
      <c r="C5191">
        <v>1</v>
      </c>
      <c r="D5191">
        <v>168</v>
      </c>
      <c r="E5191" t="s">
        <v>6</v>
      </c>
      <c r="F5191">
        <v>27</v>
      </c>
      <c r="G5191" t="s">
        <v>1</v>
      </c>
      <c r="H5191" t="s">
        <v>17</v>
      </c>
      <c r="I5191" t="s">
        <v>8</v>
      </c>
    </row>
    <row r="5192" spans="1:9">
      <c r="A5192">
        <v>5191</v>
      </c>
      <c r="B5192">
        <v>427</v>
      </c>
      <c r="C5192">
        <v>1</v>
      </c>
      <c r="D5192">
        <v>124</v>
      </c>
      <c r="E5192" t="s">
        <v>6</v>
      </c>
      <c r="F5192">
        <v>33</v>
      </c>
      <c r="G5192" t="s">
        <v>1</v>
      </c>
      <c r="H5192" t="s">
        <v>17</v>
      </c>
      <c r="I5192" t="s">
        <v>8</v>
      </c>
    </row>
    <row r="5193" spans="1:9">
      <c r="A5193">
        <v>5192</v>
      </c>
      <c r="B5193">
        <v>451</v>
      </c>
      <c r="C5193">
        <v>3</v>
      </c>
      <c r="D5193">
        <v>187</v>
      </c>
      <c r="E5193" t="s">
        <v>6</v>
      </c>
      <c r="F5193">
        <v>30</v>
      </c>
      <c r="G5193" t="s">
        <v>1</v>
      </c>
      <c r="H5193" t="s">
        <v>18</v>
      </c>
      <c r="I5193" t="s">
        <v>10</v>
      </c>
    </row>
    <row r="5194" spans="1:9">
      <c r="A5194">
        <v>5193</v>
      </c>
      <c r="B5194">
        <v>1369</v>
      </c>
      <c r="C5194">
        <v>4</v>
      </c>
      <c r="D5194">
        <v>139</v>
      </c>
      <c r="E5194" t="s">
        <v>6</v>
      </c>
      <c r="F5194">
        <v>28</v>
      </c>
      <c r="G5194" t="s">
        <v>1</v>
      </c>
      <c r="H5194" t="s">
        <v>17</v>
      </c>
      <c r="I5194" t="s">
        <v>11</v>
      </c>
    </row>
    <row r="5195" spans="1:9">
      <c r="A5195">
        <v>5194</v>
      </c>
      <c r="B5195">
        <v>669</v>
      </c>
      <c r="C5195">
        <v>2</v>
      </c>
      <c r="D5195">
        <v>118</v>
      </c>
      <c r="E5195" t="s">
        <v>6</v>
      </c>
      <c r="F5195">
        <v>19</v>
      </c>
      <c r="G5195" t="s">
        <v>1</v>
      </c>
      <c r="H5195" t="s">
        <v>18</v>
      </c>
      <c r="I5195" t="s">
        <v>9</v>
      </c>
    </row>
    <row r="5196" spans="1:9">
      <c r="A5196">
        <v>5195</v>
      </c>
      <c r="B5196">
        <v>1677</v>
      </c>
      <c r="C5196">
        <v>8</v>
      </c>
      <c r="D5196">
        <v>40</v>
      </c>
      <c r="E5196" t="s">
        <v>5</v>
      </c>
      <c r="F5196">
        <v>33</v>
      </c>
      <c r="G5196" t="s">
        <v>2</v>
      </c>
      <c r="H5196" t="s">
        <v>18</v>
      </c>
      <c r="I5196" t="s">
        <v>23</v>
      </c>
    </row>
    <row r="5197" spans="1:9">
      <c r="A5197">
        <v>5196</v>
      </c>
      <c r="B5197">
        <v>1726</v>
      </c>
      <c r="C5197">
        <v>4</v>
      </c>
      <c r="D5197">
        <v>122</v>
      </c>
      <c r="E5197" t="s">
        <v>5</v>
      </c>
      <c r="F5197">
        <v>22</v>
      </c>
      <c r="G5197" t="s">
        <v>1</v>
      </c>
      <c r="H5197" t="s">
        <v>17</v>
      </c>
      <c r="I5197" t="s">
        <v>11</v>
      </c>
    </row>
    <row r="5198" spans="1:9">
      <c r="A5198">
        <v>5197</v>
      </c>
      <c r="B5198">
        <v>1782</v>
      </c>
      <c r="C5198">
        <v>5</v>
      </c>
      <c r="D5198">
        <v>246</v>
      </c>
      <c r="E5198" t="s">
        <v>6</v>
      </c>
      <c r="F5198">
        <v>22</v>
      </c>
      <c r="G5198" t="s">
        <v>1</v>
      </c>
      <c r="H5198" t="s">
        <v>17</v>
      </c>
      <c r="I5198" t="s">
        <v>12</v>
      </c>
    </row>
    <row r="5199" spans="1:9">
      <c r="A5199">
        <v>5198</v>
      </c>
      <c r="B5199">
        <v>501</v>
      </c>
      <c r="C5199">
        <v>5</v>
      </c>
      <c r="D5199">
        <v>90</v>
      </c>
      <c r="E5199" t="s">
        <v>5</v>
      </c>
      <c r="F5199">
        <v>33</v>
      </c>
      <c r="G5199" t="s">
        <v>1</v>
      </c>
      <c r="H5199" t="s">
        <v>18</v>
      </c>
      <c r="I5199" t="s">
        <v>12</v>
      </c>
    </row>
    <row r="5200" spans="1:9">
      <c r="A5200">
        <v>5199</v>
      </c>
      <c r="B5200">
        <v>1349</v>
      </c>
      <c r="C5200">
        <v>2</v>
      </c>
      <c r="D5200">
        <v>124</v>
      </c>
      <c r="E5200" t="s">
        <v>6</v>
      </c>
      <c r="F5200">
        <v>35</v>
      </c>
      <c r="G5200" t="s">
        <v>1</v>
      </c>
      <c r="H5200" t="s">
        <v>17</v>
      </c>
      <c r="I5200" t="s">
        <v>9</v>
      </c>
    </row>
    <row r="5201" spans="1:9">
      <c r="A5201">
        <v>5200</v>
      </c>
      <c r="B5201">
        <v>1512</v>
      </c>
      <c r="C5201">
        <v>1</v>
      </c>
      <c r="D5201">
        <v>213</v>
      </c>
      <c r="E5201" t="s">
        <v>6</v>
      </c>
      <c r="F5201">
        <v>24</v>
      </c>
      <c r="G5201" t="s">
        <v>1</v>
      </c>
      <c r="H5201" t="s">
        <v>18</v>
      </c>
      <c r="I5201" t="s">
        <v>8</v>
      </c>
    </row>
    <row r="5202" spans="1:9">
      <c r="A5202">
        <v>5201</v>
      </c>
      <c r="B5202">
        <v>1989</v>
      </c>
      <c r="C5202">
        <v>7</v>
      </c>
      <c r="D5202">
        <v>398</v>
      </c>
      <c r="E5202" t="s">
        <v>6</v>
      </c>
      <c r="F5202">
        <v>28</v>
      </c>
      <c r="G5202" t="s">
        <v>2</v>
      </c>
      <c r="H5202" t="s">
        <v>18</v>
      </c>
      <c r="I5202" t="s">
        <v>22</v>
      </c>
    </row>
    <row r="5203" spans="1:9">
      <c r="A5203">
        <v>5202</v>
      </c>
      <c r="B5203">
        <v>1048</v>
      </c>
      <c r="C5203">
        <v>7</v>
      </c>
      <c r="D5203">
        <v>40</v>
      </c>
      <c r="E5203" t="s">
        <v>6</v>
      </c>
      <c r="F5203">
        <v>27</v>
      </c>
      <c r="G5203" t="s">
        <v>2</v>
      </c>
      <c r="H5203" t="s">
        <v>18</v>
      </c>
      <c r="I5203" t="s">
        <v>22</v>
      </c>
    </row>
    <row r="5204" spans="1:9">
      <c r="A5204">
        <v>5203</v>
      </c>
      <c r="B5204">
        <v>619</v>
      </c>
      <c r="C5204">
        <v>1</v>
      </c>
      <c r="D5204">
        <v>168</v>
      </c>
      <c r="E5204" t="s">
        <v>5</v>
      </c>
      <c r="F5204">
        <v>27</v>
      </c>
      <c r="G5204" t="s">
        <v>1</v>
      </c>
      <c r="H5204" t="s">
        <v>17</v>
      </c>
      <c r="I5204" t="s">
        <v>8</v>
      </c>
    </row>
    <row r="5205" spans="1:9">
      <c r="A5205">
        <v>5204</v>
      </c>
      <c r="B5205">
        <v>73</v>
      </c>
      <c r="C5205">
        <v>9</v>
      </c>
      <c r="D5205">
        <v>40</v>
      </c>
      <c r="E5205" t="s">
        <v>6</v>
      </c>
      <c r="F5205">
        <v>19</v>
      </c>
      <c r="G5205" t="s">
        <v>2</v>
      </c>
      <c r="H5205" t="s">
        <v>18</v>
      </c>
      <c r="I5205" t="s">
        <v>24</v>
      </c>
    </row>
    <row r="5206" spans="1:9">
      <c r="A5206">
        <v>5205</v>
      </c>
      <c r="B5206">
        <v>95</v>
      </c>
      <c r="C5206">
        <v>1</v>
      </c>
      <c r="D5206">
        <v>145</v>
      </c>
      <c r="E5206" t="s">
        <v>5</v>
      </c>
      <c r="F5206">
        <v>31</v>
      </c>
      <c r="G5206" t="s">
        <v>1</v>
      </c>
      <c r="H5206" t="s">
        <v>17</v>
      </c>
      <c r="I5206" t="s">
        <v>8</v>
      </c>
    </row>
    <row r="5207" spans="1:9">
      <c r="A5207">
        <v>5206</v>
      </c>
      <c r="B5207">
        <v>1509</v>
      </c>
      <c r="C5207">
        <v>5</v>
      </c>
      <c r="D5207">
        <v>188</v>
      </c>
      <c r="E5207" t="s">
        <v>6</v>
      </c>
      <c r="F5207">
        <v>27</v>
      </c>
      <c r="G5207" t="s">
        <v>1</v>
      </c>
      <c r="H5207" t="s">
        <v>17</v>
      </c>
      <c r="I5207" t="s">
        <v>12</v>
      </c>
    </row>
    <row r="5208" spans="1:9">
      <c r="A5208">
        <v>5207</v>
      </c>
      <c r="B5208">
        <v>50</v>
      </c>
      <c r="C5208">
        <v>9</v>
      </c>
      <c r="D5208">
        <v>40</v>
      </c>
      <c r="E5208" t="s">
        <v>5</v>
      </c>
      <c r="F5208">
        <v>34</v>
      </c>
      <c r="G5208" t="s">
        <v>2</v>
      </c>
      <c r="H5208" t="s">
        <v>18</v>
      </c>
      <c r="I5208" t="s">
        <v>24</v>
      </c>
    </row>
    <row r="5209" spans="1:9">
      <c r="A5209">
        <v>5208</v>
      </c>
      <c r="B5209">
        <v>1365</v>
      </c>
      <c r="C5209">
        <v>9</v>
      </c>
      <c r="D5209">
        <v>40</v>
      </c>
      <c r="E5209" t="s">
        <v>6</v>
      </c>
      <c r="F5209">
        <v>28</v>
      </c>
      <c r="G5209" t="s">
        <v>2</v>
      </c>
      <c r="H5209" t="s">
        <v>18</v>
      </c>
      <c r="I5209" t="s">
        <v>24</v>
      </c>
    </row>
    <row r="5210" spans="1:9">
      <c r="A5210">
        <v>5209</v>
      </c>
      <c r="B5210">
        <v>1329</v>
      </c>
      <c r="C5210">
        <v>5</v>
      </c>
      <c r="D5210">
        <v>90</v>
      </c>
      <c r="E5210" t="s">
        <v>5</v>
      </c>
      <c r="F5210">
        <v>28</v>
      </c>
      <c r="G5210" t="s">
        <v>1</v>
      </c>
      <c r="H5210" t="s">
        <v>18</v>
      </c>
      <c r="I5210" t="s">
        <v>12</v>
      </c>
    </row>
    <row r="5211" spans="1:9">
      <c r="A5211">
        <v>5210</v>
      </c>
      <c r="B5211">
        <v>122</v>
      </c>
      <c r="C5211">
        <v>2</v>
      </c>
      <c r="D5211">
        <v>125</v>
      </c>
      <c r="E5211" t="s">
        <v>5</v>
      </c>
      <c r="F5211">
        <v>35</v>
      </c>
      <c r="G5211" t="s">
        <v>1</v>
      </c>
      <c r="H5211" t="s">
        <v>18</v>
      </c>
      <c r="I5211" t="s">
        <v>9</v>
      </c>
    </row>
    <row r="5212" spans="1:9">
      <c r="A5212">
        <v>5211</v>
      </c>
      <c r="B5212">
        <v>679</v>
      </c>
      <c r="C5212">
        <v>7</v>
      </c>
      <c r="D5212">
        <v>173</v>
      </c>
      <c r="E5212" t="s">
        <v>5</v>
      </c>
      <c r="F5212">
        <v>30</v>
      </c>
      <c r="G5212" t="s">
        <v>2</v>
      </c>
      <c r="H5212" t="s">
        <v>17</v>
      </c>
      <c r="I5212" t="s">
        <v>22</v>
      </c>
    </row>
    <row r="5213" spans="1:9">
      <c r="A5213">
        <v>5212</v>
      </c>
      <c r="B5213">
        <v>2072</v>
      </c>
      <c r="C5213">
        <v>6</v>
      </c>
      <c r="D5213">
        <v>40</v>
      </c>
      <c r="E5213" t="s">
        <v>5</v>
      </c>
      <c r="F5213">
        <v>31</v>
      </c>
      <c r="G5213" t="s">
        <v>2</v>
      </c>
      <c r="H5213" t="s">
        <v>18</v>
      </c>
      <c r="I5213" t="s">
        <v>21</v>
      </c>
    </row>
    <row r="5214" spans="1:9">
      <c r="A5214">
        <v>5213</v>
      </c>
      <c r="B5214">
        <v>20</v>
      </c>
      <c r="C5214">
        <v>7</v>
      </c>
      <c r="D5214">
        <v>40</v>
      </c>
      <c r="E5214" t="s">
        <v>6</v>
      </c>
      <c r="F5214">
        <v>30</v>
      </c>
      <c r="G5214" t="s">
        <v>2</v>
      </c>
      <c r="H5214" t="s">
        <v>18</v>
      </c>
      <c r="I5214" t="s">
        <v>22</v>
      </c>
    </row>
    <row r="5215" spans="1:9">
      <c r="A5215">
        <v>5214</v>
      </c>
      <c r="B5215">
        <v>1012</v>
      </c>
      <c r="C5215">
        <v>6</v>
      </c>
      <c r="D5215">
        <v>40</v>
      </c>
      <c r="E5215" t="s">
        <v>6</v>
      </c>
      <c r="F5215">
        <v>30</v>
      </c>
      <c r="G5215" t="s">
        <v>2</v>
      </c>
      <c r="H5215" t="s">
        <v>18</v>
      </c>
      <c r="I5215" t="s">
        <v>21</v>
      </c>
    </row>
    <row r="5216" spans="1:9">
      <c r="A5216">
        <v>5215</v>
      </c>
      <c r="B5216">
        <v>1133</v>
      </c>
      <c r="C5216">
        <v>2</v>
      </c>
      <c r="D5216">
        <v>213</v>
      </c>
      <c r="E5216" t="s">
        <v>6</v>
      </c>
      <c r="F5216">
        <v>24</v>
      </c>
      <c r="G5216" t="s">
        <v>1</v>
      </c>
      <c r="H5216" t="s">
        <v>18</v>
      </c>
      <c r="I5216" t="s">
        <v>9</v>
      </c>
    </row>
    <row r="5217" spans="1:9">
      <c r="A5217">
        <v>5216</v>
      </c>
      <c r="B5217">
        <v>1279</v>
      </c>
      <c r="C5217">
        <v>6</v>
      </c>
      <c r="D5217">
        <v>237</v>
      </c>
      <c r="E5217" t="s">
        <v>6</v>
      </c>
      <c r="F5217">
        <v>19</v>
      </c>
      <c r="G5217" t="s">
        <v>2</v>
      </c>
      <c r="H5217" t="s">
        <v>18</v>
      </c>
      <c r="I5217" t="s">
        <v>21</v>
      </c>
    </row>
    <row r="5218" spans="1:9">
      <c r="A5218">
        <v>5217</v>
      </c>
      <c r="B5218">
        <v>1766</v>
      </c>
      <c r="C5218">
        <v>8</v>
      </c>
      <c r="D5218">
        <v>90</v>
      </c>
      <c r="E5218" t="s">
        <v>6</v>
      </c>
      <c r="F5218">
        <v>24</v>
      </c>
      <c r="G5218" t="s">
        <v>2</v>
      </c>
      <c r="H5218" t="s">
        <v>18</v>
      </c>
      <c r="I5218" t="s">
        <v>23</v>
      </c>
    </row>
    <row r="5219" spans="1:9">
      <c r="A5219">
        <v>5218</v>
      </c>
      <c r="B5219">
        <v>1398</v>
      </c>
      <c r="C5219">
        <v>6</v>
      </c>
      <c r="D5219">
        <v>40</v>
      </c>
      <c r="E5219" t="s">
        <v>5</v>
      </c>
      <c r="F5219">
        <v>29</v>
      </c>
      <c r="G5219" t="s">
        <v>2</v>
      </c>
      <c r="H5219" t="s">
        <v>18</v>
      </c>
      <c r="I5219" t="s">
        <v>21</v>
      </c>
    </row>
    <row r="5220" spans="1:9">
      <c r="A5220">
        <v>5219</v>
      </c>
      <c r="B5220">
        <v>1790</v>
      </c>
      <c r="C5220">
        <v>1</v>
      </c>
      <c r="D5220">
        <v>90</v>
      </c>
      <c r="E5220" t="s">
        <v>5</v>
      </c>
      <c r="F5220">
        <v>27</v>
      </c>
      <c r="G5220" t="s">
        <v>1</v>
      </c>
      <c r="H5220" t="s">
        <v>18</v>
      </c>
      <c r="I5220" t="s">
        <v>8</v>
      </c>
    </row>
    <row r="5221" spans="1:9">
      <c r="A5221">
        <v>5220</v>
      </c>
      <c r="B5221">
        <v>1704</v>
      </c>
      <c r="C5221">
        <v>1</v>
      </c>
      <c r="D5221">
        <v>169</v>
      </c>
      <c r="E5221" t="s">
        <v>6</v>
      </c>
      <c r="F5221">
        <v>23</v>
      </c>
      <c r="G5221" t="s">
        <v>1</v>
      </c>
      <c r="H5221" t="s">
        <v>18</v>
      </c>
      <c r="I5221" t="s">
        <v>8</v>
      </c>
    </row>
    <row r="5222" spans="1:9">
      <c r="A5222">
        <v>5221</v>
      </c>
      <c r="B5222">
        <v>2065</v>
      </c>
      <c r="C5222">
        <v>5</v>
      </c>
      <c r="D5222">
        <v>90</v>
      </c>
      <c r="E5222" t="s">
        <v>5</v>
      </c>
      <c r="F5222">
        <v>27</v>
      </c>
      <c r="G5222" t="s">
        <v>1</v>
      </c>
      <c r="H5222" t="s">
        <v>18</v>
      </c>
      <c r="I5222" t="s">
        <v>12</v>
      </c>
    </row>
    <row r="5223" spans="1:9">
      <c r="A5223">
        <v>5222</v>
      </c>
      <c r="B5223">
        <v>1220</v>
      </c>
      <c r="C5223">
        <v>4</v>
      </c>
      <c r="D5223">
        <v>198</v>
      </c>
      <c r="E5223" t="s">
        <v>6</v>
      </c>
      <c r="F5223">
        <v>18</v>
      </c>
      <c r="G5223" t="s">
        <v>1</v>
      </c>
      <c r="H5223" t="s">
        <v>18</v>
      </c>
      <c r="I5223" t="s">
        <v>11</v>
      </c>
    </row>
    <row r="5224" spans="1:9">
      <c r="A5224">
        <v>5223</v>
      </c>
      <c r="B5224">
        <v>1419</v>
      </c>
      <c r="C5224">
        <v>1</v>
      </c>
      <c r="D5224">
        <v>83</v>
      </c>
      <c r="E5224" t="s">
        <v>5</v>
      </c>
      <c r="F5224">
        <v>35</v>
      </c>
      <c r="G5224" t="s">
        <v>1</v>
      </c>
      <c r="H5224" t="s">
        <v>17</v>
      </c>
      <c r="I5224" t="s">
        <v>8</v>
      </c>
    </row>
    <row r="5225" spans="1:9">
      <c r="A5225">
        <v>5224</v>
      </c>
      <c r="B5225">
        <v>1923</v>
      </c>
      <c r="C5225">
        <v>2</v>
      </c>
      <c r="D5225">
        <v>82</v>
      </c>
      <c r="E5225" t="s">
        <v>6</v>
      </c>
      <c r="F5225">
        <v>33</v>
      </c>
      <c r="G5225" t="s">
        <v>1</v>
      </c>
      <c r="H5225" t="s">
        <v>17</v>
      </c>
      <c r="I5225" t="s">
        <v>9</v>
      </c>
    </row>
    <row r="5226" spans="1:9">
      <c r="A5226">
        <v>5225</v>
      </c>
      <c r="B5226">
        <v>786</v>
      </c>
      <c r="C5226">
        <v>7</v>
      </c>
      <c r="D5226">
        <v>40</v>
      </c>
      <c r="E5226" t="s">
        <v>6</v>
      </c>
      <c r="F5226">
        <v>24</v>
      </c>
      <c r="G5226" t="s">
        <v>2</v>
      </c>
      <c r="H5226" t="s">
        <v>18</v>
      </c>
      <c r="I5226" t="s">
        <v>22</v>
      </c>
    </row>
    <row r="5227" spans="1:9">
      <c r="A5227">
        <v>5226</v>
      </c>
      <c r="B5227">
        <v>329</v>
      </c>
      <c r="C5227">
        <v>7</v>
      </c>
      <c r="D5227">
        <v>40</v>
      </c>
      <c r="E5227" t="s">
        <v>5</v>
      </c>
      <c r="F5227">
        <v>19</v>
      </c>
      <c r="G5227" t="s">
        <v>2</v>
      </c>
      <c r="H5227" t="s">
        <v>18</v>
      </c>
      <c r="I5227" t="s">
        <v>22</v>
      </c>
    </row>
    <row r="5228" spans="1:9">
      <c r="A5228">
        <v>5227</v>
      </c>
      <c r="B5228">
        <v>1505</v>
      </c>
      <c r="C5228">
        <v>2</v>
      </c>
      <c r="D5228">
        <v>184</v>
      </c>
      <c r="E5228" t="s">
        <v>5</v>
      </c>
      <c r="F5228">
        <v>28</v>
      </c>
      <c r="G5228" t="s">
        <v>1</v>
      </c>
      <c r="H5228" t="s">
        <v>18</v>
      </c>
      <c r="I5228" t="s">
        <v>9</v>
      </c>
    </row>
    <row r="5229" spans="1:9">
      <c r="A5229">
        <v>5228</v>
      </c>
      <c r="B5229">
        <v>1259</v>
      </c>
      <c r="C5229">
        <v>9</v>
      </c>
      <c r="D5229">
        <v>40</v>
      </c>
      <c r="E5229" t="s">
        <v>5</v>
      </c>
      <c r="F5229">
        <v>21</v>
      </c>
      <c r="G5229" t="s">
        <v>2</v>
      </c>
      <c r="H5229" t="s">
        <v>18</v>
      </c>
      <c r="I5229" t="s">
        <v>24</v>
      </c>
    </row>
    <row r="5230" spans="1:9">
      <c r="A5230">
        <v>5229</v>
      </c>
      <c r="B5230">
        <v>1075</v>
      </c>
      <c r="C5230">
        <v>5</v>
      </c>
      <c r="D5230">
        <v>90</v>
      </c>
      <c r="E5230" t="s">
        <v>5</v>
      </c>
      <c r="F5230">
        <v>24</v>
      </c>
      <c r="G5230" t="s">
        <v>1</v>
      </c>
      <c r="H5230" t="s">
        <v>18</v>
      </c>
      <c r="I5230" t="s">
        <v>12</v>
      </c>
    </row>
    <row r="5231" spans="1:9">
      <c r="A5231">
        <v>5230</v>
      </c>
      <c r="B5231">
        <v>199</v>
      </c>
      <c r="C5231">
        <v>3</v>
      </c>
      <c r="D5231">
        <v>90</v>
      </c>
      <c r="E5231" t="s">
        <v>6</v>
      </c>
      <c r="F5231">
        <v>31</v>
      </c>
      <c r="G5231" t="s">
        <v>1</v>
      </c>
      <c r="H5231" t="s">
        <v>18</v>
      </c>
      <c r="I5231" t="s">
        <v>10</v>
      </c>
    </row>
    <row r="5232" spans="1:9">
      <c r="A5232">
        <v>5231</v>
      </c>
      <c r="B5232">
        <v>1963</v>
      </c>
      <c r="C5232">
        <v>7</v>
      </c>
      <c r="D5232">
        <v>90</v>
      </c>
      <c r="E5232" t="s">
        <v>6</v>
      </c>
      <c r="F5232">
        <v>32</v>
      </c>
      <c r="G5232" t="s">
        <v>2</v>
      </c>
      <c r="H5232" t="s">
        <v>18</v>
      </c>
      <c r="I5232" t="s">
        <v>22</v>
      </c>
    </row>
    <row r="5233" spans="1:9">
      <c r="A5233">
        <v>5232</v>
      </c>
      <c r="B5233">
        <v>522</v>
      </c>
      <c r="C5233">
        <v>1</v>
      </c>
      <c r="D5233">
        <v>147</v>
      </c>
      <c r="E5233" t="s">
        <v>5</v>
      </c>
      <c r="F5233">
        <v>20</v>
      </c>
      <c r="G5233" t="s">
        <v>1</v>
      </c>
      <c r="H5233" t="s">
        <v>18</v>
      </c>
      <c r="I5233" t="s">
        <v>8</v>
      </c>
    </row>
    <row r="5234" spans="1:9">
      <c r="A5234">
        <v>5233</v>
      </c>
      <c r="B5234">
        <v>1839</v>
      </c>
      <c r="C5234">
        <v>4</v>
      </c>
      <c r="D5234">
        <v>133</v>
      </c>
      <c r="E5234" t="s">
        <v>6</v>
      </c>
      <c r="F5234">
        <v>31</v>
      </c>
      <c r="G5234" t="s">
        <v>1</v>
      </c>
      <c r="H5234" t="s">
        <v>17</v>
      </c>
      <c r="I5234" t="s">
        <v>11</v>
      </c>
    </row>
    <row r="5235" spans="1:9">
      <c r="A5235">
        <v>5234</v>
      </c>
      <c r="B5235">
        <v>212</v>
      </c>
      <c r="C5235">
        <v>4</v>
      </c>
      <c r="D5235">
        <v>155</v>
      </c>
      <c r="E5235" t="s">
        <v>5</v>
      </c>
      <c r="F5235">
        <v>23</v>
      </c>
      <c r="G5235" t="s">
        <v>1</v>
      </c>
      <c r="H5235" t="s">
        <v>18</v>
      </c>
      <c r="I5235" t="s">
        <v>11</v>
      </c>
    </row>
    <row r="5236" spans="1:9">
      <c r="A5236">
        <v>5235</v>
      </c>
      <c r="B5236">
        <v>1504</v>
      </c>
      <c r="C5236">
        <v>3</v>
      </c>
      <c r="D5236">
        <v>146</v>
      </c>
      <c r="E5236" t="s">
        <v>5</v>
      </c>
      <c r="F5236">
        <v>45</v>
      </c>
      <c r="G5236" t="s">
        <v>1</v>
      </c>
      <c r="H5236" t="s">
        <v>18</v>
      </c>
      <c r="I5236" t="s">
        <v>10</v>
      </c>
    </row>
    <row r="5237" spans="1:9">
      <c r="A5237">
        <v>5236</v>
      </c>
      <c r="B5237">
        <v>1740</v>
      </c>
      <c r="C5237">
        <v>2</v>
      </c>
      <c r="D5237">
        <v>154</v>
      </c>
      <c r="E5237" t="s">
        <v>6</v>
      </c>
      <c r="F5237">
        <v>18</v>
      </c>
      <c r="G5237" t="s">
        <v>1</v>
      </c>
      <c r="H5237" t="s">
        <v>18</v>
      </c>
      <c r="I5237" t="s">
        <v>9</v>
      </c>
    </row>
    <row r="5238" spans="1:9">
      <c r="A5238">
        <v>5237</v>
      </c>
      <c r="B5238">
        <v>1960</v>
      </c>
      <c r="C5238">
        <v>6</v>
      </c>
      <c r="D5238">
        <v>40</v>
      </c>
      <c r="E5238" t="s">
        <v>5</v>
      </c>
      <c r="F5238">
        <v>29</v>
      </c>
      <c r="G5238" t="s">
        <v>2</v>
      </c>
      <c r="H5238" t="s">
        <v>18</v>
      </c>
      <c r="I5238" t="s">
        <v>21</v>
      </c>
    </row>
    <row r="5239" spans="1:9">
      <c r="A5239">
        <v>5238</v>
      </c>
      <c r="B5239">
        <v>1740</v>
      </c>
      <c r="C5239">
        <v>9</v>
      </c>
      <c r="D5239">
        <v>40</v>
      </c>
      <c r="E5239" t="s">
        <v>6</v>
      </c>
      <c r="F5239">
        <v>18</v>
      </c>
      <c r="G5239" t="s">
        <v>2</v>
      </c>
      <c r="H5239" t="s">
        <v>18</v>
      </c>
      <c r="I5239" t="s">
        <v>24</v>
      </c>
    </row>
    <row r="5240" spans="1:9">
      <c r="A5240">
        <v>5239</v>
      </c>
      <c r="B5240">
        <v>1709</v>
      </c>
      <c r="C5240">
        <v>7</v>
      </c>
      <c r="D5240">
        <v>90</v>
      </c>
      <c r="E5240" t="s">
        <v>5</v>
      </c>
      <c r="F5240">
        <v>30</v>
      </c>
      <c r="G5240" t="s">
        <v>2</v>
      </c>
      <c r="H5240" t="s">
        <v>18</v>
      </c>
      <c r="I5240" t="s">
        <v>22</v>
      </c>
    </row>
    <row r="5241" spans="1:9">
      <c r="A5241">
        <v>5240</v>
      </c>
      <c r="B5241">
        <v>534</v>
      </c>
      <c r="C5241">
        <v>8</v>
      </c>
      <c r="D5241">
        <v>90</v>
      </c>
      <c r="E5241" t="s">
        <v>6</v>
      </c>
      <c r="F5241">
        <v>32</v>
      </c>
      <c r="G5241" t="s">
        <v>2</v>
      </c>
      <c r="H5241" t="s">
        <v>18</v>
      </c>
      <c r="I5241" t="s">
        <v>23</v>
      </c>
    </row>
    <row r="5242" spans="1:9">
      <c r="A5242">
        <v>5241</v>
      </c>
      <c r="B5242">
        <v>1876</v>
      </c>
      <c r="C5242">
        <v>6</v>
      </c>
      <c r="D5242">
        <v>40</v>
      </c>
      <c r="E5242" t="s">
        <v>6</v>
      </c>
      <c r="F5242">
        <v>28</v>
      </c>
      <c r="G5242" t="s">
        <v>2</v>
      </c>
      <c r="H5242" t="s">
        <v>18</v>
      </c>
      <c r="I5242" t="s">
        <v>21</v>
      </c>
    </row>
    <row r="5243" spans="1:9">
      <c r="A5243">
        <v>5242</v>
      </c>
      <c r="B5243">
        <v>1972</v>
      </c>
      <c r="C5243">
        <v>7</v>
      </c>
      <c r="D5243">
        <v>235</v>
      </c>
      <c r="E5243" t="s">
        <v>5</v>
      </c>
      <c r="F5243">
        <v>25</v>
      </c>
      <c r="G5243" t="s">
        <v>2</v>
      </c>
      <c r="H5243" t="s">
        <v>17</v>
      </c>
      <c r="I5243" t="s">
        <v>22</v>
      </c>
    </row>
    <row r="5244" spans="1:9">
      <c r="A5244">
        <v>5243</v>
      </c>
      <c r="B5244">
        <v>1798</v>
      </c>
      <c r="C5244">
        <v>9</v>
      </c>
      <c r="D5244">
        <v>209</v>
      </c>
      <c r="E5244" t="s">
        <v>5</v>
      </c>
      <c r="F5244">
        <v>23</v>
      </c>
      <c r="G5244" t="s">
        <v>2</v>
      </c>
      <c r="H5244" t="s">
        <v>18</v>
      </c>
      <c r="I5244" t="s">
        <v>24</v>
      </c>
    </row>
    <row r="5245" spans="1:9">
      <c r="A5245">
        <v>5244</v>
      </c>
      <c r="B5245">
        <v>660</v>
      </c>
      <c r="C5245">
        <v>6</v>
      </c>
      <c r="D5245">
        <v>90</v>
      </c>
      <c r="E5245" t="s">
        <v>5</v>
      </c>
      <c r="F5245">
        <v>27</v>
      </c>
      <c r="G5245" t="s">
        <v>2</v>
      </c>
      <c r="H5245" t="s">
        <v>18</v>
      </c>
      <c r="I5245" t="s">
        <v>21</v>
      </c>
    </row>
    <row r="5246" spans="1:9">
      <c r="A5246">
        <v>5245</v>
      </c>
      <c r="B5246">
        <v>1635</v>
      </c>
      <c r="C5246">
        <v>7</v>
      </c>
      <c r="D5246">
        <v>40</v>
      </c>
      <c r="E5246" t="s">
        <v>6</v>
      </c>
      <c r="F5246">
        <v>23</v>
      </c>
      <c r="G5246" t="s">
        <v>2</v>
      </c>
      <c r="H5246" t="s">
        <v>18</v>
      </c>
      <c r="I5246" t="s">
        <v>22</v>
      </c>
    </row>
    <row r="5247" spans="1:9">
      <c r="A5247">
        <v>5246</v>
      </c>
      <c r="B5247">
        <v>83</v>
      </c>
      <c r="C5247">
        <v>5</v>
      </c>
      <c r="D5247">
        <v>158</v>
      </c>
      <c r="E5247" t="s">
        <v>6</v>
      </c>
      <c r="F5247">
        <v>35</v>
      </c>
      <c r="G5247" t="s">
        <v>1</v>
      </c>
      <c r="H5247" t="s">
        <v>18</v>
      </c>
      <c r="I5247" t="s">
        <v>12</v>
      </c>
    </row>
    <row r="5248" spans="1:9">
      <c r="A5248">
        <v>5247</v>
      </c>
      <c r="B5248">
        <v>1180</v>
      </c>
      <c r="C5248">
        <v>6</v>
      </c>
      <c r="D5248">
        <v>247</v>
      </c>
      <c r="E5248" t="s">
        <v>5</v>
      </c>
      <c r="F5248">
        <v>29</v>
      </c>
      <c r="G5248" t="s">
        <v>2</v>
      </c>
      <c r="H5248" t="s">
        <v>18</v>
      </c>
      <c r="I5248" t="s">
        <v>21</v>
      </c>
    </row>
    <row r="5249" spans="1:9">
      <c r="A5249">
        <v>5248</v>
      </c>
      <c r="B5249">
        <v>310</v>
      </c>
      <c r="C5249">
        <v>7</v>
      </c>
      <c r="D5249">
        <v>40</v>
      </c>
      <c r="E5249" t="s">
        <v>5</v>
      </c>
      <c r="F5249">
        <v>34</v>
      </c>
      <c r="G5249" t="s">
        <v>2</v>
      </c>
      <c r="H5249" t="s">
        <v>18</v>
      </c>
      <c r="I5249" t="s">
        <v>22</v>
      </c>
    </row>
    <row r="5250" spans="1:9">
      <c r="A5250">
        <v>5249</v>
      </c>
      <c r="B5250">
        <v>1908</v>
      </c>
      <c r="C5250">
        <v>8</v>
      </c>
      <c r="D5250">
        <v>40</v>
      </c>
      <c r="E5250" t="s">
        <v>5</v>
      </c>
      <c r="F5250">
        <v>24</v>
      </c>
      <c r="G5250" t="s">
        <v>2</v>
      </c>
      <c r="H5250" t="s">
        <v>18</v>
      </c>
      <c r="I5250" t="s">
        <v>23</v>
      </c>
    </row>
    <row r="5251" spans="1:9">
      <c r="A5251">
        <v>5250</v>
      </c>
      <c r="B5251">
        <v>131</v>
      </c>
      <c r="C5251">
        <v>2</v>
      </c>
      <c r="D5251">
        <v>90</v>
      </c>
      <c r="E5251" t="s">
        <v>5</v>
      </c>
      <c r="F5251">
        <v>29</v>
      </c>
      <c r="G5251" t="s">
        <v>1</v>
      </c>
      <c r="H5251" t="s">
        <v>18</v>
      </c>
      <c r="I5251" t="s">
        <v>9</v>
      </c>
    </row>
    <row r="5252" spans="1:9">
      <c r="A5252">
        <v>5251</v>
      </c>
      <c r="B5252">
        <v>1506</v>
      </c>
      <c r="C5252">
        <v>9</v>
      </c>
      <c r="D5252">
        <v>40</v>
      </c>
      <c r="E5252" t="s">
        <v>5</v>
      </c>
      <c r="F5252">
        <v>28</v>
      </c>
      <c r="G5252" t="s">
        <v>2</v>
      </c>
      <c r="H5252" t="s">
        <v>18</v>
      </c>
      <c r="I5252" t="s">
        <v>24</v>
      </c>
    </row>
    <row r="5253" spans="1:9">
      <c r="A5253">
        <v>5252</v>
      </c>
      <c r="B5253">
        <v>1074</v>
      </c>
      <c r="C5253">
        <v>3</v>
      </c>
      <c r="D5253">
        <v>154</v>
      </c>
      <c r="E5253" t="s">
        <v>5</v>
      </c>
      <c r="F5253">
        <v>38</v>
      </c>
      <c r="G5253" t="s">
        <v>1</v>
      </c>
      <c r="H5253" t="s">
        <v>18</v>
      </c>
      <c r="I5253" t="s">
        <v>10</v>
      </c>
    </row>
    <row r="5254" spans="1:9">
      <c r="A5254">
        <v>5253</v>
      </c>
      <c r="B5254">
        <v>765</v>
      </c>
      <c r="C5254">
        <v>3</v>
      </c>
      <c r="D5254">
        <v>193</v>
      </c>
      <c r="E5254" t="s">
        <v>6</v>
      </c>
      <c r="F5254">
        <v>23</v>
      </c>
      <c r="G5254" t="s">
        <v>1</v>
      </c>
      <c r="H5254" t="s">
        <v>17</v>
      </c>
      <c r="I5254" t="s">
        <v>10</v>
      </c>
    </row>
    <row r="5255" spans="1:9">
      <c r="A5255">
        <v>5254</v>
      </c>
      <c r="B5255">
        <v>284</v>
      </c>
      <c r="C5255">
        <v>9</v>
      </c>
      <c r="D5255">
        <v>90</v>
      </c>
      <c r="E5255" t="s">
        <v>6</v>
      </c>
      <c r="F5255">
        <v>35</v>
      </c>
      <c r="G5255" t="s">
        <v>2</v>
      </c>
      <c r="H5255" t="s">
        <v>18</v>
      </c>
      <c r="I5255" t="s">
        <v>24</v>
      </c>
    </row>
    <row r="5256" spans="1:9">
      <c r="A5256">
        <v>5255</v>
      </c>
      <c r="B5256">
        <v>1981</v>
      </c>
      <c r="C5256">
        <v>8</v>
      </c>
      <c r="D5256">
        <v>40</v>
      </c>
      <c r="E5256" t="s">
        <v>6</v>
      </c>
      <c r="F5256">
        <v>21</v>
      </c>
      <c r="G5256" t="s">
        <v>2</v>
      </c>
      <c r="H5256" t="s">
        <v>18</v>
      </c>
      <c r="I5256" t="s">
        <v>23</v>
      </c>
    </row>
    <row r="5257" spans="1:9">
      <c r="A5257">
        <v>5256</v>
      </c>
      <c r="B5257">
        <v>2124</v>
      </c>
      <c r="C5257">
        <v>2</v>
      </c>
      <c r="D5257">
        <v>181</v>
      </c>
      <c r="E5257" t="s">
        <v>6</v>
      </c>
      <c r="F5257">
        <v>27</v>
      </c>
      <c r="G5257" t="s">
        <v>1</v>
      </c>
      <c r="H5257" t="s">
        <v>18</v>
      </c>
      <c r="I5257" t="s">
        <v>9</v>
      </c>
    </row>
    <row r="5258" spans="1:9">
      <c r="A5258">
        <v>5257</v>
      </c>
      <c r="B5258">
        <v>186</v>
      </c>
      <c r="C5258">
        <v>7</v>
      </c>
      <c r="D5258">
        <v>40</v>
      </c>
      <c r="E5258" t="s">
        <v>6</v>
      </c>
      <c r="F5258">
        <v>30</v>
      </c>
      <c r="G5258" t="s">
        <v>2</v>
      </c>
      <c r="H5258" t="s">
        <v>18</v>
      </c>
      <c r="I5258" t="s">
        <v>22</v>
      </c>
    </row>
    <row r="5259" spans="1:9">
      <c r="A5259">
        <v>5258</v>
      </c>
      <c r="B5259">
        <v>433</v>
      </c>
      <c r="C5259">
        <v>7</v>
      </c>
      <c r="D5259">
        <v>40</v>
      </c>
      <c r="E5259" t="s">
        <v>5</v>
      </c>
      <c r="F5259">
        <v>23</v>
      </c>
      <c r="G5259" t="s">
        <v>2</v>
      </c>
      <c r="H5259" t="s">
        <v>18</v>
      </c>
      <c r="I5259" t="s">
        <v>22</v>
      </c>
    </row>
    <row r="5260" spans="1:9">
      <c r="A5260">
        <v>5259</v>
      </c>
      <c r="B5260">
        <v>412</v>
      </c>
      <c r="C5260">
        <v>4</v>
      </c>
      <c r="D5260">
        <v>121</v>
      </c>
      <c r="E5260" t="s">
        <v>5</v>
      </c>
      <c r="F5260">
        <v>30</v>
      </c>
      <c r="G5260" t="s">
        <v>1</v>
      </c>
      <c r="H5260" t="s">
        <v>18</v>
      </c>
      <c r="I5260" t="s">
        <v>11</v>
      </c>
    </row>
    <row r="5261" spans="1:9">
      <c r="A5261">
        <v>5260</v>
      </c>
      <c r="B5261">
        <v>569</v>
      </c>
      <c r="C5261">
        <v>5</v>
      </c>
      <c r="D5261">
        <v>188</v>
      </c>
      <c r="E5261" t="s">
        <v>5</v>
      </c>
      <c r="F5261">
        <v>30</v>
      </c>
      <c r="G5261" t="s">
        <v>1</v>
      </c>
      <c r="H5261" t="s">
        <v>17</v>
      </c>
      <c r="I5261" t="s">
        <v>12</v>
      </c>
    </row>
    <row r="5262" spans="1:9">
      <c r="A5262">
        <v>5261</v>
      </c>
      <c r="B5262">
        <v>276</v>
      </c>
      <c r="C5262">
        <v>5</v>
      </c>
      <c r="D5262">
        <v>122</v>
      </c>
      <c r="E5262" t="s">
        <v>5</v>
      </c>
      <c r="F5262">
        <v>19</v>
      </c>
      <c r="G5262" t="s">
        <v>1</v>
      </c>
      <c r="H5262" t="s">
        <v>17</v>
      </c>
      <c r="I5262" t="s">
        <v>12</v>
      </c>
    </row>
    <row r="5263" spans="1:9">
      <c r="A5263">
        <v>5262</v>
      </c>
      <c r="B5263">
        <v>1618</v>
      </c>
      <c r="C5263">
        <v>5</v>
      </c>
      <c r="D5263">
        <v>169</v>
      </c>
      <c r="E5263" t="s">
        <v>6</v>
      </c>
      <c r="F5263">
        <v>30</v>
      </c>
      <c r="G5263" t="s">
        <v>1</v>
      </c>
      <c r="H5263" t="s">
        <v>18</v>
      </c>
      <c r="I5263" t="s">
        <v>12</v>
      </c>
    </row>
    <row r="5264" spans="1:9">
      <c r="A5264">
        <v>5263</v>
      </c>
      <c r="B5264">
        <v>642</v>
      </c>
      <c r="C5264">
        <v>2</v>
      </c>
      <c r="D5264">
        <v>172</v>
      </c>
      <c r="E5264" t="s">
        <v>5</v>
      </c>
      <c r="F5264">
        <v>25</v>
      </c>
      <c r="G5264" t="s">
        <v>1</v>
      </c>
      <c r="H5264" t="s">
        <v>17</v>
      </c>
      <c r="I5264" t="s">
        <v>9</v>
      </c>
    </row>
    <row r="5265" spans="1:9">
      <c r="A5265">
        <v>5264</v>
      </c>
      <c r="B5265">
        <v>1430</v>
      </c>
      <c r="C5265">
        <v>3</v>
      </c>
      <c r="D5265">
        <v>139</v>
      </c>
      <c r="E5265" t="s">
        <v>6</v>
      </c>
      <c r="F5265">
        <v>23</v>
      </c>
      <c r="G5265" t="s">
        <v>1</v>
      </c>
      <c r="H5265" t="s">
        <v>17</v>
      </c>
      <c r="I5265" t="s">
        <v>10</v>
      </c>
    </row>
    <row r="5266" spans="1:9">
      <c r="A5266">
        <v>5265</v>
      </c>
      <c r="B5266">
        <v>1894</v>
      </c>
      <c r="C5266">
        <v>5</v>
      </c>
      <c r="D5266">
        <v>241</v>
      </c>
      <c r="E5266" t="s">
        <v>5</v>
      </c>
      <c r="F5266">
        <v>41</v>
      </c>
      <c r="G5266" t="s">
        <v>1</v>
      </c>
      <c r="H5266" t="s">
        <v>17</v>
      </c>
      <c r="I5266" t="s">
        <v>12</v>
      </c>
    </row>
    <row r="5267" spans="1:9">
      <c r="A5267">
        <v>5266</v>
      </c>
      <c r="B5267">
        <v>449</v>
      </c>
      <c r="C5267">
        <v>8</v>
      </c>
      <c r="D5267">
        <v>311</v>
      </c>
      <c r="E5267" t="s">
        <v>5</v>
      </c>
      <c r="F5267">
        <v>42</v>
      </c>
      <c r="G5267" t="s">
        <v>2</v>
      </c>
      <c r="H5267" t="s">
        <v>18</v>
      </c>
      <c r="I5267" t="s">
        <v>23</v>
      </c>
    </row>
    <row r="5268" spans="1:9">
      <c r="A5268">
        <v>5267</v>
      </c>
      <c r="B5268">
        <v>61</v>
      </c>
      <c r="C5268">
        <v>3</v>
      </c>
      <c r="D5268">
        <v>130</v>
      </c>
      <c r="E5268" t="s">
        <v>5</v>
      </c>
      <c r="F5268">
        <v>24</v>
      </c>
      <c r="G5268" t="s">
        <v>1</v>
      </c>
      <c r="H5268" t="s">
        <v>18</v>
      </c>
      <c r="I5268" t="s">
        <v>10</v>
      </c>
    </row>
    <row r="5269" spans="1:9">
      <c r="A5269">
        <v>5268</v>
      </c>
      <c r="B5269">
        <v>967</v>
      </c>
      <c r="C5269">
        <v>2</v>
      </c>
      <c r="D5269">
        <v>205</v>
      </c>
      <c r="E5269" t="s">
        <v>5</v>
      </c>
      <c r="F5269">
        <v>35</v>
      </c>
      <c r="G5269" t="s">
        <v>1</v>
      </c>
      <c r="H5269" t="s">
        <v>18</v>
      </c>
      <c r="I5269" t="s">
        <v>9</v>
      </c>
    </row>
    <row r="5270" spans="1:9">
      <c r="A5270">
        <v>5269</v>
      </c>
      <c r="B5270">
        <v>1833</v>
      </c>
      <c r="C5270">
        <v>9</v>
      </c>
      <c r="D5270">
        <v>214</v>
      </c>
      <c r="E5270" t="s">
        <v>6</v>
      </c>
      <c r="F5270">
        <v>26</v>
      </c>
      <c r="G5270" t="s">
        <v>2</v>
      </c>
      <c r="H5270" t="s">
        <v>18</v>
      </c>
      <c r="I5270" t="s">
        <v>24</v>
      </c>
    </row>
    <row r="5271" spans="1:9">
      <c r="A5271">
        <v>5270</v>
      </c>
      <c r="B5271">
        <v>698</v>
      </c>
      <c r="C5271">
        <v>3</v>
      </c>
      <c r="D5271">
        <v>128</v>
      </c>
      <c r="E5271" t="s">
        <v>5</v>
      </c>
      <c r="F5271">
        <v>24</v>
      </c>
      <c r="G5271" t="s">
        <v>1</v>
      </c>
      <c r="H5271" t="s">
        <v>17</v>
      </c>
      <c r="I5271" t="s">
        <v>10</v>
      </c>
    </row>
    <row r="5272" spans="1:9">
      <c r="A5272">
        <v>5271</v>
      </c>
      <c r="B5272">
        <v>1415</v>
      </c>
      <c r="C5272">
        <v>2</v>
      </c>
      <c r="D5272">
        <v>190</v>
      </c>
      <c r="E5272" t="s">
        <v>5</v>
      </c>
      <c r="F5272">
        <v>26</v>
      </c>
      <c r="G5272" t="s">
        <v>1</v>
      </c>
      <c r="H5272" t="s">
        <v>18</v>
      </c>
      <c r="I5272" t="s">
        <v>9</v>
      </c>
    </row>
    <row r="5273" spans="1:9">
      <c r="A5273">
        <v>5272</v>
      </c>
      <c r="B5273">
        <v>1295</v>
      </c>
      <c r="C5273">
        <v>9</v>
      </c>
      <c r="D5273">
        <v>40</v>
      </c>
      <c r="E5273" t="s">
        <v>6</v>
      </c>
      <c r="F5273">
        <v>32</v>
      </c>
      <c r="G5273" t="s">
        <v>2</v>
      </c>
      <c r="H5273" t="s">
        <v>18</v>
      </c>
      <c r="I5273" t="s">
        <v>24</v>
      </c>
    </row>
    <row r="5274" spans="1:9">
      <c r="A5274">
        <v>5273</v>
      </c>
      <c r="B5274">
        <v>1236</v>
      </c>
      <c r="C5274">
        <v>7</v>
      </c>
      <c r="D5274">
        <v>218</v>
      </c>
      <c r="E5274" t="s">
        <v>5</v>
      </c>
      <c r="F5274">
        <v>24</v>
      </c>
      <c r="G5274" t="s">
        <v>2</v>
      </c>
      <c r="H5274" t="s">
        <v>18</v>
      </c>
      <c r="I5274" t="s">
        <v>22</v>
      </c>
    </row>
    <row r="5275" spans="1:9">
      <c r="A5275">
        <v>5274</v>
      </c>
      <c r="B5275">
        <v>2</v>
      </c>
      <c r="C5275">
        <v>5</v>
      </c>
      <c r="D5275">
        <v>182</v>
      </c>
      <c r="E5275" t="s">
        <v>6</v>
      </c>
      <c r="F5275">
        <v>34</v>
      </c>
      <c r="G5275" t="s">
        <v>1</v>
      </c>
      <c r="H5275" t="s">
        <v>18</v>
      </c>
      <c r="I5275" t="s">
        <v>12</v>
      </c>
    </row>
    <row r="5276" spans="1:9">
      <c r="A5276">
        <v>5275</v>
      </c>
      <c r="B5276">
        <v>1859</v>
      </c>
      <c r="C5276">
        <v>2</v>
      </c>
      <c r="D5276">
        <v>196</v>
      </c>
      <c r="E5276" t="s">
        <v>5</v>
      </c>
      <c r="F5276">
        <v>25</v>
      </c>
      <c r="G5276" t="s">
        <v>1</v>
      </c>
      <c r="H5276" t="s">
        <v>18</v>
      </c>
      <c r="I5276" t="s">
        <v>9</v>
      </c>
    </row>
    <row r="5277" spans="1:9">
      <c r="A5277">
        <v>5276</v>
      </c>
      <c r="B5277">
        <v>144</v>
      </c>
      <c r="C5277">
        <v>5</v>
      </c>
      <c r="D5277">
        <v>90</v>
      </c>
      <c r="E5277" t="s">
        <v>6</v>
      </c>
      <c r="F5277">
        <v>43</v>
      </c>
      <c r="G5277" t="s">
        <v>1</v>
      </c>
      <c r="H5277" t="s">
        <v>18</v>
      </c>
      <c r="I5277" t="s">
        <v>12</v>
      </c>
    </row>
    <row r="5278" spans="1:9">
      <c r="A5278">
        <v>5277</v>
      </c>
      <c r="B5278">
        <v>280</v>
      </c>
      <c r="C5278">
        <v>5</v>
      </c>
      <c r="D5278">
        <v>109</v>
      </c>
      <c r="E5278" t="s">
        <v>5</v>
      </c>
      <c r="F5278">
        <v>25</v>
      </c>
      <c r="G5278" t="s">
        <v>1</v>
      </c>
      <c r="H5278" t="s">
        <v>18</v>
      </c>
      <c r="I5278" t="s">
        <v>12</v>
      </c>
    </row>
    <row r="5279" spans="1:9">
      <c r="A5279">
        <v>5278</v>
      </c>
      <c r="B5279">
        <v>1480</v>
      </c>
      <c r="C5279">
        <v>5</v>
      </c>
      <c r="D5279">
        <v>90</v>
      </c>
      <c r="E5279" t="s">
        <v>5</v>
      </c>
      <c r="F5279">
        <v>29</v>
      </c>
      <c r="G5279" t="s">
        <v>1</v>
      </c>
      <c r="H5279" t="s">
        <v>18</v>
      </c>
      <c r="I5279" t="s">
        <v>12</v>
      </c>
    </row>
    <row r="5280" spans="1:9">
      <c r="A5280">
        <v>5279</v>
      </c>
      <c r="B5280">
        <v>474</v>
      </c>
      <c r="C5280">
        <v>5</v>
      </c>
      <c r="D5280">
        <v>90</v>
      </c>
      <c r="E5280" t="s">
        <v>5</v>
      </c>
      <c r="F5280">
        <v>24</v>
      </c>
      <c r="G5280" t="s">
        <v>1</v>
      </c>
      <c r="H5280" t="s">
        <v>18</v>
      </c>
      <c r="I5280" t="s">
        <v>12</v>
      </c>
    </row>
    <row r="5281" spans="1:9">
      <c r="A5281">
        <v>5280</v>
      </c>
      <c r="B5281">
        <v>1236</v>
      </c>
      <c r="C5281">
        <v>5</v>
      </c>
      <c r="D5281">
        <v>90</v>
      </c>
      <c r="E5281" t="s">
        <v>5</v>
      </c>
      <c r="F5281">
        <v>24</v>
      </c>
      <c r="G5281" t="s">
        <v>1</v>
      </c>
      <c r="H5281" t="s">
        <v>18</v>
      </c>
      <c r="I5281" t="s">
        <v>12</v>
      </c>
    </row>
    <row r="5282" spans="1:9">
      <c r="A5282">
        <v>5281</v>
      </c>
      <c r="B5282">
        <v>1209</v>
      </c>
      <c r="C5282">
        <v>5</v>
      </c>
      <c r="D5282">
        <v>225</v>
      </c>
      <c r="E5282" t="s">
        <v>6</v>
      </c>
      <c r="F5282">
        <v>31</v>
      </c>
      <c r="G5282" t="s">
        <v>1</v>
      </c>
      <c r="H5282" t="s">
        <v>17</v>
      </c>
      <c r="I5282" t="s">
        <v>12</v>
      </c>
    </row>
    <row r="5283" spans="1:9">
      <c r="A5283">
        <v>5282</v>
      </c>
      <c r="B5283">
        <v>241</v>
      </c>
      <c r="C5283">
        <v>5</v>
      </c>
      <c r="D5283">
        <v>81</v>
      </c>
      <c r="E5283" t="s">
        <v>5</v>
      </c>
      <c r="F5283">
        <v>31</v>
      </c>
      <c r="G5283" t="s">
        <v>1</v>
      </c>
      <c r="H5283" t="s">
        <v>18</v>
      </c>
      <c r="I5283" t="s">
        <v>12</v>
      </c>
    </row>
    <row r="5284" spans="1:9">
      <c r="A5284">
        <v>5283</v>
      </c>
      <c r="B5284">
        <v>1320</v>
      </c>
      <c r="C5284">
        <v>3</v>
      </c>
      <c r="D5284">
        <v>163</v>
      </c>
      <c r="E5284" t="s">
        <v>5</v>
      </c>
      <c r="F5284">
        <v>24</v>
      </c>
      <c r="G5284" t="s">
        <v>1</v>
      </c>
      <c r="H5284" t="s">
        <v>17</v>
      </c>
      <c r="I5284" t="s">
        <v>10</v>
      </c>
    </row>
    <row r="5285" spans="1:9">
      <c r="A5285">
        <v>5284</v>
      </c>
      <c r="B5285">
        <v>494</v>
      </c>
      <c r="C5285">
        <v>5</v>
      </c>
      <c r="D5285">
        <v>179</v>
      </c>
      <c r="E5285" t="s">
        <v>5</v>
      </c>
      <c r="F5285">
        <v>23</v>
      </c>
      <c r="G5285" t="s">
        <v>1</v>
      </c>
      <c r="H5285" t="s">
        <v>18</v>
      </c>
      <c r="I5285" t="s">
        <v>12</v>
      </c>
    </row>
    <row r="5286" spans="1:9">
      <c r="A5286">
        <v>5285</v>
      </c>
      <c r="B5286">
        <v>844</v>
      </c>
      <c r="C5286">
        <v>6</v>
      </c>
      <c r="D5286">
        <v>40</v>
      </c>
      <c r="E5286" t="s">
        <v>6</v>
      </c>
      <c r="F5286">
        <v>18</v>
      </c>
      <c r="G5286" t="s">
        <v>2</v>
      </c>
      <c r="H5286" t="s">
        <v>18</v>
      </c>
      <c r="I5286" t="s">
        <v>21</v>
      </c>
    </row>
    <row r="5287" spans="1:9">
      <c r="A5287">
        <v>5286</v>
      </c>
      <c r="B5287">
        <v>48</v>
      </c>
      <c r="C5287">
        <v>7</v>
      </c>
      <c r="D5287">
        <v>40</v>
      </c>
      <c r="E5287" t="s">
        <v>6</v>
      </c>
      <c r="F5287">
        <v>18</v>
      </c>
      <c r="G5287" t="s">
        <v>2</v>
      </c>
      <c r="H5287" t="s">
        <v>18</v>
      </c>
      <c r="I5287" t="s">
        <v>22</v>
      </c>
    </row>
    <row r="5288" spans="1:9">
      <c r="A5288">
        <v>5287</v>
      </c>
      <c r="B5288">
        <v>1835</v>
      </c>
      <c r="C5288">
        <v>8</v>
      </c>
      <c r="D5288">
        <v>90</v>
      </c>
      <c r="E5288" t="s">
        <v>6</v>
      </c>
      <c r="F5288">
        <v>30</v>
      </c>
      <c r="G5288" t="s">
        <v>2</v>
      </c>
      <c r="H5288" t="s">
        <v>18</v>
      </c>
      <c r="I5288" t="s">
        <v>23</v>
      </c>
    </row>
    <row r="5289" spans="1:9">
      <c r="A5289">
        <v>5288</v>
      </c>
      <c r="B5289">
        <v>903</v>
      </c>
      <c r="C5289">
        <v>1</v>
      </c>
      <c r="D5289">
        <v>90</v>
      </c>
      <c r="E5289" t="s">
        <v>6</v>
      </c>
      <c r="F5289">
        <v>31</v>
      </c>
      <c r="G5289" t="s">
        <v>1</v>
      </c>
      <c r="H5289" t="s">
        <v>18</v>
      </c>
      <c r="I5289" t="s">
        <v>8</v>
      </c>
    </row>
    <row r="5290" spans="1:9">
      <c r="A5290">
        <v>5289</v>
      </c>
      <c r="B5290">
        <v>889</v>
      </c>
      <c r="C5290">
        <v>2</v>
      </c>
      <c r="D5290">
        <v>90</v>
      </c>
      <c r="E5290" t="s">
        <v>5</v>
      </c>
      <c r="F5290">
        <v>35</v>
      </c>
      <c r="G5290" t="s">
        <v>1</v>
      </c>
      <c r="H5290" t="s">
        <v>18</v>
      </c>
      <c r="I5290" t="s">
        <v>9</v>
      </c>
    </row>
    <row r="5291" spans="1:9">
      <c r="A5291">
        <v>5290</v>
      </c>
      <c r="B5291">
        <v>1356</v>
      </c>
      <c r="C5291">
        <v>6</v>
      </c>
      <c r="D5291">
        <v>180</v>
      </c>
      <c r="E5291" t="s">
        <v>5</v>
      </c>
      <c r="F5291">
        <v>22</v>
      </c>
      <c r="G5291" t="s">
        <v>2</v>
      </c>
      <c r="H5291" t="s">
        <v>18</v>
      </c>
      <c r="I5291" t="s">
        <v>21</v>
      </c>
    </row>
    <row r="5292" spans="1:9">
      <c r="A5292">
        <v>5291</v>
      </c>
      <c r="B5292">
        <v>649</v>
      </c>
      <c r="C5292">
        <v>4</v>
      </c>
      <c r="D5292">
        <v>204</v>
      </c>
      <c r="E5292" t="s">
        <v>6</v>
      </c>
      <c r="F5292">
        <v>31</v>
      </c>
      <c r="G5292" t="s">
        <v>1</v>
      </c>
      <c r="H5292" t="s">
        <v>17</v>
      </c>
      <c r="I5292" t="s">
        <v>11</v>
      </c>
    </row>
    <row r="5293" spans="1:9">
      <c r="A5293">
        <v>5292</v>
      </c>
      <c r="B5293">
        <v>1092</v>
      </c>
      <c r="C5293">
        <v>4</v>
      </c>
      <c r="D5293">
        <v>112</v>
      </c>
      <c r="E5293" t="s">
        <v>6</v>
      </c>
      <c r="F5293">
        <v>28</v>
      </c>
      <c r="G5293" t="s">
        <v>1</v>
      </c>
      <c r="H5293" t="s">
        <v>18</v>
      </c>
      <c r="I5293" t="s">
        <v>11</v>
      </c>
    </row>
    <row r="5294" spans="1:9">
      <c r="A5294">
        <v>5293</v>
      </c>
      <c r="B5294">
        <v>719</v>
      </c>
      <c r="C5294">
        <v>5</v>
      </c>
      <c r="D5294">
        <v>134</v>
      </c>
      <c r="E5294" t="s">
        <v>6</v>
      </c>
      <c r="F5294">
        <v>31</v>
      </c>
      <c r="G5294" t="s">
        <v>1</v>
      </c>
      <c r="H5294" t="s">
        <v>18</v>
      </c>
      <c r="I5294" t="s">
        <v>12</v>
      </c>
    </row>
    <row r="5295" spans="1:9">
      <c r="A5295">
        <v>5294</v>
      </c>
      <c r="B5295">
        <v>1137</v>
      </c>
      <c r="C5295">
        <v>3</v>
      </c>
      <c r="D5295">
        <v>201</v>
      </c>
      <c r="E5295" t="s">
        <v>5</v>
      </c>
      <c r="F5295">
        <v>29</v>
      </c>
      <c r="G5295" t="s">
        <v>1</v>
      </c>
      <c r="H5295" t="s">
        <v>17</v>
      </c>
      <c r="I5295" t="s">
        <v>10</v>
      </c>
    </row>
    <row r="5296" spans="1:9">
      <c r="A5296">
        <v>5295</v>
      </c>
      <c r="B5296">
        <v>726</v>
      </c>
      <c r="C5296">
        <v>8</v>
      </c>
      <c r="D5296">
        <v>40</v>
      </c>
      <c r="E5296" t="s">
        <v>5</v>
      </c>
      <c r="F5296">
        <v>22</v>
      </c>
      <c r="G5296" t="s">
        <v>2</v>
      </c>
      <c r="H5296" t="s">
        <v>18</v>
      </c>
      <c r="I5296" t="s">
        <v>23</v>
      </c>
    </row>
    <row r="5297" spans="1:9">
      <c r="A5297">
        <v>5296</v>
      </c>
      <c r="B5297">
        <v>1972</v>
      </c>
      <c r="C5297">
        <v>6</v>
      </c>
      <c r="D5297">
        <v>40</v>
      </c>
      <c r="E5297" t="s">
        <v>5</v>
      </c>
      <c r="F5297">
        <v>25</v>
      </c>
      <c r="G5297" t="s">
        <v>2</v>
      </c>
      <c r="H5297" t="s">
        <v>18</v>
      </c>
      <c r="I5297" t="s">
        <v>21</v>
      </c>
    </row>
    <row r="5298" spans="1:9">
      <c r="A5298">
        <v>5297</v>
      </c>
      <c r="B5298">
        <v>1170</v>
      </c>
      <c r="C5298">
        <v>7</v>
      </c>
      <c r="D5298">
        <v>40</v>
      </c>
      <c r="E5298" t="s">
        <v>5</v>
      </c>
      <c r="F5298">
        <v>24</v>
      </c>
      <c r="G5298" t="s">
        <v>2</v>
      </c>
      <c r="H5298" t="s">
        <v>18</v>
      </c>
      <c r="I5298" t="s">
        <v>22</v>
      </c>
    </row>
    <row r="5299" spans="1:9">
      <c r="A5299">
        <v>5298</v>
      </c>
      <c r="B5299">
        <v>1770</v>
      </c>
      <c r="C5299">
        <v>4</v>
      </c>
      <c r="D5299">
        <v>120</v>
      </c>
      <c r="E5299" t="s">
        <v>5</v>
      </c>
      <c r="F5299">
        <v>21</v>
      </c>
      <c r="G5299" t="s">
        <v>1</v>
      </c>
      <c r="H5299" t="s">
        <v>17</v>
      </c>
      <c r="I5299" t="s">
        <v>11</v>
      </c>
    </row>
    <row r="5300" spans="1:9">
      <c r="A5300">
        <v>5299</v>
      </c>
      <c r="B5300">
        <v>2111</v>
      </c>
      <c r="C5300">
        <v>3</v>
      </c>
      <c r="D5300">
        <v>144</v>
      </c>
      <c r="E5300" t="s">
        <v>6</v>
      </c>
      <c r="F5300">
        <v>34</v>
      </c>
      <c r="G5300" t="s">
        <v>1</v>
      </c>
      <c r="H5300" t="s">
        <v>18</v>
      </c>
      <c r="I5300" t="s">
        <v>10</v>
      </c>
    </row>
    <row r="5301" spans="1:9">
      <c r="A5301">
        <v>5300</v>
      </c>
      <c r="B5301">
        <v>915</v>
      </c>
      <c r="C5301">
        <v>9</v>
      </c>
      <c r="D5301">
        <v>40</v>
      </c>
      <c r="E5301" t="s">
        <v>5</v>
      </c>
      <c r="F5301">
        <v>29</v>
      </c>
      <c r="G5301" t="s">
        <v>2</v>
      </c>
      <c r="H5301" t="s">
        <v>18</v>
      </c>
      <c r="I5301" t="s">
        <v>24</v>
      </c>
    </row>
    <row r="5302" spans="1:9">
      <c r="A5302">
        <v>5301</v>
      </c>
      <c r="B5302">
        <v>1603</v>
      </c>
      <c r="C5302">
        <v>1</v>
      </c>
      <c r="D5302">
        <v>90</v>
      </c>
      <c r="E5302" t="s">
        <v>6</v>
      </c>
      <c r="F5302">
        <v>29</v>
      </c>
      <c r="G5302" t="s">
        <v>1</v>
      </c>
      <c r="H5302" t="s">
        <v>18</v>
      </c>
      <c r="I5302" t="s">
        <v>8</v>
      </c>
    </row>
    <row r="5303" spans="1:9">
      <c r="A5303">
        <v>5302</v>
      </c>
      <c r="B5303">
        <v>1553</v>
      </c>
      <c r="C5303">
        <v>5</v>
      </c>
      <c r="D5303">
        <v>143</v>
      </c>
      <c r="E5303" t="s">
        <v>5</v>
      </c>
      <c r="F5303">
        <v>40</v>
      </c>
      <c r="G5303" t="s">
        <v>1</v>
      </c>
      <c r="H5303" t="s">
        <v>18</v>
      </c>
      <c r="I5303" t="s">
        <v>12</v>
      </c>
    </row>
    <row r="5304" spans="1:9">
      <c r="A5304">
        <v>5303</v>
      </c>
      <c r="B5304">
        <v>609</v>
      </c>
      <c r="C5304">
        <v>6</v>
      </c>
      <c r="D5304">
        <v>358</v>
      </c>
      <c r="E5304" t="s">
        <v>6</v>
      </c>
      <c r="F5304">
        <v>20</v>
      </c>
      <c r="G5304" t="s">
        <v>2</v>
      </c>
      <c r="H5304" t="s">
        <v>18</v>
      </c>
      <c r="I5304" t="s">
        <v>21</v>
      </c>
    </row>
    <row r="5305" spans="1:9">
      <c r="A5305">
        <v>5304</v>
      </c>
      <c r="B5305">
        <v>170</v>
      </c>
      <c r="C5305">
        <v>5</v>
      </c>
      <c r="D5305">
        <v>192</v>
      </c>
      <c r="E5305" t="s">
        <v>5</v>
      </c>
      <c r="F5305">
        <v>33</v>
      </c>
      <c r="G5305" t="s">
        <v>1</v>
      </c>
      <c r="H5305" t="s">
        <v>18</v>
      </c>
      <c r="I5305" t="s">
        <v>12</v>
      </c>
    </row>
    <row r="5306" spans="1:9">
      <c r="A5306">
        <v>5305</v>
      </c>
      <c r="B5306">
        <v>1046</v>
      </c>
      <c r="C5306">
        <v>1</v>
      </c>
      <c r="D5306">
        <v>169</v>
      </c>
      <c r="E5306" t="s">
        <v>5</v>
      </c>
      <c r="F5306">
        <v>30</v>
      </c>
      <c r="G5306" t="s">
        <v>1</v>
      </c>
      <c r="H5306" t="s">
        <v>18</v>
      </c>
      <c r="I5306" t="s">
        <v>8</v>
      </c>
    </row>
    <row r="5307" spans="1:9">
      <c r="A5307">
        <v>5306</v>
      </c>
      <c r="B5307">
        <v>1387</v>
      </c>
      <c r="C5307">
        <v>5</v>
      </c>
      <c r="D5307">
        <v>171</v>
      </c>
      <c r="E5307" t="s">
        <v>6</v>
      </c>
      <c r="F5307">
        <v>28</v>
      </c>
      <c r="G5307" t="s">
        <v>1</v>
      </c>
      <c r="H5307" t="s">
        <v>17</v>
      </c>
      <c r="I5307" t="s">
        <v>12</v>
      </c>
    </row>
    <row r="5308" spans="1:9">
      <c r="A5308">
        <v>5307</v>
      </c>
      <c r="B5308">
        <v>77</v>
      </c>
      <c r="C5308">
        <v>4</v>
      </c>
      <c r="D5308">
        <v>90</v>
      </c>
      <c r="E5308" t="s">
        <v>5</v>
      </c>
      <c r="F5308">
        <v>23</v>
      </c>
      <c r="G5308" t="s">
        <v>1</v>
      </c>
      <c r="H5308" t="s">
        <v>18</v>
      </c>
      <c r="I5308" t="s">
        <v>11</v>
      </c>
    </row>
    <row r="5309" spans="1:9">
      <c r="A5309">
        <v>5308</v>
      </c>
      <c r="B5309">
        <v>1513</v>
      </c>
      <c r="C5309">
        <v>5</v>
      </c>
      <c r="D5309">
        <v>149</v>
      </c>
      <c r="E5309" t="s">
        <v>6</v>
      </c>
      <c r="F5309">
        <v>22</v>
      </c>
      <c r="G5309" t="s">
        <v>1</v>
      </c>
      <c r="H5309" t="s">
        <v>18</v>
      </c>
      <c r="I5309" t="s">
        <v>12</v>
      </c>
    </row>
    <row r="5310" spans="1:9">
      <c r="A5310">
        <v>5309</v>
      </c>
      <c r="B5310">
        <v>1685</v>
      </c>
      <c r="C5310">
        <v>2</v>
      </c>
      <c r="D5310">
        <v>181</v>
      </c>
      <c r="E5310" t="s">
        <v>5</v>
      </c>
      <c r="F5310">
        <v>32</v>
      </c>
      <c r="G5310" t="s">
        <v>1</v>
      </c>
      <c r="H5310" t="s">
        <v>18</v>
      </c>
      <c r="I5310" t="s">
        <v>9</v>
      </c>
    </row>
    <row r="5311" spans="1:9">
      <c r="A5311">
        <v>5310</v>
      </c>
      <c r="B5311">
        <v>1486</v>
      </c>
      <c r="C5311">
        <v>3</v>
      </c>
      <c r="D5311">
        <v>138</v>
      </c>
      <c r="E5311" t="s">
        <v>6</v>
      </c>
      <c r="F5311">
        <v>29</v>
      </c>
      <c r="G5311" t="s">
        <v>1</v>
      </c>
      <c r="H5311" t="s">
        <v>17</v>
      </c>
      <c r="I5311" t="s">
        <v>10</v>
      </c>
    </row>
    <row r="5312" spans="1:9">
      <c r="A5312">
        <v>5311</v>
      </c>
      <c r="B5312">
        <v>1957</v>
      </c>
      <c r="C5312">
        <v>4</v>
      </c>
      <c r="D5312">
        <v>141</v>
      </c>
      <c r="E5312" t="s">
        <v>5</v>
      </c>
      <c r="F5312">
        <v>19</v>
      </c>
      <c r="G5312" t="s">
        <v>1</v>
      </c>
      <c r="H5312" t="s">
        <v>17</v>
      </c>
      <c r="I5312" t="s">
        <v>11</v>
      </c>
    </row>
    <row r="5313" spans="1:9">
      <c r="A5313">
        <v>5312</v>
      </c>
      <c r="B5313">
        <v>1494</v>
      </c>
      <c r="C5313">
        <v>7</v>
      </c>
      <c r="D5313">
        <v>90</v>
      </c>
      <c r="E5313" t="s">
        <v>5</v>
      </c>
      <c r="F5313">
        <v>21</v>
      </c>
      <c r="G5313" t="s">
        <v>2</v>
      </c>
      <c r="H5313" t="s">
        <v>18</v>
      </c>
      <c r="I5313" t="s">
        <v>22</v>
      </c>
    </row>
    <row r="5314" spans="1:9">
      <c r="A5314">
        <v>5313</v>
      </c>
      <c r="B5314">
        <v>8</v>
      </c>
      <c r="C5314">
        <v>4</v>
      </c>
      <c r="D5314">
        <v>95</v>
      </c>
      <c r="E5314" t="s">
        <v>6</v>
      </c>
      <c r="F5314">
        <v>21</v>
      </c>
      <c r="G5314" t="s">
        <v>1</v>
      </c>
      <c r="H5314" t="s">
        <v>17</v>
      </c>
      <c r="I5314" t="s">
        <v>11</v>
      </c>
    </row>
    <row r="5315" spans="1:9">
      <c r="A5315">
        <v>5314</v>
      </c>
      <c r="B5315">
        <v>349</v>
      </c>
      <c r="C5315">
        <v>5</v>
      </c>
      <c r="D5315">
        <v>172</v>
      </c>
      <c r="E5315" t="s">
        <v>6</v>
      </c>
      <c r="F5315">
        <v>21</v>
      </c>
      <c r="G5315" t="s">
        <v>1</v>
      </c>
      <c r="H5315" t="s">
        <v>17</v>
      </c>
      <c r="I5315" t="s">
        <v>12</v>
      </c>
    </row>
    <row r="5316" spans="1:9">
      <c r="A5316">
        <v>5315</v>
      </c>
      <c r="B5316">
        <v>1013</v>
      </c>
      <c r="C5316">
        <v>9</v>
      </c>
      <c r="D5316">
        <v>40</v>
      </c>
      <c r="E5316" t="s">
        <v>5</v>
      </c>
      <c r="F5316">
        <v>21</v>
      </c>
      <c r="G5316" t="s">
        <v>2</v>
      </c>
      <c r="H5316" t="s">
        <v>18</v>
      </c>
      <c r="I5316" t="s">
        <v>24</v>
      </c>
    </row>
    <row r="5317" spans="1:9">
      <c r="A5317">
        <v>5316</v>
      </c>
      <c r="B5317">
        <v>527</v>
      </c>
      <c r="C5317">
        <v>1</v>
      </c>
      <c r="D5317">
        <v>172</v>
      </c>
      <c r="E5317" t="s">
        <v>6</v>
      </c>
      <c r="F5317">
        <v>26</v>
      </c>
      <c r="G5317" t="s">
        <v>1</v>
      </c>
      <c r="H5317" t="s">
        <v>17</v>
      </c>
      <c r="I5317" t="s">
        <v>8</v>
      </c>
    </row>
    <row r="5318" spans="1:9">
      <c r="A5318">
        <v>5317</v>
      </c>
      <c r="B5318">
        <v>740</v>
      </c>
      <c r="C5318">
        <v>9</v>
      </c>
      <c r="D5318">
        <v>40</v>
      </c>
      <c r="E5318" t="s">
        <v>6</v>
      </c>
      <c r="F5318">
        <v>31</v>
      </c>
      <c r="G5318" t="s">
        <v>2</v>
      </c>
      <c r="H5318" t="s">
        <v>18</v>
      </c>
      <c r="I5318" t="s">
        <v>24</v>
      </c>
    </row>
    <row r="5319" spans="1:9">
      <c r="A5319">
        <v>5318</v>
      </c>
      <c r="B5319">
        <v>17</v>
      </c>
      <c r="C5319">
        <v>4</v>
      </c>
      <c r="D5319">
        <v>101</v>
      </c>
      <c r="E5319" t="s">
        <v>5</v>
      </c>
      <c r="F5319">
        <v>20</v>
      </c>
      <c r="G5319" t="s">
        <v>1</v>
      </c>
      <c r="H5319" t="s">
        <v>18</v>
      </c>
      <c r="I5319" t="s">
        <v>11</v>
      </c>
    </row>
    <row r="5320" spans="1:9">
      <c r="A5320">
        <v>5319</v>
      </c>
      <c r="B5320">
        <v>1186</v>
      </c>
      <c r="C5320">
        <v>7</v>
      </c>
      <c r="D5320">
        <v>40</v>
      </c>
      <c r="E5320" t="s">
        <v>5</v>
      </c>
      <c r="F5320">
        <v>22</v>
      </c>
      <c r="G5320" t="s">
        <v>2</v>
      </c>
      <c r="H5320" t="s">
        <v>18</v>
      </c>
      <c r="I5320" t="s">
        <v>22</v>
      </c>
    </row>
    <row r="5321" spans="1:9">
      <c r="A5321">
        <v>5320</v>
      </c>
      <c r="B5321">
        <v>1277</v>
      </c>
      <c r="C5321">
        <v>8</v>
      </c>
      <c r="D5321">
        <v>40</v>
      </c>
      <c r="E5321" t="s">
        <v>6</v>
      </c>
      <c r="F5321">
        <v>33</v>
      </c>
      <c r="G5321" t="s">
        <v>2</v>
      </c>
      <c r="H5321" t="s">
        <v>18</v>
      </c>
      <c r="I5321" t="s">
        <v>23</v>
      </c>
    </row>
    <row r="5322" spans="1:9">
      <c r="A5322">
        <v>5321</v>
      </c>
      <c r="B5322">
        <v>1301</v>
      </c>
      <c r="C5322">
        <v>5</v>
      </c>
      <c r="D5322">
        <v>244</v>
      </c>
      <c r="E5322" t="s">
        <v>5</v>
      </c>
      <c r="F5322">
        <v>27</v>
      </c>
      <c r="G5322" t="s">
        <v>1</v>
      </c>
      <c r="H5322" t="s">
        <v>18</v>
      </c>
      <c r="I5322" t="s">
        <v>12</v>
      </c>
    </row>
    <row r="5323" spans="1:9">
      <c r="A5323">
        <v>5322</v>
      </c>
      <c r="B5323">
        <v>1378</v>
      </c>
      <c r="C5323">
        <v>5</v>
      </c>
      <c r="D5323">
        <v>200</v>
      </c>
      <c r="E5323" t="s">
        <v>6</v>
      </c>
      <c r="F5323">
        <v>19</v>
      </c>
      <c r="G5323" t="s">
        <v>1</v>
      </c>
      <c r="H5323" t="s">
        <v>17</v>
      </c>
      <c r="I5323" t="s">
        <v>12</v>
      </c>
    </row>
    <row r="5324" spans="1:9">
      <c r="A5324">
        <v>5323</v>
      </c>
      <c r="B5324">
        <v>1692</v>
      </c>
      <c r="C5324">
        <v>8</v>
      </c>
      <c r="D5324">
        <v>40</v>
      </c>
      <c r="E5324" t="s">
        <v>5</v>
      </c>
      <c r="F5324">
        <v>34</v>
      </c>
      <c r="G5324" t="s">
        <v>2</v>
      </c>
      <c r="H5324" t="s">
        <v>18</v>
      </c>
      <c r="I5324" t="s">
        <v>23</v>
      </c>
    </row>
    <row r="5325" spans="1:9">
      <c r="A5325">
        <v>5324</v>
      </c>
      <c r="B5325">
        <v>1256</v>
      </c>
      <c r="C5325">
        <v>3</v>
      </c>
      <c r="D5325">
        <v>213</v>
      </c>
      <c r="E5325" t="s">
        <v>5</v>
      </c>
      <c r="F5325">
        <v>41</v>
      </c>
      <c r="G5325" t="s">
        <v>1</v>
      </c>
      <c r="H5325" t="s">
        <v>18</v>
      </c>
      <c r="I5325" t="s">
        <v>10</v>
      </c>
    </row>
    <row r="5326" spans="1:9">
      <c r="A5326">
        <v>5325</v>
      </c>
      <c r="B5326">
        <v>1785</v>
      </c>
      <c r="C5326">
        <v>1</v>
      </c>
      <c r="D5326">
        <v>155</v>
      </c>
      <c r="E5326" t="s">
        <v>6</v>
      </c>
      <c r="F5326">
        <v>32</v>
      </c>
      <c r="G5326" t="s">
        <v>1</v>
      </c>
      <c r="H5326" t="s">
        <v>18</v>
      </c>
      <c r="I5326" t="s">
        <v>8</v>
      </c>
    </row>
    <row r="5327" spans="1:9">
      <c r="A5327">
        <v>5326</v>
      </c>
      <c r="B5327">
        <v>1537</v>
      </c>
      <c r="C5327">
        <v>9</v>
      </c>
      <c r="D5327">
        <v>207</v>
      </c>
      <c r="E5327" t="s">
        <v>6</v>
      </c>
      <c r="F5327">
        <v>25</v>
      </c>
      <c r="G5327" t="s">
        <v>2</v>
      </c>
      <c r="H5327" t="s">
        <v>17</v>
      </c>
      <c r="I5327" t="s">
        <v>24</v>
      </c>
    </row>
    <row r="5328" spans="1:9">
      <c r="A5328">
        <v>5327</v>
      </c>
      <c r="B5328">
        <v>1943</v>
      </c>
      <c r="C5328">
        <v>7</v>
      </c>
      <c r="D5328">
        <v>40</v>
      </c>
      <c r="E5328" t="s">
        <v>5</v>
      </c>
      <c r="F5328">
        <v>18</v>
      </c>
      <c r="G5328" t="s">
        <v>2</v>
      </c>
      <c r="H5328" t="s">
        <v>18</v>
      </c>
      <c r="I5328" t="s">
        <v>22</v>
      </c>
    </row>
    <row r="5329" spans="1:9">
      <c r="A5329">
        <v>5328</v>
      </c>
      <c r="B5329">
        <v>1675</v>
      </c>
      <c r="C5329">
        <v>6</v>
      </c>
      <c r="D5329">
        <v>40</v>
      </c>
      <c r="E5329" t="s">
        <v>6</v>
      </c>
      <c r="F5329">
        <v>23</v>
      </c>
      <c r="G5329" t="s">
        <v>2</v>
      </c>
      <c r="H5329" t="s">
        <v>18</v>
      </c>
      <c r="I5329" t="s">
        <v>21</v>
      </c>
    </row>
    <row r="5330" spans="1:9">
      <c r="A5330">
        <v>5329</v>
      </c>
      <c r="B5330">
        <v>1750</v>
      </c>
      <c r="C5330">
        <v>4</v>
      </c>
      <c r="D5330">
        <v>90</v>
      </c>
      <c r="E5330" t="s">
        <v>6</v>
      </c>
      <c r="F5330">
        <v>30</v>
      </c>
      <c r="G5330" t="s">
        <v>1</v>
      </c>
      <c r="H5330" t="s">
        <v>18</v>
      </c>
      <c r="I5330" t="s">
        <v>11</v>
      </c>
    </row>
    <row r="5331" spans="1:9">
      <c r="A5331">
        <v>5330</v>
      </c>
      <c r="B5331">
        <v>632</v>
      </c>
      <c r="C5331">
        <v>9</v>
      </c>
      <c r="D5331">
        <v>40</v>
      </c>
      <c r="E5331" t="s">
        <v>6</v>
      </c>
      <c r="F5331">
        <v>23</v>
      </c>
      <c r="G5331" t="s">
        <v>2</v>
      </c>
      <c r="H5331" t="s">
        <v>18</v>
      </c>
      <c r="I5331" t="s">
        <v>24</v>
      </c>
    </row>
    <row r="5332" spans="1:9">
      <c r="A5332">
        <v>5331</v>
      </c>
      <c r="B5332">
        <v>44</v>
      </c>
      <c r="C5332">
        <v>4</v>
      </c>
      <c r="D5332">
        <v>187</v>
      </c>
      <c r="E5332" t="s">
        <v>6</v>
      </c>
      <c r="F5332">
        <v>31</v>
      </c>
      <c r="G5332" t="s">
        <v>1</v>
      </c>
      <c r="H5332" t="s">
        <v>18</v>
      </c>
      <c r="I5332" t="s">
        <v>11</v>
      </c>
    </row>
    <row r="5333" spans="1:9">
      <c r="A5333">
        <v>5332</v>
      </c>
      <c r="B5333">
        <v>668</v>
      </c>
      <c r="C5333">
        <v>5</v>
      </c>
      <c r="D5333">
        <v>90</v>
      </c>
      <c r="E5333" t="s">
        <v>5</v>
      </c>
      <c r="F5333">
        <v>22</v>
      </c>
      <c r="G5333" t="s">
        <v>1</v>
      </c>
      <c r="H5333" t="s">
        <v>18</v>
      </c>
      <c r="I5333" t="s">
        <v>12</v>
      </c>
    </row>
    <row r="5334" spans="1:9">
      <c r="A5334">
        <v>5333</v>
      </c>
      <c r="B5334">
        <v>1292</v>
      </c>
      <c r="C5334">
        <v>5</v>
      </c>
      <c r="D5334">
        <v>90</v>
      </c>
      <c r="E5334" t="s">
        <v>5</v>
      </c>
      <c r="F5334">
        <v>37</v>
      </c>
      <c r="G5334" t="s">
        <v>1</v>
      </c>
      <c r="H5334" t="s">
        <v>18</v>
      </c>
      <c r="I5334" t="s">
        <v>12</v>
      </c>
    </row>
    <row r="5335" spans="1:9">
      <c r="A5335">
        <v>5334</v>
      </c>
      <c r="B5335">
        <v>1143</v>
      </c>
      <c r="C5335">
        <v>1</v>
      </c>
      <c r="D5335">
        <v>90</v>
      </c>
      <c r="E5335" t="s">
        <v>6</v>
      </c>
      <c r="F5335">
        <v>19</v>
      </c>
      <c r="G5335" t="s">
        <v>1</v>
      </c>
      <c r="H5335" t="s">
        <v>18</v>
      </c>
      <c r="I5335" t="s">
        <v>8</v>
      </c>
    </row>
    <row r="5336" spans="1:9">
      <c r="A5336">
        <v>5335</v>
      </c>
      <c r="B5336">
        <v>2030</v>
      </c>
      <c r="C5336">
        <v>9</v>
      </c>
      <c r="D5336">
        <v>40</v>
      </c>
      <c r="E5336" t="s">
        <v>5</v>
      </c>
      <c r="F5336">
        <v>32</v>
      </c>
      <c r="G5336" t="s">
        <v>2</v>
      </c>
      <c r="H5336" t="s">
        <v>18</v>
      </c>
      <c r="I5336" t="s">
        <v>24</v>
      </c>
    </row>
    <row r="5337" spans="1:9">
      <c r="A5337">
        <v>5336</v>
      </c>
      <c r="B5337">
        <v>236</v>
      </c>
      <c r="C5337">
        <v>4</v>
      </c>
      <c r="D5337">
        <v>245</v>
      </c>
      <c r="E5337" t="s">
        <v>6</v>
      </c>
      <c r="F5337">
        <v>20</v>
      </c>
      <c r="G5337" t="s">
        <v>1</v>
      </c>
      <c r="H5337" t="s">
        <v>18</v>
      </c>
      <c r="I5337" t="s">
        <v>11</v>
      </c>
    </row>
    <row r="5338" spans="1:9">
      <c r="A5338">
        <v>5337</v>
      </c>
      <c r="B5338">
        <v>953</v>
      </c>
      <c r="C5338">
        <v>1</v>
      </c>
      <c r="D5338">
        <v>199</v>
      </c>
      <c r="E5338" t="s">
        <v>5</v>
      </c>
      <c r="F5338">
        <v>20</v>
      </c>
      <c r="G5338" t="s">
        <v>1</v>
      </c>
      <c r="H5338" t="s">
        <v>18</v>
      </c>
      <c r="I5338" t="s">
        <v>8</v>
      </c>
    </row>
    <row r="5339" spans="1:9">
      <c r="A5339">
        <v>5338</v>
      </c>
      <c r="B5339">
        <v>857</v>
      </c>
      <c r="C5339">
        <v>9</v>
      </c>
      <c r="D5339">
        <v>90</v>
      </c>
      <c r="E5339" t="s">
        <v>5</v>
      </c>
      <c r="F5339">
        <v>22</v>
      </c>
      <c r="G5339" t="s">
        <v>2</v>
      </c>
      <c r="H5339" t="s">
        <v>18</v>
      </c>
      <c r="I5339" t="s">
        <v>24</v>
      </c>
    </row>
    <row r="5340" spans="1:9">
      <c r="A5340">
        <v>5339</v>
      </c>
      <c r="B5340">
        <v>690</v>
      </c>
      <c r="C5340">
        <v>5</v>
      </c>
      <c r="D5340">
        <v>126</v>
      </c>
      <c r="E5340" t="s">
        <v>6</v>
      </c>
      <c r="F5340">
        <v>29</v>
      </c>
      <c r="G5340" t="s">
        <v>1</v>
      </c>
      <c r="H5340" t="s">
        <v>18</v>
      </c>
      <c r="I5340" t="s">
        <v>12</v>
      </c>
    </row>
    <row r="5341" spans="1:9">
      <c r="A5341">
        <v>5340</v>
      </c>
      <c r="B5341">
        <v>259</v>
      </c>
      <c r="C5341">
        <v>5</v>
      </c>
      <c r="D5341">
        <v>187</v>
      </c>
      <c r="E5341" t="s">
        <v>5</v>
      </c>
      <c r="F5341">
        <v>28</v>
      </c>
      <c r="G5341" t="s">
        <v>1</v>
      </c>
      <c r="H5341" t="s">
        <v>18</v>
      </c>
      <c r="I5341" t="s">
        <v>12</v>
      </c>
    </row>
    <row r="5342" spans="1:9">
      <c r="A5342">
        <v>5341</v>
      </c>
      <c r="B5342">
        <v>344</v>
      </c>
      <c r="C5342">
        <v>5</v>
      </c>
      <c r="D5342">
        <v>127</v>
      </c>
      <c r="E5342" t="s">
        <v>6</v>
      </c>
      <c r="F5342">
        <v>32</v>
      </c>
      <c r="G5342" t="s">
        <v>1</v>
      </c>
      <c r="H5342" t="s">
        <v>18</v>
      </c>
      <c r="I5342" t="s">
        <v>12</v>
      </c>
    </row>
    <row r="5343" spans="1:9">
      <c r="A5343">
        <v>5342</v>
      </c>
      <c r="B5343">
        <v>297</v>
      </c>
      <c r="C5343">
        <v>6</v>
      </c>
      <c r="D5343">
        <v>90</v>
      </c>
      <c r="E5343" t="s">
        <v>5</v>
      </c>
      <c r="F5343">
        <v>32</v>
      </c>
      <c r="G5343" t="s">
        <v>2</v>
      </c>
      <c r="H5343" t="s">
        <v>18</v>
      </c>
      <c r="I5343" t="s">
        <v>21</v>
      </c>
    </row>
    <row r="5344" spans="1:9">
      <c r="A5344">
        <v>5343</v>
      </c>
      <c r="B5344">
        <v>1839</v>
      </c>
      <c r="C5344">
        <v>3</v>
      </c>
      <c r="D5344">
        <v>156</v>
      </c>
      <c r="E5344" t="s">
        <v>6</v>
      </c>
      <c r="F5344">
        <v>31</v>
      </c>
      <c r="G5344" t="s">
        <v>1</v>
      </c>
      <c r="H5344" t="s">
        <v>17</v>
      </c>
      <c r="I5344" t="s">
        <v>10</v>
      </c>
    </row>
    <row r="5345" spans="1:9">
      <c r="A5345">
        <v>5344</v>
      </c>
      <c r="B5345">
        <v>756</v>
      </c>
      <c r="C5345">
        <v>4</v>
      </c>
      <c r="D5345">
        <v>129</v>
      </c>
      <c r="E5345" t="s">
        <v>5</v>
      </c>
      <c r="F5345">
        <v>34</v>
      </c>
      <c r="G5345" t="s">
        <v>1</v>
      </c>
      <c r="H5345" t="s">
        <v>17</v>
      </c>
      <c r="I5345" t="s">
        <v>11</v>
      </c>
    </row>
    <row r="5346" spans="1:9">
      <c r="A5346">
        <v>5345</v>
      </c>
      <c r="B5346">
        <v>1506</v>
      </c>
      <c r="C5346">
        <v>5</v>
      </c>
      <c r="D5346">
        <v>90</v>
      </c>
      <c r="E5346" t="s">
        <v>5</v>
      </c>
      <c r="F5346">
        <v>28</v>
      </c>
      <c r="G5346" t="s">
        <v>1</v>
      </c>
      <c r="H5346" t="s">
        <v>18</v>
      </c>
      <c r="I5346" t="s">
        <v>12</v>
      </c>
    </row>
    <row r="5347" spans="1:9">
      <c r="A5347">
        <v>5346</v>
      </c>
      <c r="B5347">
        <v>1936</v>
      </c>
      <c r="C5347">
        <v>4</v>
      </c>
      <c r="D5347">
        <v>227</v>
      </c>
      <c r="E5347" t="s">
        <v>5</v>
      </c>
      <c r="F5347">
        <v>34</v>
      </c>
      <c r="G5347" t="s">
        <v>1</v>
      </c>
      <c r="H5347" t="s">
        <v>17</v>
      </c>
      <c r="I5347" t="s">
        <v>11</v>
      </c>
    </row>
    <row r="5348" spans="1:9">
      <c r="A5348">
        <v>5347</v>
      </c>
      <c r="B5348">
        <v>1011</v>
      </c>
      <c r="C5348">
        <v>7</v>
      </c>
      <c r="D5348">
        <v>90</v>
      </c>
      <c r="E5348" t="s">
        <v>6</v>
      </c>
      <c r="F5348">
        <v>26</v>
      </c>
      <c r="G5348" t="s">
        <v>2</v>
      </c>
      <c r="H5348" t="s">
        <v>18</v>
      </c>
      <c r="I5348" t="s">
        <v>22</v>
      </c>
    </row>
    <row r="5349" spans="1:9">
      <c r="A5349">
        <v>5348</v>
      </c>
      <c r="B5349">
        <v>1631</v>
      </c>
      <c r="C5349">
        <v>6</v>
      </c>
      <c r="D5349">
        <v>40</v>
      </c>
      <c r="E5349" t="s">
        <v>6</v>
      </c>
      <c r="F5349">
        <v>25</v>
      </c>
      <c r="G5349" t="s">
        <v>2</v>
      </c>
      <c r="H5349" t="s">
        <v>18</v>
      </c>
      <c r="I5349" t="s">
        <v>21</v>
      </c>
    </row>
    <row r="5350" spans="1:9">
      <c r="A5350">
        <v>5349</v>
      </c>
      <c r="B5350">
        <v>888</v>
      </c>
      <c r="C5350">
        <v>9</v>
      </c>
      <c r="D5350">
        <v>173</v>
      </c>
      <c r="E5350" t="s">
        <v>5</v>
      </c>
      <c r="F5350">
        <v>35</v>
      </c>
      <c r="G5350" t="s">
        <v>2</v>
      </c>
      <c r="H5350" t="s">
        <v>17</v>
      </c>
      <c r="I5350" t="s">
        <v>24</v>
      </c>
    </row>
    <row r="5351" spans="1:9">
      <c r="A5351">
        <v>5350</v>
      </c>
      <c r="B5351">
        <v>1894</v>
      </c>
      <c r="C5351">
        <v>4</v>
      </c>
      <c r="D5351">
        <v>90</v>
      </c>
      <c r="E5351" t="s">
        <v>5</v>
      </c>
      <c r="F5351">
        <v>41</v>
      </c>
      <c r="G5351" t="s">
        <v>1</v>
      </c>
      <c r="H5351" t="s">
        <v>18</v>
      </c>
      <c r="I5351" t="s">
        <v>11</v>
      </c>
    </row>
    <row r="5352" spans="1:9">
      <c r="A5352">
        <v>5351</v>
      </c>
      <c r="B5352">
        <v>743</v>
      </c>
      <c r="C5352">
        <v>9</v>
      </c>
      <c r="D5352">
        <v>40</v>
      </c>
      <c r="E5352" t="s">
        <v>6</v>
      </c>
      <c r="F5352">
        <v>33</v>
      </c>
      <c r="G5352" t="s">
        <v>2</v>
      </c>
      <c r="H5352" t="s">
        <v>18</v>
      </c>
      <c r="I5352" t="s">
        <v>24</v>
      </c>
    </row>
    <row r="5353" spans="1:9">
      <c r="A5353">
        <v>5352</v>
      </c>
      <c r="B5353">
        <v>1521</v>
      </c>
      <c r="C5353">
        <v>5</v>
      </c>
      <c r="D5353">
        <v>114</v>
      </c>
      <c r="E5353" t="s">
        <v>5</v>
      </c>
      <c r="F5353">
        <v>34</v>
      </c>
      <c r="G5353" t="s">
        <v>1</v>
      </c>
      <c r="H5353" t="s">
        <v>17</v>
      </c>
      <c r="I5353" t="s">
        <v>12</v>
      </c>
    </row>
    <row r="5354" spans="1:9">
      <c r="A5354">
        <v>5353</v>
      </c>
      <c r="B5354">
        <v>2123</v>
      </c>
      <c r="C5354">
        <v>5</v>
      </c>
      <c r="D5354">
        <v>110</v>
      </c>
      <c r="E5354" t="s">
        <v>5</v>
      </c>
      <c r="F5354">
        <v>35</v>
      </c>
      <c r="G5354" t="s">
        <v>1</v>
      </c>
      <c r="H5354" t="s">
        <v>18</v>
      </c>
      <c r="I5354" t="s">
        <v>12</v>
      </c>
    </row>
    <row r="5355" spans="1:9">
      <c r="A5355">
        <v>5354</v>
      </c>
      <c r="B5355">
        <v>1433</v>
      </c>
      <c r="C5355">
        <v>8</v>
      </c>
      <c r="D5355">
        <v>40</v>
      </c>
      <c r="E5355" t="s">
        <v>5</v>
      </c>
      <c r="F5355">
        <v>25</v>
      </c>
      <c r="G5355" t="s">
        <v>2</v>
      </c>
      <c r="H5355" t="s">
        <v>18</v>
      </c>
      <c r="I5355" t="s">
        <v>23</v>
      </c>
    </row>
    <row r="5356" spans="1:9">
      <c r="A5356">
        <v>5355</v>
      </c>
      <c r="B5356">
        <v>121</v>
      </c>
      <c r="C5356">
        <v>2</v>
      </c>
      <c r="D5356">
        <v>135</v>
      </c>
      <c r="E5356" t="s">
        <v>5</v>
      </c>
      <c r="F5356">
        <v>31</v>
      </c>
      <c r="G5356" t="s">
        <v>1</v>
      </c>
      <c r="H5356" t="s">
        <v>18</v>
      </c>
      <c r="I5356" t="s">
        <v>9</v>
      </c>
    </row>
    <row r="5357" spans="1:9">
      <c r="A5357">
        <v>5356</v>
      </c>
      <c r="B5357">
        <v>1914</v>
      </c>
      <c r="C5357">
        <v>1</v>
      </c>
      <c r="D5357">
        <v>129</v>
      </c>
      <c r="E5357" t="s">
        <v>5</v>
      </c>
      <c r="F5357">
        <v>18</v>
      </c>
      <c r="G5357" t="s">
        <v>1</v>
      </c>
      <c r="H5357" t="s">
        <v>17</v>
      </c>
      <c r="I5357" t="s">
        <v>8</v>
      </c>
    </row>
    <row r="5358" spans="1:9">
      <c r="A5358">
        <v>5357</v>
      </c>
      <c r="B5358">
        <v>1262</v>
      </c>
      <c r="C5358">
        <v>8</v>
      </c>
      <c r="D5358">
        <v>90</v>
      </c>
      <c r="E5358" t="s">
        <v>5</v>
      </c>
      <c r="F5358">
        <v>36</v>
      </c>
      <c r="G5358" t="s">
        <v>2</v>
      </c>
      <c r="H5358" t="s">
        <v>18</v>
      </c>
      <c r="I5358" t="s">
        <v>23</v>
      </c>
    </row>
    <row r="5359" spans="1:9">
      <c r="A5359">
        <v>5358</v>
      </c>
      <c r="B5359">
        <v>986</v>
      </c>
      <c r="C5359">
        <v>3</v>
      </c>
      <c r="D5359">
        <v>115</v>
      </c>
      <c r="E5359" t="s">
        <v>5</v>
      </c>
      <c r="F5359">
        <v>28</v>
      </c>
      <c r="G5359" t="s">
        <v>1</v>
      </c>
      <c r="H5359" t="s">
        <v>17</v>
      </c>
      <c r="I5359" t="s">
        <v>10</v>
      </c>
    </row>
    <row r="5360" spans="1:9">
      <c r="A5360">
        <v>5359</v>
      </c>
      <c r="B5360">
        <v>752</v>
      </c>
      <c r="C5360">
        <v>4</v>
      </c>
      <c r="D5360">
        <v>152</v>
      </c>
      <c r="E5360" t="s">
        <v>5</v>
      </c>
      <c r="F5360">
        <v>32</v>
      </c>
      <c r="G5360" t="s">
        <v>1</v>
      </c>
      <c r="H5360" t="s">
        <v>17</v>
      </c>
      <c r="I5360" t="s">
        <v>11</v>
      </c>
    </row>
    <row r="5361" spans="1:9">
      <c r="A5361">
        <v>5360</v>
      </c>
      <c r="B5361">
        <v>1545</v>
      </c>
      <c r="C5361">
        <v>6</v>
      </c>
      <c r="D5361">
        <v>360</v>
      </c>
      <c r="E5361" t="s">
        <v>6</v>
      </c>
      <c r="F5361">
        <v>34</v>
      </c>
      <c r="G5361" t="s">
        <v>2</v>
      </c>
      <c r="H5361" t="s">
        <v>18</v>
      </c>
      <c r="I5361" t="s">
        <v>21</v>
      </c>
    </row>
    <row r="5362" spans="1:9">
      <c r="A5362">
        <v>5361</v>
      </c>
      <c r="B5362">
        <v>19</v>
      </c>
      <c r="C5362">
        <v>4</v>
      </c>
      <c r="D5362">
        <v>207</v>
      </c>
      <c r="E5362" t="s">
        <v>6</v>
      </c>
      <c r="F5362">
        <v>29</v>
      </c>
      <c r="G5362" t="s">
        <v>1</v>
      </c>
      <c r="H5362" t="s">
        <v>17</v>
      </c>
      <c r="I5362" t="s">
        <v>11</v>
      </c>
    </row>
    <row r="5363" spans="1:9">
      <c r="A5363">
        <v>5362</v>
      </c>
      <c r="B5363">
        <v>721</v>
      </c>
      <c r="C5363">
        <v>2</v>
      </c>
      <c r="D5363">
        <v>177</v>
      </c>
      <c r="E5363" t="s">
        <v>6</v>
      </c>
      <c r="F5363">
        <v>33</v>
      </c>
      <c r="G5363" t="s">
        <v>1</v>
      </c>
      <c r="H5363" t="s">
        <v>18</v>
      </c>
      <c r="I5363" t="s">
        <v>9</v>
      </c>
    </row>
    <row r="5364" spans="1:9">
      <c r="A5364">
        <v>5363</v>
      </c>
      <c r="B5364">
        <v>996</v>
      </c>
      <c r="C5364">
        <v>1</v>
      </c>
      <c r="D5364">
        <v>90</v>
      </c>
      <c r="E5364" t="s">
        <v>5</v>
      </c>
      <c r="F5364">
        <v>31</v>
      </c>
      <c r="G5364" t="s">
        <v>1</v>
      </c>
      <c r="H5364" t="s">
        <v>18</v>
      </c>
      <c r="I5364" t="s">
        <v>8</v>
      </c>
    </row>
    <row r="5365" spans="1:9">
      <c r="A5365">
        <v>5364</v>
      </c>
      <c r="B5365">
        <v>624</v>
      </c>
      <c r="C5365">
        <v>6</v>
      </c>
      <c r="D5365">
        <v>363</v>
      </c>
      <c r="E5365" t="s">
        <v>5</v>
      </c>
      <c r="F5365">
        <v>18</v>
      </c>
      <c r="G5365" t="s">
        <v>2</v>
      </c>
      <c r="H5365" t="s">
        <v>17</v>
      </c>
      <c r="I5365" t="s">
        <v>21</v>
      </c>
    </row>
    <row r="5366" spans="1:9">
      <c r="A5366">
        <v>5365</v>
      </c>
      <c r="B5366">
        <v>1757</v>
      </c>
      <c r="C5366">
        <v>7</v>
      </c>
      <c r="D5366">
        <v>346</v>
      </c>
      <c r="E5366" t="s">
        <v>6</v>
      </c>
      <c r="F5366">
        <v>24</v>
      </c>
      <c r="G5366" t="s">
        <v>2</v>
      </c>
      <c r="H5366" t="s">
        <v>18</v>
      </c>
      <c r="I5366" t="s">
        <v>22</v>
      </c>
    </row>
    <row r="5367" spans="1:9">
      <c r="A5367">
        <v>5366</v>
      </c>
      <c r="B5367">
        <v>434</v>
      </c>
      <c r="C5367">
        <v>2</v>
      </c>
      <c r="D5367">
        <v>136</v>
      </c>
      <c r="E5367" t="s">
        <v>5</v>
      </c>
      <c r="F5367">
        <v>23</v>
      </c>
      <c r="G5367" t="s">
        <v>1</v>
      </c>
      <c r="H5367" t="s">
        <v>18</v>
      </c>
      <c r="I5367" t="s">
        <v>9</v>
      </c>
    </row>
    <row r="5368" spans="1:9">
      <c r="A5368">
        <v>5367</v>
      </c>
      <c r="B5368">
        <v>1551</v>
      </c>
      <c r="C5368">
        <v>6</v>
      </c>
      <c r="D5368">
        <v>288</v>
      </c>
      <c r="E5368" t="s">
        <v>5</v>
      </c>
      <c r="F5368">
        <v>21</v>
      </c>
      <c r="G5368" t="s">
        <v>2</v>
      </c>
      <c r="H5368" t="s">
        <v>17</v>
      </c>
      <c r="I5368" t="s">
        <v>21</v>
      </c>
    </row>
    <row r="5369" spans="1:9">
      <c r="A5369">
        <v>5368</v>
      </c>
      <c r="B5369">
        <v>607</v>
      </c>
      <c r="C5369">
        <v>3</v>
      </c>
      <c r="D5369">
        <v>90</v>
      </c>
      <c r="E5369" t="s">
        <v>5</v>
      </c>
      <c r="F5369">
        <v>39</v>
      </c>
      <c r="G5369" t="s">
        <v>1</v>
      </c>
      <c r="H5369" t="s">
        <v>18</v>
      </c>
      <c r="I5369" t="s">
        <v>10</v>
      </c>
    </row>
    <row r="5370" spans="1:9">
      <c r="A5370">
        <v>5369</v>
      </c>
      <c r="B5370">
        <v>1075</v>
      </c>
      <c r="C5370">
        <v>7</v>
      </c>
      <c r="D5370">
        <v>40</v>
      </c>
      <c r="E5370" t="s">
        <v>5</v>
      </c>
      <c r="F5370">
        <v>24</v>
      </c>
      <c r="G5370" t="s">
        <v>2</v>
      </c>
      <c r="H5370" t="s">
        <v>18</v>
      </c>
      <c r="I5370" t="s">
        <v>22</v>
      </c>
    </row>
    <row r="5371" spans="1:9">
      <c r="A5371">
        <v>5370</v>
      </c>
      <c r="B5371">
        <v>1227</v>
      </c>
      <c r="C5371">
        <v>8</v>
      </c>
      <c r="D5371">
        <v>40</v>
      </c>
      <c r="E5371" t="s">
        <v>5</v>
      </c>
      <c r="F5371">
        <v>20</v>
      </c>
      <c r="G5371" t="s">
        <v>2</v>
      </c>
      <c r="H5371" t="s">
        <v>18</v>
      </c>
      <c r="I5371" t="s">
        <v>23</v>
      </c>
    </row>
    <row r="5372" spans="1:9">
      <c r="A5372">
        <v>5371</v>
      </c>
      <c r="B5372">
        <v>1328</v>
      </c>
      <c r="C5372">
        <v>3</v>
      </c>
      <c r="D5372">
        <v>90</v>
      </c>
      <c r="E5372" t="s">
        <v>6</v>
      </c>
      <c r="F5372">
        <v>31</v>
      </c>
      <c r="G5372" t="s">
        <v>1</v>
      </c>
      <c r="H5372" t="s">
        <v>18</v>
      </c>
      <c r="I5372" t="s">
        <v>10</v>
      </c>
    </row>
    <row r="5373" spans="1:9">
      <c r="A5373">
        <v>5372</v>
      </c>
      <c r="B5373">
        <v>1095</v>
      </c>
      <c r="C5373">
        <v>9</v>
      </c>
      <c r="D5373">
        <v>40</v>
      </c>
      <c r="E5373" t="s">
        <v>5</v>
      </c>
      <c r="F5373">
        <v>33</v>
      </c>
      <c r="G5373" t="s">
        <v>2</v>
      </c>
      <c r="H5373" t="s">
        <v>18</v>
      </c>
      <c r="I5373" t="s">
        <v>24</v>
      </c>
    </row>
    <row r="5374" spans="1:9">
      <c r="A5374">
        <v>5373</v>
      </c>
      <c r="B5374">
        <v>677</v>
      </c>
      <c r="C5374">
        <v>1</v>
      </c>
      <c r="D5374">
        <v>230</v>
      </c>
      <c r="E5374" t="s">
        <v>6</v>
      </c>
      <c r="F5374">
        <v>25</v>
      </c>
      <c r="G5374" t="s">
        <v>1</v>
      </c>
      <c r="H5374" t="s">
        <v>17</v>
      </c>
      <c r="I5374" t="s">
        <v>8</v>
      </c>
    </row>
    <row r="5375" spans="1:9">
      <c r="A5375">
        <v>5374</v>
      </c>
      <c r="B5375">
        <v>136</v>
      </c>
      <c r="C5375">
        <v>6</v>
      </c>
      <c r="D5375">
        <v>90</v>
      </c>
      <c r="E5375" t="s">
        <v>5</v>
      </c>
      <c r="F5375">
        <v>29</v>
      </c>
      <c r="G5375" t="s">
        <v>2</v>
      </c>
      <c r="H5375" t="s">
        <v>18</v>
      </c>
      <c r="I5375" t="s">
        <v>21</v>
      </c>
    </row>
    <row r="5376" spans="1:9">
      <c r="A5376">
        <v>5375</v>
      </c>
      <c r="B5376">
        <v>1131</v>
      </c>
      <c r="C5376">
        <v>5</v>
      </c>
      <c r="D5376">
        <v>88</v>
      </c>
      <c r="E5376" t="s">
        <v>5</v>
      </c>
      <c r="F5376">
        <v>24</v>
      </c>
      <c r="G5376" t="s">
        <v>1</v>
      </c>
      <c r="H5376" t="s">
        <v>18</v>
      </c>
      <c r="I5376" t="s">
        <v>12</v>
      </c>
    </row>
    <row r="5377" spans="1:9">
      <c r="A5377">
        <v>5376</v>
      </c>
      <c r="B5377">
        <v>1167</v>
      </c>
      <c r="C5377">
        <v>7</v>
      </c>
      <c r="D5377">
        <v>40</v>
      </c>
      <c r="E5377" t="s">
        <v>6</v>
      </c>
      <c r="F5377">
        <v>23</v>
      </c>
      <c r="G5377" t="s">
        <v>2</v>
      </c>
      <c r="H5377" t="s">
        <v>18</v>
      </c>
      <c r="I5377" t="s">
        <v>22</v>
      </c>
    </row>
    <row r="5378" spans="1:9">
      <c r="A5378">
        <v>5377</v>
      </c>
      <c r="B5378">
        <v>1239</v>
      </c>
      <c r="C5378">
        <v>2</v>
      </c>
      <c r="D5378">
        <v>212</v>
      </c>
      <c r="E5378" t="s">
        <v>5</v>
      </c>
      <c r="F5378">
        <v>29</v>
      </c>
      <c r="G5378" t="s">
        <v>1</v>
      </c>
      <c r="H5378" t="s">
        <v>17</v>
      </c>
      <c r="I5378" t="s">
        <v>9</v>
      </c>
    </row>
    <row r="5379" spans="1:9">
      <c r="A5379">
        <v>5378</v>
      </c>
      <c r="B5379">
        <v>964</v>
      </c>
      <c r="C5379">
        <v>3</v>
      </c>
      <c r="D5379">
        <v>90</v>
      </c>
      <c r="E5379" t="s">
        <v>6</v>
      </c>
      <c r="F5379">
        <v>18</v>
      </c>
      <c r="G5379" t="s">
        <v>1</v>
      </c>
      <c r="H5379" t="s">
        <v>18</v>
      </c>
      <c r="I5379" t="s">
        <v>10</v>
      </c>
    </row>
    <row r="5380" spans="1:9">
      <c r="A5380">
        <v>5379</v>
      </c>
      <c r="B5380">
        <v>1890</v>
      </c>
      <c r="C5380">
        <v>9</v>
      </c>
      <c r="D5380">
        <v>90</v>
      </c>
      <c r="E5380" t="s">
        <v>5</v>
      </c>
      <c r="F5380">
        <v>25</v>
      </c>
      <c r="G5380" t="s">
        <v>2</v>
      </c>
      <c r="H5380" t="s">
        <v>18</v>
      </c>
      <c r="I5380" t="s">
        <v>24</v>
      </c>
    </row>
    <row r="5381" spans="1:9">
      <c r="A5381">
        <v>5380</v>
      </c>
      <c r="B5381">
        <v>654</v>
      </c>
      <c r="C5381">
        <v>4</v>
      </c>
      <c r="D5381">
        <v>176</v>
      </c>
      <c r="E5381" t="s">
        <v>5</v>
      </c>
      <c r="F5381">
        <v>28</v>
      </c>
      <c r="G5381" t="s">
        <v>1</v>
      </c>
      <c r="H5381" t="s">
        <v>18</v>
      </c>
      <c r="I5381" t="s">
        <v>11</v>
      </c>
    </row>
    <row r="5382" spans="1:9">
      <c r="A5382">
        <v>5381</v>
      </c>
      <c r="B5382">
        <v>1829</v>
      </c>
      <c r="C5382">
        <v>3</v>
      </c>
      <c r="D5382">
        <v>90</v>
      </c>
      <c r="E5382" t="s">
        <v>6</v>
      </c>
      <c r="F5382">
        <v>25</v>
      </c>
      <c r="G5382" t="s">
        <v>1</v>
      </c>
      <c r="H5382" t="s">
        <v>18</v>
      </c>
      <c r="I5382" t="s">
        <v>10</v>
      </c>
    </row>
    <row r="5383" spans="1:9">
      <c r="A5383">
        <v>5382</v>
      </c>
      <c r="B5383">
        <v>806</v>
      </c>
      <c r="C5383">
        <v>8</v>
      </c>
      <c r="D5383">
        <v>40</v>
      </c>
      <c r="E5383" t="s">
        <v>6</v>
      </c>
      <c r="F5383">
        <v>21</v>
      </c>
      <c r="G5383" t="s">
        <v>2</v>
      </c>
      <c r="H5383" t="s">
        <v>18</v>
      </c>
      <c r="I5383" t="s">
        <v>23</v>
      </c>
    </row>
    <row r="5384" spans="1:9">
      <c r="A5384">
        <v>5383</v>
      </c>
      <c r="B5384">
        <v>250</v>
      </c>
      <c r="C5384">
        <v>3</v>
      </c>
      <c r="D5384">
        <v>231</v>
      </c>
      <c r="E5384" t="s">
        <v>6</v>
      </c>
      <c r="F5384">
        <v>48</v>
      </c>
      <c r="G5384" t="s">
        <v>1</v>
      </c>
      <c r="H5384" t="s">
        <v>17</v>
      </c>
      <c r="I5384" t="s">
        <v>10</v>
      </c>
    </row>
    <row r="5385" spans="1:9">
      <c r="A5385">
        <v>5384</v>
      </c>
      <c r="B5385">
        <v>1094</v>
      </c>
      <c r="C5385">
        <v>3</v>
      </c>
      <c r="D5385">
        <v>90</v>
      </c>
      <c r="E5385" t="s">
        <v>5</v>
      </c>
      <c r="F5385">
        <v>40</v>
      </c>
      <c r="G5385" t="s">
        <v>1</v>
      </c>
      <c r="H5385" t="s">
        <v>18</v>
      </c>
      <c r="I5385" t="s">
        <v>10</v>
      </c>
    </row>
    <row r="5386" spans="1:9">
      <c r="A5386">
        <v>5385</v>
      </c>
      <c r="B5386">
        <v>158</v>
      </c>
      <c r="C5386">
        <v>9</v>
      </c>
      <c r="D5386">
        <v>40</v>
      </c>
      <c r="E5386" t="s">
        <v>5</v>
      </c>
      <c r="F5386">
        <v>22</v>
      </c>
      <c r="G5386" t="s">
        <v>2</v>
      </c>
      <c r="H5386" t="s">
        <v>18</v>
      </c>
      <c r="I5386" t="s">
        <v>24</v>
      </c>
    </row>
    <row r="5387" spans="1:9">
      <c r="A5387">
        <v>5386</v>
      </c>
      <c r="B5387">
        <v>222</v>
      </c>
      <c r="C5387">
        <v>2</v>
      </c>
      <c r="D5387">
        <v>90</v>
      </c>
      <c r="E5387" t="s">
        <v>5</v>
      </c>
      <c r="F5387">
        <v>32</v>
      </c>
      <c r="G5387" t="s">
        <v>1</v>
      </c>
      <c r="H5387" t="s">
        <v>18</v>
      </c>
      <c r="I5387" t="s">
        <v>9</v>
      </c>
    </row>
    <row r="5388" spans="1:9">
      <c r="A5388">
        <v>5387</v>
      </c>
      <c r="B5388">
        <v>1789</v>
      </c>
      <c r="C5388">
        <v>4</v>
      </c>
      <c r="D5388">
        <v>118</v>
      </c>
      <c r="E5388" t="s">
        <v>5</v>
      </c>
      <c r="F5388">
        <v>45</v>
      </c>
      <c r="G5388" t="s">
        <v>1</v>
      </c>
      <c r="H5388" t="s">
        <v>18</v>
      </c>
      <c r="I5388" t="s">
        <v>11</v>
      </c>
    </row>
    <row r="5389" spans="1:9">
      <c r="A5389">
        <v>5388</v>
      </c>
      <c r="B5389">
        <v>1731</v>
      </c>
      <c r="C5389">
        <v>3</v>
      </c>
      <c r="D5389">
        <v>200</v>
      </c>
      <c r="E5389" t="s">
        <v>5</v>
      </c>
      <c r="F5389">
        <v>34</v>
      </c>
      <c r="G5389" t="s">
        <v>1</v>
      </c>
      <c r="H5389" t="s">
        <v>17</v>
      </c>
      <c r="I5389" t="s">
        <v>10</v>
      </c>
    </row>
    <row r="5390" spans="1:9">
      <c r="A5390">
        <v>5389</v>
      </c>
      <c r="B5390">
        <v>130</v>
      </c>
      <c r="C5390">
        <v>8</v>
      </c>
      <c r="D5390">
        <v>341</v>
      </c>
      <c r="E5390" t="s">
        <v>5</v>
      </c>
      <c r="F5390">
        <v>33</v>
      </c>
      <c r="G5390" t="s">
        <v>2</v>
      </c>
      <c r="H5390" t="s">
        <v>18</v>
      </c>
      <c r="I5390" t="s">
        <v>23</v>
      </c>
    </row>
    <row r="5391" spans="1:9">
      <c r="A5391">
        <v>5390</v>
      </c>
      <c r="B5391">
        <v>190</v>
      </c>
      <c r="C5391">
        <v>4</v>
      </c>
      <c r="D5391">
        <v>98</v>
      </c>
      <c r="E5391" t="s">
        <v>6</v>
      </c>
      <c r="F5391">
        <v>21</v>
      </c>
      <c r="G5391" t="s">
        <v>1</v>
      </c>
      <c r="H5391" t="s">
        <v>17</v>
      </c>
      <c r="I5391" t="s">
        <v>11</v>
      </c>
    </row>
    <row r="5392" spans="1:9">
      <c r="A5392">
        <v>5391</v>
      </c>
      <c r="B5392">
        <v>1340</v>
      </c>
      <c r="C5392">
        <v>4</v>
      </c>
      <c r="D5392">
        <v>246</v>
      </c>
      <c r="E5392" t="s">
        <v>6</v>
      </c>
      <c r="F5392">
        <v>24</v>
      </c>
      <c r="G5392" t="s">
        <v>1</v>
      </c>
      <c r="H5392" t="s">
        <v>17</v>
      </c>
      <c r="I5392" t="s">
        <v>11</v>
      </c>
    </row>
    <row r="5393" spans="1:9">
      <c r="A5393">
        <v>5392</v>
      </c>
      <c r="B5393">
        <v>1947</v>
      </c>
      <c r="C5393">
        <v>3</v>
      </c>
      <c r="D5393">
        <v>192</v>
      </c>
      <c r="E5393" t="s">
        <v>6</v>
      </c>
      <c r="F5393">
        <v>27</v>
      </c>
      <c r="G5393" t="s">
        <v>1</v>
      </c>
      <c r="H5393" t="s">
        <v>18</v>
      </c>
      <c r="I5393" t="s">
        <v>10</v>
      </c>
    </row>
    <row r="5394" spans="1:9">
      <c r="A5394">
        <v>5393</v>
      </c>
      <c r="B5394">
        <v>853</v>
      </c>
      <c r="C5394">
        <v>2</v>
      </c>
      <c r="D5394">
        <v>120</v>
      </c>
      <c r="E5394" t="s">
        <v>5</v>
      </c>
      <c r="F5394">
        <v>39</v>
      </c>
      <c r="G5394" t="s">
        <v>1</v>
      </c>
      <c r="H5394" t="s">
        <v>17</v>
      </c>
      <c r="I5394" t="s">
        <v>9</v>
      </c>
    </row>
    <row r="5395" spans="1:9">
      <c r="A5395">
        <v>5394</v>
      </c>
      <c r="B5395">
        <v>1077</v>
      </c>
      <c r="C5395">
        <v>5</v>
      </c>
      <c r="D5395">
        <v>90</v>
      </c>
      <c r="E5395" t="s">
        <v>5</v>
      </c>
      <c r="F5395">
        <v>32</v>
      </c>
      <c r="G5395" t="s">
        <v>1</v>
      </c>
      <c r="H5395" t="s">
        <v>18</v>
      </c>
      <c r="I5395" t="s">
        <v>12</v>
      </c>
    </row>
    <row r="5396" spans="1:9">
      <c r="A5396">
        <v>5395</v>
      </c>
      <c r="B5396">
        <v>1768</v>
      </c>
      <c r="C5396">
        <v>3</v>
      </c>
      <c r="D5396">
        <v>205</v>
      </c>
      <c r="E5396" t="s">
        <v>6</v>
      </c>
      <c r="F5396">
        <v>33</v>
      </c>
      <c r="G5396" t="s">
        <v>1</v>
      </c>
      <c r="H5396" t="s">
        <v>18</v>
      </c>
      <c r="I5396" t="s">
        <v>10</v>
      </c>
    </row>
    <row r="5397" spans="1:9">
      <c r="A5397">
        <v>5396</v>
      </c>
      <c r="B5397">
        <v>255</v>
      </c>
      <c r="C5397">
        <v>9</v>
      </c>
      <c r="D5397">
        <v>40</v>
      </c>
      <c r="E5397" t="s">
        <v>5</v>
      </c>
      <c r="F5397">
        <v>35</v>
      </c>
      <c r="G5397" t="s">
        <v>2</v>
      </c>
      <c r="H5397" t="s">
        <v>18</v>
      </c>
      <c r="I5397" t="s">
        <v>24</v>
      </c>
    </row>
    <row r="5398" spans="1:9">
      <c r="A5398">
        <v>5397</v>
      </c>
      <c r="B5398">
        <v>840</v>
      </c>
      <c r="C5398">
        <v>5</v>
      </c>
      <c r="D5398">
        <v>90</v>
      </c>
      <c r="E5398" t="s">
        <v>6</v>
      </c>
      <c r="F5398">
        <v>19</v>
      </c>
      <c r="G5398" t="s">
        <v>1</v>
      </c>
      <c r="H5398" t="s">
        <v>18</v>
      </c>
      <c r="I5398" t="s">
        <v>12</v>
      </c>
    </row>
    <row r="5399" spans="1:9">
      <c r="A5399">
        <v>5398</v>
      </c>
      <c r="B5399">
        <v>1146</v>
      </c>
      <c r="C5399">
        <v>5</v>
      </c>
      <c r="D5399">
        <v>171</v>
      </c>
      <c r="E5399" t="s">
        <v>5</v>
      </c>
      <c r="F5399">
        <v>29</v>
      </c>
      <c r="G5399" t="s">
        <v>1</v>
      </c>
      <c r="H5399" t="s">
        <v>17</v>
      </c>
      <c r="I5399" t="s">
        <v>12</v>
      </c>
    </row>
    <row r="5400" spans="1:9">
      <c r="A5400">
        <v>5399</v>
      </c>
      <c r="B5400">
        <v>1287</v>
      </c>
      <c r="C5400">
        <v>3</v>
      </c>
      <c r="D5400">
        <v>161</v>
      </c>
      <c r="E5400" t="s">
        <v>6</v>
      </c>
      <c r="F5400">
        <v>28</v>
      </c>
      <c r="G5400" t="s">
        <v>1</v>
      </c>
      <c r="H5400" t="s">
        <v>18</v>
      </c>
      <c r="I5400" t="s">
        <v>10</v>
      </c>
    </row>
    <row r="5401" spans="1:9">
      <c r="A5401">
        <v>5400</v>
      </c>
      <c r="B5401">
        <v>2082</v>
      </c>
      <c r="C5401">
        <v>1</v>
      </c>
      <c r="D5401">
        <v>195</v>
      </c>
      <c r="E5401" t="s">
        <v>6</v>
      </c>
      <c r="F5401">
        <v>23</v>
      </c>
      <c r="G5401" t="s">
        <v>1</v>
      </c>
      <c r="H5401" t="s">
        <v>18</v>
      </c>
      <c r="I5401" t="s">
        <v>8</v>
      </c>
    </row>
    <row r="5402" spans="1:9">
      <c r="A5402">
        <v>5401</v>
      </c>
      <c r="B5402">
        <v>1134</v>
      </c>
      <c r="C5402">
        <v>5</v>
      </c>
      <c r="D5402">
        <v>90</v>
      </c>
      <c r="E5402" t="s">
        <v>6</v>
      </c>
      <c r="F5402">
        <v>22</v>
      </c>
      <c r="G5402" t="s">
        <v>1</v>
      </c>
      <c r="H5402" t="s">
        <v>18</v>
      </c>
      <c r="I5402" t="s">
        <v>12</v>
      </c>
    </row>
    <row r="5403" spans="1:9">
      <c r="A5403">
        <v>5402</v>
      </c>
      <c r="B5403">
        <v>1092</v>
      </c>
      <c r="C5403">
        <v>1</v>
      </c>
      <c r="D5403">
        <v>90</v>
      </c>
      <c r="E5403" t="s">
        <v>6</v>
      </c>
      <c r="F5403">
        <v>28</v>
      </c>
      <c r="G5403" t="s">
        <v>1</v>
      </c>
      <c r="H5403" t="s">
        <v>18</v>
      </c>
      <c r="I5403" t="s">
        <v>8</v>
      </c>
    </row>
    <row r="5404" spans="1:9">
      <c r="A5404">
        <v>5403</v>
      </c>
      <c r="B5404">
        <v>1392</v>
      </c>
      <c r="C5404">
        <v>5</v>
      </c>
      <c r="D5404">
        <v>90</v>
      </c>
      <c r="E5404" t="s">
        <v>6</v>
      </c>
      <c r="F5404">
        <v>29</v>
      </c>
      <c r="G5404" t="s">
        <v>1</v>
      </c>
      <c r="H5404" t="s">
        <v>18</v>
      </c>
      <c r="I5404" t="s">
        <v>12</v>
      </c>
    </row>
    <row r="5405" spans="1:9">
      <c r="A5405">
        <v>5404</v>
      </c>
      <c r="B5405">
        <v>294</v>
      </c>
      <c r="C5405">
        <v>2</v>
      </c>
      <c r="D5405">
        <v>117</v>
      </c>
      <c r="E5405" t="s">
        <v>6</v>
      </c>
      <c r="F5405">
        <v>19</v>
      </c>
      <c r="G5405" t="s">
        <v>1</v>
      </c>
      <c r="H5405" t="s">
        <v>18</v>
      </c>
      <c r="I5405" t="s">
        <v>9</v>
      </c>
    </row>
    <row r="5406" spans="1:9">
      <c r="A5406">
        <v>5405</v>
      </c>
      <c r="B5406">
        <v>418</v>
      </c>
      <c r="C5406">
        <v>6</v>
      </c>
      <c r="D5406">
        <v>40</v>
      </c>
      <c r="E5406" t="s">
        <v>6</v>
      </c>
      <c r="F5406">
        <v>32</v>
      </c>
      <c r="G5406" t="s">
        <v>2</v>
      </c>
      <c r="H5406" t="s">
        <v>18</v>
      </c>
      <c r="I5406" t="s">
        <v>21</v>
      </c>
    </row>
    <row r="5407" spans="1:9">
      <c r="A5407">
        <v>5406</v>
      </c>
      <c r="B5407">
        <v>452</v>
      </c>
      <c r="C5407">
        <v>5</v>
      </c>
      <c r="D5407">
        <v>90</v>
      </c>
      <c r="E5407" t="s">
        <v>6</v>
      </c>
      <c r="F5407">
        <v>23</v>
      </c>
      <c r="G5407" t="s">
        <v>1</v>
      </c>
      <c r="H5407" t="s">
        <v>18</v>
      </c>
      <c r="I5407" t="s">
        <v>12</v>
      </c>
    </row>
    <row r="5408" spans="1:9">
      <c r="A5408">
        <v>5407</v>
      </c>
      <c r="B5408">
        <v>799</v>
      </c>
      <c r="C5408">
        <v>1</v>
      </c>
      <c r="D5408">
        <v>162</v>
      </c>
      <c r="E5408" t="s">
        <v>6</v>
      </c>
      <c r="F5408">
        <v>30</v>
      </c>
      <c r="G5408" t="s">
        <v>1</v>
      </c>
      <c r="H5408" t="s">
        <v>17</v>
      </c>
      <c r="I5408" t="s">
        <v>8</v>
      </c>
    </row>
    <row r="5409" spans="1:9">
      <c r="A5409">
        <v>5408</v>
      </c>
      <c r="B5409">
        <v>301</v>
      </c>
      <c r="C5409">
        <v>2</v>
      </c>
      <c r="D5409">
        <v>192</v>
      </c>
      <c r="E5409" t="s">
        <v>6</v>
      </c>
      <c r="F5409">
        <v>32</v>
      </c>
      <c r="G5409" t="s">
        <v>1</v>
      </c>
      <c r="H5409" t="s">
        <v>18</v>
      </c>
      <c r="I5409" t="s">
        <v>9</v>
      </c>
    </row>
    <row r="5410" spans="1:9">
      <c r="A5410">
        <v>5409</v>
      </c>
      <c r="B5410">
        <v>514</v>
      </c>
      <c r="C5410">
        <v>4</v>
      </c>
      <c r="D5410">
        <v>101</v>
      </c>
      <c r="E5410" t="s">
        <v>6</v>
      </c>
      <c r="F5410">
        <v>25</v>
      </c>
      <c r="G5410" t="s">
        <v>1</v>
      </c>
      <c r="H5410" t="s">
        <v>18</v>
      </c>
      <c r="I5410" t="s">
        <v>11</v>
      </c>
    </row>
    <row r="5411" spans="1:9">
      <c r="A5411">
        <v>5410</v>
      </c>
      <c r="B5411">
        <v>242</v>
      </c>
      <c r="C5411">
        <v>6</v>
      </c>
      <c r="D5411">
        <v>40</v>
      </c>
      <c r="E5411" t="s">
        <v>5</v>
      </c>
      <c r="F5411">
        <v>18</v>
      </c>
      <c r="G5411" t="s">
        <v>2</v>
      </c>
      <c r="H5411" t="s">
        <v>18</v>
      </c>
      <c r="I5411" t="s">
        <v>21</v>
      </c>
    </row>
    <row r="5412" spans="1:9">
      <c r="A5412">
        <v>5411</v>
      </c>
      <c r="B5412">
        <v>1851</v>
      </c>
      <c r="C5412">
        <v>7</v>
      </c>
      <c r="D5412">
        <v>207</v>
      </c>
      <c r="E5412" t="s">
        <v>5</v>
      </c>
      <c r="F5412">
        <v>25</v>
      </c>
      <c r="G5412" t="s">
        <v>2</v>
      </c>
      <c r="H5412" t="s">
        <v>17</v>
      </c>
      <c r="I5412" t="s">
        <v>22</v>
      </c>
    </row>
    <row r="5413" spans="1:9">
      <c r="A5413">
        <v>5412</v>
      </c>
      <c r="B5413">
        <v>1816</v>
      </c>
      <c r="C5413">
        <v>2</v>
      </c>
      <c r="D5413">
        <v>180</v>
      </c>
      <c r="E5413" t="s">
        <v>6</v>
      </c>
      <c r="F5413">
        <v>35</v>
      </c>
      <c r="G5413" t="s">
        <v>1</v>
      </c>
      <c r="H5413" t="s">
        <v>18</v>
      </c>
      <c r="I5413" t="s">
        <v>9</v>
      </c>
    </row>
    <row r="5414" spans="1:9">
      <c r="A5414">
        <v>5413</v>
      </c>
      <c r="B5414">
        <v>741</v>
      </c>
      <c r="C5414">
        <v>2</v>
      </c>
      <c r="D5414">
        <v>160</v>
      </c>
      <c r="E5414" t="s">
        <v>5</v>
      </c>
      <c r="F5414">
        <v>38</v>
      </c>
      <c r="G5414" t="s">
        <v>1</v>
      </c>
      <c r="H5414" t="s">
        <v>18</v>
      </c>
      <c r="I5414" t="s">
        <v>9</v>
      </c>
    </row>
    <row r="5415" spans="1:9">
      <c r="A5415">
        <v>5414</v>
      </c>
      <c r="B5415">
        <v>341</v>
      </c>
      <c r="C5415">
        <v>5</v>
      </c>
      <c r="D5415">
        <v>90</v>
      </c>
      <c r="E5415" t="s">
        <v>6</v>
      </c>
      <c r="F5415">
        <v>19</v>
      </c>
      <c r="G5415" t="s">
        <v>1</v>
      </c>
      <c r="H5415" t="s">
        <v>18</v>
      </c>
      <c r="I5415" t="s">
        <v>12</v>
      </c>
    </row>
    <row r="5416" spans="1:9">
      <c r="A5416">
        <v>5415</v>
      </c>
      <c r="B5416">
        <v>1252</v>
      </c>
      <c r="C5416">
        <v>8</v>
      </c>
      <c r="D5416">
        <v>180</v>
      </c>
      <c r="E5416" t="s">
        <v>6</v>
      </c>
      <c r="F5416">
        <v>30</v>
      </c>
      <c r="G5416" t="s">
        <v>2</v>
      </c>
      <c r="H5416" t="s">
        <v>18</v>
      </c>
      <c r="I5416" t="s">
        <v>23</v>
      </c>
    </row>
    <row r="5417" spans="1:9">
      <c r="A5417">
        <v>5416</v>
      </c>
      <c r="B5417">
        <v>818</v>
      </c>
      <c r="C5417">
        <v>3</v>
      </c>
      <c r="D5417">
        <v>90</v>
      </c>
      <c r="E5417" t="s">
        <v>6</v>
      </c>
      <c r="F5417">
        <v>37</v>
      </c>
      <c r="G5417" t="s">
        <v>1</v>
      </c>
      <c r="H5417" t="s">
        <v>18</v>
      </c>
      <c r="I5417" t="s">
        <v>10</v>
      </c>
    </row>
    <row r="5418" spans="1:9">
      <c r="A5418">
        <v>5417</v>
      </c>
      <c r="B5418">
        <v>877</v>
      </c>
      <c r="C5418">
        <v>2</v>
      </c>
      <c r="D5418">
        <v>100</v>
      </c>
      <c r="E5418" t="s">
        <v>5</v>
      </c>
      <c r="F5418">
        <v>36</v>
      </c>
      <c r="G5418" t="s">
        <v>1</v>
      </c>
      <c r="H5418" t="s">
        <v>18</v>
      </c>
      <c r="I5418" t="s">
        <v>9</v>
      </c>
    </row>
    <row r="5419" spans="1:9">
      <c r="A5419">
        <v>5418</v>
      </c>
      <c r="B5419">
        <v>1297</v>
      </c>
      <c r="C5419">
        <v>1</v>
      </c>
      <c r="D5419">
        <v>90</v>
      </c>
      <c r="E5419" t="s">
        <v>6</v>
      </c>
      <c r="F5419">
        <v>35</v>
      </c>
      <c r="G5419" t="s">
        <v>1</v>
      </c>
      <c r="H5419" t="s">
        <v>18</v>
      </c>
      <c r="I5419" t="s">
        <v>8</v>
      </c>
    </row>
    <row r="5420" spans="1:9">
      <c r="A5420">
        <v>5419</v>
      </c>
      <c r="B5420">
        <v>850</v>
      </c>
      <c r="C5420">
        <v>8</v>
      </c>
      <c r="D5420">
        <v>90</v>
      </c>
      <c r="E5420" t="s">
        <v>6</v>
      </c>
      <c r="F5420">
        <v>26</v>
      </c>
      <c r="G5420" t="s">
        <v>2</v>
      </c>
      <c r="H5420" t="s">
        <v>18</v>
      </c>
      <c r="I5420" t="s">
        <v>23</v>
      </c>
    </row>
    <row r="5421" spans="1:9">
      <c r="A5421">
        <v>5420</v>
      </c>
      <c r="B5421">
        <v>1859</v>
      </c>
      <c r="C5421">
        <v>9</v>
      </c>
      <c r="D5421">
        <v>40</v>
      </c>
      <c r="E5421" t="s">
        <v>5</v>
      </c>
      <c r="F5421">
        <v>25</v>
      </c>
      <c r="G5421" t="s">
        <v>2</v>
      </c>
      <c r="H5421" t="s">
        <v>18</v>
      </c>
      <c r="I5421" t="s">
        <v>24</v>
      </c>
    </row>
    <row r="5422" spans="1:9">
      <c r="A5422">
        <v>5421</v>
      </c>
      <c r="B5422">
        <v>995</v>
      </c>
      <c r="C5422">
        <v>3</v>
      </c>
      <c r="D5422">
        <v>90</v>
      </c>
      <c r="E5422" t="s">
        <v>5</v>
      </c>
      <c r="F5422">
        <v>36</v>
      </c>
      <c r="G5422" t="s">
        <v>1</v>
      </c>
      <c r="H5422" t="s">
        <v>18</v>
      </c>
      <c r="I5422" t="s">
        <v>10</v>
      </c>
    </row>
    <row r="5423" spans="1:9">
      <c r="A5423">
        <v>5422</v>
      </c>
      <c r="B5423">
        <v>119</v>
      </c>
      <c r="C5423">
        <v>8</v>
      </c>
      <c r="D5423">
        <v>40</v>
      </c>
      <c r="E5423" t="s">
        <v>5</v>
      </c>
      <c r="F5423">
        <v>33</v>
      </c>
      <c r="G5423" t="s">
        <v>2</v>
      </c>
      <c r="H5423" t="s">
        <v>18</v>
      </c>
      <c r="I5423" t="s">
        <v>23</v>
      </c>
    </row>
    <row r="5424" spans="1:9">
      <c r="A5424">
        <v>5423</v>
      </c>
      <c r="B5424">
        <v>209</v>
      </c>
      <c r="C5424">
        <v>2</v>
      </c>
      <c r="D5424">
        <v>239</v>
      </c>
      <c r="E5424" t="s">
        <v>6</v>
      </c>
      <c r="F5424">
        <v>31</v>
      </c>
      <c r="G5424" t="s">
        <v>1</v>
      </c>
      <c r="H5424" t="s">
        <v>17</v>
      </c>
      <c r="I5424" t="s">
        <v>9</v>
      </c>
    </row>
    <row r="5425" spans="1:9">
      <c r="A5425">
        <v>5424</v>
      </c>
      <c r="B5425">
        <v>2011</v>
      </c>
      <c r="C5425">
        <v>2</v>
      </c>
      <c r="D5425">
        <v>196</v>
      </c>
      <c r="E5425" t="s">
        <v>6</v>
      </c>
      <c r="F5425">
        <v>23</v>
      </c>
      <c r="G5425" t="s">
        <v>1</v>
      </c>
      <c r="H5425" t="s">
        <v>18</v>
      </c>
      <c r="I5425" t="s">
        <v>9</v>
      </c>
    </row>
    <row r="5426" spans="1:9">
      <c r="A5426">
        <v>5425</v>
      </c>
      <c r="B5426">
        <v>1466</v>
      </c>
      <c r="C5426">
        <v>4</v>
      </c>
      <c r="D5426">
        <v>230</v>
      </c>
      <c r="E5426" t="s">
        <v>6</v>
      </c>
      <c r="F5426">
        <v>28</v>
      </c>
      <c r="G5426" t="s">
        <v>1</v>
      </c>
      <c r="H5426" t="s">
        <v>17</v>
      </c>
      <c r="I5426" t="s">
        <v>11</v>
      </c>
    </row>
    <row r="5427" spans="1:9">
      <c r="A5427">
        <v>5426</v>
      </c>
      <c r="B5427">
        <v>2073</v>
      </c>
      <c r="C5427">
        <v>3</v>
      </c>
      <c r="D5427">
        <v>90</v>
      </c>
      <c r="E5427" t="s">
        <v>5</v>
      </c>
      <c r="F5427">
        <v>20</v>
      </c>
      <c r="G5427" t="s">
        <v>1</v>
      </c>
      <c r="H5427" t="s">
        <v>18</v>
      </c>
      <c r="I5427" t="s">
        <v>10</v>
      </c>
    </row>
    <row r="5428" spans="1:9">
      <c r="A5428">
        <v>5427</v>
      </c>
      <c r="B5428">
        <v>1373</v>
      </c>
      <c r="C5428">
        <v>1</v>
      </c>
      <c r="D5428">
        <v>151</v>
      </c>
      <c r="E5428" t="s">
        <v>6</v>
      </c>
      <c r="F5428">
        <v>21</v>
      </c>
      <c r="G5428" t="s">
        <v>1</v>
      </c>
      <c r="H5428" t="s">
        <v>18</v>
      </c>
      <c r="I5428" t="s">
        <v>8</v>
      </c>
    </row>
    <row r="5429" spans="1:9">
      <c r="A5429">
        <v>5428</v>
      </c>
      <c r="B5429">
        <v>991</v>
      </c>
      <c r="C5429">
        <v>6</v>
      </c>
      <c r="D5429">
        <v>340</v>
      </c>
      <c r="E5429" t="s">
        <v>5</v>
      </c>
      <c r="F5429">
        <v>30</v>
      </c>
      <c r="G5429" t="s">
        <v>2</v>
      </c>
      <c r="H5429" t="s">
        <v>18</v>
      </c>
      <c r="I5429" t="s">
        <v>21</v>
      </c>
    </row>
    <row r="5430" spans="1:9">
      <c r="A5430">
        <v>5429</v>
      </c>
      <c r="B5430">
        <v>782</v>
      </c>
      <c r="C5430">
        <v>5</v>
      </c>
      <c r="D5430">
        <v>170</v>
      </c>
      <c r="E5430" t="s">
        <v>5</v>
      </c>
      <c r="F5430">
        <v>19</v>
      </c>
      <c r="G5430" t="s">
        <v>1</v>
      </c>
      <c r="H5430" t="s">
        <v>18</v>
      </c>
      <c r="I5430" t="s">
        <v>12</v>
      </c>
    </row>
    <row r="5431" spans="1:9">
      <c r="A5431">
        <v>5430</v>
      </c>
      <c r="B5431">
        <v>1754</v>
      </c>
      <c r="C5431">
        <v>1</v>
      </c>
      <c r="D5431">
        <v>126</v>
      </c>
      <c r="E5431" t="s">
        <v>6</v>
      </c>
      <c r="F5431">
        <v>34</v>
      </c>
      <c r="G5431" t="s">
        <v>1</v>
      </c>
      <c r="H5431" t="s">
        <v>18</v>
      </c>
      <c r="I5431" t="s">
        <v>8</v>
      </c>
    </row>
    <row r="5432" spans="1:9">
      <c r="A5432">
        <v>5431</v>
      </c>
      <c r="B5432">
        <v>1850</v>
      </c>
      <c r="C5432">
        <v>9</v>
      </c>
      <c r="D5432">
        <v>40</v>
      </c>
      <c r="E5432" t="s">
        <v>5</v>
      </c>
      <c r="F5432">
        <v>35</v>
      </c>
      <c r="G5432" t="s">
        <v>2</v>
      </c>
      <c r="H5432" t="s">
        <v>18</v>
      </c>
      <c r="I5432" t="s">
        <v>24</v>
      </c>
    </row>
    <row r="5433" spans="1:9">
      <c r="A5433">
        <v>5432</v>
      </c>
      <c r="B5433">
        <v>448</v>
      </c>
      <c r="C5433">
        <v>6</v>
      </c>
      <c r="D5433">
        <v>40</v>
      </c>
      <c r="E5433" t="s">
        <v>6</v>
      </c>
      <c r="F5433">
        <v>35</v>
      </c>
      <c r="G5433" t="s">
        <v>2</v>
      </c>
      <c r="H5433" t="s">
        <v>18</v>
      </c>
      <c r="I5433" t="s">
        <v>21</v>
      </c>
    </row>
    <row r="5434" spans="1:9">
      <c r="A5434">
        <v>5433</v>
      </c>
      <c r="B5434">
        <v>174</v>
      </c>
      <c r="C5434">
        <v>2</v>
      </c>
      <c r="D5434">
        <v>140</v>
      </c>
      <c r="E5434" t="s">
        <v>6</v>
      </c>
      <c r="F5434">
        <v>29</v>
      </c>
      <c r="G5434" t="s">
        <v>1</v>
      </c>
      <c r="H5434" t="s">
        <v>18</v>
      </c>
      <c r="I5434" t="s">
        <v>9</v>
      </c>
    </row>
    <row r="5435" spans="1:9">
      <c r="A5435">
        <v>5434</v>
      </c>
      <c r="B5435">
        <v>1733</v>
      </c>
      <c r="C5435">
        <v>9</v>
      </c>
      <c r="D5435">
        <v>40</v>
      </c>
      <c r="E5435" t="s">
        <v>5</v>
      </c>
      <c r="F5435">
        <v>25</v>
      </c>
      <c r="G5435" t="s">
        <v>2</v>
      </c>
      <c r="H5435" t="s">
        <v>18</v>
      </c>
      <c r="I5435" t="s">
        <v>24</v>
      </c>
    </row>
    <row r="5436" spans="1:9">
      <c r="A5436">
        <v>5435</v>
      </c>
      <c r="B5436">
        <v>1205</v>
      </c>
      <c r="C5436">
        <v>1</v>
      </c>
      <c r="D5436">
        <v>90</v>
      </c>
      <c r="E5436" t="s">
        <v>5</v>
      </c>
      <c r="F5436">
        <v>24</v>
      </c>
      <c r="G5436" t="s">
        <v>1</v>
      </c>
      <c r="H5436" t="s">
        <v>18</v>
      </c>
      <c r="I5436" t="s">
        <v>8</v>
      </c>
    </row>
    <row r="5437" spans="1:9">
      <c r="A5437">
        <v>5436</v>
      </c>
      <c r="B5437">
        <v>1627</v>
      </c>
      <c r="C5437">
        <v>1</v>
      </c>
      <c r="D5437">
        <v>203</v>
      </c>
      <c r="E5437" t="s">
        <v>5</v>
      </c>
      <c r="F5437">
        <v>20</v>
      </c>
      <c r="G5437" t="s">
        <v>1</v>
      </c>
      <c r="H5437" t="s">
        <v>17</v>
      </c>
      <c r="I5437" t="s">
        <v>8</v>
      </c>
    </row>
    <row r="5438" spans="1:9">
      <c r="A5438">
        <v>5437</v>
      </c>
      <c r="B5438">
        <v>1880</v>
      </c>
      <c r="C5438">
        <v>6</v>
      </c>
      <c r="D5438">
        <v>40</v>
      </c>
      <c r="E5438" t="s">
        <v>5</v>
      </c>
      <c r="F5438">
        <v>20</v>
      </c>
      <c r="G5438" t="s">
        <v>2</v>
      </c>
      <c r="H5438" t="s">
        <v>18</v>
      </c>
      <c r="I5438" t="s">
        <v>21</v>
      </c>
    </row>
    <row r="5439" spans="1:9">
      <c r="A5439">
        <v>5438</v>
      </c>
      <c r="B5439">
        <v>1620</v>
      </c>
      <c r="C5439">
        <v>6</v>
      </c>
      <c r="D5439">
        <v>329</v>
      </c>
      <c r="E5439" t="s">
        <v>5</v>
      </c>
      <c r="F5439">
        <v>18</v>
      </c>
      <c r="G5439" t="s">
        <v>2</v>
      </c>
      <c r="H5439" t="s">
        <v>17</v>
      </c>
      <c r="I5439" t="s">
        <v>21</v>
      </c>
    </row>
    <row r="5440" spans="1:9">
      <c r="A5440">
        <v>5439</v>
      </c>
      <c r="B5440">
        <v>2078</v>
      </c>
      <c r="C5440">
        <v>7</v>
      </c>
      <c r="D5440">
        <v>40</v>
      </c>
      <c r="E5440" t="s">
        <v>5</v>
      </c>
      <c r="F5440">
        <v>21</v>
      </c>
      <c r="G5440" t="s">
        <v>2</v>
      </c>
      <c r="H5440" t="s">
        <v>18</v>
      </c>
      <c r="I5440" t="s">
        <v>22</v>
      </c>
    </row>
    <row r="5441" spans="1:9">
      <c r="A5441">
        <v>5440</v>
      </c>
      <c r="B5441">
        <v>425</v>
      </c>
      <c r="C5441">
        <v>6</v>
      </c>
      <c r="D5441">
        <v>90</v>
      </c>
      <c r="E5441" t="s">
        <v>5</v>
      </c>
      <c r="F5441">
        <v>31</v>
      </c>
      <c r="G5441" t="s">
        <v>2</v>
      </c>
      <c r="H5441" t="s">
        <v>18</v>
      </c>
      <c r="I5441" t="s">
        <v>21</v>
      </c>
    </row>
    <row r="5442" spans="1:9">
      <c r="A5442">
        <v>5441</v>
      </c>
      <c r="B5442">
        <v>348</v>
      </c>
      <c r="C5442">
        <v>3</v>
      </c>
      <c r="D5442">
        <v>218</v>
      </c>
      <c r="E5442" t="s">
        <v>6</v>
      </c>
      <c r="F5442">
        <v>36</v>
      </c>
      <c r="G5442" t="s">
        <v>1</v>
      </c>
      <c r="H5442" t="s">
        <v>18</v>
      </c>
      <c r="I5442" t="s">
        <v>10</v>
      </c>
    </row>
    <row r="5443" spans="1:9">
      <c r="A5443">
        <v>5442</v>
      </c>
      <c r="B5443">
        <v>1944</v>
      </c>
      <c r="C5443">
        <v>4</v>
      </c>
      <c r="D5443">
        <v>90</v>
      </c>
      <c r="E5443" t="s">
        <v>6</v>
      </c>
      <c r="F5443">
        <v>31</v>
      </c>
      <c r="G5443" t="s">
        <v>1</v>
      </c>
      <c r="H5443" t="s">
        <v>18</v>
      </c>
      <c r="I5443" t="s">
        <v>11</v>
      </c>
    </row>
    <row r="5444" spans="1:9">
      <c r="A5444">
        <v>5443</v>
      </c>
      <c r="B5444">
        <v>1980</v>
      </c>
      <c r="C5444">
        <v>7</v>
      </c>
      <c r="D5444">
        <v>90</v>
      </c>
      <c r="E5444" t="s">
        <v>6</v>
      </c>
      <c r="F5444">
        <v>33</v>
      </c>
      <c r="G5444" t="s">
        <v>2</v>
      </c>
      <c r="H5444" t="s">
        <v>18</v>
      </c>
      <c r="I5444" t="s">
        <v>22</v>
      </c>
    </row>
    <row r="5445" spans="1:9">
      <c r="A5445">
        <v>5444</v>
      </c>
      <c r="B5445">
        <v>717</v>
      </c>
      <c r="C5445">
        <v>5</v>
      </c>
      <c r="D5445">
        <v>90</v>
      </c>
      <c r="E5445" t="s">
        <v>5</v>
      </c>
      <c r="F5445">
        <v>24</v>
      </c>
      <c r="G5445" t="s">
        <v>1</v>
      </c>
      <c r="H5445" t="s">
        <v>18</v>
      </c>
      <c r="I5445" t="s">
        <v>12</v>
      </c>
    </row>
    <row r="5446" spans="1:9">
      <c r="A5446">
        <v>5445</v>
      </c>
      <c r="B5446">
        <v>1764</v>
      </c>
      <c r="C5446">
        <v>9</v>
      </c>
      <c r="D5446">
        <v>40</v>
      </c>
      <c r="E5446" t="s">
        <v>6</v>
      </c>
      <c r="F5446">
        <v>22</v>
      </c>
      <c r="G5446" t="s">
        <v>2</v>
      </c>
      <c r="H5446" t="s">
        <v>18</v>
      </c>
      <c r="I5446" t="s">
        <v>24</v>
      </c>
    </row>
    <row r="5447" spans="1:9">
      <c r="A5447">
        <v>5446</v>
      </c>
      <c r="B5447">
        <v>1905</v>
      </c>
      <c r="C5447">
        <v>4</v>
      </c>
      <c r="D5447">
        <v>128</v>
      </c>
      <c r="E5447" t="s">
        <v>6</v>
      </c>
      <c r="F5447">
        <v>20</v>
      </c>
      <c r="G5447" t="s">
        <v>1</v>
      </c>
      <c r="H5447" t="s">
        <v>17</v>
      </c>
      <c r="I5447" t="s">
        <v>11</v>
      </c>
    </row>
    <row r="5448" spans="1:9">
      <c r="A5448">
        <v>5447</v>
      </c>
      <c r="B5448">
        <v>607</v>
      </c>
      <c r="C5448">
        <v>3</v>
      </c>
      <c r="D5448">
        <v>194</v>
      </c>
      <c r="E5448" t="s">
        <v>5</v>
      </c>
      <c r="F5448">
        <v>39</v>
      </c>
      <c r="G5448" t="s">
        <v>1</v>
      </c>
      <c r="H5448" t="s">
        <v>18</v>
      </c>
      <c r="I5448" t="s">
        <v>10</v>
      </c>
    </row>
    <row r="5449" spans="1:9">
      <c r="A5449">
        <v>5448</v>
      </c>
      <c r="B5449">
        <v>1207</v>
      </c>
      <c r="C5449">
        <v>2</v>
      </c>
      <c r="D5449">
        <v>139</v>
      </c>
      <c r="E5449" t="s">
        <v>6</v>
      </c>
      <c r="F5449">
        <v>20</v>
      </c>
      <c r="G5449" t="s">
        <v>1</v>
      </c>
      <c r="H5449" t="s">
        <v>17</v>
      </c>
      <c r="I5449" t="s">
        <v>9</v>
      </c>
    </row>
    <row r="5450" spans="1:9">
      <c r="A5450">
        <v>5449</v>
      </c>
      <c r="B5450">
        <v>1103</v>
      </c>
      <c r="C5450">
        <v>5</v>
      </c>
      <c r="D5450">
        <v>168</v>
      </c>
      <c r="E5450" t="s">
        <v>5</v>
      </c>
      <c r="F5450">
        <v>20</v>
      </c>
      <c r="G5450" t="s">
        <v>1</v>
      </c>
      <c r="H5450" t="s">
        <v>17</v>
      </c>
      <c r="I5450" t="s">
        <v>12</v>
      </c>
    </row>
    <row r="5451" spans="1:9">
      <c r="A5451">
        <v>5450</v>
      </c>
      <c r="B5451">
        <v>2081</v>
      </c>
      <c r="C5451">
        <v>1</v>
      </c>
      <c r="D5451">
        <v>109</v>
      </c>
      <c r="E5451" t="s">
        <v>5</v>
      </c>
      <c r="F5451">
        <v>31</v>
      </c>
      <c r="G5451" t="s">
        <v>1</v>
      </c>
      <c r="H5451" t="s">
        <v>18</v>
      </c>
      <c r="I5451" t="s">
        <v>8</v>
      </c>
    </row>
    <row r="5452" spans="1:9">
      <c r="A5452">
        <v>5451</v>
      </c>
      <c r="B5452">
        <v>554</v>
      </c>
      <c r="C5452">
        <v>6</v>
      </c>
      <c r="D5452">
        <v>203</v>
      </c>
      <c r="E5452" t="s">
        <v>5</v>
      </c>
      <c r="F5452">
        <v>32</v>
      </c>
      <c r="G5452" t="s">
        <v>2</v>
      </c>
      <c r="H5452" t="s">
        <v>17</v>
      </c>
      <c r="I5452" t="s">
        <v>21</v>
      </c>
    </row>
    <row r="5453" spans="1:9">
      <c r="A5453">
        <v>5452</v>
      </c>
      <c r="B5453">
        <v>1836</v>
      </c>
      <c r="C5453">
        <v>7</v>
      </c>
      <c r="D5453">
        <v>40</v>
      </c>
      <c r="E5453" t="s">
        <v>5</v>
      </c>
      <c r="F5453">
        <v>26</v>
      </c>
      <c r="G5453" t="s">
        <v>2</v>
      </c>
      <c r="H5453" t="s">
        <v>18</v>
      </c>
      <c r="I5453" t="s">
        <v>22</v>
      </c>
    </row>
    <row r="5454" spans="1:9">
      <c r="A5454">
        <v>5453</v>
      </c>
      <c r="B5454">
        <v>1951</v>
      </c>
      <c r="C5454">
        <v>4</v>
      </c>
      <c r="D5454">
        <v>90</v>
      </c>
      <c r="E5454" t="s">
        <v>5</v>
      </c>
      <c r="F5454">
        <v>44</v>
      </c>
      <c r="G5454" t="s">
        <v>1</v>
      </c>
      <c r="H5454" t="s">
        <v>18</v>
      </c>
      <c r="I5454" t="s">
        <v>11</v>
      </c>
    </row>
    <row r="5455" spans="1:9">
      <c r="A5455">
        <v>5454</v>
      </c>
      <c r="B5455">
        <v>252</v>
      </c>
      <c r="C5455">
        <v>4</v>
      </c>
      <c r="D5455">
        <v>142</v>
      </c>
      <c r="E5455" t="s">
        <v>5</v>
      </c>
      <c r="F5455">
        <v>20</v>
      </c>
      <c r="G5455" t="s">
        <v>1</v>
      </c>
      <c r="H5455" t="s">
        <v>17</v>
      </c>
      <c r="I5455" t="s">
        <v>11</v>
      </c>
    </row>
    <row r="5456" spans="1:9">
      <c r="A5456">
        <v>5455</v>
      </c>
      <c r="B5456">
        <v>547</v>
      </c>
      <c r="C5456">
        <v>5</v>
      </c>
      <c r="D5456">
        <v>136</v>
      </c>
      <c r="E5456" t="s">
        <v>5</v>
      </c>
      <c r="F5456">
        <v>27</v>
      </c>
      <c r="G5456" t="s">
        <v>1</v>
      </c>
      <c r="H5456" t="s">
        <v>18</v>
      </c>
      <c r="I5456" t="s">
        <v>12</v>
      </c>
    </row>
    <row r="5457" spans="1:9">
      <c r="A5457">
        <v>5456</v>
      </c>
      <c r="B5457">
        <v>1061</v>
      </c>
      <c r="C5457">
        <v>2</v>
      </c>
      <c r="D5457">
        <v>133</v>
      </c>
      <c r="E5457" t="s">
        <v>6</v>
      </c>
      <c r="F5457">
        <v>32</v>
      </c>
      <c r="G5457" t="s">
        <v>1</v>
      </c>
      <c r="H5457" t="s">
        <v>17</v>
      </c>
      <c r="I5457" t="s">
        <v>9</v>
      </c>
    </row>
    <row r="5458" spans="1:9">
      <c r="A5458">
        <v>5457</v>
      </c>
      <c r="B5458">
        <v>1613</v>
      </c>
      <c r="C5458">
        <v>6</v>
      </c>
      <c r="D5458">
        <v>258</v>
      </c>
      <c r="E5458" t="s">
        <v>6</v>
      </c>
      <c r="F5458">
        <v>25</v>
      </c>
      <c r="G5458" t="s">
        <v>2</v>
      </c>
      <c r="H5458" t="s">
        <v>18</v>
      </c>
      <c r="I5458" t="s">
        <v>21</v>
      </c>
    </row>
    <row r="5459" spans="1:9">
      <c r="A5459">
        <v>5458</v>
      </c>
      <c r="B5459">
        <v>604</v>
      </c>
      <c r="C5459">
        <v>2</v>
      </c>
      <c r="D5459">
        <v>90</v>
      </c>
      <c r="E5459" t="s">
        <v>6</v>
      </c>
      <c r="F5459">
        <v>35</v>
      </c>
      <c r="G5459" t="s">
        <v>1</v>
      </c>
      <c r="H5459" t="s">
        <v>18</v>
      </c>
      <c r="I5459" t="s">
        <v>9</v>
      </c>
    </row>
    <row r="5460" spans="1:9">
      <c r="A5460">
        <v>5459</v>
      </c>
      <c r="B5460">
        <v>169</v>
      </c>
      <c r="C5460">
        <v>4</v>
      </c>
      <c r="D5460">
        <v>139</v>
      </c>
      <c r="E5460" t="s">
        <v>5</v>
      </c>
      <c r="F5460">
        <v>27</v>
      </c>
      <c r="G5460" t="s">
        <v>1</v>
      </c>
      <c r="H5460" t="s">
        <v>17</v>
      </c>
      <c r="I5460" t="s">
        <v>11</v>
      </c>
    </row>
    <row r="5461" spans="1:9">
      <c r="A5461">
        <v>5460</v>
      </c>
      <c r="B5461">
        <v>1829</v>
      </c>
      <c r="C5461">
        <v>1</v>
      </c>
      <c r="D5461">
        <v>141</v>
      </c>
      <c r="E5461" t="s">
        <v>6</v>
      </c>
      <c r="F5461">
        <v>25</v>
      </c>
      <c r="G5461" t="s">
        <v>1</v>
      </c>
      <c r="H5461" t="s">
        <v>17</v>
      </c>
      <c r="I5461" t="s">
        <v>8</v>
      </c>
    </row>
    <row r="5462" spans="1:9">
      <c r="A5462">
        <v>5461</v>
      </c>
      <c r="B5462">
        <v>148</v>
      </c>
      <c r="C5462">
        <v>2</v>
      </c>
      <c r="D5462">
        <v>123</v>
      </c>
      <c r="E5462" t="s">
        <v>6</v>
      </c>
      <c r="F5462">
        <v>35</v>
      </c>
      <c r="G5462" t="s">
        <v>1</v>
      </c>
      <c r="H5462" t="s">
        <v>18</v>
      </c>
      <c r="I5462" t="s">
        <v>9</v>
      </c>
    </row>
    <row r="5463" spans="1:9">
      <c r="A5463">
        <v>5462</v>
      </c>
      <c r="B5463">
        <v>1119</v>
      </c>
      <c r="C5463">
        <v>6</v>
      </c>
      <c r="D5463">
        <v>40</v>
      </c>
      <c r="E5463" t="s">
        <v>5</v>
      </c>
      <c r="F5463">
        <v>18</v>
      </c>
      <c r="G5463" t="s">
        <v>2</v>
      </c>
      <c r="H5463" t="s">
        <v>18</v>
      </c>
      <c r="I5463" t="s">
        <v>21</v>
      </c>
    </row>
    <row r="5464" spans="1:9">
      <c r="A5464">
        <v>5463</v>
      </c>
      <c r="B5464">
        <v>286</v>
      </c>
      <c r="C5464">
        <v>2</v>
      </c>
      <c r="D5464">
        <v>184</v>
      </c>
      <c r="E5464" t="s">
        <v>5</v>
      </c>
      <c r="F5464">
        <v>28</v>
      </c>
      <c r="G5464" t="s">
        <v>1</v>
      </c>
      <c r="H5464" t="s">
        <v>18</v>
      </c>
      <c r="I5464" t="s">
        <v>9</v>
      </c>
    </row>
    <row r="5465" spans="1:9">
      <c r="A5465">
        <v>5464</v>
      </c>
      <c r="B5465">
        <v>346</v>
      </c>
      <c r="C5465">
        <v>5</v>
      </c>
      <c r="D5465">
        <v>198</v>
      </c>
      <c r="E5465" t="s">
        <v>6</v>
      </c>
      <c r="F5465">
        <v>26</v>
      </c>
      <c r="G5465" t="s">
        <v>1</v>
      </c>
      <c r="H5465" t="s">
        <v>18</v>
      </c>
      <c r="I5465" t="s">
        <v>12</v>
      </c>
    </row>
    <row r="5466" spans="1:9">
      <c r="A5466">
        <v>5465</v>
      </c>
      <c r="B5466">
        <v>49</v>
      </c>
      <c r="C5466">
        <v>2</v>
      </c>
      <c r="D5466">
        <v>90</v>
      </c>
      <c r="E5466" t="s">
        <v>5</v>
      </c>
      <c r="F5466">
        <v>24</v>
      </c>
      <c r="G5466" t="s">
        <v>1</v>
      </c>
      <c r="H5466" t="s">
        <v>18</v>
      </c>
      <c r="I5466" t="s">
        <v>9</v>
      </c>
    </row>
    <row r="5467" spans="1:9">
      <c r="A5467">
        <v>5466</v>
      </c>
      <c r="B5467">
        <v>1564</v>
      </c>
      <c r="C5467">
        <v>7</v>
      </c>
      <c r="D5467">
        <v>40</v>
      </c>
      <c r="E5467" t="s">
        <v>6</v>
      </c>
      <c r="F5467">
        <v>22</v>
      </c>
      <c r="G5467" t="s">
        <v>2</v>
      </c>
      <c r="H5467" t="s">
        <v>18</v>
      </c>
      <c r="I5467" t="s">
        <v>22</v>
      </c>
    </row>
    <row r="5468" spans="1:9">
      <c r="A5468">
        <v>5467</v>
      </c>
      <c r="B5468">
        <v>1474</v>
      </c>
      <c r="C5468">
        <v>5</v>
      </c>
      <c r="D5468">
        <v>161</v>
      </c>
      <c r="E5468" t="s">
        <v>5</v>
      </c>
      <c r="F5468">
        <v>31</v>
      </c>
      <c r="G5468" t="s">
        <v>1</v>
      </c>
      <c r="H5468" t="s">
        <v>18</v>
      </c>
      <c r="I5468" t="s">
        <v>12</v>
      </c>
    </row>
    <row r="5469" spans="1:9">
      <c r="A5469">
        <v>5468</v>
      </c>
      <c r="B5469">
        <v>966</v>
      </c>
      <c r="C5469">
        <v>2</v>
      </c>
      <c r="D5469">
        <v>90</v>
      </c>
      <c r="E5469" t="s">
        <v>5</v>
      </c>
      <c r="F5469">
        <v>34</v>
      </c>
      <c r="G5469" t="s">
        <v>1</v>
      </c>
      <c r="H5469" t="s">
        <v>18</v>
      </c>
      <c r="I5469" t="s">
        <v>9</v>
      </c>
    </row>
    <row r="5470" spans="1:9">
      <c r="A5470">
        <v>5469</v>
      </c>
      <c r="B5470">
        <v>1187</v>
      </c>
      <c r="C5470">
        <v>2</v>
      </c>
      <c r="D5470">
        <v>90</v>
      </c>
      <c r="E5470" t="s">
        <v>6</v>
      </c>
      <c r="F5470">
        <v>26</v>
      </c>
      <c r="G5470" t="s">
        <v>1</v>
      </c>
      <c r="H5470" t="s">
        <v>18</v>
      </c>
      <c r="I5470" t="s">
        <v>9</v>
      </c>
    </row>
    <row r="5471" spans="1:9">
      <c r="A5471">
        <v>5470</v>
      </c>
      <c r="B5471">
        <v>321</v>
      </c>
      <c r="C5471">
        <v>1</v>
      </c>
      <c r="D5471">
        <v>187</v>
      </c>
      <c r="E5471" t="s">
        <v>5</v>
      </c>
      <c r="F5471">
        <v>25</v>
      </c>
      <c r="G5471" t="s">
        <v>1</v>
      </c>
      <c r="H5471" t="s">
        <v>18</v>
      </c>
      <c r="I5471" t="s">
        <v>8</v>
      </c>
    </row>
    <row r="5472" spans="1:9">
      <c r="A5472">
        <v>5471</v>
      </c>
      <c r="B5472">
        <v>475</v>
      </c>
      <c r="C5472">
        <v>8</v>
      </c>
      <c r="D5472">
        <v>290</v>
      </c>
      <c r="E5472" t="s">
        <v>5</v>
      </c>
      <c r="F5472">
        <v>27</v>
      </c>
      <c r="G5472" t="s">
        <v>2</v>
      </c>
      <c r="H5472" t="s">
        <v>17</v>
      </c>
      <c r="I5472" t="s">
        <v>23</v>
      </c>
    </row>
    <row r="5473" spans="1:9">
      <c r="A5473">
        <v>5472</v>
      </c>
      <c r="B5473">
        <v>1070</v>
      </c>
      <c r="C5473">
        <v>5</v>
      </c>
      <c r="D5473">
        <v>82</v>
      </c>
      <c r="E5473" t="s">
        <v>6</v>
      </c>
      <c r="F5473">
        <v>27</v>
      </c>
      <c r="G5473" t="s">
        <v>1</v>
      </c>
      <c r="H5473" t="s">
        <v>17</v>
      </c>
      <c r="I5473" t="s">
        <v>12</v>
      </c>
    </row>
    <row r="5474" spans="1:9">
      <c r="A5474">
        <v>5473</v>
      </c>
      <c r="B5474">
        <v>1389</v>
      </c>
      <c r="C5474">
        <v>1</v>
      </c>
      <c r="D5474">
        <v>119</v>
      </c>
      <c r="E5474" t="s">
        <v>6</v>
      </c>
      <c r="F5474">
        <v>29</v>
      </c>
      <c r="G5474" t="s">
        <v>1</v>
      </c>
      <c r="H5474" t="s">
        <v>18</v>
      </c>
      <c r="I5474" t="s">
        <v>8</v>
      </c>
    </row>
    <row r="5475" spans="1:9">
      <c r="A5475">
        <v>5474</v>
      </c>
      <c r="B5475">
        <v>385</v>
      </c>
      <c r="C5475">
        <v>6</v>
      </c>
      <c r="D5475">
        <v>206</v>
      </c>
      <c r="E5475" t="s">
        <v>6</v>
      </c>
      <c r="F5475">
        <v>32</v>
      </c>
      <c r="G5475" t="s">
        <v>2</v>
      </c>
      <c r="H5475" t="s">
        <v>17</v>
      </c>
      <c r="I5475" t="s">
        <v>21</v>
      </c>
    </row>
    <row r="5476" spans="1:9">
      <c r="A5476">
        <v>5475</v>
      </c>
      <c r="B5476">
        <v>1487</v>
      </c>
      <c r="C5476">
        <v>5</v>
      </c>
      <c r="D5476">
        <v>90</v>
      </c>
      <c r="E5476" t="s">
        <v>5</v>
      </c>
      <c r="F5476">
        <v>27</v>
      </c>
      <c r="G5476" t="s">
        <v>1</v>
      </c>
      <c r="H5476" t="s">
        <v>18</v>
      </c>
      <c r="I5476" t="s">
        <v>12</v>
      </c>
    </row>
    <row r="5477" spans="1:9">
      <c r="A5477">
        <v>5476</v>
      </c>
      <c r="B5477">
        <v>1713</v>
      </c>
      <c r="C5477">
        <v>5</v>
      </c>
      <c r="D5477">
        <v>155</v>
      </c>
      <c r="E5477" t="s">
        <v>6</v>
      </c>
      <c r="F5477">
        <v>29</v>
      </c>
      <c r="G5477" t="s">
        <v>1</v>
      </c>
      <c r="H5477" t="s">
        <v>18</v>
      </c>
      <c r="I5477" t="s">
        <v>12</v>
      </c>
    </row>
    <row r="5478" spans="1:9">
      <c r="A5478">
        <v>5477</v>
      </c>
      <c r="B5478">
        <v>1</v>
      </c>
      <c r="C5478">
        <v>3</v>
      </c>
      <c r="D5478">
        <v>96</v>
      </c>
      <c r="E5478" t="s">
        <v>5</v>
      </c>
      <c r="F5478">
        <v>26</v>
      </c>
      <c r="G5478" t="s">
        <v>1</v>
      </c>
      <c r="H5478" t="s">
        <v>18</v>
      </c>
      <c r="I5478" t="s">
        <v>10</v>
      </c>
    </row>
    <row r="5479" spans="1:9">
      <c r="A5479">
        <v>5478</v>
      </c>
      <c r="B5479">
        <v>1640</v>
      </c>
      <c r="C5479">
        <v>5</v>
      </c>
      <c r="D5479">
        <v>82</v>
      </c>
      <c r="E5479" t="s">
        <v>5</v>
      </c>
      <c r="F5479">
        <v>29</v>
      </c>
      <c r="G5479" t="s">
        <v>1</v>
      </c>
      <c r="H5479" t="s">
        <v>17</v>
      </c>
      <c r="I5479" t="s">
        <v>12</v>
      </c>
    </row>
    <row r="5480" spans="1:9">
      <c r="A5480">
        <v>5479</v>
      </c>
      <c r="B5480">
        <v>2025</v>
      </c>
      <c r="C5480">
        <v>5</v>
      </c>
      <c r="D5480">
        <v>187</v>
      </c>
      <c r="E5480" t="s">
        <v>6</v>
      </c>
      <c r="F5480">
        <v>24</v>
      </c>
      <c r="G5480" t="s">
        <v>1</v>
      </c>
      <c r="H5480" t="s">
        <v>18</v>
      </c>
      <c r="I5480" t="s">
        <v>12</v>
      </c>
    </row>
    <row r="5481" spans="1:9">
      <c r="A5481">
        <v>5480</v>
      </c>
      <c r="B5481">
        <v>1423</v>
      </c>
      <c r="C5481">
        <v>3</v>
      </c>
      <c r="D5481">
        <v>161</v>
      </c>
      <c r="E5481" t="s">
        <v>5</v>
      </c>
      <c r="F5481">
        <v>34</v>
      </c>
      <c r="G5481" t="s">
        <v>1</v>
      </c>
      <c r="H5481" t="s">
        <v>18</v>
      </c>
      <c r="I5481" t="s">
        <v>10</v>
      </c>
    </row>
    <row r="5482" spans="1:9">
      <c r="A5482">
        <v>5481</v>
      </c>
      <c r="B5482">
        <v>806</v>
      </c>
      <c r="C5482">
        <v>4</v>
      </c>
      <c r="D5482">
        <v>90</v>
      </c>
      <c r="E5482" t="s">
        <v>6</v>
      </c>
      <c r="F5482">
        <v>21</v>
      </c>
      <c r="G5482" t="s">
        <v>1</v>
      </c>
      <c r="H5482" t="s">
        <v>18</v>
      </c>
      <c r="I5482" t="s">
        <v>11</v>
      </c>
    </row>
    <row r="5483" spans="1:9">
      <c r="A5483">
        <v>5482</v>
      </c>
      <c r="B5483">
        <v>1860</v>
      </c>
      <c r="C5483">
        <v>4</v>
      </c>
      <c r="D5483">
        <v>90</v>
      </c>
      <c r="E5483" t="s">
        <v>6</v>
      </c>
      <c r="F5483">
        <v>27</v>
      </c>
      <c r="G5483" t="s">
        <v>1</v>
      </c>
      <c r="H5483" t="s">
        <v>18</v>
      </c>
      <c r="I5483" t="s">
        <v>11</v>
      </c>
    </row>
    <row r="5484" spans="1:9">
      <c r="A5484">
        <v>5483</v>
      </c>
      <c r="B5484">
        <v>1696</v>
      </c>
      <c r="C5484">
        <v>3</v>
      </c>
      <c r="D5484">
        <v>90</v>
      </c>
      <c r="E5484" t="s">
        <v>5</v>
      </c>
      <c r="F5484">
        <v>37</v>
      </c>
      <c r="G5484" t="s">
        <v>1</v>
      </c>
      <c r="H5484" t="s">
        <v>18</v>
      </c>
      <c r="I5484" t="s">
        <v>10</v>
      </c>
    </row>
    <row r="5485" spans="1:9">
      <c r="A5485">
        <v>5484</v>
      </c>
      <c r="B5485">
        <v>1997</v>
      </c>
      <c r="C5485">
        <v>9</v>
      </c>
      <c r="D5485">
        <v>40</v>
      </c>
      <c r="E5485" t="s">
        <v>5</v>
      </c>
      <c r="F5485">
        <v>34</v>
      </c>
      <c r="G5485" t="s">
        <v>2</v>
      </c>
      <c r="H5485" t="s">
        <v>18</v>
      </c>
      <c r="I5485" t="s">
        <v>24</v>
      </c>
    </row>
    <row r="5486" spans="1:9">
      <c r="A5486">
        <v>5485</v>
      </c>
      <c r="B5486">
        <v>334</v>
      </c>
      <c r="C5486">
        <v>4</v>
      </c>
      <c r="D5486">
        <v>187</v>
      </c>
      <c r="E5486" t="s">
        <v>6</v>
      </c>
      <c r="F5486">
        <v>26</v>
      </c>
      <c r="G5486" t="s">
        <v>1</v>
      </c>
      <c r="H5486" t="s">
        <v>18</v>
      </c>
      <c r="I5486" t="s">
        <v>11</v>
      </c>
    </row>
    <row r="5487" spans="1:9">
      <c r="A5487">
        <v>5486</v>
      </c>
      <c r="B5487">
        <v>466</v>
      </c>
      <c r="C5487">
        <v>4</v>
      </c>
      <c r="D5487">
        <v>154</v>
      </c>
      <c r="E5487" t="s">
        <v>6</v>
      </c>
      <c r="F5487">
        <v>31</v>
      </c>
      <c r="G5487" t="s">
        <v>1</v>
      </c>
      <c r="H5487" t="s">
        <v>18</v>
      </c>
      <c r="I5487" t="s">
        <v>11</v>
      </c>
    </row>
    <row r="5488" spans="1:9">
      <c r="A5488">
        <v>5487</v>
      </c>
      <c r="B5488">
        <v>1799</v>
      </c>
      <c r="C5488">
        <v>6</v>
      </c>
      <c r="D5488">
        <v>90</v>
      </c>
      <c r="E5488" t="s">
        <v>5</v>
      </c>
      <c r="F5488">
        <v>28</v>
      </c>
      <c r="G5488" t="s">
        <v>2</v>
      </c>
      <c r="H5488" t="s">
        <v>18</v>
      </c>
      <c r="I5488" t="s">
        <v>21</v>
      </c>
    </row>
    <row r="5489" spans="1:9">
      <c r="A5489">
        <v>5488</v>
      </c>
      <c r="B5489">
        <v>2079</v>
      </c>
      <c r="C5489">
        <v>5</v>
      </c>
      <c r="D5489">
        <v>108</v>
      </c>
      <c r="E5489" t="s">
        <v>6</v>
      </c>
      <c r="F5489">
        <v>37</v>
      </c>
      <c r="G5489" t="s">
        <v>1</v>
      </c>
      <c r="H5489" t="s">
        <v>18</v>
      </c>
      <c r="I5489" t="s">
        <v>12</v>
      </c>
    </row>
    <row r="5490" spans="1:9">
      <c r="A5490">
        <v>5489</v>
      </c>
      <c r="B5490">
        <v>1252</v>
      </c>
      <c r="C5490">
        <v>4</v>
      </c>
      <c r="D5490">
        <v>175</v>
      </c>
      <c r="E5490" t="s">
        <v>6</v>
      </c>
      <c r="F5490">
        <v>30</v>
      </c>
      <c r="G5490" t="s">
        <v>1</v>
      </c>
      <c r="H5490" t="s">
        <v>18</v>
      </c>
      <c r="I5490" t="s">
        <v>11</v>
      </c>
    </row>
    <row r="5491" spans="1:9">
      <c r="A5491">
        <v>5490</v>
      </c>
      <c r="B5491">
        <v>607</v>
      </c>
      <c r="C5491">
        <v>4</v>
      </c>
      <c r="D5491">
        <v>90</v>
      </c>
      <c r="E5491" t="s">
        <v>5</v>
      </c>
      <c r="F5491">
        <v>39</v>
      </c>
      <c r="G5491" t="s">
        <v>1</v>
      </c>
      <c r="H5491" t="s">
        <v>18</v>
      </c>
      <c r="I5491" t="s">
        <v>11</v>
      </c>
    </row>
    <row r="5492" spans="1:9">
      <c r="A5492">
        <v>5491</v>
      </c>
      <c r="B5492">
        <v>507</v>
      </c>
      <c r="C5492">
        <v>3</v>
      </c>
      <c r="D5492">
        <v>90</v>
      </c>
      <c r="E5492" t="s">
        <v>6</v>
      </c>
      <c r="F5492">
        <v>20</v>
      </c>
      <c r="G5492" t="s">
        <v>1</v>
      </c>
      <c r="H5492" t="s">
        <v>18</v>
      </c>
      <c r="I5492" t="s">
        <v>10</v>
      </c>
    </row>
    <row r="5493" spans="1:9">
      <c r="A5493">
        <v>5492</v>
      </c>
      <c r="B5493">
        <v>2073</v>
      </c>
      <c r="C5493">
        <v>5</v>
      </c>
      <c r="D5493">
        <v>182</v>
      </c>
      <c r="E5493" t="s">
        <v>5</v>
      </c>
      <c r="F5493">
        <v>20</v>
      </c>
      <c r="G5493" t="s">
        <v>1</v>
      </c>
      <c r="H5493" t="s">
        <v>18</v>
      </c>
      <c r="I5493" t="s">
        <v>12</v>
      </c>
    </row>
    <row r="5494" spans="1:9">
      <c r="A5494">
        <v>5493</v>
      </c>
      <c r="B5494">
        <v>566</v>
      </c>
      <c r="C5494">
        <v>8</v>
      </c>
      <c r="D5494">
        <v>40</v>
      </c>
      <c r="E5494" t="s">
        <v>6</v>
      </c>
      <c r="F5494">
        <v>32</v>
      </c>
      <c r="G5494" t="s">
        <v>2</v>
      </c>
      <c r="H5494" t="s">
        <v>18</v>
      </c>
      <c r="I5494" t="s">
        <v>23</v>
      </c>
    </row>
    <row r="5495" spans="1:9">
      <c r="A5495">
        <v>5494</v>
      </c>
      <c r="B5495">
        <v>1477</v>
      </c>
      <c r="C5495">
        <v>6</v>
      </c>
      <c r="D5495">
        <v>40</v>
      </c>
      <c r="E5495" t="s">
        <v>5</v>
      </c>
      <c r="F5495">
        <v>29</v>
      </c>
      <c r="G5495" t="s">
        <v>2</v>
      </c>
      <c r="H5495" t="s">
        <v>18</v>
      </c>
      <c r="I5495" t="s">
        <v>21</v>
      </c>
    </row>
    <row r="5496" spans="1:9">
      <c r="A5496">
        <v>5495</v>
      </c>
      <c r="B5496">
        <v>1499</v>
      </c>
      <c r="C5496">
        <v>4</v>
      </c>
      <c r="D5496">
        <v>141</v>
      </c>
      <c r="E5496" t="s">
        <v>6</v>
      </c>
      <c r="F5496">
        <v>30</v>
      </c>
      <c r="G5496" t="s">
        <v>1</v>
      </c>
      <c r="H5496" t="s">
        <v>17</v>
      </c>
      <c r="I5496" t="s">
        <v>11</v>
      </c>
    </row>
    <row r="5497" spans="1:9">
      <c r="A5497">
        <v>5496</v>
      </c>
      <c r="B5497">
        <v>869</v>
      </c>
      <c r="C5497">
        <v>8</v>
      </c>
      <c r="D5497">
        <v>284</v>
      </c>
      <c r="E5497" t="s">
        <v>5</v>
      </c>
      <c r="F5497">
        <v>23</v>
      </c>
      <c r="G5497" t="s">
        <v>2</v>
      </c>
      <c r="H5497" t="s">
        <v>17</v>
      </c>
      <c r="I5497" t="s">
        <v>23</v>
      </c>
    </row>
    <row r="5498" spans="1:9">
      <c r="A5498">
        <v>5497</v>
      </c>
      <c r="B5498">
        <v>1082</v>
      </c>
      <c r="C5498">
        <v>6</v>
      </c>
      <c r="D5498">
        <v>40</v>
      </c>
      <c r="E5498" t="s">
        <v>6</v>
      </c>
      <c r="F5498">
        <v>24</v>
      </c>
      <c r="G5498" t="s">
        <v>2</v>
      </c>
      <c r="H5498" t="s">
        <v>18</v>
      </c>
      <c r="I5498" t="s">
        <v>21</v>
      </c>
    </row>
    <row r="5499" spans="1:9">
      <c r="A5499">
        <v>5498</v>
      </c>
      <c r="B5499">
        <v>467</v>
      </c>
      <c r="C5499">
        <v>1</v>
      </c>
      <c r="D5499">
        <v>90</v>
      </c>
      <c r="E5499" t="s">
        <v>5</v>
      </c>
      <c r="F5499">
        <v>27</v>
      </c>
      <c r="G5499" t="s">
        <v>1</v>
      </c>
      <c r="H5499" t="s">
        <v>18</v>
      </c>
      <c r="I5499" t="s">
        <v>8</v>
      </c>
    </row>
    <row r="5500" spans="1:9">
      <c r="A5500">
        <v>5499</v>
      </c>
      <c r="B5500">
        <v>1191</v>
      </c>
      <c r="C5500">
        <v>9</v>
      </c>
      <c r="D5500">
        <v>387</v>
      </c>
      <c r="E5500" t="s">
        <v>6</v>
      </c>
      <c r="F5500">
        <v>26</v>
      </c>
      <c r="G5500" t="s">
        <v>2</v>
      </c>
      <c r="H5500" t="s">
        <v>17</v>
      </c>
      <c r="I5500" t="s">
        <v>24</v>
      </c>
    </row>
    <row r="5501" spans="1:9">
      <c r="A5501">
        <v>5500</v>
      </c>
      <c r="B5501">
        <v>1618</v>
      </c>
      <c r="C5501">
        <v>1</v>
      </c>
      <c r="D5501">
        <v>184</v>
      </c>
      <c r="E5501" t="s">
        <v>6</v>
      </c>
      <c r="F5501">
        <v>30</v>
      </c>
      <c r="G5501" t="s">
        <v>1</v>
      </c>
      <c r="H5501" t="s">
        <v>18</v>
      </c>
      <c r="I5501" t="s">
        <v>8</v>
      </c>
    </row>
    <row r="5502" spans="1:9">
      <c r="A5502">
        <v>5501</v>
      </c>
      <c r="B5502">
        <v>1264</v>
      </c>
      <c r="C5502">
        <v>3</v>
      </c>
      <c r="D5502">
        <v>238</v>
      </c>
      <c r="E5502" t="s">
        <v>5</v>
      </c>
      <c r="F5502">
        <v>30</v>
      </c>
      <c r="G5502" t="s">
        <v>1</v>
      </c>
      <c r="H5502" t="s">
        <v>18</v>
      </c>
      <c r="I5502" t="s">
        <v>10</v>
      </c>
    </row>
    <row r="5503" spans="1:9">
      <c r="A5503">
        <v>5502</v>
      </c>
      <c r="B5503">
        <v>49</v>
      </c>
      <c r="C5503">
        <v>8</v>
      </c>
      <c r="D5503">
        <v>40</v>
      </c>
      <c r="E5503" t="s">
        <v>5</v>
      </c>
      <c r="F5503">
        <v>24</v>
      </c>
      <c r="G5503" t="s">
        <v>2</v>
      </c>
      <c r="H5503" t="s">
        <v>18</v>
      </c>
      <c r="I5503" t="s">
        <v>23</v>
      </c>
    </row>
    <row r="5504" spans="1:9">
      <c r="A5504">
        <v>5503</v>
      </c>
      <c r="B5504">
        <v>611</v>
      </c>
      <c r="C5504">
        <v>8</v>
      </c>
      <c r="D5504">
        <v>40</v>
      </c>
      <c r="E5504" t="s">
        <v>6</v>
      </c>
      <c r="F5504">
        <v>31</v>
      </c>
      <c r="G5504" t="s">
        <v>2</v>
      </c>
      <c r="H5504" t="s">
        <v>18</v>
      </c>
      <c r="I5504" t="s">
        <v>23</v>
      </c>
    </row>
    <row r="5505" spans="1:9">
      <c r="A5505">
        <v>5504</v>
      </c>
      <c r="B5505">
        <v>1555</v>
      </c>
      <c r="C5505">
        <v>7</v>
      </c>
      <c r="D5505">
        <v>236</v>
      </c>
      <c r="E5505" t="s">
        <v>6</v>
      </c>
      <c r="F5505">
        <v>32</v>
      </c>
      <c r="G5505" t="s">
        <v>2</v>
      </c>
      <c r="H5505" t="s">
        <v>17</v>
      </c>
      <c r="I5505" t="s">
        <v>22</v>
      </c>
    </row>
    <row r="5506" spans="1:9">
      <c r="A5506">
        <v>5505</v>
      </c>
      <c r="B5506">
        <v>564</v>
      </c>
      <c r="C5506">
        <v>5</v>
      </c>
      <c r="D5506">
        <v>90</v>
      </c>
      <c r="E5506" t="s">
        <v>5</v>
      </c>
      <c r="F5506">
        <v>22</v>
      </c>
      <c r="G5506" t="s">
        <v>1</v>
      </c>
      <c r="H5506" t="s">
        <v>18</v>
      </c>
      <c r="I5506" t="s">
        <v>12</v>
      </c>
    </row>
    <row r="5507" spans="1:9">
      <c r="A5507">
        <v>5506</v>
      </c>
      <c r="B5507">
        <v>179</v>
      </c>
      <c r="C5507">
        <v>4</v>
      </c>
      <c r="D5507">
        <v>90</v>
      </c>
      <c r="E5507" t="s">
        <v>5</v>
      </c>
      <c r="F5507">
        <v>22</v>
      </c>
      <c r="G5507" t="s">
        <v>1</v>
      </c>
      <c r="H5507" t="s">
        <v>18</v>
      </c>
      <c r="I5507" t="s">
        <v>11</v>
      </c>
    </row>
    <row r="5508" spans="1:9">
      <c r="A5508">
        <v>5507</v>
      </c>
      <c r="B5508">
        <v>1888</v>
      </c>
      <c r="C5508">
        <v>4</v>
      </c>
      <c r="D5508">
        <v>199</v>
      </c>
      <c r="E5508" t="s">
        <v>6</v>
      </c>
      <c r="F5508">
        <v>35</v>
      </c>
      <c r="G5508" t="s">
        <v>1</v>
      </c>
      <c r="H5508" t="s">
        <v>18</v>
      </c>
      <c r="I5508" t="s">
        <v>11</v>
      </c>
    </row>
    <row r="5509" spans="1:9">
      <c r="A5509">
        <v>5508</v>
      </c>
      <c r="B5509">
        <v>746</v>
      </c>
      <c r="C5509">
        <v>2</v>
      </c>
      <c r="D5509">
        <v>100</v>
      </c>
      <c r="E5509" t="s">
        <v>5</v>
      </c>
      <c r="F5509">
        <v>30</v>
      </c>
      <c r="G5509" t="s">
        <v>1</v>
      </c>
      <c r="H5509" t="s">
        <v>18</v>
      </c>
      <c r="I5509" t="s">
        <v>9</v>
      </c>
    </row>
    <row r="5510" spans="1:9">
      <c r="A5510">
        <v>5509</v>
      </c>
      <c r="B5510">
        <v>1581</v>
      </c>
      <c r="C5510">
        <v>6</v>
      </c>
      <c r="D5510">
        <v>40</v>
      </c>
      <c r="E5510" t="s">
        <v>5</v>
      </c>
      <c r="F5510">
        <v>34</v>
      </c>
      <c r="G5510" t="s">
        <v>2</v>
      </c>
      <c r="H5510" t="s">
        <v>18</v>
      </c>
      <c r="I5510" t="s">
        <v>21</v>
      </c>
    </row>
    <row r="5511" spans="1:9">
      <c r="A5511">
        <v>5510</v>
      </c>
      <c r="B5511">
        <v>736</v>
      </c>
      <c r="C5511">
        <v>9</v>
      </c>
      <c r="D5511">
        <v>40</v>
      </c>
      <c r="E5511" t="s">
        <v>5</v>
      </c>
      <c r="F5511">
        <v>29</v>
      </c>
      <c r="G5511" t="s">
        <v>2</v>
      </c>
      <c r="H5511" t="s">
        <v>18</v>
      </c>
      <c r="I5511" t="s">
        <v>24</v>
      </c>
    </row>
    <row r="5512" spans="1:9">
      <c r="A5512">
        <v>5511</v>
      </c>
      <c r="B5512">
        <v>64</v>
      </c>
      <c r="C5512">
        <v>4</v>
      </c>
      <c r="D5512">
        <v>90</v>
      </c>
      <c r="E5512" t="s">
        <v>6</v>
      </c>
      <c r="F5512">
        <v>35</v>
      </c>
      <c r="G5512" t="s">
        <v>1</v>
      </c>
      <c r="H5512" t="s">
        <v>18</v>
      </c>
      <c r="I5512" t="s">
        <v>11</v>
      </c>
    </row>
    <row r="5513" spans="1:9">
      <c r="A5513">
        <v>5512</v>
      </c>
      <c r="B5513">
        <v>944</v>
      </c>
      <c r="C5513">
        <v>7</v>
      </c>
      <c r="D5513">
        <v>239</v>
      </c>
      <c r="E5513" t="s">
        <v>5</v>
      </c>
      <c r="F5513">
        <v>18</v>
      </c>
      <c r="G5513" t="s">
        <v>2</v>
      </c>
      <c r="H5513" t="s">
        <v>17</v>
      </c>
      <c r="I5513" t="s">
        <v>22</v>
      </c>
    </row>
    <row r="5514" spans="1:9">
      <c r="A5514">
        <v>5513</v>
      </c>
      <c r="B5514">
        <v>231</v>
      </c>
      <c r="C5514">
        <v>1</v>
      </c>
      <c r="D5514">
        <v>199</v>
      </c>
      <c r="E5514" t="s">
        <v>6</v>
      </c>
      <c r="F5514">
        <v>45</v>
      </c>
      <c r="G5514" t="s">
        <v>1</v>
      </c>
      <c r="H5514" t="s">
        <v>18</v>
      </c>
      <c r="I5514" t="s">
        <v>8</v>
      </c>
    </row>
    <row r="5515" spans="1:9">
      <c r="A5515">
        <v>5514</v>
      </c>
      <c r="B5515">
        <v>427</v>
      </c>
      <c r="C5515">
        <v>7</v>
      </c>
      <c r="D5515">
        <v>90</v>
      </c>
      <c r="E5515" t="s">
        <v>6</v>
      </c>
      <c r="F5515">
        <v>33</v>
      </c>
      <c r="G5515" t="s">
        <v>2</v>
      </c>
      <c r="H5515" t="s">
        <v>18</v>
      </c>
      <c r="I5515" t="s">
        <v>22</v>
      </c>
    </row>
    <row r="5516" spans="1:9">
      <c r="A5516">
        <v>5515</v>
      </c>
      <c r="B5516">
        <v>2101</v>
      </c>
      <c r="C5516">
        <v>7</v>
      </c>
      <c r="D5516">
        <v>40</v>
      </c>
      <c r="E5516" t="s">
        <v>5</v>
      </c>
      <c r="F5516">
        <v>37</v>
      </c>
      <c r="G5516" t="s">
        <v>2</v>
      </c>
      <c r="H5516" t="s">
        <v>18</v>
      </c>
      <c r="I5516" t="s">
        <v>22</v>
      </c>
    </row>
    <row r="5517" spans="1:9">
      <c r="A5517">
        <v>5516</v>
      </c>
      <c r="B5517">
        <v>971</v>
      </c>
      <c r="C5517">
        <v>8</v>
      </c>
      <c r="D5517">
        <v>40</v>
      </c>
      <c r="E5517" t="s">
        <v>5</v>
      </c>
      <c r="F5517">
        <v>18</v>
      </c>
      <c r="G5517" t="s">
        <v>2</v>
      </c>
      <c r="H5517" t="s">
        <v>18</v>
      </c>
      <c r="I5517" t="s">
        <v>23</v>
      </c>
    </row>
    <row r="5518" spans="1:9">
      <c r="A5518">
        <v>5517</v>
      </c>
      <c r="B5518">
        <v>1293</v>
      </c>
      <c r="C5518">
        <v>8</v>
      </c>
      <c r="D5518">
        <v>90</v>
      </c>
      <c r="E5518" t="s">
        <v>6</v>
      </c>
      <c r="F5518">
        <v>33</v>
      </c>
      <c r="G5518" t="s">
        <v>2</v>
      </c>
      <c r="H5518" t="s">
        <v>18</v>
      </c>
      <c r="I5518" t="s">
        <v>23</v>
      </c>
    </row>
    <row r="5519" spans="1:9">
      <c r="A5519">
        <v>5518</v>
      </c>
      <c r="B5519">
        <v>1937</v>
      </c>
      <c r="C5519">
        <v>5</v>
      </c>
      <c r="D5519">
        <v>195</v>
      </c>
      <c r="E5519" t="s">
        <v>6</v>
      </c>
      <c r="F5519">
        <v>21</v>
      </c>
      <c r="G5519" t="s">
        <v>1</v>
      </c>
      <c r="H5519" t="s">
        <v>18</v>
      </c>
      <c r="I5519" t="s">
        <v>12</v>
      </c>
    </row>
    <row r="5520" spans="1:9">
      <c r="A5520">
        <v>5519</v>
      </c>
      <c r="B5520">
        <v>304</v>
      </c>
      <c r="C5520">
        <v>7</v>
      </c>
      <c r="D5520">
        <v>315</v>
      </c>
      <c r="E5520" t="s">
        <v>6</v>
      </c>
      <c r="F5520">
        <v>35</v>
      </c>
      <c r="G5520" t="s">
        <v>2</v>
      </c>
      <c r="H5520" t="s">
        <v>17</v>
      </c>
      <c r="I5520" t="s">
        <v>22</v>
      </c>
    </row>
    <row r="5521" spans="1:9">
      <c r="A5521">
        <v>5520</v>
      </c>
      <c r="B5521">
        <v>962</v>
      </c>
      <c r="C5521">
        <v>4</v>
      </c>
      <c r="D5521">
        <v>194</v>
      </c>
      <c r="E5521" t="s">
        <v>5</v>
      </c>
      <c r="F5521">
        <v>22</v>
      </c>
      <c r="G5521" t="s">
        <v>1</v>
      </c>
      <c r="H5521" t="s">
        <v>18</v>
      </c>
      <c r="I5521" t="s">
        <v>11</v>
      </c>
    </row>
    <row r="5522" spans="1:9">
      <c r="A5522">
        <v>5521</v>
      </c>
      <c r="B5522">
        <v>401</v>
      </c>
      <c r="C5522">
        <v>6</v>
      </c>
      <c r="D5522">
        <v>40</v>
      </c>
      <c r="E5522" t="s">
        <v>5</v>
      </c>
      <c r="F5522">
        <v>22</v>
      </c>
      <c r="G5522" t="s">
        <v>2</v>
      </c>
      <c r="H5522" t="s">
        <v>18</v>
      </c>
      <c r="I5522" t="s">
        <v>21</v>
      </c>
    </row>
    <row r="5523" spans="1:9">
      <c r="A5523">
        <v>5522</v>
      </c>
      <c r="B5523">
        <v>352</v>
      </c>
      <c r="C5523">
        <v>5</v>
      </c>
      <c r="D5523">
        <v>198</v>
      </c>
      <c r="E5523" t="s">
        <v>6</v>
      </c>
      <c r="F5523">
        <v>44</v>
      </c>
      <c r="G5523" t="s">
        <v>1</v>
      </c>
      <c r="H5523" t="s">
        <v>18</v>
      </c>
      <c r="I5523" t="s">
        <v>12</v>
      </c>
    </row>
    <row r="5524" spans="1:9">
      <c r="A5524">
        <v>5523</v>
      </c>
      <c r="B5524">
        <v>2044</v>
      </c>
      <c r="C5524">
        <v>1</v>
      </c>
      <c r="D5524">
        <v>181</v>
      </c>
      <c r="E5524" t="s">
        <v>5</v>
      </c>
      <c r="F5524">
        <v>33</v>
      </c>
      <c r="G5524" t="s">
        <v>1</v>
      </c>
      <c r="H5524" t="s">
        <v>18</v>
      </c>
      <c r="I5524" t="s">
        <v>8</v>
      </c>
    </row>
    <row r="5525" spans="1:9">
      <c r="A5525">
        <v>5524</v>
      </c>
      <c r="B5525">
        <v>648</v>
      </c>
      <c r="C5525">
        <v>1</v>
      </c>
      <c r="D5525">
        <v>187</v>
      </c>
      <c r="E5525" t="s">
        <v>5</v>
      </c>
      <c r="F5525">
        <v>24</v>
      </c>
      <c r="G5525" t="s">
        <v>1</v>
      </c>
      <c r="H5525" t="s">
        <v>18</v>
      </c>
      <c r="I5525" t="s">
        <v>8</v>
      </c>
    </row>
    <row r="5526" spans="1:9">
      <c r="A5526">
        <v>5525</v>
      </c>
      <c r="B5526">
        <v>1515</v>
      </c>
      <c r="C5526">
        <v>8</v>
      </c>
      <c r="D5526">
        <v>40</v>
      </c>
      <c r="E5526" t="s">
        <v>5</v>
      </c>
      <c r="F5526">
        <v>32</v>
      </c>
      <c r="G5526" t="s">
        <v>2</v>
      </c>
      <c r="H5526" t="s">
        <v>18</v>
      </c>
      <c r="I5526" t="s">
        <v>23</v>
      </c>
    </row>
    <row r="5527" spans="1:9">
      <c r="A5527">
        <v>5526</v>
      </c>
      <c r="B5527">
        <v>937</v>
      </c>
      <c r="C5527">
        <v>4</v>
      </c>
      <c r="D5527">
        <v>143</v>
      </c>
      <c r="E5527" t="s">
        <v>6</v>
      </c>
      <c r="F5527">
        <v>24</v>
      </c>
      <c r="G5527" t="s">
        <v>1</v>
      </c>
      <c r="H5527" t="s">
        <v>18</v>
      </c>
      <c r="I5527" t="s">
        <v>11</v>
      </c>
    </row>
    <row r="5528" spans="1:9">
      <c r="A5528">
        <v>5527</v>
      </c>
      <c r="B5528">
        <v>716</v>
      </c>
      <c r="C5528">
        <v>3</v>
      </c>
      <c r="D5528">
        <v>183</v>
      </c>
      <c r="E5528" t="s">
        <v>6</v>
      </c>
      <c r="F5528">
        <v>23</v>
      </c>
      <c r="G5528" t="s">
        <v>1</v>
      </c>
      <c r="H5528" t="s">
        <v>18</v>
      </c>
      <c r="I5528" t="s">
        <v>10</v>
      </c>
    </row>
    <row r="5529" spans="1:9">
      <c r="A5529">
        <v>5528</v>
      </c>
      <c r="B5529">
        <v>2054</v>
      </c>
      <c r="C5529">
        <v>3</v>
      </c>
      <c r="D5529">
        <v>207</v>
      </c>
      <c r="E5529" t="s">
        <v>6</v>
      </c>
      <c r="F5529">
        <v>35</v>
      </c>
      <c r="G5529" t="s">
        <v>1</v>
      </c>
      <c r="H5529" t="s">
        <v>17</v>
      </c>
      <c r="I5529" t="s">
        <v>10</v>
      </c>
    </row>
    <row r="5530" spans="1:9">
      <c r="A5530">
        <v>5529</v>
      </c>
      <c r="B5530">
        <v>2123</v>
      </c>
      <c r="C5530">
        <v>6</v>
      </c>
      <c r="D5530">
        <v>90</v>
      </c>
      <c r="E5530" t="s">
        <v>5</v>
      </c>
      <c r="F5530">
        <v>35</v>
      </c>
      <c r="G5530" t="s">
        <v>2</v>
      </c>
      <c r="H5530" t="s">
        <v>18</v>
      </c>
      <c r="I5530" t="s">
        <v>21</v>
      </c>
    </row>
    <row r="5531" spans="1:9">
      <c r="A5531">
        <v>5530</v>
      </c>
      <c r="B5531">
        <v>207</v>
      </c>
      <c r="C5531">
        <v>2</v>
      </c>
      <c r="D5531">
        <v>90</v>
      </c>
      <c r="E5531" t="s">
        <v>5</v>
      </c>
      <c r="F5531">
        <v>22</v>
      </c>
      <c r="G5531" t="s">
        <v>1</v>
      </c>
      <c r="H5531" t="s">
        <v>18</v>
      </c>
      <c r="I5531" t="s">
        <v>9</v>
      </c>
    </row>
    <row r="5532" spans="1:9">
      <c r="A5532">
        <v>5531</v>
      </c>
      <c r="B5532">
        <v>1636</v>
      </c>
      <c r="C5532">
        <v>3</v>
      </c>
      <c r="D5532">
        <v>158</v>
      </c>
      <c r="E5532" t="s">
        <v>5</v>
      </c>
      <c r="F5532">
        <v>45</v>
      </c>
      <c r="G5532" t="s">
        <v>1</v>
      </c>
      <c r="H5532" t="s">
        <v>18</v>
      </c>
      <c r="I5532" t="s">
        <v>10</v>
      </c>
    </row>
    <row r="5533" spans="1:9">
      <c r="A5533">
        <v>5532</v>
      </c>
      <c r="B5533">
        <v>49</v>
      </c>
      <c r="C5533">
        <v>6</v>
      </c>
      <c r="D5533">
        <v>90</v>
      </c>
      <c r="E5533" t="s">
        <v>5</v>
      </c>
      <c r="F5533">
        <v>24</v>
      </c>
      <c r="G5533" t="s">
        <v>2</v>
      </c>
      <c r="H5533" t="s">
        <v>18</v>
      </c>
      <c r="I5533" t="s">
        <v>21</v>
      </c>
    </row>
    <row r="5534" spans="1:9">
      <c r="A5534">
        <v>5533</v>
      </c>
      <c r="B5534">
        <v>999</v>
      </c>
      <c r="C5534">
        <v>5</v>
      </c>
      <c r="D5534">
        <v>159</v>
      </c>
      <c r="E5534" t="s">
        <v>5</v>
      </c>
      <c r="F5534">
        <v>28</v>
      </c>
      <c r="G5534" t="s">
        <v>1</v>
      </c>
      <c r="H5534" t="s">
        <v>18</v>
      </c>
      <c r="I5534" t="s">
        <v>12</v>
      </c>
    </row>
    <row r="5535" spans="1:9">
      <c r="A5535">
        <v>5534</v>
      </c>
      <c r="B5535">
        <v>1073</v>
      </c>
      <c r="C5535">
        <v>4</v>
      </c>
      <c r="D5535">
        <v>139</v>
      </c>
      <c r="E5535" t="s">
        <v>5</v>
      </c>
      <c r="F5535">
        <v>30</v>
      </c>
      <c r="G5535" t="s">
        <v>1</v>
      </c>
      <c r="H5535" t="s">
        <v>17</v>
      </c>
      <c r="I5535" t="s">
        <v>11</v>
      </c>
    </row>
    <row r="5536" spans="1:9">
      <c r="A5536">
        <v>5535</v>
      </c>
      <c r="B5536">
        <v>950</v>
      </c>
      <c r="C5536">
        <v>5</v>
      </c>
      <c r="D5536">
        <v>97</v>
      </c>
      <c r="E5536" t="s">
        <v>5</v>
      </c>
      <c r="F5536">
        <v>19</v>
      </c>
      <c r="G5536" t="s">
        <v>1</v>
      </c>
      <c r="H5536" t="s">
        <v>18</v>
      </c>
      <c r="I5536" t="s">
        <v>12</v>
      </c>
    </row>
    <row r="5537" spans="1:9">
      <c r="A5537">
        <v>5536</v>
      </c>
      <c r="B5537">
        <v>431</v>
      </c>
      <c r="C5537">
        <v>2</v>
      </c>
      <c r="D5537">
        <v>137</v>
      </c>
      <c r="E5537" t="s">
        <v>6</v>
      </c>
      <c r="F5537">
        <v>23</v>
      </c>
      <c r="G5537" t="s">
        <v>1</v>
      </c>
      <c r="H5537" t="s">
        <v>17</v>
      </c>
      <c r="I5537" t="s">
        <v>9</v>
      </c>
    </row>
    <row r="5538" spans="1:9">
      <c r="A5538">
        <v>5537</v>
      </c>
      <c r="B5538">
        <v>1733</v>
      </c>
      <c r="C5538">
        <v>7</v>
      </c>
      <c r="D5538">
        <v>40</v>
      </c>
      <c r="E5538" t="s">
        <v>5</v>
      </c>
      <c r="F5538">
        <v>25</v>
      </c>
      <c r="G5538" t="s">
        <v>2</v>
      </c>
      <c r="H5538" t="s">
        <v>18</v>
      </c>
      <c r="I5538" t="s">
        <v>22</v>
      </c>
    </row>
    <row r="5539" spans="1:9">
      <c r="A5539">
        <v>5538</v>
      </c>
      <c r="B5539">
        <v>686</v>
      </c>
      <c r="C5539">
        <v>5</v>
      </c>
      <c r="D5539">
        <v>230</v>
      </c>
      <c r="E5539" t="s">
        <v>6</v>
      </c>
      <c r="F5539">
        <v>18</v>
      </c>
      <c r="G5539" t="s">
        <v>1</v>
      </c>
      <c r="H5539" t="s">
        <v>17</v>
      </c>
      <c r="I5539" t="s">
        <v>12</v>
      </c>
    </row>
    <row r="5540" spans="1:9">
      <c r="A5540">
        <v>5539</v>
      </c>
      <c r="B5540">
        <v>1357</v>
      </c>
      <c r="C5540">
        <v>3</v>
      </c>
      <c r="D5540">
        <v>177</v>
      </c>
      <c r="E5540" t="s">
        <v>6</v>
      </c>
      <c r="F5540">
        <v>18</v>
      </c>
      <c r="G5540" t="s">
        <v>1</v>
      </c>
      <c r="H5540" t="s">
        <v>18</v>
      </c>
      <c r="I5540" t="s">
        <v>10</v>
      </c>
    </row>
    <row r="5541" spans="1:9">
      <c r="A5541">
        <v>5540</v>
      </c>
      <c r="B5541">
        <v>987</v>
      </c>
      <c r="C5541">
        <v>5</v>
      </c>
      <c r="D5541">
        <v>166</v>
      </c>
      <c r="E5541" t="s">
        <v>6</v>
      </c>
      <c r="F5541">
        <v>30</v>
      </c>
      <c r="G5541" t="s">
        <v>1</v>
      </c>
      <c r="H5541" t="s">
        <v>17</v>
      </c>
      <c r="I5541" t="s">
        <v>12</v>
      </c>
    </row>
    <row r="5542" spans="1:9">
      <c r="A5542">
        <v>5541</v>
      </c>
      <c r="B5542">
        <v>2093</v>
      </c>
      <c r="C5542">
        <v>8</v>
      </c>
      <c r="D5542">
        <v>90</v>
      </c>
      <c r="E5542" t="s">
        <v>6</v>
      </c>
      <c r="F5542">
        <v>22</v>
      </c>
      <c r="G5542" t="s">
        <v>2</v>
      </c>
      <c r="H5542" t="s">
        <v>18</v>
      </c>
      <c r="I5542" t="s">
        <v>23</v>
      </c>
    </row>
    <row r="5543" spans="1:9">
      <c r="A5543">
        <v>5542</v>
      </c>
      <c r="B5543">
        <v>1103</v>
      </c>
      <c r="C5543">
        <v>2</v>
      </c>
      <c r="D5543">
        <v>121</v>
      </c>
      <c r="E5543" t="s">
        <v>5</v>
      </c>
      <c r="F5543">
        <v>20</v>
      </c>
      <c r="G5543" t="s">
        <v>1</v>
      </c>
      <c r="H5543" t="s">
        <v>18</v>
      </c>
      <c r="I5543" t="s">
        <v>9</v>
      </c>
    </row>
    <row r="5544" spans="1:9">
      <c r="A5544">
        <v>5543</v>
      </c>
      <c r="B5544">
        <v>1050</v>
      </c>
      <c r="C5544">
        <v>7</v>
      </c>
      <c r="D5544">
        <v>40</v>
      </c>
      <c r="E5544" t="s">
        <v>5</v>
      </c>
      <c r="F5544">
        <v>29</v>
      </c>
      <c r="G5544" t="s">
        <v>2</v>
      </c>
      <c r="H5544" t="s">
        <v>18</v>
      </c>
      <c r="I5544" t="s">
        <v>22</v>
      </c>
    </row>
    <row r="5545" spans="1:9">
      <c r="A5545">
        <v>5544</v>
      </c>
      <c r="B5545">
        <v>1967</v>
      </c>
      <c r="C5545">
        <v>5</v>
      </c>
      <c r="D5545">
        <v>90</v>
      </c>
      <c r="E5545" t="s">
        <v>5</v>
      </c>
      <c r="F5545">
        <v>25</v>
      </c>
      <c r="G5545" t="s">
        <v>1</v>
      </c>
      <c r="H5545" t="s">
        <v>18</v>
      </c>
      <c r="I5545" t="s">
        <v>12</v>
      </c>
    </row>
    <row r="5546" spans="1:9">
      <c r="A5546">
        <v>5545</v>
      </c>
      <c r="B5546">
        <v>411</v>
      </c>
      <c r="C5546">
        <v>9</v>
      </c>
      <c r="D5546">
        <v>339</v>
      </c>
      <c r="E5546" t="s">
        <v>5</v>
      </c>
      <c r="F5546">
        <v>29</v>
      </c>
      <c r="G5546" t="s">
        <v>2</v>
      </c>
      <c r="H5546" t="s">
        <v>17</v>
      </c>
      <c r="I5546" t="s">
        <v>24</v>
      </c>
    </row>
    <row r="5547" spans="1:9">
      <c r="A5547">
        <v>5546</v>
      </c>
      <c r="B5547">
        <v>970</v>
      </c>
      <c r="C5547">
        <v>5</v>
      </c>
      <c r="D5547">
        <v>178</v>
      </c>
      <c r="E5547" t="s">
        <v>6</v>
      </c>
      <c r="F5547">
        <v>24</v>
      </c>
      <c r="G5547" t="s">
        <v>1</v>
      </c>
      <c r="H5547" t="s">
        <v>18</v>
      </c>
      <c r="I5547" t="s">
        <v>12</v>
      </c>
    </row>
    <row r="5548" spans="1:9">
      <c r="A5548">
        <v>5547</v>
      </c>
      <c r="B5548">
        <v>2124</v>
      </c>
      <c r="C5548">
        <v>1</v>
      </c>
      <c r="D5548">
        <v>186</v>
      </c>
      <c r="E5548" t="s">
        <v>6</v>
      </c>
      <c r="F5548">
        <v>27</v>
      </c>
      <c r="G5548" t="s">
        <v>1</v>
      </c>
      <c r="H5548" t="s">
        <v>18</v>
      </c>
      <c r="I5548" t="s">
        <v>8</v>
      </c>
    </row>
    <row r="5549" spans="1:9">
      <c r="A5549">
        <v>5548</v>
      </c>
      <c r="B5549">
        <v>1916</v>
      </c>
      <c r="C5549">
        <v>6</v>
      </c>
      <c r="D5549">
        <v>40</v>
      </c>
      <c r="E5549" t="s">
        <v>6</v>
      </c>
      <c r="F5549">
        <v>26</v>
      </c>
      <c r="G5549" t="s">
        <v>2</v>
      </c>
      <c r="H5549" t="s">
        <v>18</v>
      </c>
      <c r="I5549" t="s">
        <v>21</v>
      </c>
    </row>
    <row r="5550" spans="1:9">
      <c r="A5550">
        <v>5549</v>
      </c>
      <c r="B5550">
        <v>2007</v>
      </c>
      <c r="C5550">
        <v>3</v>
      </c>
      <c r="D5550">
        <v>90</v>
      </c>
      <c r="E5550" t="s">
        <v>5</v>
      </c>
      <c r="F5550">
        <v>27</v>
      </c>
      <c r="G5550" t="s">
        <v>1</v>
      </c>
      <c r="H5550" t="s">
        <v>18</v>
      </c>
      <c r="I5550" t="s">
        <v>10</v>
      </c>
    </row>
    <row r="5551" spans="1:9">
      <c r="A5551">
        <v>5550</v>
      </c>
      <c r="B5551">
        <v>1425</v>
      </c>
      <c r="C5551">
        <v>5</v>
      </c>
      <c r="D5551">
        <v>130</v>
      </c>
      <c r="E5551" t="s">
        <v>5</v>
      </c>
      <c r="F5551">
        <v>28</v>
      </c>
      <c r="G5551" t="s">
        <v>1</v>
      </c>
      <c r="H5551" t="s">
        <v>18</v>
      </c>
      <c r="I5551" t="s">
        <v>12</v>
      </c>
    </row>
    <row r="5552" spans="1:9">
      <c r="A5552">
        <v>5551</v>
      </c>
      <c r="B5552">
        <v>1792</v>
      </c>
      <c r="C5552">
        <v>3</v>
      </c>
      <c r="D5552">
        <v>176</v>
      </c>
      <c r="E5552" t="s">
        <v>6</v>
      </c>
      <c r="F5552">
        <v>30</v>
      </c>
      <c r="G5552" t="s">
        <v>1</v>
      </c>
      <c r="H5552" t="s">
        <v>18</v>
      </c>
      <c r="I5552" t="s">
        <v>10</v>
      </c>
    </row>
    <row r="5553" spans="1:9">
      <c r="A5553">
        <v>5552</v>
      </c>
      <c r="B5553">
        <v>263</v>
      </c>
      <c r="C5553">
        <v>9</v>
      </c>
      <c r="D5553">
        <v>334</v>
      </c>
      <c r="E5553" t="s">
        <v>5</v>
      </c>
      <c r="F5553">
        <v>26</v>
      </c>
      <c r="G5553" t="s">
        <v>2</v>
      </c>
      <c r="H5553" t="s">
        <v>18</v>
      </c>
      <c r="I5553" t="s">
        <v>24</v>
      </c>
    </row>
    <row r="5554" spans="1:9">
      <c r="A5554">
        <v>5553</v>
      </c>
      <c r="B5554">
        <v>633</v>
      </c>
      <c r="C5554">
        <v>5</v>
      </c>
      <c r="D5554">
        <v>235</v>
      </c>
      <c r="E5554" t="s">
        <v>5</v>
      </c>
      <c r="F5554">
        <v>25</v>
      </c>
      <c r="G5554" t="s">
        <v>1</v>
      </c>
      <c r="H5554" t="s">
        <v>17</v>
      </c>
      <c r="I5554" t="s">
        <v>12</v>
      </c>
    </row>
    <row r="5555" spans="1:9">
      <c r="A5555">
        <v>5554</v>
      </c>
      <c r="B5555">
        <v>772</v>
      </c>
      <c r="C5555">
        <v>1</v>
      </c>
      <c r="D5555">
        <v>129</v>
      </c>
      <c r="E5555" t="s">
        <v>6</v>
      </c>
      <c r="F5555">
        <v>23</v>
      </c>
      <c r="G5555" t="s">
        <v>1</v>
      </c>
      <c r="H5555" t="s">
        <v>17</v>
      </c>
      <c r="I5555" t="s">
        <v>8</v>
      </c>
    </row>
    <row r="5556" spans="1:9">
      <c r="A5556">
        <v>5555</v>
      </c>
      <c r="B5556">
        <v>1429</v>
      </c>
      <c r="C5556">
        <v>9</v>
      </c>
      <c r="D5556">
        <v>247</v>
      </c>
      <c r="E5556" t="s">
        <v>5</v>
      </c>
      <c r="F5556">
        <v>39</v>
      </c>
      <c r="G5556" t="s">
        <v>2</v>
      </c>
      <c r="H5556" t="s">
        <v>18</v>
      </c>
      <c r="I5556" t="s">
        <v>24</v>
      </c>
    </row>
    <row r="5557" spans="1:9">
      <c r="A5557">
        <v>5556</v>
      </c>
      <c r="B5557">
        <v>819</v>
      </c>
      <c r="C5557">
        <v>6</v>
      </c>
      <c r="D5557">
        <v>40</v>
      </c>
      <c r="E5557" t="s">
        <v>5</v>
      </c>
      <c r="F5557">
        <v>33</v>
      </c>
      <c r="G5557" t="s">
        <v>2</v>
      </c>
      <c r="H5557" t="s">
        <v>18</v>
      </c>
      <c r="I5557" t="s">
        <v>21</v>
      </c>
    </row>
    <row r="5558" spans="1:9">
      <c r="A5558">
        <v>5557</v>
      </c>
      <c r="B5558">
        <v>1783</v>
      </c>
      <c r="C5558">
        <v>9</v>
      </c>
      <c r="D5558">
        <v>40</v>
      </c>
      <c r="E5558" t="s">
        <v>6</v>
      </c>
      <c r="F5558">
        <v>33</v>
      </c>
      <c r="G5558" t="s">
        <v>2</v>
      </c>
      <c r="H5558" t="s">
        <v>18</v>
      </c>
      <c r="I5558" t="s">
        <v>24</v>
      </c>
    </row>
    <row r="5559" spans="1:9">
      <c r="A5559">
        <v>5558</v>
      </c>
      <c r="B5559">
        <v>2037</v>
      </c>
      <c r="C5559">
        <v>2</v>
      </c>
      <c r="D5559">
        <v>90</v>
      </c>
      <c r="E5559" t="s">
        <v>5</v>
      </c>
      <c r="F5559">
        <v>35</v>
      </c>
      <c r="G5559" t="s">
        <v>1</v>
      </c>
      <c r="H5559" t="s">
        <v>18</v>
      </c>
      <c r="I5559" t="s">
        <v>9</v>
      </c>
    </row>
    <row r="5560" spans="1:9">
      <c r="A5560">
        <v>5559</v>
      </c>
      <c r="B5560">
        <v>447</v>
      </c>
      <c r="C5560">
        <v>8</v>
      </c>
      <c r="D5560">
        <v>224</v>
      </c>
      <c r="E5560" t="s">
        <v>6</v>
      </c>
      <c r="F5560">
        <v>24</v>
      </c>
      <c r="G5560" t="s">
        <v>2</v>
      </c>
      <c r="H5560" t="s">
        <v>18</v>
      </c>
      <c r="I5560" t="s">
        <v>23</v>
      </c>
    </row>
    <row r="5561" spans="1:9">
      <c r="A5561">
        <v>5560</v>
      </c>
      <c r="B5561">
        <v>1559</v>
      </c>
      <c r="C5561">
        <v>1</v>
      </c>
      <c r="D5561">
        <v>100</v>
      </c>
      <c r="E5561" t="s">
        <v>6</v>
      </c>
      <c r="F5561">
        <v>27</v>
      </c>
      <c r="G5561" t="s">
        <v>1</v>
      </c>
      <c r="H5561" t="s">
        <v>18</v>
      </c>
      <c r="I5561" t="s">
        <v>8</v>
      </c>
    </row>
    <row r="5562" spans="1:9">
      <c r="A5562">
        <v>5561</v>
      </c>
      <c r="B5562">
        <v>1016</v>
      </c>
      <c r="C5562">
        <v>3</v>
      </c>
      <c r="D5562">
        <v>129</v>
      </c>
      <c r="E5562" t="s">
        <v>5</v>
      </c>
      <c r="F5562">
        <v>34</v>
      </c>
      <c r="G5562" t="s">
        <v>1</v>
      </c>
      <c r="H5562" t="s">
        <v>17</v>
      </c>
      <c r="I5562" t="s">
        <v>10</v>
      </c>
    </row>
    <row r="5563" spans="1:9">
      <c r="A5563">
        <v>5562</v>
      </c>
      <c r="B5563">
        <v>1539</v>
      </c>
      <c r="C5563">
        <v>2</v>
      </c>
      <c r="D5563">
        <v>104</v>
      </c>
      <c r="E5563" t="s">
        <v>6</v>
      </c>
      <c r="F5563">
        <v>18</v>
      </c>
      <c r="G5563" t="s">
        <v>1</v>
      </c>
      <c r="H5563" t="s">
        <v>18</v>
      </c>
      <c r="I5563" t="s">
        <v>9</v>
      </c>
    </row>
    <row r="5564" spans="1:9">
      <c r="A5564">
        <v>5563</v>
      </c>
      <c r="B5564">
        <v>1934</v>
      </c>
      <c r="C5564">
        <v>6</v>
      </c>
      <c r="D5564">
        <v>372</v>
      </c>
      <c r="E5564" t="s">
        <v>5</v>
      </c>
      <c r="F5564">
        <v>37</v>
      </c>
      <c r="G5564" t="s">
        <v>2</v>
      </c>
      <c r="H5564" t="s">
        <v>17</v>
      </c>
      <c r="I5564" t="s">
        <v>21</v>
      </c>
    </row>
    <row r="5565" spans="1:9">
      <c r="A5565">
        <v>5564</v>
      </c>
      <c r="B5565">
        <v>1205</v>
      </c>
      <c r="C5565">
        <v>3</v>
      </c>
      <c r="D5565">
        <v>90</v>
      </c>
      <c r="E5565" t="s">
        <v>5</v>
      </c>
      <c r="F5565">
        <v>24</v>
      </c>
      <c r="G5565" t="s">
        <v>1</v>
      </c>
      <c r="H5565" t="s">
        <v>18</v>
      </c>
      <c r="I5565" t="s">
        <v>10</v>
      </c>
    </row>
    <row r="5566" spans="1:9">
      <c r="A5566">
        <v>5565</v>
      </c>
      <c r="B5566">
        <v>1806</v>
      </c>
      <c r="C5566">
        <v>6</v>
      </c>
      <c r="D5566">
        <v>40</v>
      </c>
      <c r="E5566" t="s">
        <v>5</v>
      </c>
      <c r="F5566">
        <v>35</v>
      </c>
      <c r="G5566" t="s">
        <v>2</v>
      </c>
      <c r="H5566" t="s">
        <v>18</v>
      </c>
      <c r="I5566" t="s">
        <v>21</v>
      </c>
    </row>
    <row r="5567" spans="1:9">
      <c r="A5567">
        <v>5566</v>
      </c>
      <c r="B5567">
        <v>1915</v>
      </c>
      <c r="C5567">
        <v>4</v>
      </c>
      <c r="D5567">
        <v>90</v>
      </c>
      <c r="E5567" t="s">
        <v>5</v>
      </c>
      <c r="F5567">
        <v>25</v>
      </c>
      <c r="G5567" t="s">
        <v>1</v>
      </c>
      <c r="H5567" t="s">
        <v>18</v>
      </c>
      <c r="I5567" t="s">
        <v>11</v>
      </c>
    </row>
    <row r="5568" spans="1:9">
      <c r="A5568">
        <v>5567</v>
      </c>
      <c r="B5568">
        <v>889</v>
      </c>
      <c r="C5568">
        <v>5</v>
      </c>
      <c r="D5568">
        <v>185</v>
      </c>
      <c r="E5568" t="s">
        <v>5</v>
      </c>
      <c r="F5568">
        <v>35</v>
      </c>
      <c r="G5568" t="s">
        <v>1</v>
      </c>
      <c r="H5568" t="s">
        <v>18</v>
      </c>
      <c r="I5568" t="s">
        <v>12</v>
      </c>
    </row>
    <row r="5569" spans="1:9">
      <c r="A5569">
        <v>5568</v>
      </c>
      <c r="B5569">
        <v>1526</v>
      </c>
      <c r="C5569">
        <v>1</v>
      </c>
      <c r="D5569">
        <v>90</v>
      </c>
      <c r="E5569" t="s">
        <v>5</v>
      </c>
      <c r="F5569">
        <v>35</v>
      </c>
      <c r="G5569" t="s">
        <v>1</v>
      </c>
      <c r="H5569" t="s">
        <v>18</v>
      </c>
      <c r="I5569" t="s">
        <v>8</v>
      </c>
    </row>
    <row r="5570" spans="1:9">
      <c r="A5570">
        <v>5569</v>
      </c>
      <c r="B5570">
        <v>642</v>
      </c>
      <c r="C5570">
        <v>5</v>
      </c>
      <c r="D5570">
        <v>141</v>
      </c>
      <c r="E5570" t="s">
        <v>5</v>
      </c>
      <c r="F5570">
        <v>25</v>
      </c>
      <c r="G5570" t="s">
        <v>1</v>
      </c>
      <c r="H5570" t="s">
        <v>17</v>
      </c>
      <c r="I5570" t="s">
        <v>12</v>
      </c>
    </row>
    <row r="5571" spans="1:9">
      <c r="A5571">
        <v>5570</v>
      </c>
      <c r="B5571">
        <v>849</v>
      </c>
      <c r="C5571">
        <v>2</v>
      </c>
      <c r="D5571">
        <v>90</v>
      </c>
      <c r="E5571" t="s">
        <v>5</v>
      </c>
      <c r="F5571">
        <v>27</v>
      </c>
      <c r="G5571" t="s">
        <v>1</v>
      </c>
      <c r="H5571" t="s">
        <v>18</v>
      </c>
      <c r="I5571" t="s">
        <v>9</v>
      </c>
    </row>
    <row r="5572" spans="1:9">
      <c r="A5572">
        <v>5571</v>
      </c>
      <c r="B5572">
        <v>1295</v>
      </c>
      <c r="C5572">
        <v>6</v>
      </c>
      <c r="D5572">
        <v>40</v>
      </c>
      <c r="E5572" t="s">
        <v>6</v>
      </c>
      <c r="F5572">
        <v>32</v>
      </c>
      <c r="G5572" t="s">
        <v>2</v>
      </c>
      <c r="H5572" t="s">
        <v>18</v>
      </c>
      <c r="I5572" t="s">
        <v>21</v>
      </c>
    </row>
    <row r="5573" spans="1:9">
      <c r="A5573">
        <v>5572</v>
      </c>
      <c r="B5573">
        <v>1400</v>
      </c>
      <c r="C5573">
        <v>4</v>
      </c>
      <c r="D5573">
        <v>238</v>
      </c>
      <c r="E5573" t="s">
        <v>6</v>
      </c>
      <c r="F5573">
        <v>20</v>
      </c>
      <c r="G5573" t="s">
        <v>1</v>
      </c>
      <c r="H5573" t="s">
        <v>18</v>
      </c>
      <c r="I5573" t="s">
        <v>11</v>
      </c>
    </row>
    <row r="5574" spans="1:9">
      <c r="A5574">
        <v>5573</v>
      </c>
      <c r="B5574">
        <v>1809</v>
      </c>
      <c r="C5574">
        <v>1</v>
      </c>
      <c r="D5574">
        <v>85</v>
      </c>
      <c r="E5574" t="s">
        <v>6</v>
      </c>
      <c r="F5574">
        <v>25</v>
      </c>
      <c r="G5574" t="s">
        <v>1</v>
      </c>
      <c r="H5574" t="s">
        <v>18</v>
      </c>
      <c r="I5574" t="s">
        <v>8</v>
      </c>
    </row>
    <row r="5575" spans="1:9">
      <c r="A5575">
        <v>5574</v>
      </c>
      <c r="B5575">
        <v>1921</v>
      </c>
      <c r="C5575">
        <v>5</v>
      </c>
      <c r="D5575">
        <v>196</v>
      </c>
      <c r="E5575" t="s">
        <v>5</v>
      </c>
      <c r="F5575">
        <v>27</v>
      </c>
      <c r="G5575" t="s">
        <v>1</v>
      </c>
      <c r="H5575" t="s">
        <v>18</v>
      </c>
      <c r="I5575" t="s">
        <v>12</v>
      </c>
    </row>
    <row r="5576" spans="1:9">
      <c r="A5576">
        <v>5575</v>
      </c>
      <c r="B5576">
        <v>834</v>
      </c>
      <c r="C5576">
        <v>1</v>
      </c>
      <c r="D5576">
        <v>90</v>
      </c>
      <c r="E5576" t="s">
        <v>6</v>
      </c>
      <c r="F5576">
        <v>27</v>
      </c>
      <c r="G5576" t="s">
        <v>1</v>
      </c>
      <c r="H5576" t="s">
        <v>18</v>
      </c>
      <c r="I5576" t="s">
        <v>8</v>
      </c>
    </row>
    <row r="5577" spans="1:9">
      <c r="A5577">
        <v>5576</v>
      </c>
      <c r="B5577">
        <v>1941</v>
      </c>
      <c r="C5577">
        <v>3</v>
      </c>
      <c r="D5577">
        <v>90</v>
      </c>
      <c r="E5577" t="s">
        <v>6</v>
      </c>
      <c r="F5577">
        <v>33</v>
      </c>
      <c r="G5577" t="s">
        <v>1</v>
      </c>
      <c r="H5577" t="s">
        <v>18</v>
      </c>
      <c r="I5577" t="s">
        <v>10</v>
      </c>
    </row>
    <row r="5578" spans="1:9">
      <c r="A5578">
        <v>5577</v>
      </c>
      <c r="B5578">
        <v>1857</v>
      </c>
      <c r="C5578">
        <v>7</v>
      </c>
      <c r="D5578">
        <v>40</v>
      </c>
      <c r="E5578" t="s">
        <v>6</v>
      </c>
      <c r="F5578">
        <v>18</v>
      </c>
      <c r="G5578" t="s">
        <v>2</v>
      </c>
      <c r="H5578" t="s">
        <v>18</v>
      </c>
      <c r="I5578" t="s">
        <v>22</v>
      </c>
    </row>
    <row r="5579" spans="1:9">
      <c r="A5579">
        <v>5578</v>
      </c>
      <c r="B5579">
        <v>1503</v>
      </c>
      <c r="C5579">
        <v>7</v>
      </c>
      <c r="D5579">
        <v>40</v>
      </c>
      <c r="E5579" t="s">
        <v>6</v>
      </c>
      <c r="F5579">
        <v>26</v>
      </c>
      <c r="G5579" t="s">
        <v>2</v>
      </c>
      <c r="H5579" t="s">
        <v>18</v>
      </c>
      <c r="I5579" t="s">
        <v>22</v>
      </c>
    </row>
    <row r="5580" spans="1:9">
      <c r="A5580">
        <v>5579</v>
      </c>
      <c r="B5580">
        <v>1289</v>
      </c>
      <c r="C5580">
        <v>4</v>
      </c>
      <c r="D5580">
        <v>185</v>
      </c>
      <c r="E5580" t="s">
        <v>5</v>
      </c>
      <c r="F5580">
        <v>28</v>
      </c>
      <c r="G5580" t="s">
        <v>1</v>
      </c>
      <c r="H5580" t="s">
        <v>18</v>
      </c>
      <c r="I5580" t="s">
        <v>11</v>
      </c>
    </row>
    <row r="5581" spans="1:9">
      <c r="A5581">
        <v>5580</v>
      </c>
      <c r="B5581">
        <v>581</v>
      </c>
      <c r="C5581">
        <v>4</v>
      </c>
      <c r="D5581">
        <v>166</v>
      </c>
      <c r="E5581" t="s">
        <v>6</v>
      </c>
      <c r="F5581">
        <v>24</v>
      </c>
      <c r="G5581" t="s">
        <v>1</v>
      </c>
      <c r="H5581" t="s">
        <v>17</v>
      </c>
      <c r="I5581" t="s">
        <v>11</v>
      </c>
    </row>
    <row r="5582" spans="1:9">
      <c r="A5582">
        <v>5581</v>
      </c>
      <c r="B5582">
        <v>380</v>
      </c>
      <c r="C5582">
        <v>3</v>
      </c>
      <c r="D5582">
        <v>150</v>
      </c>
      <c r="E5582" t="s">
        <v>6</v>
      </c>
      <c r="F5582">
        <v>27</v>
      </c>
      <c r="G5582" t="s">
        <v>1</v>
      </c>
      <c r="H5582" t="s">
        <v>17</v>
      </c>
      <c r="I5582" t="s">
        <v>10</v>
      </c>
    </row>
    <row r="5583" spans="1:9">
      <c r="A5583">
        <v>5582</v>
      </c>
      <c r="B5583">
        <v>1171</v>
      </c>
      <c r="C5583">
        <v>6</v>
      </c>
      <c r="D5583">
        <v>90</v>
      </c>
      <c r="E5583" t="s">
        <v>6</v>
      </c>
      <c r="F5583">
        <v>25</v>
      </c>
      <c r="G5583" t="s">
        <v>2</v>
      </c>
      <c r="H5583" t="s">
        <v>18</v>
      </c>
      <c r="I5583" t="s">
        <v>21</v>
      </c>
    </row>
    <row r="5584" spans="1:9">
      <c r="A5584">
        <v>5583</v>
      </c>
      <c r="B5584">
        <v>965</v>
      </c>
      <c r="C5584">
        <v>1</v>
      </c>
      <c r="D5584">
        <v>177</v>
      </c>
      <c r="E5584" t="s">
        <v>6</v>
      </c>
      <c r="F5584">
        <v>25</v>
      </c>
      <c r="G5584" t="s">
        <v>1</v>
      </c>
      <c r="H5584" t="s">
        <v>18</v>
      </c>
      <c r="I5584" t="s">
        <v>8</v>
      </c>
    </row>
    <row r="5585" spans="1:9">
      <c r="A5585">
        <v>5584</v>
      </c>
      <c r="B5585">
        <v>545</v>
      </c>
      <c r="C5585">
        <v>4</v>
      </c>
      <c r="D5585">
        <v>90</v>
      </c>
      <c r="E5585" t="s">
        <v>5</v>
      </c>
      <c r="F5585">
        <v>31</v>
      </c>
      <c r="G5585" t="s">
        <v>1</v>
      </c>
      <c r="H5585" t="s">
        <v>18</v>
      </c>
      <c r="I5585" t="s">
        <v>11</v>
      </c>
    </row>
    <row r="5586" spans="1:9">
      <c r="A5586">
        <v>5585</v>
      </c>
      <c r="B5586">
        <v>1624</v>
      </c>
      <c r="C5586">
        <v>6</v>
      </c>
      <c r="D5586">
        <v>392</v>
      </c>
      <c r="E5586" t="s">
        <v>5</v>
      </c>
      <c r="F5586">
        <v>21</v>
      </c>
      <c r="G5586" t="s">
        <v>2</v>
      </c>
      <c r="H5586" t="s">
        <v>17</v>
      </c>
      <c r="I5586" t="s">
        <v>21</v>
      </c>
    </row>
    <row r="5587" spans="1:9">
      <c r="A5587">
        <v>5586</v>
      </c>
      <c r="B5587">
        <v>1918</v>
      </c>
      <c r="C5587">
        <v>1</v>
      </c>
      <c r="D5587">
        <v>90</v>
      </c>
      <c r="E5587" t="s">
        <v>6</v>
      </c>
      <c r="F5587">
        <v>29</v>
      </c>
      <c r="G5587" t="s">
        <v>1</v>
      </c>
      <c r="H5587" t="s">
        <v>18</v>
      </c>
      <c r="I5587" t="s">
        <v>8</v>
      </c>
    </row>
    <row r="5588" spans="1:9">
      <c r="A5588">
        <v>5587</v>
      </c>
      <c r="B5588">
        <v>279</v>
      </c>
      <c r="C5588">
        <v>2</v>
      </c>
      <c r="D5588">
        <v>249</v>
      </c>
      <c r="E5588" t="s">
        <v>6</v>
      </c>
      <c r="F5588">
        <v>35</v>
      </c>
      <c r="G5588" t="s">
        <v>1</v>
      </c>
      <c r="H5588" t="s">
        <v>18</v>
      </c>
      <c r="I5588" t="s">
        <v>9</v>
      </c>
    </row>
    <row r="5589" spans="1:9">
      <c r="A5589">
        <v>5588</v>
      </c>
      <c r="B5589">
        <v>1727</v>
      </c>
      <c r="C5589">
        <v>5</v>
      </c>
      <c r="D5589">
        <v>158</v>
      </c>
      <c r="E5589" t="s">
        <v>6</v>
      </c>
      <c r="F5589">
        <v>30</v>
      </c>
      <c r="G5589" t="s">
        <v>1</v>
      </c>
      <c r="H5589" t="s">
        <v>18</v>
      </c>
      <c r="I5589" t="s">
        <v>12</v>
      </c>
    </row>
    <row r="5590" spans="1:9">
      <c r="A5590">
        <v>5589</v>
      </c>
      <c r="B5590">
        <v>251</v>
      </c>
      <c r="C5590">
        <v>2</v>
      </c>
      <c r="D5590">
        <v>244</v>
      </c>
      <c r="E5590" t="s">
        <v>5</v>
      </c>
      <c r="F5590">
        <v>40</v>
      </c>
      <c r="G5590" t="s">
        <v>1</v>
      </c>
      <c r="H5590" t="s">
        <v>18</v>
      </c>
      <c r="I5590" t="s">
        <v>9</v>
      </c>
    </row>
    <row r="5591" spans="1:9">
      <c r="A5591">
        <v>5590</v>
      </c>
      <c r="B5591">
        <v>1404</v>
      </c>
      <c r="C5591">
        <v>3</v>
      </c>
      <c r="D5591">
        <v>224</v>
      </c>
      <c r="E5591" t="s">
        <v>6</v>
      </c>
      <c r="F5591">
        <v>35</v>
      </c>
      <c r="G5591" t="s">
        <v>1</v>
      </c>
      <c r="H5591" t="s">
        <v>18</v>
      </c>
      <c r="I5591" t="s">
        <v>10</v>
      </c>
    </row>
    <row r="5592" spans="1:9">
      <c r="A5592">
        <v>5591</v>
      </c>
      <c r="B5592">
        <v>567</v>
      </c>
      <c r="C5592">
        <v>4</v>
      </c>
      <c r="D5592">
        <v>171</v>
      </c>
      <c r="E5592" t="s">
        <v>5</v>
      </c>
      <c r="F5592">
        <v>30</v>
      </c>
      <c r="G5592" t="s">
        <v>1</v>
      </c>
      <c r="H5592" t="s">
        <v>17</v>
      </c>
      <c r="I5592" t="s">
        <v>11</v>
      </c>
    </row>
    <row r="5593" spans="1:9">
      <c r="A5593">
        <v>5592</v>
      </c>
      <c r="B5593">
        <v>1358</v>
      </c>
      <c r="C5593">
        <v>4</v>
      </c>
      <c r="D5593">
        <v>184</v>
      </c>
      <c r="E5593" t="s">
        <v>5</v>
      </c>
      <c r="F5593">
        <v>20</v>
      </c>
      <c r="G5593" t="s">
        <v>1</v>
      </c>
      <c r="H5593" t="s">
        <v>18</v>
      </c>
      <c r="I5593" t="s">
        <v>11</v>
      </c>
    </row>
    <row r="5594" spans="1:9">
      <c r="A5594">
        <v>5593</v>
      </c>
      <c r="B5594">
        <v>1721</v>
      </c>
      <c r="C5594">
        <v>8</v>
      </c>
      <c r="D5594">
        <v>216</v>
      </c>
      <c r="E5594" t="s">
        <v>6</v>
      </c>
      <c r="F5594">
        <v>35</v>
      </c>
      <c r="G5594" t="s">
        <v>2</v>
      </c>
      <c r="H5594" t="s">
        <v>17</v>
      </c>
      <c r="I5594" t="s">
        <v>23</v>
      </c>
    </row>
    <row r="5595" spans="1:9">
      <c r="A5595">
        <v>5594</v>
      </c>
      <c r="B5595">
        <v>1097</v>
      </c>
      <c r="C5595">
        <v>2</v>
      </c>
      <c r="D5595">
        <v>90</v>
      </c>
      <c r="E5595" t="s">
        <v>6</v>
      </c>
      <c r="F5595">
        <v>29</v>
      </c>
      <c r="G5595" t="s">
        <v>1</v>
      </c>
      <c r="H5595" t="s">
        <v>18</v>
      </c>
      <c r="I5595" t="s">
        <v>9</v>
      </c>
    </row>
    <row r="5596" spans="1:9">
      <c r="A5596">
        <v>5595</v>
      </c>
      <c r="B5596">
        <v>275</v>
      </c>
      <c r="C5596">
        <v>3</v>
      </c>
      <c r="D5596">
        <v>90</v>
      </c>
      <c r="E5596" t="s">
        <v>6</v>
      </c>
      <c r="F5596">
        <v>36</v>
      </c>
      <c r="G5596" t="s">
        <v>1</v>
      </c>
      <c r="H5596" t="s">
        <v>18</v>
      </c>
      <c r="I5596" t="s">
        <v>10</v>
      </c>
    </row>
    <row r="5597" spans="1:9">
      <c r="A5597">
        <v>5596</v>
      </c>
      <c r="B5597">
        <v>1123</v>
      </c>
      <c r="C5597">
        <v>8</v>
      </c>
      <c r="D5597">
        <v>40</v>
      </c>
      <c r="E5597" t="s">
        <v>6</v>
      </c>
      <c r="F5597">
        <v>30</v>
      </c>
      <c r="G5597" t="s">
        <v>2</v>
      </c>
      <c r="H5597" t="s">
        <v>18</v>
      </c>
      <c r="I5597" t="s">
        <v>23</v>
      </c>
    </row>
    <row r="5598" spans="1:9">
      <c r="A5598">
        <v>5597</v>
      </c>
      <c r="B5598">
        <v>542</v>
      </c>
      <c r="C5598">
        <v>5</v>
      </c>
      <c r="D5598">
        <v>120</v>
      </c>
      <c r="E5598" t="s">
        <v>5</v>
      </c>
      <c r="F5598">
        <v>35</v>
      </c>
      <c r="G5598" t="s">
        <v>1</v>
      </c>
      <c r="H5598" t="s">
        <v>17</v>
      </c>
      <c r="I5598" t="s">
        <v>12</v>
      </c>
    </row>
    <row r="5599" spans="1:9">
      <c r="A5599">
        <v>5598</v>
      </c>
      <c r="B5599">
        <v>1062</v>
      </c>
      <c r="C5599">
        <v>1</v>
      </c>
      <c r="D5599">
        <v>145</v>
      </c>
      <c r="E5599" t="s">
        <v>5</v>
      </c>
      <c r="F5599">
        <v>25</v>
      </c>
      <c r="G5599" t="s">
        <v>1</v>
      </c>
      <c r="H5599" t="s">
        <v>17</v>
      </c>
      <c r="I5599" t="s">
        <v>8</v>
      </c>
    </row>
    <row r="5600" spans="1:9">
      <c r="A5600">
        <v>5599</v>
      </c>
      <c r="B5600">
        <v>567</v>
      </c>
      <c r="C5600">
        <v>8</v>
      </c>
      <c r="D5600">
        <v>40</v>
      </c>
      <c r="E5600" t="s">
        <v>5</v>
      </c>
      <c r="F5600">
        <v>30</v>
      </c>
      <c r="G5600" t="s">
        <v>2</v>
      </c>
      <c r="H5600" t="s">
        <v>18</v>
      </c>
      <c r="I5600" t="s">
        <v>23</v>
      </c>
    </row>
    <row r="5601" spans="1:9">
      <c r="A5601">
        <v>5600</v>
      </c>
      <c r="B5601">
        <v>1867</v>
      </c>
      <c r="C5601">
        <v>2</v>
      </c>
      <c r="D5601">
        <v>90</v>
      </c>
      <c r="E5601" t="s">
        <v>6</v>
      </c>
      <c r="F5601">
        <v>32</v>
      </c>
      <c r="G5601" t="s">
        <v>1</v>
      </c>
      <c r="H5601" t="s">
        <v>18</v>
      </c>
      <c r="I5601" t="s">
        <v>9</v>
      </c>
    </row>
    <row r="5602" spans="1:9">
      <c r="A5602">
        <v>5601</v>
      </c>
      <c r="B5602">
        <v>1572</v>
      </c>
      <c r="C5602">
        <v>7</v>
      </c>
      <c r="D5602">
        <v>40</v>
      </c>
      <c r="E5602" t="s">
        <v>5</v>
      </c>
      <c r="F5602">
        <v>31</v>
      </c>
      <c r="G5602" t="s">
        <v>2</v>
      </c>
      <c r="H5602" t="s">
        <v>18</v>
      </c>
      <c r="I5602" t="s">
        <v>22</v>
      </c>
    </row>
    <row r="5603" spans="1:9">
      <c r="A5603">
        <v>5602</v>
      </c>
      <c r="B5603">
        <v>430</v>
      </c>
      <c r="C5603">
        <v>5</v>
      </c>
      <c r="D5603">
        <v>168</v>
      </c>
      <c r="E5603" t="s">
        <v>6</v>
      </c>
      <c r="F5603">
        <v>24</v>
      </c>
      <c r="G5603" t="s">
        <v>1</v>
      </c>
      <c r="H5603" t="s">
        <v>17</v>
      </c>
      <c r="I5603" t="s">
        <v>12</v>
      </c>
    </row>
    <row r="5604" spans="1:9">
      <c r="A5604">
        <v>5603</v>
      </c>
      <c r="B5604">
        <v>1926</v>
      </c>
      <c r="C5604">
        <v>2</v>
      </c>
      <c r="D5604">
        <v>90</v>
      </c>
      <c r="E5604" t="s">
        <v>5</v>
      </c>
      <c r="F5604">
        <v>37</v>
      </c>
      <c r="G5604" t="s">
        <v>1</v>
      </c>
      <c r="H5604" t="s">
        <v>18</v>
      </c>
      <c r="I5604" t="s">
        <v>9</v>
      </c>
    </row>
    <row r="5605" spans="1:9">
      <c r="A5605">
        <v>5604</v>
      </c>
      <c r="B5605">
        <v>2035</v>
      </c>
      <c r="C5605">
        <v>3</v>
      </c>
      <c r="D5605">
        <v>184</v>
      </c>
      <c r="E5605" t="s">
        <v>6</v>
      </c>
      <c r="F5605">
        <v>20</v>
      </c>
      <c r="G5605" t="s">
        <v>1</v>
      </c>
      <c r="H5605" t="s">
        <v>18</v>
      </c>
      <c r="I5605" t="s">
        <v>10</v>
      </c>
    </row>
    <row r="5606" spans="1:9">
      <c r="A5606">
        <v>5605</v>
      </c>
      <c r="B5606">
        <v>415</v>
      </c>
      <c r="C5606">
        <v>3</v>
      </c>
      <c r="D5606">
        <v>90</v>
      </c>
      <c r="E5606" t="s">
        <v>5</v>
      </c>
      <c r="F5606">
        <v>40</v>
      </c>
      <c r="G5606" t="s">
        <v>1</v>
      </c>
      <c r="H5606" t="s">
        <v>18</v>
      </c>
      <c r="I5606" t="s">
        <v>10</v>
      </c>
    </row>
    <row r="5607" spans="1:9">
      <c r="A5607">
        <v>5606</v>
      </c>
      <c r="B5607">
        <v>110</v>
      </c>
      <c r="C5607">
        <v>9</v>
      </c>
      <c r="D5607">
        <v>90</v>
      </c>
      <c r="E5607" t="s">
        <v>5</v>
      </c>
      <c r="F5607">
        <v>37</v>
      </c>
      <c r="G5607" t="s">
        <v>2</v>
      </c>
      <c r="H5607" t="s">
        <v>18</v>
      </c>
      <c r="I5607" t="s">
        <v>24</v>
      </c>
    </row>
    <row r="5608" spans="1:9">
      <c r="A5608">
        <v>5607</v>
      </c>
      <c r="B5608">
        <v>852</v>
      </c>
      <c r="C5608">
        <v>1</v>
      </c>
      <c r="D5608">
        <v>126</v>
      </c>
      <c r="E5608" t="s">
        <v>6</v>
      </c>
      <c r="F5608">
        <v>26</v>
      </c>
      <c r="G5608" t="s">
        <v>1</v>
      </c>
      <c r="H5608" t="s">
        <v>18</v>
      </c>
      <c r="I5608" t="s">
        <v>8</v>
      </c>
    </row>
    <row r="5609" spans="1:9">
      <c r="A5609">
        <v>5608</v>
      </c>
      <c r="B5609">
        <v>124</v>
      </c>
      <c r="C5609">
        <v>4</v>
      </c>
      <c r="D5609">
        <v>162</v>
      </c>
      <c r="E5609" t="s">
        <v>5</v>
      </c>
      <c r="F5609">
        <v>37</v>
      </c>
      <c r="G5609" t="s">
        <v>1</v>
      </c>
      <c r="H5609" t="s">
        <v>17</v>
      </c>
      <c r="I5609" t="s">
        <v>11</v>
      </c>
    </row>
    <row r="5610" spans="1:9">
      <c r="A5610">
        <v>5609</v>
      </c>
      <c r="B5610">
        <v>726</v>
      </c>
      <c r="C5610">
        <v>7</v>
      </c>
      <c r="D5610">
        <v>167</v>
      </c>
      <c r="E5610" t="s">
        <v>5</v>
      </c>
      <c r="F5610">
        <v>22</v>
      </c>
      <c r="G5610" t="s">
        <v>2</v>
      </c>
      <c r="H5610" t="s">
        <v>18</v>
      </c>
      <c r="I5610" t="s">
        <v>22</v>
      </c>
    </row>
    <row r="5611" spans="1:9">
      <c r="A5611">
        <v>5610</v>
      </c>
      <c r="B5611">
        <v>1136</v>
      </c>
      <c r="C5611">
        <v>6</v>
      </c>
      <c r="D5611">
        <v>316</v>
      </c>
      <c r="E5611" t="s">
        <v>5</v>
      </c>
      <c r="F5611">
        <v>25</v>
      </c>
      <c r="G5611" t="s">
        <v>2</v>
      </c>
      <c r="H5611" t="s">
        <v>17</v>
      </c>
      <c r="I5611" t="s">
        <v>21</v>
      </c>
    </row>
    <row r="5612" spans="1:9">
      <c r="A5612">
        <v>5611</v>
      </c>
      <c r="B5612">
        <v>260</v>
      </c>
      <c r="C5612">
        <v>6</v>
      </c>
      <c r="D5612">
        <v>40</v>
      </c>
      <c r="E5612" t="s">
        <v>6</v>
      </c>
      <c r="F5612">
        <v>20</v>
      </c>
      <c r="G5612" t="s">
        <v>2</v>
      </c>
      <c r="H5612" t="s">
        <v>18</v>
      </c>
      <c r="I5612" t="s">
        <v>21</v>
      </c>
    </row>
    <row r="5613" spans="1:9">
      <c r="A5613">
        <v>5612</v>
      </c>
      <c r="B5613">
        <v>1218</v>
      </c>
      <c r="C5613">
        <v>4</v>
      </c>
      <c r="D5613">
        <v>203</v>
      </c>
      <c r="E5613" t="s">
        <v>6</v>
      </c>
      <c r="F5613">
        <v>24</v>
      </c>
      <c r="G5613" t="s">
        <v>1</v>
      </c>
      <c r="H5613" t="s">
        <v>17</v>
      </c>
      <c r="I5613" t="s">
        <v>11</v>
      </c>
    </row>
    <row r="5614" spans="1:9">
      <c r="A5614">
        <v>5613</v>
      </c>
      <c r="B5614">
        <v>492</v>
      </c>
      <c r="C5614">
        <v>2</v>
      </c>
      <c r="D5614">
        <v>89</v>
      </c>
      <c r="E5614" t="s">
        <v>5</v>
      </c>
      <c r="F5614">
        <v>18</v>
      </c>
      <c r="G5614" t="s">
        <v>1</v>
      </c>
      <c r="H5614" t="s">
        <v>18</v>
      </c>
      <c r="I5614" t="s">
        <v>9</v>
      </c>
    </row>
    <row r="5615" spans="1:9">
      <c r="A5615">
        <v>5614</v>
      </c>
      <c r="B5615">
        <v>320</v>
      </c>
      <c r="C5615">
        <v>1</v>
      </c>
      <c r="D5615">
        <v>85</v>
      </c>
      <c r="E5615" t="s">
        <v>6</v>
      </c>
      <c r="F5615">
        <v>34</v>
      </c>
      <c r="G5615" t="s">
        <v>1</v>
      </c>
      <c r="H5615" t="s">
        <v>18</v>
      </c>
      <c r="I5615" t="s">
        <v>8</v>
      </c>
    </row>
    <row r="5616" spans="1:9">
      <c r="A5616">
        <v>5615</v>
      </c>
      <c r="B5616">
        <v>1151</v>
      </c>
      <c r="C5616">
        <v>4</v>
      </c>
      <c r="D5616">
        <v>128</v>
      </c>
      <c r="E5616" t="s">
        <v>6</v>
      </c>
      <c r="F5616">
        <v>32</v>
      </c>
      <c r="G5616" t="s">
        <v>1</v>
      </c>
      <c r="H5616" t="s">
        <v>17</v>
      </c>
      <c r="I5616" t="s">
        <v>11</v>
      </c>
    </row>
    <row r="5617" spans="1:9">
      <c r="A5617">
        <v>5616</v>
      </c>
      <c r="B5617">
        <v>1962</v>
      </c>
      <c r="C5617">
        <v>7</v>
      </c>
      <c r="D5617">
        <v>40</v>
      </c>
      <c r="E5617" t="s">
        <v>5</v>
      </c>
      <c r="F5617">
        <v>25</v>
      </c>
      <c r="G5617" t="s">
        <v>2</v>
      </c>
      <c r="H5617" t="s">
        <v>18</v>
      </c>
      <c r="I5617" t="s">
        <v>22</v>
      </c>
    </row>
    <row r="5618" spans="1:9">
      <c r="A5618">
        <v>5617</v>
      </c>
      <c r="B5618">
        <v>247</v>
      </c>
      <c r="C5618">
        <v>9</v>
      </c>
      <c r="D5618">
        <v>40</v>
      </c>
      <c r="E5618" t="s">
        <v>5</v>
      </c>
      <c r="F5618">
        <v>26</v>
      </c>
      <c r="G5618" t="s">
        <v>2</v>
      </c>
      <c r="H5618" t="s">
        <v>18</v>
      </c>
      <c r="I5618" t="s">
        <v>24</v>
      </c>
    </row>
    <row r="5619" spans="1:9">
      <c r="A5619">
        <v>5618</v>
      </c>
      <c r="B5619">
        <v>1562</v>
      </c>
      <c r="C5619">
        <v>7</v>
      </c>
      <c r="D5619">
        <v>338</v>
      </c>
      <c r="E5619" t="s">
        <v>6</v>
      </c>
      <c r="F5619">
        <v>34</v>
      </c>
      <c r="G5619" t="s">
        <v>2</v>
      </c>
      <c r="H5619" t="s">
        <v>17</v>
      </c>
      <c r="I5619" t="s">
        <v>22</v>
      </c>
    </row>
    <row r="5620" spans="1:9">
      <c r="A5620">
        <v>5619</v>
      </c>
      <c r="B5620">
        <v>1288</v>
      </c>
      <c r="C5620">
        <v>4</v>
      </c>
      <c r="D5620">
        <v>127</v>
      </c>
      <c r="E5620" t="s">
        <v>5</v>
      </c>
      <c r="F5620">
        <v>36</v>
      </c>
      <c r="G5620" t="s">
        <v>1</v>
      </c>
      <c r="H5620" t="s">
        <v>18</v>
      </c>
      <c r="I5620" t="s">
        <v>11</v>
      </c>
    </row>
    <row r="5621" spans="1:9">
      <c r="A5621">
        <v>5620</v>
      </c>
      <c r="B5621">
        <v>257</v>
      </c>
      <c r="C5621">
        <v>6</v>
      </c>
      <c r="D5621">
        <v>40</v>
      </c>
      <c r="E5621" t="s">
        <v>6</v>
      </c>
      <c r="F5621">
        <v>34</v>
      </c>
      <c r="G5621" t="s">
        <v>2</v>
      </c>
      <c r="H5621" t="s">
        <v>18</v>
      </c>
      <c r="I5621" t="s">
        <v>21</v>
      </c>
    </row>
    <row r="5622" spans="1:9">
      <c r="A5622">
        <v>5621</v>
      </c>
      <c r="B5622">
        <v>1570</v>
      </c>
      <c r="C5622">
        <v>4</v>
      </c>
      <c r="D5622">
        <v>216</v>
      </c>
      <c r="E5622" t="s">
        <v>6</v>
      </c>
      <c r="F5622">
        <v>27</v>
      </c>
      <c r="G5622" t="s">
        <v>1</v>
      </c>
      <c r="H5622" t="s">
        <v>17</v>
      </c>
      <c r="I5622" t="s">
        <v>11</v>
      </c>
    </row>
    <row r="5623" spans="1:9">
      <c r="A5623">
        <v>5622</v>
      </c>
      <c r="B5623">
        <v>1135</v>
      </c>
      <c r="C5623">
        <v>5</v>
      </c>
      <c r="D5623">
        <v>174</v>
      </c>
      <c r="E5623" t="s">
        <v>5</v>
      </c>
      <c r="F5623">
        <v>25</v>
      </c>
      <c r="G5623" t="s">
        <v>1</v>
      </c>
      <c r="H5623" t="s">
        <v>18</v>
      </c>
      <c r="I5623" t="s">
        <v>12</v>
      </c>
    </row>
    <row r="5624" spans="1:9">
      <c r="A5624">
        <v>5623</v>
      </c>
      <c r="B5624">
        <v>5</v>
      </c>
      <c r="C5624">
        <v>3</v>
      </c>
      <c r="D5624">
        <v>169</v>
      </c>
      <c r="E5624" t="s">
        <v>6</v>
      </c>
      <c r="F5624">
        <v>46</v>
      </c>
      <c r="G5624" t="s">
        <v>1</v>
      </c>
      <c r="H5624" t="s">
        <v>18</v>
      </c>
      <c r="I5624" t="s">
        <v>10</v>
      </c>
    </row>
    <row r="5625" spans="1:9">
      <c r="A5625">
        <v>5624</v>
      </c>
      <c r="B5625">
        <v>1851</v>
      </c>
      <c r="C5625">
        <v>5</v>
      </c>
      <c r="D5625">
        <v>87</v>
      </c>
      <c r="E5625" t="s">
        <v>5</v>
      </c>
      <c r="F5625">
        <v>25</v>
      </c>
      <c r="G5625" t="s">
        <v>1</v>
      </c>
      <c r="H5625" t="s">
        <v>17</v>
      </c>
      <c r="I5625" t="s">
        <v>12</v>
      </c>
    </row>
    <row r="5626" spans="1:9">
      <c r="A5626">
        <v>5625</v>
      </c>
      <c r="B5626">
        <v>1501</v>
      </c>
      <c r="C5626">
        <v>3</v>
      </c>
      <c r="D5626">
        <v>90</v>
      </c>
      <c r="E5626" t="s">
        <v>6</v>
      </c>
      <c r="F5626">
        <v>26</v>
      </c>
      <c r="G5626" t="s">
        <v>1</v>
      </c>
      <c r="H5626" t="s">
        <v>18</v>
      </c>
      <c r="I5626" t="s">
        <v>10</v>
      </c>
    </row>
    <row r="5627" spans="1:9">
      <c r="A5627">
        <v>5626</v>
      </c>
      <c r="B5627">
        <v>2051</v>
      </c>
      <c r="C5627">
        <v>3</v>
      </c>
      <c r="D5627">
        <v>205</v>
      </c>
      <c r="E5627" t="s">
        <v>5</v>
      </c>
      <c r="F5627">
        <v>26</v>
      </c>
      <c r="G5627" t="s">
        <v>1</v>
      </c>
      <c r="H5627" t="s">
        <v>18</v>
      </c>
      <c r="I5627" t="s">
        <v>10</v>
      </c>
    </row>
    <row r="5628" spans="1:9">
      <c r="A5628">
        <v>5627</v>
      </c>
      <c r="B5628">
        <v>828</v>
      </c>
      <c r="C5628">
        <v>5</v>
      </c>
      <c r="D5628">
        <v>126</v>
      </c>
      <c r="E5628" t="s">
        <v>6</v>
      </c>
      <c r="F5628">
        <v>22</v>
      </c>
      <c r="G5628" t="s">
        <v>1</v>
      </c>
      <c r="H5628" t="s">
        <v>18</v>
      </c>
      <c r="I5628" t="s">
        <v>12</v>
      </c>
    </row>
    <row r="5629" spans="1:9">
      <c r="A5629">
        <v>5628</v>
      </c>
      <c r="B5629">
        <v>1724</v>
      </c>
      <c r="C5629">
        <v>7</v>
      </c>
      <c r="D5629">
        <v>90</v>
      </c>
      <c r="E5629" t="s">
        <v>6</v>
      </c>
      <c r="F5629">
        <v>32</v>
      </c>
      <c r="G5629" t="s">
        <v>2</v>
      </c>
      <c r="H5629" t="s">
        <v>18</v>
      </c>
      <c r="I5629" t="s">
        <v>22</v>
      </c>
    </row>
    <row r="5630" spans="1:9">
      <c r="A5630">
        <v>5629</v>
      </c>
      <c r="B5630">
        <v>1875</v>
      </c>
      <c r="C5630">
        <v>1</v>
      </c>
      <c r="D5630">
        <v>90</v>
      </c>
      <c r="E5630" t="s">
        <v>5</v>
      </c>
      <c r="F5630">
        <v>20</v>
      </c>
      <c r="G5630" t="s">
        <v>1</v>
      </c>
      <c r="H5630" t="s">
        <v>18</v>
      </c>
      <c r="I5630" t="s">
        <v>8</v>
      </c>
    </row>
    <row r="5631" spans="1:9">
      <c r="A5631">
        <v>5630</v>
      </c>
      <c r="B5631">
        <v>1905</v>
      </c>
      <c r="C5631">
        <v>4</v>
      </c>
      <c r="D5631">
        <v>198</v>
      </c>
      <c r="E5631" t="s">
        <v>6</v>
      </c>
      <c r="F5631">
        <v>20</v>
      </c>
      <c r="G5631" t="s">
        <v>1</v>
      </c>
      <c r="H5631" t="s">
        <v>18</v>
      </c>
      <c r="I5631" t="s">
        <v>11</v>
      </c>
    </row>
    <row r="5632" spans="1:9">
      <c r="A5632">
        <v>5631</v>
      </c>
      <c r="B5632">
        <v>390</v>
      </c>
      <c r="C5632">
        <v>5</v>
      </c>
      <c r="D5632">
        <v>191</v>
      </c>
      <c r="E5632" t="s">
        <v>6</v>
      </c>
      <c r="F5632">
        <v>42</v>
      </c>
      <c r="G5632" t="s">
        <v>1</v>
      </c>
      <c r="H5632" t="s">
        <v>18</v>
      </c>
      <c r="I5632" t="s">
        <v>12</v>
      </c>
    </row>
    <row r="5633" spans="1:9">
      <c r="A5633">
        <v>5632</v>
      </c>
      <c r="B5633">
        <v>1845</v>
      </c>
      <c r="C5633">
        <v>8</v>
      </c>
      <c r="D5633">
        <v>90</v>
      </c>
      <c r="E5633" t="s">
        <v>5</v>
      </c>
      <c r="F5633">
        <v>35</v>
      </c>
      <c r="G5633" t="s">
        <v>2</v>
      </c>
      <c r="H5633" t="s">
        <v>18</v>
      </c>
      <c r="I5633" t="s">
        <v>23</v>
      </c>
    </row>
    <row r="5634" spans="1:9">
      <c r="A5634">
        <v>5633</v>
      </c>
      <c r="B5634">
        <v>861</v>
      </c>
      <c r="C5634">
        <v>6</v>
      </c>
      <c r="D5634">
        <v>90</v>
      </c>
      <c r="E5634" t="s">
        <v>6</v>
      </c>
      <c r="F5634">
        <v>21</v>
      </c>
      <c r="G5634" t="s">
        <v>2</v>
      </c>
      <c r="H5634" t="s">
        <v>18</v>
      </c>
      <c r="I5634" t="s">
        <v>21</v>
      </c>
    </row>
    <row r="5635" spans="1:9">
      <c r="A5635">
        <v>5634</v>
      </c>
      <c r="B5635">
        <v>2087</v>
      </c>
      <c r="C5635">
        <v>6</v>
      </c>
      <c r="D5635">
        <v>90</v>
      </c>
      <c r="E5635" t="s">
        <v>6</v>
      </c>
      <c r="F5635">
        <v>22</v>
      </c>
      <c r="G5635" t="s">
        <v>2</v>
      </c>
      <c r="H5635" t="s">
        <v>18</v>
      </c>
      <c r="I5635" t="s">
        <v>21</v>
      </c>
    </row>
    <row r="5636" spans="1:9">
      <c r="A5636">
        <v>5635</v>
      </c>
      <c r="B5636">
        <v>933</v>
      </c>
      <c r="C5636">
        <v>5</v>
      </c>
      <c r="D5636">
        <v>171</v>
      </c>
      <c r="E5636" t="s">
        <v>6</v>
      </c>
      <c r="F5636">
        <v>31</v>
      </c>
      <c r="G5636" t="s">
        <v>1</v>
      </c>
      <c r="H5636" t="s">
        <v>17</v>
      </c>
      <c r="I5636" t="s">
        <v>12</v>
      </c>
    </row>
    <row r="5637" spans="1:9">
      <c r="A5637">
        <v>5636</v>
      </c>
      <c r="B5637">
        <v>1004</v>
      </c>
      <c r="C5637">
        <v>1</v>
      </c>
      <c r="D5637">
        <v>88</v>
      </c>
      <c r="E5637" t="s">
        <v>5</v>
      </c>
      <c r="F5637">
        <v>27</v>
      </c>
      <c r="G5637" t="s">
        <v>1</v>
      </c>
      <c r="H5637" t="s">
        <v>18</v>
      </c>
      <c r="I5637" t="s">
        <v>8</v>
      </c>
    </row>
    <row r="5638" spans="1:9">
      <c r="A5638">
        <v>5637</v>
      </c>
      <c r="B5638">
        <v>1206</v>
      </c>
      <c r="C5638">
        <v>8</v>
      </c>
      <c r="D5638">
        <v>90</v>
      </c>
      <c r="E5638" t="s">
        <v>6</v>
      </c>
      <c r="F5638">
        <v>29</v>
      </c>
      <c r="G5638" t="s">
        <v>2</v>
      </c>
      <c r="H5638" t="s">
        <v>18</v>
      </c>
      <c r="I5638" t="s">
        <v>23</v>
      </c>
    </row>
    <row r="5639" spans="1:9">
      <c r="A5639">
        <v>5638</v>
      </c>
      <c r="B5639">
        <v>252</v>
      </c>
      <c r="C5639">
        <v>5</v>
      </c>
      <c r="D5639">
        <v>137</v>
      </c>
      <c r="E5639" t="s">
        <v>5</v>
      </c>
      <c r="F5639">
        <v>20</v>
      </c>
      <c r="G5639" t="s">
        <v>1</v>
      </c>
      <c r="H5639" t="s">
        <v>17</v>
      </c>
      <c r="I5639" t="s">
        <v>12</v>
      </c>
    </row>
    <row r="5640" spans="1:9">
      <c r="A5640">
        <v>5639</v>
      </c>
      <c r="B5640">
        <v>1317</v>
      </c>
      <c r="C5640">
        <v>5</v>
      </c>
      <c r="D5640">
        <v>90</v>
      </c>
      <c r="E5640" t="s">
        <v>6</v>
      </c>
      <c r="F5640">
        <v>25</v>
      </c>
      <c r="G5640" t="s">
        <v>1</v>
      </c>
      <c r="H5640" t="s">
        <v>18</v>
      </c>
      <c r="I5640" t="s">
        <v>12</v>
      </c>
    </row>
    <row r="5641" spans="1:9">
      <c r="A5641">
        <v>5640</v>
      </c>
      <c r="B5641">
        <v>1884</v>
      </c>
      <c r="C5641">
        <v>5</v>
      </c>
      <c r="D5641">
        <v>134</v>
      </c>
      <c r="E5641" t="s">
        <v>6</v>
      </c>
      <c r="F5641">
        <v>30</v>
      </c>
      <c r="G5641" t="s">
        <v>1</v>
      </c>
      <c r="H5641" t="s">
        <v>18</v>
      </c>
      <c r="I5641" t="s">
        <v>12</v>
      </c>
    </row>
    <row r="5642" spans="1:9">
      <c r="A5642">
        <v>5641</v>
      </c>
      <c r="B5642">
        <v>219</v>
      </c>
      <c r="C5642">
        <v>6</v>
      </c>
      <c r="D5642">
        <v>325</v>
      </c>
      <c r="E5642" t="s">
        <v>5</v>
      </c>
      <c r="F5642">
        <v>36</v>
      </c>
      <c r="G5642" t="s">
        <v>2</v>
      </c>
      <c r="H5642" t="s">
        <v>18</v>
      </c>
      <c r="I5642" t="s">
        <v>21</v>
      </c>
    </row>
    <row r="5643" spans="1:9">
      <c r="A5643">
        <v>5642</v>
      </c>
      <c r="B5643">
        <v>1174</v>
      </c>
      <c r="C5643">
        <v>5</v>
      </c>
      <c r="D5643">
        <v>191</v>
      </c>
      <c r="E5643" t="s">
        <v>6</v>
      </c>
      <c r="F5643">
        <v>30</v>
      </c>
      <c r="G5643" t="s">
        <v>1</v>
      </c>
      <c r="H5643" t="s">
        <v>18</v>
      </c>
      <c r="I5643" t="s">
        <v>12</v>
      </c>
    </row>
    <row r="5644" spans="1:9">
      <c r="A5644">
        <v>5643</v>
      </c>
      <c r="B5644">
        <v>1928</v>
      </c>
      <c r="C5644">
        <v>8</v>
      </c>
      <c r="D5644">
        <v>40</v>
      </c>
      <c r="E5644" t="s">
        <v>6</v>
      </c>
      <c r="F5644">
        <v>22</v>
      </c>
      <c r="G5644" t="s">
        <v>2</v>
      </c>
      <c r="H5644" t="s">
        <v>18</v>
      </c>
      <c r="I5644" t="s">
        <v>23</v>
      </c>
    </row>
    <row r="5645" spans="1:9">
      <c r="A5645">
        <v>5644</v>
      </c>
      <c r="B5645">
        <v>963</v>
      </c>
      <c r="C5645">
        <v>7</v>
      </c>
      <c r="D5645">
        <v>90</v>
      </c>
      <c r="E5645" t="s">
        <v>5</v>
      </c>
      <c r="F5645">
        <v>20</v>
      </c>
      <c r="G5645" t="s">
        <v>2</v>
      </c>
      <c r="H5645" t="s">
        <v>18</v>
      </c>
      <c r="I5645" t="s">
        <v>22</v>
      </c>
    </row>
    <row r="5646" spans="1:9">
      <c r="A5646">
        <v>5645</v>
      </c>
      <c r="B5646">
        <v>1082</v>
      </c>
      <c r="C5646">
        <v>1</v>
      </c>
      <c r="D5646">
        <v>139</v>
      </c>
      <c r="E5646" t="s">
        <v>6</v>
      </c>
      <c r="F5646">
        <v>24</v>
      </c>
      <c r="G5646" t="s">
        <v>1</v>
      </c>
      <c r="H5646" t="s">
        <v>17</v>
      </c>
      <c r="I5646" t="s">
        <v>8</v>
      </c>
    </row>
    <row r="5647" spans="1:9">
      <c r="A5647">
        <v>5646</v>
      </c>
      <c r="B5647">
        <v>163</v>
      </c>
      <c r="C5647">
        <v>1</v>
      </c>
      <c r="D5647">
        <v>225</v>
      </c>
      <c r="E5647" t="s">
        <v>6</v>
      </c>
      <c r="F5647">
        <v>24</v>
      </c>
      <c r="G5647" t="s">
        <v>1</v>
      </c>
      <c r="H5647" t="s">
        <v>17</v>
      </c>
      <c r="I5647" t="s">
        <v>8</v>
      </c>
    </row>
    <row r="5648" spans="1:9">
      <c r="A5648">
        <v>5647</v>
      </c>
      <c r="B5648">
        <v>1564</v>
      </c>
      <c r="C5648">
        <v>1</v>
      </c>
      <c r="D5648">
        <v>90</v>
      </c>
      <c r="E5648" t="s">
        <v>6</v>
      </c>
      <c r="F5648">
        <v>22</v>
      </c>
      <c r="G5648" t="s">
        <v>1</v>
      </c>
      <c r="H5648" t="s">
        <v>18</v>
      </c>
      <c r="I5648" t="s">
        <v>8</v>
      </c>
    </row>
    <row r="5649" spans="1:9">
      <c r="A5649">
        <v>5648</v>
      </c>
      <c r="B5649">
        <v>730</v>
      </c>
      <c r="C5649">
        <v>6</v>
      </c>
      <c r="D5649">
        <v>90</v>
      </c>
      <c r="E5649" t="s">
        <v>5</v>
      </c>
      <c r="F5649">
        <v>36</v>
      </c>
      <c r="G5649" t="s">
        <v>2</v>
      </c>
      <c r="H5649" t="s">
        <v>18</v>
      </c>
      <c r="I5649" t="s">
        <v>21</v>
      </c>
    </row>
    <row r="5650" spans="1:9">
      <c r="A5650">
        <v>5649</v>
      </c>
      <c r="B5650">
        <v>1655</v>
      </c>
      <c r="C5650">
        <v>4</v>
      </c>
      <c r="D5650">
        <v>185</v>
      </c>
      <c r="E5650" t="s">
        <v>6</v>
      </c>
      <c r="F5650">
        <v>25</v>
      </c>
      <c r="G5650" t="s">
        <v>1</v>
      </c>
      <c r="H5650" t="s">
        <v>18</v>
      </c>
      <c r="I5650" t="s">
        <v>11</v>
      </c>
    </row>
    <row r="5651" spans="1:9">
      <c r="A5651">
        <v>5650</v>
      </c>
      <c r="B5651">
        <v>1171</v>
      </c>
      <c r="C5651">
        <v>1</v>
      </c>
      <c r="D5651">
        <v>241</v>
      </c>
      <c r="E5651" t="s">
        <v>6</v>
      </c>
      <c r="F5651">
        <v>25</v>
      </c>
      <c r="G5651" t="s">
        <v>1</v>
      </c>
      <c r="H5651" t="s">
        <v>17</v>
      </c>
      <c r="I5651" t="s">
        <v>8</v>
      </c>
    </row>
    <row r="5652" spans="1:9">
      <c r="A5652">
        <v>5651</v>
      </c>
      <c r="B5652">
        <v>1295</v>
      </c>
      <c r="C5652">
        <v>5</v>
      </c>
      <c r="D5652">
        <v>121</v>
      </c>
      <c r="E5652" t="s">
        <v>6</v>
      </c>
      <c r="F5652">
        <v>32</v>
      </c>
      <c r="G5652" t="s">
        <v>1</v>
      </c>
      <c r="H5652" t="s">
        <v>18</v>
      </c>
      <c r="I5652" t="s">
        <v>12</v>
      </c>
    </row>
    <row r="5653" spans="1:9">
      <c r="A5653">
        <v>5652</v>
      </c>
      <c r="B5653">
        <v>1729</v>
      </c>
      <c r="C5653">
        <v>9</v>
      </c>
      <c r="D5653">
        <v>40</v>
      </c>
      <c r="E5653" t="s">
        <v>5</v>
      </c>
      <c r="F5653">
        <v>33</v>
      </c>
      <c r="G5653" t="s">
        <v>2</v>
      </c>
      <c r="H5653" t="s">
        <v>18</v>
      </c>
      <c r="I5653" t="s">
        <v>24</v>
      </c>
    </row>
    <row r="5654" spans="1:9">
      <c r="A5654">
        <v>5653</v>
      </c>
      <c r="B5654">
        <v>1359</v>
      </c>
      <c r="C5654">
        <v>5</v>
      </c>
      <c r="D5654">
        <v>142</v>
      </c>
      <c r="E5654" t="s">
        <v>5</v>
      </c>
      <c r="F5654">
        <v>30</v>
      </c>
      <c r="G5654" t="s">
        <v>1</v>
      </c>
      <c r="H5654" t="s">
        <v>17</v>
      </c>
      <c r="I5654" t="s">
        <v>12</v>
      </c>
    </row>
    <row r="5655" spans="1:9">
      <c r="A5655">
        <v>5654</v>
      </c>
      <c r="B5655">
        <v>2083</v>
      </c>
      <c r="C5655">
        <v>4</v>
      </c>
      <c r="D5655">
        <v>90</v>
      </c>
      <c r="E5655" t="s">
        <v>5</v>
      </c>
      <c r="F5655">
        <v>33</v>
      </c>
      <c r="G5655" t="s">
        <v>1</v>
      </c>
      <c r="H5655" t="s">
        <v>18</v>
      </c>
      <c r="I5655" t="s">
        <v>11</v>
      </c>
    </row>
    <row r="5656" spans="1:9">
      <c r="A5656">
        <v>5655</v>
      </c>
      <c r="B5656">
        <v>2074</v>
      </c>
      <c r="C5656">
        <v>3</v>
      </c>
      <c r="D5656">
        <v>181</v>
      </c>
      <c r="E5656" t="s">
        <v>6</v>
      </c>
      <c r="F5656">
        <v>32</v>
      </c>
      <c r="G5656" t="s">
        <v>1</v>
      </c>
      <c r="H5656" t="s">
        <v>18</v>
      </c>
      <c r="I5656" t="s">
        <v>10</v>
      </c>
    </row>
    <row r="5657" spans="1:9">
      <c r="A5657">
        <v>5656</v>
      </c>
      <c r="B5657">
        <v>245</v>
      </c>
      <c r="C5657">
        <v>7</v>
      </c>
      <c r="D5657">
        <v>40</v>
      </c>
      <c r="E5657" t="s">
        <v>5</v>
      </c>
      <c r="F5657">
        <v>34</v>
      </c>
      <c r="G5657" t="s">
        <v>2</v>
      </c>
      <c r="H5657" t="s">
        <v>18</v>
      </c>
      <c r="I5657" t="s">
        <v>22</v>
      </c>
    </row>
    <row r="5658" spans="1:9">
      <c r="A5658">
        <v>5657</v>
      </c>
      <c r="B5658">
        <v>2067</v>
      </c>
      <c r="C5658">
        <v>2</v>
      </c>
      <c r="D5658">
        <v>90</v>
      </c>
      <c r="E5658" t="s">
        <v>5</v>
      </c>
      <c r="F5658">
        <v>26</v>
      </c>
      <c r="G5658" t="s">
        <v>1</v>
      </c>
      <c r="H5658" t="s">
        <v>18</v>
      </c>
      <c r="I5658" t="s">
        <v>9</v>
      </c>
    </row>
    <row r="5659" spans="1:9">
      <c r="A5659">
        <v>5658</v>
      </c>
      <c r="B5659">
        <v>768</v>
      </c>
      <c r="C5659">
        <v>5</v>
      </c>
      <c r="D5659">
        <v>82</v>
      </c>
      <c r="E5659" t="s">
        <v>6</v>
      </c>
      <c r="F5659">
        <v>34</v>
      </c>
      <c r="G5659" t="s">
        <v>1</v>
      </c>
      <c r="H5659" t="s">
        <v>17</v>
      </c>
      <c r="I5659" t="s">
        <v>12</v>
      </c>
    </row>
    <row r="5660" spans="1:9">
      <c r="A5660">
        <v>5659</v>
      </c>
      <c r="B5660">
        <v>2109</v>
      </c>
      <c r="C5660">
        <v>3</v>
      </c>
      <c r="D5660">
        <v>90</v>
      </c>
      <c r="E5660" t="s">
        <v>6</v>
      </c>
      <c r="F5660">
        <v>49</v>
      </c>
      <c r="G5660" t="s">
        <v>1</v>
      </c>
      <c r="H5660" t="s">
        <v>18</v>
      </c>
      <c r="I5660" t="s">
        <v>10</v>
      </c>
    </row>
    <row r="5661" spans="1:9">
      <c r="A5661">
        <v>5660</v>
      </c>
      <c r="B5661">
        <v>187</v>
      </c>
      <c r="C5661">
        <v>1</v>
      </c>
      <c r="D5661">
        <v>169</v>
      </c>
      <c r="E5661" t="s">
        <v>6</v>
      </c>
      <c r="F5661">
        <v>30</v>
      </c>
      <c r="G5661" t="s">
        <v>1</v>
      </c>
      <c r="H5661" t="s">
        <v>18</v>
      </c>
      <c r="I5661" t="s">
        <v>8</v>
      </c>
    </row>
    <row r="5662" spans="1:9">
      <c r="A5662">
        <v>5661</v>
      </c>
      <c r="B5662">
        <v>1539</v>
      </c>
      <c r="C5662">
        <v>2</v>
      </c>
      <c r="D5662">
        <v>220</v>
      </c>
      <c r="E5662" t="s">
        <v>6</v>
      </c>
      <c r="F5662">
        <v>18</v>
      </c>
      <c r="G5662" t="s">
        <v>1</v>
      </c>
      <c r="H5662" t="s">
        <v>18</v>
      </c>
      <c r="I5662" t="s">
        <v>9</v>
      </c>
    </row>
    <row r="5663" spans="1:9">
      <c r="A5663">
        <v>5662</v>
      </c>
      <c r="B5663">
        <v>89</v>
      </c>
      <c r="C5663">
        <v>2</v>
      </c>
      <c r="D5663">
        <v>154</v>
      </c>
      <c r="E5663" t="s">
        <v>5</v>
      </c>
      <c r="F5663">
        <v>32</v>
      </c>
      <c r="G5663" t="s">
        <v>1</v>
      </c>
      <c r="H5663" t="s">
        <v>18</v>
      </c>
      <c r="I5663" t="s">
        <v>9</v>
      </c>
    </row>
    <row r="5664" spans="1:9">
      <c r="A5664">
        <v>5663</v>
      </c>
      <c r="B5664">
        <v>261</v>
      </c>
      <c r="C5664">
        <v>2</v>
      </c>
      <c r="D5664">
        <v>207</v>
      </c>
      <c r="E5664" t="s">
        <v>5</v>
      </c>
      <c r="F5664">
        <v>22</v>
      </c>
      <c r="G5664" t="s">
        <v>1</v>
      </c>
      <c r="H5664" t="s">
        <v>17</v>
      </c>
      <c r="I5664" t="s">
        <v>9</v>
      </c>
    </row>
    <row r="5665" spans="1:9">
      <c r="A5665">
        <v>5664</v>
      </c>
      <c r="B5665">
        <v>548</v>
      </c>
      <c r="C5665">
        <v>6</v>
      </c>
      <c r="D5665">
        <v>40</v>
      </c>
      <c r="E5665" t="s">
        <v>6</v>
      </c>
      <c r="F5665">
        <v>29</v>
      </c>
      <c r="G5665" t="s">
        <v>2</v>
      </c>
      <c r="H5665" t="s">
        <v>18</v>
      </c>
      <c r="I5665" t="s">
        <v>21</v>
      </c>
    </row>
    <row r="5666" spans="1:9">
      <c r="A5666">
        <v>5665</v>
      </c>
      <c r="B5666">
        <v>926</v>
      </c>
      <c r="C5666">
        <v>4</v>
      </c>
      <c r="D5666">
        <v>147</v>
      </c>
      <c r="E5666" t="s">
        <v>6</v>
      </c>
      <c r="F5666">
        <v>39</v>
      </c>
      <c r="G5666" t="s">
        <v>1</v>
      </c>
      <c r="H5666" t="s">
        <v>18</v>
      </c>
      <c r="I5666" t="s">
        <v>11</v>
      </c>
    </row>
    <row r="5667" spans="1:9">
      <c r="A5667">
        <v>5666</v>
      </c>
      <c r="B5667">
        <v>1373</v>
      </c>
      <c r="C5667">
        <v>4</v>
      </c>
      <c r="D5667">
        <v>222</v>
      </c>
      <c r="E5667" t="s">
        <v>6</v>
      </c>
      <c r="F5667">
        <v>21</v>
      </c>
      <c r="G5667" t="s">
        <v>1</v>
      </c>
      <c r="H5667" t="s">
        <v>17</v>
      </c>
      <c r="I5667" t="s">
        <v>11</v>
      </c>
    </row>
    <row r="5668" spans="1:9">
      <c r="A5668">
        <v>5667</v>
      </c>
      <c r="B5668">
        <v>1824</v>
      </c>
      <c r="C5668">
        <v>3</v>
      </c>
      <c r="D5668">
        <v>196</v>
      </c>
      <c r="E5668" t="s">
        <v>6</v>
      </c>
      <c r="F5668">
        <v>23</v>
      </c>
      <c r="G5668" t="s">
        <v>1</v>
      </c>
      <c r="H5668" t="s">
        <v>18</v>
      </c>
      <c r="I5668" t="s">
        <v>10</v>
      </c>
    </row>
    <row r="5669" spans="1:9">
      <c r="A5669">
        <v>5668</v>
      </c>
      <c r="B5669">
        <v>2115</v>
      </c>
      <c r="C5669">
        <v>3</v>
      </c>
      <c r="D5669">
        <v>90</v>
      </c>
      <c r="E5669" t="s">
        <v>6</v>
      </c>
      <c r="F5669">
        <v>28</v>
      </c>
      <c r="G5669" t="s">
        <v>1</v>
      </c>
      <c r="H5669" t="s">
        <v>18</v>
      </c>
      <c r="I5669" t="s">
        <v>10</v>
      </c>
    </row>
    <row r="5670" spans="1:9">
      <c r="A5670">
        <v>5669</v>
      </c>
      <c r="B5670">
        <v>689</v>
      </c>
      <c r="C5670">
        <v>4</v>
      </c>
      <c r="D5670">
        <v>86</v>
      </c>
      <c r="E5670" t="s">
        <v>5</v>
      </c>
      <c r="F5670">
        <v>27</v>
      </c>
      <c r="G5670" t="s">
        <v>1</v>
      </c>
      <c r="H5670" t="s">
        <v>18</v>
      </c>
      <c r="I5670" t="s">
        <v>11</v>
      </c>
    </row>
    <row r="5671" spans="1:9">
      <c r="A5671">
        <v>5670</v>
      </c>
      <c r="B5671">
        <v>855</v>
      </c>
      <c r="C5671">
        <v>5</v>
      </c>
      <c r="D5671">
        <v>224</v>
      </c>
      <c r="E5671" t="s">
        <v>6</v>
      </c>
      <c r="F5671">
        <v>34</v>
      </c>
      <c r="G5671" t="s">
        <v>1</v>
      </c>
      <c r="H5671" t="s">
        <v>18</v>
      </c>
      <c r="I5671" t="s">
        <v>12</v>
      </c>
    </row>
    <row r="5672" spans="1:9">
      <c r="A5672">
        <v>5671</v>
      </c>
      <c r="B5672">
        <v>1234</v>
      </c>
      <c r="C5672">
        <v>7</v>
      </c>
      <c r="D5672">
        <v>90</v>
      </c>
      <c r="E5672" t="s">
        <v>6</v>
      </c>
      <c r="F5672">
        <v>33</v>
      </c>
      <c r="G5672" t="s">
        <v>2</v>
      </c>
      <c r="H5672" t="s">
        <v>18</v>
      </c>
      <c r="I5672" t="s">
        <v>22</v>
      </c>
    </row>
    <row r="5673" spans="1:9">
      <c r="A5673">
        <v>5672</v>
      </c>
      <c r="B5673">
        <v>1749</v>
      </c>
      <c r="C5673">
        <v>5</v>
      </c>
      <c r="D5673">
        <v>148</v>
      </c>
      <c r="E5673" t="s">
        <v>5</v>
      </c>
      <c r="F5673">
        <v>27</v>
      </c>
      <c r="G5673" t="s">
        <v>1</v>
      </c>
      <c r="H5673" t="s">
        <v>17</v>
      </c>
      <c r="I5673" t="s">
        <v>12</v>
      </c>
    </row>
    <row r="5674" spans="1:9">
      <c r="A5674">
        <v>5673</v>
      </c>
      <c r="B5674">
        <v>247</v>
      </c>
      <c r="C5674">
        <v>9</v>
      </c>
      <c r="D5674">
        <v>362</v>
      </c>
      <c r="E5674" t="s">
        <v>5</v>
      </c>
      <c r="F5674">
        <v>26</v>
      </c>
      <c r="G5674" t="s">
        <v>2</v>
      </c>
      <c r="H5674" t="s">
        <v>17</v>
      </c>
      <c r="I5674" t="s">
        <v>24</v>
      </c>
    </row>
    <row r="5675" spans="1:9">
      <c r="A5675">
        <v>5674</v>
      </c>
      <c r="B5675">
        <v>70</v>
      </c>
      <c r="C5675">
        <v>1</v>
      </c>
      <c r="D5675">
        <v>201</v>
      </c>
      <c r="E5675" t="s">
        <v>6</v>
      </c>
      <c r="F5675">
        <v>35</v>
      </c>
      <c r="G5675" t="s">
        <v>1</v>
      </c>
      <c r="H5675" t="s">
        <v>17</v>
      </c>
      <c r="I5675" t="s">
        <v>8</v>
      </c>
    </row>
    <row r="5676" spans="1:9">
      <c r="A5676">
        <v>5675</v>
      </c>
      <c r="B5676">
        <v>677</v>
      </c>
      <c r="C5676">
        <v>5</v>
      </c>
      <c r="D5676">
        <v>110</v>
      </c>
      <c r="E5676" t="s">
        <v>6</v>
      </c>
      <c r="F5676">
        <v>25</v>
      </c>
      <c r="G5676" t="s">
        <v>1</v>
      </c>
      <c r="H5676" t="s">
        <v>18</v>
      </c>
      <c r="I5676" t="s">
        <v>12</v>
      </c>
    </row>
    <row r="5677" spans="1:9">
      <c r="A5677">
        <v>5676</v>
      </c>
      <c r="B5677">
        <v>384</v>
      </c>
      <c r="C5677">
        <v>1</v>
      </c>
      <c r="D5677">
        <v>175</v>
      </c>
      <c r="E5677" t="s">
        <v>5</v>
      </c>
      <c r="F5677">
        <v>20</v>
      </c>
      <c r="G5677" t="s">
        <v>1</v>
      </c>
      <c r="H5677" t="s">
        <v>18</v>
      </c>
      <c r="I5677" t="s">
        <v>8</v>
      </c>
    </row>
    <row r="5678" spans="1:9">
      <c r="A5678">
        <v>5677</v>
      </c>
      <c r="B5678">
        <v>2036</v>
      </c>
      <c r="C5678">
        <v>4</v>
      </c>
      <c r="D5678">
        <v>90</v>
      </c>
      <c r="E5678" t="s">
        <v>6</v>
      </c>
      <c r="F5678">
        <v>26</v>
      </c>
      <c r="G5678" t="s">
        <v>1</v>
      </c>
      <c r="H5678" t="s">
        <v>18</v>
      </c>
      <c r="I5678" t="s">
        <v>11</v>
      </c>
    </row>
    <row r="5679" spans="1:9">
      <c r="A5679">
        <v>5678</v>
      </c>
      <c r="B5679">
        <v>231</v>
      </c>
      <c r="C5679">
        <v>7</v>
      </c>
      <c r="D5679">
        <v>90</v>
      </c>
      <c r="E5679" t="s">
        <v>6</v>
      </c>
      <c r="F5679">
        <v>45</v>
      </c>
      <c r="G5679" t="s">
        <v>2</v>
      </c>
      <c r="H5679" t="s">
        <v>18</v>
      </c>
      <c r="I5679" t="s">
        <v>22</v>
      </c>
    </row>
    <row r="5680" spans="1:9">
      <c r="A5680">
        <v>5679</v>
      </c>
      <c r="B5680">
        <v>1805</v>
      </c>
      <c r="C5680">
        <v>2</v>
      </c>
      <c r="D5680">
        <v>90</v>
      </c>
      <c r="E5680" t="s">
        <v>5</v>
      </c>
      <c r="F5680">
        <v>21</v>
      </c>
      <c r="G5680" t="s">
        <v>1</v>
      </c>
      <c r="H5680" t="s">
        <v>18</v>
      </c>
      <c r="I5680" t="s">
        <v>9</v>
      </c>
    </row>
    <row r="5681" spans="1:9">
      <c r="A5681">
        <v>5680</v>
      </c>
      <c r="B5681">
        <v>1819</v>
      </c>
      <c r="C5681">
        <v>2</v>
      </c>
      <c r="D5681">
        <v>90</v>
      </c>
      <c r="E5681" t="s">
        <v>6</v>
      </c>
      <c r="F5681">
        <v>26</v>
      </c>
      <c r="G5681" t="s">
        <v>1</v>
      </c>
      <c r="H5681" t="s">
        <v>18</v>
      </c>
      <c r="I5681" t="s">
        <v>9</v>
      </c>
    </row>
    <row r="5682" spans="1:9">
      <c r="A5682">
        <v>5681</v>
      </c>
      <c r="B5682">
        <v>1925</v>
      </c>
      <c r="C5682">
        <v>4</v>
      </c>
      <c r="D5682">
        <v>205</v>
      </c>
      <c r="E5682" t="s">
        <v>6</v>
      </c>
      <c r="F5682">
        <v>29</v>
      </c>
      <c r="G5682" t="s">
        <v>1</v>
      </c>
      <c r="H5682" t="s">
        <v>18</v>
      </c>
      <c r="I5682" t="s">
        <v>11</v>
      </c>
    </row>
    <row r="5683" spans="1:9">
      <c r="A5683">
        <v>5682</v>
      </c>
      <c r="B5683">
        <v>1385</v>
      </c>
      <c r="C5683">
        <v>7</v>
      </c>
      <c r="D5683">
        <v>90</v>
      </c>
      <c r="E5683" t="s">
        <v>5</v>
      </c>
      <c r="F5683">
        <v>25</v>
      </c>
      <c r="G5683" t="s">
        <v>2</v>
      </c>
      <c r="H5683" t="s">
        <v>18</v>
      </c>
      <c r="I5683" t="s">
        <v>22</v>
      </c>
    </row>
    <row r="5684" spans="1:9">
      <c r="A5684">
        <v>5683</v>
      </c>
      <c r="B5684">
        <v>447</v>
      </c>
      <c r="C5684">
        <v>5</v>
      </c>
      <c r="D5684">
        <v>157</v>
      </c>
      <c r="E5684" t="s">
        <v>6</v>
      </c>
      <c r="F5684">
        <v>24</v>
      </c>
      <c r="G5684" t="s">
        <v>1</v>
      </c>
      <c r="H5684" t="s">
        <v>18</v>
      </c>
      <c r="I5684" t="s">
        <v>12</v>
      </c>
    </row>
    <row r="5685" spans="1:9">
      <c r="A5685">
        <v>5684</v>
      </c>
      <c r="B5685">
        <v>2024</v>
      </c>
      <c r="C5685">
        <v>8</v>
      </c>
      <c r="D5685">
        <v>40</v>
      </c>
      <c r="E5685" t="s">
        <v>6</v>
      </c>
      <c r="F5685">
        <v>22</v>
      </c>
      <c r="G5685" t="s">
        <v>2</v>
      </c>
      <c r="H5685" t="s">
        <v>18</v>
      </c>
      <c r="I5685" t="s">
        <v>23</v>
      </c>
    </row>
    <row r="5686" spans="1:9">
      <c r="A5686">
        <v>5685</v>
      </c>
      <c r="B5686">
        <v>1401</v>
      </c>
      <c r="C5686">
        <v>6</v>
      </c>
      <c r="D5686">
        <v>40</v>
      </c>
      <c r="E5686" t="s">
        <v>6</v>
      </c>
      <c r="F5686">
        <v>26</v>
      </c>
      <c r="G5686" t="s">
        <v>2</v>
      </c>
      <c r="H5686" t="s">
        <v>18</v>
      </c>
      <c r="I5686" t="s">
        <v>21</v>
      </c>
    </row>
    <row r="5687" spans="1:9">
      <c r="A5687">
        <v>5686</v>
      </c>
      <c r="B5687">
        <v>1482</v>
      </c>
      <c r="C5687">
        <v>8</v>
      </c>
      <c r="D5687">
        <v>90</v>
      </c>
      <c r="E5687" t="s">
        <v>6</v>
      </c>
      <c r="F5687">
        <v>28</v>
      </c>
      <c r="G5687" t="s">
        <v>2</v>
      </c>
      <c r="H5687" t="s">
        <v>18</v>
      </c>
      <c r="I5687" t="s">
        <v>23</v>
      </c>
    </row>
    <row r="5688" spans="1:9">
      <c r="A5688">
        <v>5687</v>
      </c>
      <c r="B5688">
        <v>938</v>
      </c>
      <c r="C5688">
        <v>1</v>
      </c>
      <c r="D5688">
        <v>90</v>
      </c>
      <c r="E5688" t="s">
        <v>5</v>
      </c>
      <c r="F5688">
        <v>35</v>
      </c>
      <c r="G5688" t="s">
        <v>1</v>
      </c>
      <c r="H5688" t="s">
        <v>18</v>
      </c>
      <c r="I5688" t="s">
        <v>8</v>
      </c>
    </row>
    <row r="5689" spans="1:9">
      <c r="A5689">
        <v>5688</v>
      </c>
      <c r="B5689">
        <v>1685</v>
      </c>
      <c r="C5689">
        <v>2</v>
      </c>
      <c r="D5689">
        <v>196</v>
      </c>
      <c r="E5689" t="s">
        <v>5</v>
      </c>
      <c r="F5689">
        <v>32</v>
      </c>
      <c r="G5689" t="s">
        <v>1</v>
      </c>
      <c r="H5689" t="s">
        <v>18</v>
      </c>
      <c r="I5689" t="s">
        <v>9</v>
      </c>
    </row>
    <row r="5690" spans="1:9">
      <c r="A5690">
        <v>5689</v>
      </c>
      <c r="B5690">
        <v>1415</v>
      </c>
      <c r="C5690">
        <v>1</v>
      </c>
      <c r="D5690">
        <v>83</v>
      </c>
      <c r="E5690" t="s">
        <v>5</v>
      </c>
      <c r="F5690">
        <v>26</v>
      </c>
      <c r="G5690" t="s">
        <v>1</v>
      </c>
      <c r="H5690" t="s">
        <v>17</v>
      </c>
      <c r="I5690" t="s">
        <v>8</v>
      </c>
    </row>
    <row r="5691" spans="1:9">
      <c r="A5691">
        <v>5690</v>
      </c>
      <c r="B5691">
        <v>2100</v>
      </c>
      <c r="C5691">
        <v>4</v>
      </c>
      <c r="D5691">
        <v>90</v>
      </c>
      <c r="E5691" t="s">
        <v>6</v>
      </c>
      <c r="F5691">
        <v>18</v>
      </c>
      <c r="G5691" t="s">
        <v>1</v>
      </c>
      <c r="H5691" t="s">
        <v>18</v>
      </c>
      <c r="I5691" t="s">
        <v>11</v>
      </c>
    </row>
    <row r="5692" spans="1:9">
      <c r="A5692">
        <v>5691</v>
      </c>
      <c r="B5692">
        <v>1230</v>
      </c>
      <c r="C5692">
        <v>8</v>
      </c>
      <c r="D5692">
        <v>40</v>
      </c>
      <c r="E5692" t="s">
        <v>5</v>
      </c>
      <c r="F5692">
        <v>18</v>
      </c>
      <c r="G5692" t="s">
        <v>2</v>
      </c>
      <c r="H5692" t="s">
        <v>18</v>
      </c>
      <c r="I5692" t="s">
        <v>23</v>
      </c>
    </row>
    <row r="5693" spans="1:9">
      <c r="A5693">
        <v>5692</v>
      </c>
      <c r="B5693">
        <v>972</v>
      </c>
      <c r="C5693">
        <v>1</v>
      </c>
      <c r="D5693">
        <v>154</v>
      </c>
      <c r="E5693" t="s">
        <v>5</v>
      </c>
      <c r="F5693">
        <v>27</v>
      </c>
      <c r="G5693" t="s">
        <v>1</v>
      </c>
      <c r="H5693" t="s">
        <v>18</v>
      </c>
      <c r="I5693" t="s">
        <v>8</v>
      </c>
    </row>
    <row r="5694" spans="1:9">
      <c r="A5694">
        <v>5693</v>
      </c>
      <c r="B5694">
        <v>306</v>
      </c>
      <c r="C5694">
        <v>7</v>
      </c>
      <c r="D5694">
        <v>90</v>
      </c>
      <c r="E5694" t="s">
        <v>6</v>
      </c>
      <c r="F5694">
        <v>26</v>
      </c>
      <c r="G5694" t="s">
        <v>2</v>
      </c>
      <c r="H5694" t="s">
        <v>18</v>
      </c>
      <c r="I5694" t="s">
        <v>22</v>
      </c>
    </row>
    <row r="5695" spans="1:9">
      <c r="A5695">
        <v>5694</v>
      </c>
      <c r="B5695">
        <v>791</v>
      </c>
      <c r="C5695">
        <v>4</v>
      </c>
      <c r="D5695">
        <v>228</v>
      </c>
      <c r="E5695" t="s">
        <v>6</v>
      </c>
      <c r="F5695">
        <v>30</v>
      </c>
      <c r="G5695" t="s">
        <v>1</v>
      </c>
      <c r="H5695" t="s">
        <v>17</v>
      </c>
      <c r="I5695" t="s">
        <v>11</v>
      </c>
    </row>
    <row r="5696" spans="1:9">
      <c r="A5696">
        <v>5695</v>
      </c>
      <c r="B5696">
        <v>1373</v>
      </c>
      <c r="C5696">
        <v>5</v>
      </c>
      <c r="D5696">
        <v>156</v>
      </c>
      <c r="E5696" t="s">
        <v>6</v>
      </c>
      <c r="F5696">
        <v>21</v>
      </c>
      <c r="G5696" t="s">
        <v>1</v>
      </c>
      <c r="H5696" t="s">
        <v>17</v>
      </c>
      <c r="I5696" t="s">
        <v>12</v>
      </c>
    </row>
    <row r="5697" spans="1:9">
      <c r="A5697">
        <v>5696</v>
      </c>
      <c r="B5697">
        <v>552</v>
      </c>
      <c r="C5697">
        <v>5</v>
      </c>
      <c r="D5697">
        <v>187</v>
      </c>
      <c r="E5697" t="s">
        <v>5</v>
      </c>
      <c r="F5697">
        <v>31</v>
      </c>
      <c r="G5697" t="s">
        <v>1</v>
      </c>
      <c r="H5697" t="s">
        <v>18</v>
      </c>
      <c r="I5697" t="s">
        <v>12</v>
      </c>
    </row>
    <row r="5698" spans="1:9">
      <c r="A5698">
        <v>5697</v>
      </c>
      <c r="B5698">
        <v>910</v>
      </c>
      <c r="C5698">
        <v>2</v>
      </c>
      <c r="D5698">
        <v>138</v>
      </c>
      <c r="E5698" t="s">
        <v>5</v>
      </c>
      <c r="F5698">
        <v>35</v>
      </c>
      <c r="G5698" t="s">
        <v>1</v>
      </c>
      <c r="H5698" t="s">
        <v>17</v>
      </c>
      <c r="I5698" t="s">
        <v>9</v>
      </c>
    </row>
    <row r="5699" spans="1:9">
      <c r="A5699">
        <v>5698</v>
      </c>
      <c r="B5699">
        <v>83</v>
      </c>
      <c r="C5699">
        <v>7</v>
      </c>
      <c r="D5699">
        <v>40</v>
      </c>
      <c r="E5699" t="s">
        <v>6</v>
      </c>
      <c r="F5699">
        <v>35</v>
      </c>
      <c r="G5699" t="s">
        <v>2</v>
      </c>
      <c r="H5699" t="s">
        <v>18</v>
      </c>
      <c r="I5699" t="s">
        <v>22</v>
      </c>
    </row>
    <row r="5700" spans="1:9">
      <c r="A5700">
        <v>5699</v>
      </c>
      <c r="B5700">
        <v>1523</v>
      </c>
      <c r="C5700">
        <v>5</v>
      </c>
      <c r="D5700">
        <v>197</v>
      </c>
      <c r="E5700" t="s">
        <v>6</v>
      </c>
      <c r="F5700">
        <v>22</v>
      </c>
      <c r="G5700" t="s">
        <v>1</v>
      </c>
      <c r="H5700" t="s">
        <v>18</v>
      </c>
      <c r="I5700" t="s">
        <v>12</v>
      </c>
    </row>
    <row r="5701" spans="1:9">
      <c r="A5701">
        <v>5700</v>
      </c>
      <c r="B5701">
        <v>58</v>
      </c>
      <c r="C5701">
        <v>3</v>
      </c>
      <c r="D5701">
        <v>90</v>
      </c>
      <c r="E5701" t="s">
        <v>6</v>
      </c>
      <c r="F5701">
        <v>33</v>
      </c>
      <c r="G5701" t="s">
        <v>1</v>
      </c>
      <c r="H5701" t="s">
        <v>18</v>
      </c>
      <c r="I5701" t="s">
        <v>10</v>
      </c>
    </row>
    <row r="5702" spans="1:9">
      <c r="A5702">
        <v>5701</v>
      </c>
      <c r="B5702">
        <v>1991</v>
      </c>
      <c r="C5702">
        <v>3</v>
      </c>
      <c r="D5702">
        <v>171</v>
      </c>
      <c r="E5702" t="s">
        <v>5</v>
      </c>
      <c r="F5702">
        <v>25</v>
      </c>
      <c r="G5702" t="s">
        <v>1</v>
      </c>
      <c r="H5702" t="s">
        <v>17</v>
      </c>
      <c r="I5702" t="s">
        <v>10</v>
      </c>
    </row>
    <row r="5703" spans="1:9">
      <c r="A5703">
        <v>5702</v>
      </c>
      <c r="B5703">
        <v>1852</v>
      </c>
      <c r="C5703">
        <v>5</v>
      </c>
      <c r="D5703">
        <v>90</v>
      </c>
      <c r="E5703" t="s">
        <v>5</v>
      </c>
      <c r="F5703">
        <v>19</v>
      </c>
      <c r="G5703" t="s">
        <v>1</v>
      </c>
      <c r="H5703" t="s">
        <v>18</v>
      </c>
      <c r="I5703" t="s">
        <v>12</v>
      </c>
    </row>
    <row r="5704" spans="1:9">
      <c r="A5704">
        <v>5703</v>
      </c>
      <c r="B5704">
        <v>1169</v>
      </c>
      <c r="C5704">
        <v>9</v>
      </c>
      <c r="D5704">
        <v>40</v>
      </c>
      <c r="E5704" t="s">
        <v>6</v>
      </c>
      <c r="F5704">
        <v>29</v>
      </c>
      <c r="G5704" t="s">
        <v>2</v>
      </c>
      <c r="H5704" t="s">
        <v>18</v>
      </c>
      <c r="I5704" t="s">
        <v>24</v>
      </c>
    </row>
    <row r="5705" spans="1:9">
      <c r="A5705">
        <v>5704</v>
      </c>
      <c r="B5705">
        <v>1422</v>
      </c>
      <c r="C5705">
        <v>2</v>
      </c>
      <c r="D5705">
        <v>198</v>
      </c>
      <c r="E5705" t="s">
        <v>6</v>
      </c>
      <c r="F5705">
        <v>20</v>
      </c>
      <c r="G5705" t="s">
        <v>1</v>
      </c>
      <c r="H5705" t="s">
        <v>18</v>
      </c>
      <c r="I5705" t="s">
        <v>9</v>
      </c>
    </row>
    <row r="5706" spans="1:9">
      <c r="A5706">
        <v>5705</v>
      </c>
      <c r="B5706">
        <v>1120</v>
      </c>
      <c r="C5706">
        <v>3</v>
      </c>
      <c r="D5706">
        <v>215</v>
      </c>
      <c r="E5706" t="s">
        <v>5</v>
      </c>
      <c r="F5706">
        <v>26</v>
      </c>
      <c r="G5706" t="s">
        <v>1</v>
      </c>
      <c r="H5706" t="s">
        <v>17</v>
      </c>
      <c r="I5706" t="s">
        <v>10</v>
      </c>
    </row>
    <row r="5707" spans="1:9">
      <c r="A5707">
        <v>5706</v>
      </c>
      <c r="B5707">
        <v>970</v>
      </c>
      <c r="C5707">
        <v>3</v>
      </c>
      <c r="D5707">
        <v>199</v>
      </c>
      <c r="E5707" t="s">
        <v>6</v>
      </c>
      <c r="F5707">
        <v>24</v>
      </c>
      <c r="G5707" t="s">
        <v>1</v>
      </c>
      <c r="H5707" t="s">
        <v>18</v>
      </c>
      <c r="I5707" t="s">
        <v>10</v>
      </c>
    </row>
    <row r="5708" spans="1:9">
      <c r="A5708">
        <v>5707</v>
      </c>
      <c r="B5708">
        <v>112</v>
      </c>
      <c r="C5708">
        <v>4</v>
      </c>
      <c r="D5708">
        <v>135</v>
      </c>
      <c r="E5708" t="s">
        <v>6</v>
      </c>
      <c r="F5708">
        <v>27</v>
      </c>
      <c r="G5708" t="s">
        <v>1</v>
      </c>
      <c r="H5708" t="s">
        <v>18</v>
      </c>
      <c r="I5708" t="s">
        <v>11</v>
      </c>
    </row>
    <row r="5709" spans="1:9">
      <c r="A5709">
        <v>5708</v>
      </c>
      <c r="B5709">
        <v>1259</v>
      </c>
      <c r="C5709">
        <v>2</v>
      </c>
      <c r="D5709">
        <v>135</v>
      </c>
      <c r="E5709" t="s">
        <v>5</v>
      </c>
      <c r="F5709">
        <v>21</v>
      </c>
      <c r="G5709" t="s">
        <v>1</v>
      </c>
      <c r="H5709" t="s">
        <v>18</v>
      </c>
      <c r="I5709" t="s">
        <v>9</v>
      </c>
    </row>
    <row r="5710" spans="1:9">
      <c r="A5710">
        <v>5709</v>
      </c>
      <c r="B5710">
        <v>1012</v>
      </c>
      <c r="C5710">
        <v>7</v>
      </c>
      <c r="D5710">
        <v>90</v>
      </c>
      <c r="E5710" t="s">
        <v>6</v>
      </c>
      <c r="F5710">
        <v>30</v>
      </c>
      <c r="G5710" t="s">
        <v>2</v>
      </c>
      <c r="H5710" t="s">
        <v>18</v>
      </c>
      <c r="I5710" t="s">
        <v>22</v>
      </c>
    </row>
    <row r="5711" spans="1:9">
      <c r="A5711">
        <v>5710</v>
      </c>
      <c r="B5711">
        <v>425</v>
      </c>
      <c r="C5711">
        <v>1</v>
      </c>
      <c r="D5711">
        <v>90</v>
      </c>
      <c r="E5711" t="s">
        <v>5</v>
      </c>
      <c r="F5711">
        <v>31</v>
      </c>
      <c r="G5711" t="s">
        <v>1</v>
      </c>
      <c r="H5711" t="s">
        <v>18</v>
      </c>
      <c r="I5711" t="s">
        <v>8</v>
      </c>
    </row>
    <row r="5712" spans="1:9">
      <c r="A5712">
        <v>5711</v>
      </c>
      <c r="B5712">
        <v>16</v>
      </c>
      <c r="C5712">
        <v>3</v>
      </c>
      <c r="D5712">
        <v>90</v>
      </c>
      <c r="E5712" t="s">
        <v>5</v>
      </c>
      <c r="F5712">
        <v>34</v>
      </c>
      <c r="G5712" t="s">
        <v>1</v>
      </c>
      <c r="H5712" t="s">
        <v>18</v>
      </c>
      <c r="I5712" t="s">
        <v>10</v>
      </c>
    </row>
    <row r="5713" spans="1:9">
      <c r="A5713">
        <v>5712</v>
      </c>
      <c r="B5713">
        <v>1109</v>
      </c>
      <c r="C5713">
        <v>4</v>
      </c>
      <c r="D5713">
        <v>182</v>
      </c>
      <c r="E5713" t="s">
        <v>5</v>
      </c>
      <c r="F5713">
        <v>33</v>
      </c>
      <c r="G5713" t="s">
        <v>1</v>
      </c>
      <c r="H5713" t="s">
        <v>18</v>
      </c>
      <c r="I5713" t="s">
        <v>11</v>
      </c>
    </row>
    <row r="5714" spans="1:9">
      <c r="A5714">
        <v>5713</v>
      </c>
      <c r="B5714">
        <v>303</v>
      </c>
      <c r="C5714">
        <v>8</v>
      </c>
      <c r="D5714">
        <v>90</v>
      </c>
      <c r="E5714" t="s">
        <v>5</v>
      </c>
      <c r="F5714">
        <v>26</v>
      </c>
      <c r="G5714" t="s">
        <v>2</v>
      </c>
      <c r="H5714" t="s">
        <v>18</v>
      </c>
      <c r="I5714" t="s">
        <v>23</v>
      </c>
    </row>
    <row r="5715" spans="1:9">
      <c r="A5715">
        <v>5714</v>
      </c>
      <c r="B5715">
        <v>1202</v>
      </c>
      <c r="C5715">
        <v>3</v>
      </c>
      <c r="D5715">
        <v>136</v>
      </c>
      <c r="E5715" t="s">
        <v>5</v>
      </c>
      <c r="F5715">
        <v>25</v>
      </c>
      <c r="G5715" t="s">
        <v>1</v>
      </c>
      <c r="H5715" t="s">
        <v>18</v>
      </c>
      <c r="I5715" t="s">
        <v>10</v>
      </c>
    </row>
    <row r="5716" spans="1:9">
      <c r="A5716">
        <v>5715</v>
      </c>
      <c r="B5716">
        <v>1215</v>
      </c>
      <c r="C5716">
        <v>7</v>
      </c>
      <c r="D5716">
        <v>40</v>
      </c>
      <c r="E5716" t="s">
        <v>6</v>
      </c>
      <c r="F5716">
        <v>35</v>
      </c>
      <c r="G5716" t="s">
        <v>2</v>
      </c>
      <c r="H5716" t="s">
        <v>18</v>
      </c>
      <c r="I5716" t="s">
        <v>22</v>
      </c>
    </row>
    <row r="5717" spans="1:9">
      <c r="A5717">
        <v>5716</v>
      </c>
      <c r="B5717">
        <v>797</v>
      </c>
      <c r="C5717">
        <v>2</v>
      </c>
      <c r="D5717">
        <v>146</v>
      </c>
      <c r="E5717" t="s">
        <v>5</v>
      </c>
      <c r="F5717">
        <v>34</v>
      </c>
      <c r="G5717" t="s">
        <v>1</v>
      </c>
      <c r="H5717" t="s">
        <v>18</v>
      </c>
      <c r="I5717" t="s">
        <v>9</v>
      </c>
    </row>
    <row r="5718" spans="1:9">
      <c r="A5718">
        <v>5717</v>
      </c>
      <c r="B5718">
        <v>1805</v>
      </c>
      <c r="C5718">
        <v>6</v>
      </c>
      <c r="D5718">
        <v>256</v>
      </c>
      <c r="E5718" t="s">
        <v>5</v>
      </c>
      <c r="F5718">
        <v>21</v>
      </c>
      <c r="G5718" t="s">
        <v>2</v>
      </c>
      <c r="H5718" t="s">
        <v>18</v>
      </c>
      <c r="I5718" t="s">
        <v>21</v>
      </c>
    </row>
    <row r="5719" spans="1:9">
      <c r="A5719">
        <v>5718</v>
      </c>
      <c r="B5719">
        <v>1327</v>
      </c>
      <c r="C5719">
        <v>1</v>
      </c>
      <c r="D5719">
        <v>234</v>
      </c>
      <c r="E5719" t="s">
        <v>6</v>
      </c>
      <c r="F5719">
        <v>26</v>
      </c>
      <c r="G5719" t="s">
        <v>1</v>
      </c>
      <c r="H5719" t="s">
        <v>17</v>
      </c>
      <c r="I5719" t="s">
        <v>8</v>
      </c>
    </row>
    <row r="5720" spans="1:9">
      <c r="A5720">
        <v>5719</v>
      </c>
      <c r="B5720">
        <v>1844</v>
      </c>
      <c r="C5720">
        <v>4</v>
      </c>
      <c r="D5720">
        <v>190</v>
      </c>
      <c r="E5720" t="s">
        <v>6</v>
      </c>
      <c r="F5720">
        <v>34</v>
      </c>
      <c r="G5720" t="s">
        <v>1</v>
      </c>
      <c r="H5720" t="s">
        <v>18</v>
      </c>
      <c r="I5720" t="s">
        <v>11</v>
      </c>
    </row>
    <row r="5721" spans="1:9">
      <c r="A5721">
        <v>5720</v>
      </c>
      <c r="B5721">
        <v>1461</v>
      </c>
      <c r="C5721">
        <v>7</v>
      </c>
      <c r="D5721">
        <v>40</v>
      </c>
      <c r="E5721" t="s">
        <v>5</v>
      </c>
      <c r="F5721">
        <v>38</v>
      </c>
      <c r="G5721" t="s">
        <v>2</v>
      </c>
      <c r="H5721" t="s">
        <v>18</v>
      </c>
      <c r="I5721" t="s">
        <v>22</v>
      </c>
    </row>
    <row r="5722" spans="1:9">
      <c r="A5722">
        <v>5721</v>
      </c>
      <c r="B5722">
        <v>1701</v>
      </c>
      <c r="C5722">
        <v>2</v>
      </c>
      <c r="D5722">
        <v>200</v>
      </c>
      <c r="E5722" t="s">
        <v>6</v>
      </c>
      <c r="F5722">
        <v>23</v>
      </c>
      <c r="G5722" t="s">
        <v>1</v>
      </c>
      <c r="H5722" t="s">
        <v>17</v>
      </c>
      <c r="I5722" t="s">
        <v>9</v>
      </c>
    </row>
    <row r="5723" spans="1:9">
      <c r="A5723">
        <v>5722</v>
      </c>
      <c r="B5723">
        <v>1781</v>
      </c>
      <c r="C5723">
        <v>5</v>
      </c>
      <c r="D5723">
        <v>184</v>
      </c>
      <c r="E5723" t="s">
        <v>5</v>
      </c>
      <c r="F5723">
        <v>27</v>
      </c>
      <c r="G5723" t="s">
        <v>1</v>
      </c>
      <c r="H5723" t="s">
        <v>18</v>
      </c>
      <c r="I5723" t="s">
        <v>12</v>
      </c>
    </row>
    <row r="5724" spans="1:9">
      <c r="A5724">
        <v>5723</v>
      </c>
      <c r="B5724">
        <v>90</v>
      </c>
      <c r="C5724">
        <v>3</v>
      </c>
      <c r="D5724">
        <v>182</v>
      </c>
      <c r="E5724" t="s">
        <v>5</v>
      </c>
      <c r="F5724">
        <v>35</v>
      </c>
      <c r="G5724" t="s">
        <v>1</v>
      </c>
      <c r="H5724" t="s">
        <v>18</v>
      </c>
      <c r="I5724" t="s">
        <v>10</v>
      </c>
    </row>
    <row r="5725" spans="1:9">
      <c r="A5725">
        <v>5724</v>
      </c>
      <c r="B5725">
        <v>918</v>
      </c>
      <c r="C5725">
        <v>6</v>
      </c>
      <c r="D5725">
        <v>271</v>
      </c>
      <c r="E5725" t="s">
        <v>5</v>
      </c>
      <c r="F5725">
        <v>20</v>
      </c>
      <c r="G5725" t="s">
        <v>2</v>
      </c>
      <c r="H5725" t="s">
        <v>17</v>
      </c>
      <c r="I5725" t="s">
        <v>21</v>
      </c>
    </row>
    <row r="5726" spans="1:9">
      <c r="A5726">
        <v>5725</v>
      </c>
      <c r="B5726">
        <v>897</v>
      </c>
      <c r="C5726">
        <v>2</v>
      </c>
      <c r="D5726">
        <v>193</v>
      </c>
      <c r="E5726" t="s">
        <v>6</v>
      </c>
      <c r="F5726">
        <v>29</v>
      </c>
      <c r="G5726" t="s">
        <v>1</v>
      </c>
      <c r="H5726" t="s">
        <v>17</v>
      </c>
      <c r="I5726" t="s">
        <v>9</v>
      </c>
    </row>
    <row r="5727" spans="1:9">
      <c r="A5727">
        <v>5726</v>
      </c>
      <c r="B5727">
        <v>1872</v>
      </c>
      <c r="C5727">
        <v>2</v>
      </c>
      <c r="D5727">
        <v>90</v>
      </c>
      <c r="E5727" t="s">
        <v>6</v>
      </c>
      <c r="F5727">
        <v>27</v>
      </c>
      <c r="G5727" t="s">
        <v>1</v>
      </c>
      <c r="H5727" t="s">
        <v>18</v>
      </c>
      <c r="I5727" t="s">
        <v>9</v>
      </c>
    </row>
    <row r="5728" spans="1:9">
      <c r="A5728">
        <v>5727</v>
      </c>
      <c r="B5728">
        <v>452</v>
      </c>
      <c r="C5728">
        <v>3</v>
      </c>
      <c r="D5728">
        <v>125</v>
      </c>
      <c r="E5728" t="s">
        <v>6</v>
      </c>
      <c r="F5728">
        <v>23</v>
      </c>
      <c r="G5728" t="s">
        <v>1</v>
      </c>
      <c r="H5728" t="s">
        <v>18</v>
      </c>
      <c r="I5728" t="s">
        <v>10</v>
      </c>
    </row>
    <row r="5729" spans="1:9">
      <c r="A5729">
        <v>5728</v>
      </c>
      <c r="B5729">
        <v>2030</v>
      </c>
      <c r="C5729">
        <v>8</v>
      </c>
      <c r="D5729">
        <v>40</v>
      </c>
      <c r="E5729" t="s">
        <v>5</v>
      </c>
      <c r="F5729">
        <v>32</v>
      </c>
      <c r="G5729" t="s">
        <v>2</v>
      </c>
      <c r="H5729" t="s">
        <v>18</v>
      </c>
      <c r="I5729" t="s">
        <v>23</v>
      </c>
    </row>
    <row r="5730" spans="1:9">
      <c r="A5730">
        <v>5729</v>
      </c>
      <c r="B5730">
        <v>946</v>
      </c>
      <c r="C5730">
        <v>2</v>
      </c>
      <c r="D5730">
        <v>91</v>
      </c>
      <c r="E5730" t="s">
        <v>6</v>
      </c>
      <c r="F5730">
        <v>34</v>
      </c>
      <c r="G5730" t="s">
        <v>1</v>
      </c>
      <c r="H5730" t="s">
        <v>18</v>
      </c>
      <c r="I5730" t="s">
        <v>9</v>
      </c>
    </row>
    <row r="5731" spans="1:9">
      <c r="A5731">
        <v>5730</v>
      </c>
      <c r="B5731">
        <v>1702</v>
      </c>
      <c r="C5731">
        <v>3</v>
      </c>
      <c r="D5731">
        <v>101</v>
      </c>
      <c r="E5731" t="s">
        <v>6</v>
      </c>
      <c r="F5731">
        <v>30</v>
      </c>
      <c r="G5731" t="s">
        <v>1</v>
      </c>
      <c r="H5731" t="s">
        <v>18</v>
      </c>
      <c r="I5731" t="s">
        <v>10</v>
      </c>
    </row>
    <row r="5732" spans="1:9">
      <c r="A5732">
        <v>5731</v>
      </c>
      <c r="B5732">
        <v>1687</v>
      </c>
      <c r="C5732">
        <v>7</v>
      </c>
      <c r="D5732">
        <v>40</v>
      </c>
      <c r="E5732" t="s">
        <v>5</v>
      </c>
      <c r="F5732">
        <v>34</v>
      </c>
      <c r="G5732" t="s">
        <v>2</v>
      </c>
      <c r="H5732" t="s">
        <v>18</v>
      </c>
      <c r="I5732" t="s">
        <v>22</v>
      </c>
    </row>
    <row r="5733" spans="1:9">
      <c r="A5733">
        <v>5732</v>
      </c>
      <c r="B5733">
        <v>473</v>
      </c>
      <c r="C5733">
        <v>7</v>
      </c>
      <c r="D5733">
        <v>90</v>
      </c>
      <c r="E5733" t="s">
        <v>5</v>
      </c>
      <c r="F5733">
        <v>42</v>
      </c>
      <c r="G5733" t="s">
        <v>2</v>
      </c>
      <c r="H5733" t="s">
        <v>18</v>
      </c>
      <c r="I5733" t="s">
        <v>22</v>
      </c>
    </row>
    <row r="5734" spans="1:9">
      <c r="A5734">
        <v>5733</v>
      </c>
      <c r="B5734">
        <v>1739</v>
      </c>
      <c r="C5734">
        <v>9</v>
      </c>
      <c r="D5734">
        <v>90</v>
      </c>
      <c r="E5734" t="s">
        <v>6</v>
      </c>
      <c r="F5734">
        <v>33</v>
      </c>
      <c r="G5734" t="s">
        <v>2</v>
      </c>
      <c r="H5734" t="s">
        <v>18</v>
      </c>
      <c r="I5734" t="s">
        <v>24</v>
      </c>
    </row>
    <row r="5735" spans="1:9">
      <c r="A5735">
        <v>5734</v>
      </c>
      <c r="B5735">
        <v>110</v>
      </c>
      <c r="C5735">
        <v>3</v>
      </c>
      <c r="D5735">
        <v>169</v>
      </c>
      <c r="E5735" t="s">
        <v>5</v>
      </c>
      <c r="F5735">
        <v>37</v>
      </c>
      <c r="G5735" t="s">
        <v>1</v>
      </c>
      <c r="H5735" t="s">
        <v>18</v>
      </c>
      <c r="I5735" t="s">
        <v>10</v>
      </c>
    </row>
    <row r="5736" spans="1:9">
      <c r="A5736">
        <v>5735</v>
      </c>
      <c r="B5736">
        <v>850</v>
      </c>
      <c r="C5736">
        <v>4</v>
      </c>
      <c r="D5736">
        <v>189</v>
      </c>
      <c r="E5736" t="s">
        <v>6</v>
      </c>
      <c r="F5736">
        <v>26</v>
      </c>
      <c r="G5736" t="s">
        <v>1</v>
      </c>
      <c r="H5736" t="s">
        <v>18</v>
      </c>
      <c r="I5736" t="s">
        <v>11</v>
      </c>
    </row>
    <row r="5737" spans="1:9">
      <c r="A5737">
        <v>5736</v>
      </c>
      <c r="B5737">
        <v>271</v>
      </c>
      <c r="C5737">
        <v>1</v>
      </c>
      <c r="D5737">
        <v>152</v>
      </c>
      <c r="E5737" t="s">
        <v>5</v>
      </c>
      <c r="F5737">
        <v>33</v>
      </c>
      <c r="G5737" t="s">
        <v>1</v>
      </c>
      <c r="H5737" t="s">
        <v>17</v>
      </c>
      <c r="I5737" t="s">
        <v>8</v>
      </c>
    </row>
    <row r="5738" spans="1:9">
      <c r="A5738">
        <v>5737</v>
      </c>
      <c r="B5738">
        <v>703</v>
      </c>
      <c r="C5738">
        <v>5</v>
      </c>
      <c r="D5738">
        <v>247</v>
      </c>
      <c r="E5738" t="s">
        <v>5</v>
      </c>
      <c r="F5738">
        <v>31</v>
      </c>
      <c r="G5738" t="s">
        <v>1</v>
      </c>
      <c r="H5738" t="s">
        <v>18</v>
      </c>
      <c r="I5738" t="s">
        <v>12</v>
      </c>
    </row>
    <row r="5739" spans="1:9">
      <c r="A5739">
        <v>5738</v>
      </c>
      <c r="B5739">
        <v>1879</v>
      </c>
      <c r="C5739">
        <v>3</v>
      </c>
      <c r="D5739">
        <v>185</v>
      </c>
      <c r="E5739" t="s">
        <v>5</v>
      </c>
      <c r="F5739">
        <v>25</v>
      </c>
      <c r="G5739" t="s">
        <v>1</v>
      </c>
      <c r="H5739" t="s">
        <v>18</v>
      </c>
      <c r="I5739" t="s">
        <v>10</v>
      </c>
    </row>
    <row r="5740" spans="1:9">
      <c r="A5740">
        <v>5739</v>
      </c>
      <c r="B5740">
        <v>939</v>
      </c>
      <c r="C5740">
        <v>1</v>
      </c>
      <c r="D5740">
        <v>147</v>
      </c>
      <c r="E5740" t="s">
        <v>5</v>
      </c>
      <c r="F5740">
        <v>24</v>
      </c>
      <c r="G5740" t="s">
        <v>1</v>
      </c>
      <c r="H5740" t="s">
        <v>18</v>
      </c>
      <c r="I5740" t="s">
        <v>8</v>
      </c>
    </row>
    <row r="5741" spans="1:9">
      <c r="A5741">
        <v>5740</v>
      </c>
      <c r="B5741">
        <v>1628</v>
      </c>
      <c r="C5741">
        <v>3</v>
      </c>
      <c r="D5741">
        <v>134</v>
      </c>
      <c r="E5741" t="s">
        <v>6</v>
      </c>
      <c r="F5741">
        <v>37</v>
      </c>
      <c r="G5741" t="s">
        <v>1</v>
      </c>
      <c r="H5741" t="s">
        <v>18</v>
      </c>
      <c r="I5741" t="s">
        <v>10</v>
      </c>
    </row>
    <row r="5742" spans="1:9">
      <c r="A5742">
        <v>5741</v>
      </c>
      <c r="B5742">
        <v>1441</v>
      </c>
      <c r="C5742">
        <v>9</v>
      </c>
      <c r="D5742">
        <v>90</v>
      </c>
      <c r="E5742" t="s">
        <v>6</v>
      </c>
      <c r="F5742">
        <v>19</v>
      </c>
      <c r="G5742" t="s">
        <v>2</v>
      </c>
      <c r="H5742" t="s">
        <v>18</v>
      </c>
      <c r="I5742" t="s">
        <v>24</v>
      </c>
    </row>
    <row r="5743" spans="1:9">
      <c r="A5743">
        <v>5742</v>
      </c>
      <c r="B5743">
        <v>231</v>
      </c>
      <c r="C5743">
        <v>5</v>
      </c>
      <c r="D5743">
        <v>143</v>
      </c>
      <c r="E5743" t="s">
        <v>6</v>
      </c>
      <c r="F5743">
        <v>45</v>
      </c>
      <c r="G5743" t="s">
        <v>1</v>
      </c>
      <c r="H5743" t="s">
        <v>18</v>
      </c>
      <c r="I5743" t="s">
        <v>12</v>
      </c>
    </row>
    <row r="5744" spans="1:9">
      <c r="A5744">
        <v>5743</v>
      </c>
      <c r="B5744">
        <v>1397</v>
      </c>
      <c r="C5744">
        <v>3</v>
      </c>
      <c r="D5744">
        <v>121</v>
      </c>
      <c r="E5744" t="s">
        <v>5</v>
      </c>
      <c r="F5744">
        <v>27</v>
      </c>
      <c r="G5744" t="s">
        <v>1</v>
      </c>
      <c r="H5744" t="s">
        <v>18</v>
      </c>
      <c r="I5744" t="s">
        <v>10</v>
      </c>
    </row>
    <row r="5745" spans="1:9">
      <c r="A5745">
        <v>5744</v>
      </c>
      <c r="B5745">
        <v>1013</v>
      </c>
      <c r="C5745">
        <v>1</v>
      </c>
      <c r="D5745">
        <v>192</v>
      </c>
      <c r="E5745" t="s">
        <v>5</v>
      </c>
      <c r="F5745">
        <v>21</v>
      </c>
      <c r="G5745" t="s">
        <v>1</v>
      </c>
      <c r="H5745" t="s">
        <v>18</v>
      </c>
      <c r="I5745" t="s">
        <v>8</v>
      </c>
    </row>
    <row r="5746" spans="1:9">
      <c r="A5746">
        <v>5745</v>
      </c>
      <c r="B5746">
        <v>697</v>
      </c>
      <c r="C5746">
        <v>6</v>
      </c>
      <c r="D5746">
        <v>40</v>
      </c>
      <c r="E5746" t="s">
        <v>5</v>
      </c>
      <c r="F5746">
        <v>37</v>
      </c>
      <c r="G5746" t="s">
        <v>2</v>
      </c>
      <c r="H5746" t="s">
        <v>18</v>
      </c>
      <c r="I5746" t="s">
        <v>21</v>
      </c>
    </row>
    <row r="5747" spans="1:9">
      <c r="A5747">
        <v>5746</v>
      </c>
      <c r="B5747">
        <v>595</v>
      </c>
      <c r="C5747">
        <v>4</v>
      </c>
      <c r="D5747">
        <v>226</v>
      </c>
      <c r="E5747" t="s">
        <v>5</v>
      </c>
      <c r="F5747">
        <v>18</v>
      </c>
      <c r="G5747" t="s">
        <v>1</v>
      </c>
      <c r="H5747" t="s">
        <v>17</v>
      </c>
      <c r="I5747" t="s">
        <v>11</v>
      </c>
    </row>
    <row r="5748" spans="1:9">
      <c r="A5748">
        <v>5747</v>
      </c>
      <c r="B5748">
        <v>448</v>
      </c>
      <c r="C5748">
        <v>9</v>
      </c>
      <c r="D5748">
        <v>90</v>
      </c>
      <c r="E5748" t="s">
        <v>6</v>
      </c>
      <c r="F5748">
        <v>35</v>
      </c>
      <c r="G5748" t="s">
        <v>2</v>
      </c>
      <c r="H5748" t="s">
        <v>18</v>
      </c>
      <c r="I5748" t="s">
        <v>24</v>
      </c>
    </row>
    <row r="5749" spans="1:9">
      <c r="A5749">
        <v>5748</v>
      </c>
      <c r="B5749">
        <v>523</v>
      </c>
      <c r="C5749">
        <v>2</v>
      </c>
      <c r="D5749">
        <v>153</v>
      </c>
      <c r="E5749" t="s">
        <v>6</v>
      </c>
      <c r="F5749">
        <v>20</v>
      </c>
      <c r="G5749" t="s">
        <v>1</v>
      </c>
      <c r="H5749" t="s">
        <v>17</v>
      </c>
      <c r="I5749" t="s">
        <v>9</v>
      </c>
    </row>
    <row r="5750" spans="1:9">
      <c r="A5750">
        <v>5749</v>
      </c>
      <c r="B5750">
        <v>1590</v>
      </c>
      <c r="C5750">
        <v>2</v>
      </c>
      <c r="D5750">
        <v>159</v>
      </c>
      <c r="E5750" t="s">
        <v>6</v>
      </c>
      <c r="F5750">
        <v>26</v>
      </c>
      <c r="G5750" t="s">
        <v>1</v>
      </c>
      <c r="H5750" t="s">
        <v>18</v>
      </c>
      <c r="I5750" t="s">
        <v>9</v>
      </c>
    </row>
    <row r="5751" spans="1:9">
      <c r="A5751">
        <v>5750</v>
      </c>
      <c r="B5751">
        <v>1178</v>
      </c>
      <c r="C5751">
        <v>4</v>
      </c>
      <c r="D5751">
        <v>228</v>
      </c>
      <c r="E5751" t="s">
        <v>5</v>
      </c>
      <c r="F5751">
        <v>25</v>
      </c>
      <c r="G5751" t="s">
        <v>1</v>
      </c>
      <c r="H5751" t="s">
        <v>17</v>
      </c>
      <c r="I5751" t="s">
        <v>11</v>
      </c>
    </row>
    <row r="5752" spans="1:9">
      <c r="A5752">
        <v>5751</v>
      </c>
      <c r="B5752">
        <v>829</v>
      </c>
      <c r="C5752">
        <v>6</v>
      </c>
      <c r="D5752">
        <v>298</v>
      </c>
      <c r="E5752" t="s">
        <v>5</v>
      </c>
      <c r="F5752">
        <v>30</v>
      </c>
      <c r="G5752" t="s">
        <v>2</v>
      </c>
      <c r="H5752" t="s">
        <v>17</v>
      </c>
      <c r="I5752" t="s">
        <v>21</v>
      </c>
    </row>
    <row r="5753" spans="1:9">
      <c r="A5753">
        <v>5752</v>
      </c>
      <c r="B5753">
        <v>302</v>
      </c>
      <c r="C5753">
        <v>5</v>
      </c>
      <c r="D5753">
        <v>185</v>
      </c>
      <c r="E5753" t="s">
        <v>6</v>
      </c>
      <c r="F5753">
        <v>19</v>
      </c>
      <c r="G5753" t="s">
        <v>1</v>
      </c>
      <c r="H5753" t="s">
        <v>18</v>
      </c>
      <c r="I5753" t="s">
        <v>12</v>
      </c>
    </row>
    <row r="5754" spans="1:9">
      <c r="A5754">
        <v>5753</v>
      </c>
      <c r="B5754">
        <v>845</v>
      </c>
      <c r="C5754">
        <v>9</v>
      </c>
      <c r="D5754">
        <v>340</v>
      </c>
      <c r="E5754" t="s">
        <v>5</v>
      </c>
      <c r="F5754">
        <v>27</v>
      </c>
      <c r="G5754" t="s">
        <v>2</v>
      </c>
      <c r="H5754" t="s">
        <v>18</v>
      </c>
      <c r="I5754" t="s">
        <v>24</v>
      </c>
    </row>
    <row r="5755" spans="1:9">
      <c r="A5755">
        <v>5754</v>
      </c>
      <c r="B5755">
        <v>1913</v>
      </c>
      <c r="C5755">
        <v>4</v>
      </c>
      <c r="D5755">
        <v>134</v>
      </c>
      <c r="E5755" t="s">
        <v>6</v>
      </c>
      <c r="F5755">
        <v>20</v>
      </c>
      <c r="G5755" t="s">
        <v>1</v>
      </c>
      <c r="H5755" t="s">
        <v>18</v>
      </c>
      <c r="I5755" t="s">
        <v>11</v>
      </c>
    </row>
    <row r="5756" spans="1:9">
      <c r="A5756">
        <v>5755</v>
      </c>
      <c r="B5756">
        <v>822</v>
      </c>
      <c r="C5756">
        <v>9</v>
      </c>
      <c r="D5756">
        <v>40</v>
      </c>
      <c r="E5756" t="s">
        <v>5</v>
      </c>
      <c r="F5756">
        <v>31</v>
      </c>
      <c r="G5756" t="s">
        <v>2</v>
      </c>
      <c r="H5756" t="s">
        <v>18</v>
      </c>
      <c r="I5756" t="s">
        <v>24</v>
      </c>
    </row>
    <row r="5757" spans="1:9">
      <c r="A5757">
        <v>5756</v>
      </c>
      <c r="B5757">
        <v>532</v>
      </c>
      <c r="C5757">
        <v>1</v>
      </c>
      <c r="D5757">
        <v>238</v>
      </c>
      <c r="E5757" t="s">
        <v>6</v>
      </c>
      <c r="F5757">
        <v>31</v>
      </c>
      <c r="G5757" t="s">
        <v>1</v>
      </c>
      <c r="H5757" t="s">
        <v>18</v>
      </c>
      <c r="I5757" t="s">
        <v>8</v>
      </c>
    </row>
    <row r="5758" spans="1:9">
      <c r="A5758">
        <v>5757</v>
      </c>
      <c r="B5758">
        <v>1492</v>
      </c>
      <c r="C5758">
        <v>2</v>
      </c>
      <c r="D5758">
        <v>90</v>
      </c>
      <c r="E5758" t="s">
        <v>6</v>
      </c>
      <c r="F5758">
        <v>23</v>
      </c>
      <c r="G5758" t="s">
        <v>1</v>
      </c>
      <c r="H5758" t="s">
        <v>18</v>
      </c>
      <c r="I5758" t="s">
        <v>9</v>
      </c>
    </row>
    <row r="5759" spans="1:9">
      <c r="A5759">
        <v>5758</v>
      </c>
      <c r="B5759">
        <v>1644</v>
      </c>
      <c r="C5759">
        <v>5</v>
      </c>
      <c r="D5759">
        <v>173</v>
      </c>
      <c r="E5759" t="s">
        <v>5</v>
      </c>
      <c r="F5759">
        <v>19</v>
      </c>
      <c r="G5759" t="s">
        <v>1</v>
      </c>
      <c r="H5759" t="s">
        <v>17</v>
      </c>
      <c r="I5759" t="s">
        <v>12</v>
      </c>
    </row>
    <row r="5760" spans="1:9">
      <c r="A5760">
        <v>5759</v>
      </c>
      <c r="B5760">
        <v>569</v>
      </c>
      <c r="C5760">
        <v>3</v>
      </c>
      <c r="D5760">
        <v>190</v>
      </c>
      <c r="E5760" t="s">
        <v>5</v>
      </c>
      <c r="F5760">
        <v>30</v>
      </c>
      <c r="G5760" t="s">
        <v>1</v>
      </c>
      <c r="H5760" t="s">
        <v>18</v>
      </c>
      <c r="I5760" t="s">
        <v>10</v>
      </c>
    </row>
    <row r="5761" spans="1:9">
      <c r="A5761">
        <v>5760</v>
      </c>
      <c r="B5761">
        <v>328</v>
      </c>
      <c r="C5761">
        <v>5</v>
      </c>
      <c r="D5761">
        <v>88</v>
      </c>
      <c r="E5761" t="s">
        <v>5</v>
      </c>
      <c r="F5761">
        <v>35</v>
      </c>
      <c r="G5761" t="s">
        <v>1</v>
      </c>
      <c r="H5761" t="s">
        <v>18</v>
      </c>
      <c r="I5761" t="s">
        <v>12</v>
      </c>
    </row>
    <row r="5762" spans="1:9">
      <c r="A5762">
        <v>5761</v>
      </c>
      <c r="B5762">
        <v>1728</v>
      </c>
      <c r="C5762">
        <v>1</v>
      </c>
      <c r="D5762">
        <v>90</v>
      </c>
      <c r="E5762" t="s">
        <v>6</v>
      </c>
      <c r="F5762">
        <v>20</v>
      </c>
      <c r="G5762" t="s">
        <v>1</v>
      </c>
      <c r="H5762" t="s">
        <v>18</v>
      </c>
      <c r="I5762" t="s">
        <v>8</v>
      </c>
    </row>
    <row r="5763" spans="1:9">
      <c r="A5763">
        <v>5762</v>
      </c>
      <c r="B5763">
        <v>335</v>
      </c>
      <c r="C5763">
        <v>5</v>
      </c>
      <c r="D5763">
        <v>154</v>
      </c>
      <c r="E5763" t="s">
        <v>6</v>
      </c>
      <c r="F5763">
        <v>22</v>
      </c>
      <c r="G5763" t="s">
        <v>1</v>
      </c>
      <c r="H5763" t="s">
        <v>18</v>
      </c>
      <c r="I5763" t="s">
        <v>12</v>
      </c>
    </row>
    <row r="5764" spans="1:9">
      <c r="A5764">
        <v>5763</v>
      </c>
      <c r="B5764">
        <v>1415</v>
      </c>
      <c r="C5764">
        <v>1</v>
      </c>
      <c r="D5764">
        <v>155</v>
      </c>
      <c r="E5764" t="s">
        <v>5</v>
      </c>
      <c r="F5764">
        <v>26</v>
      </c>
      <c r="G5764" t="s">
        <v>1</v>
      </c>
      <c r="H5764" t="s">
        <v>18</v>
      </c>
      <c r="I5764" t="s">
        <v>8</v>
      </c>
    </row>
    <row r="5765" spans="1:9">
      <c r="A5765">
        <v>5764</v>
      </c>
      <c r="B5765">
        <v>603</v>
      </c>
      <c r="C5765">
        <v>6</v>
      </c>
      <c r="D5765">
        <v>90</v>
      </c>
      <c r="E5765" t="s">
        <v>6</v>
      </c>
      <c r="F5765">
        <v>20</v>
      </c>
      <c r="G5765" t="s">
        <v>2</v>
      </c>
      <c r="H5765" t="s">
        <v>18</v>
      </c>
      <c r="I5765" t="s">
        <v>21</v>
      </c>
    </row>
    <row r="5766" spans="1:9">
      <c r="A5766">
        <v>5765</v>
      </c>
      <c r="B5766">
        <v>2002</v>
      </c>
      <c r="C5766">
        <v>1</v>
      </c>
      <c r="D5766">
        <v>158</v>
      </c>
      <c r="E5766" t="s">
        <v>6</v>
      </c>
      <c r="F5766">
        <v>27</v>
      </c>
      <c r="G5766" t="s">
        <v>1</v>
      </c>
      <c r="H5766" t="s">
        <v>18</v>
      </c>
      <c r="I5766" t="s">
        <v>8</v>
      </c>
    </row>
    <row r="5767" spans="1:9">
      <c r="A5767">
        <v>5766</v>
      </c>
      <c r="B5767">
        <v>1213</v>
      </c>
      <c r="C5767">
        <v>6</v>
      </c>
      <c r="D5767">
        <v>40</v>
      </c>
      <c r="E5767" t="s">
        <v>6</v>
      </c>
      <c r="F5767">
        <v>21</v>
      </c>
      <c r="G5767" t="s">
        <v>2</v>
      </c>
      <c r="H5767" t="s">
        <v>18</v>
      </c>
      <c r="I5767" t="s">
        <v>21</v>
      </c>
    </row>
    <row r="5768" spans="1:9">
      <c r="A5768">
        <v>5767</v>
      </c>
      <c r="B5768">
        <v>720</v>
      </c>
      <c r="C5768">
        <v>7</v>
      </c>
      <c r="D5768">
        <v>311</v>
      </c>
      <c r="E5768" t="s">
        <v>5</v>
      </c>
      <c r="F5768">
        <v>26</v>
      </c>
      <c r="G5768" t="s">
        <v>2</v>
      </c>
      <c r="H5768" t="s">
        <v>18</v>
      </c>
      <c r="I5768" t="s">
        <v>22</v>
      </c>
    </row>
    <row r="5769" spans="1:9">
      <c r="A5769">
        <v>5768</v>
      </c>
      <c r="B5769">
        <v>435</v>
      </c>
      <c r="C5769">
        <v>2</v>
      </c>
      <c r="D5769">
        <v>141</v>
      </c>
      <c r="E5769" t="s">
        <v>5</v>
      </c>
      <c r="F5769">
        <v>21</v>
      </c>
      <c r="G5769" t="s">
        <v>1</v>
      </c>
      <c r="H5769" t="s">
        <v>17</v>
      </c>
      <c r="I5769" t="s">
        <v>9</v>
      </c>
    </row>
    <row r="5770" spans="1:9">
      <c r="A5770">
        <v>5769</v>
      </c>
      <c r="B5770">
        <v>1644</v>
      </c>
      <c r="C5770">
        <v>2</v>
      </c>
      <c r="D5770">
        <v>90</v>
      </c>
      <c r="E5770" t="s">
        <v>5</v>
      </c>
      <c r="F5770">
        <v>19</v>
      </c>
      <c r="G5770" t="s">
        <v>1</v>
      </c>
      <c r="H5770" t="s">
        <v>18</v>
      </c>
      <c r="I5770" t="s">
        <v>9</v>
      </c>
    </row>
    <row r="5771" spans="1:9">
      <c r="A5771">
        <v>5770</v>
      </c>
      <c r="B5771">
        <v>409</v>
      </c>
      <c r="C5771">
        <v>6</v>
      </c>
      <c r="D5771">
        <v>40</v>
      </c>
      <c r="E5771" t="s">
        <v>6</v>
      </c>
      <c r="F5771">
        <v>27</v>
      </c>
      <c r="G5771" t="s">
        <v>2</v>
      </c>
      <c r="H5771" t="s">
        <v>18</v>
      </c>
      <c r="I5771" t="s">
        <v>21</v>
      </c>
    </row>
    <row r="5772" spans="1:9">
      <c r="A5772">
        <v>5771</v>
      </c>
      <c r="B5772">
        <v>683</v>
      </c>
      <c r="C5772">
        <v>2</v>
      </c>
      <c r="D5772">
        <v>131</v>
      </c>
      <c r="E5772" t="s">
        <v>6</v>
      </c>
      <c r="F5772">
        <v>27</v>
      </c>
      <c r="G5772" t="s">
        <v>1</v>
      </c>
      <c r="H5772" t="s">
        <v>18</v>
      </c>
      <c r="I5772" t="s">
        <v>9</v>
      </c>
    </row>
    <row r="5773" spans="1:9">
      <c r="A5773">
        <v>5772</v>
      </c>
      <c r="B5773">
        <v>1126</v>
      </c>
      <c r="C5773">
        <v>8</v>
      </c>
      <c r="D5773">
        <v>40</v>
      </c>
      <c r="E5773" t="s">
        <v>5</v>
      </c>
      <c r="F5773">
        <v>29</v>
      </c>
      <c r="G5773" t="s">
        <v>2</v>
      </c>
      <c r="H5773" t="s">
        <v>18</v>
      </c>
      <c r="I5773" t="s">
        <v>23</v>
      </c>
    </row>
    <row r="5774" spans="1:9">
      <c r="A5774">
        <v>5773</v>
      </c>
      <c r="B5774">
        <v>1536</v>
      </c>
      <c r="C5774">
        <v>9</v>
      </c>
      <c r="D5774">
        <v>90</v>
      </c>
      <c r="E5774" t="s">
        <v>5</v>
      </c>
      <c r="F5774">
        <v>34</v>
      </c>
      <c r="G5774" t="s">
        <v>2</v>
      </c>
      <c r="H5774" t="s">
        <v>18</v>
      </c>
      <c r="I5774" t="s">
        <v>24</v>
      </c>
    </row>
    <row r="5775" spans="1:9">
      <c r="A5775">
        <v>5774</v>
      </c>
      <c r="B5775">
        <v>56</v>
      </c>
      <c r="C5775">
        <v>3</v>
      </c>
      <c r="D5775">
        <v>156</v>
      </c>
      <c r="E5775" t="s">
        <v>6</v>
      </c>
      <c r="F5775">
        <v>35</v>
      </c>
      <c r="G5775" t="s">
        <v>1</v>
      </c>
      <c r="H5775" t="s">
        <v>17</v>
      </c>
      <c r="I5775" t="s">
        <v>10</v>
      </c>
    </row>
    <row r="5776" spans="1:9">
      <c r="A5776">
        <v>5775</v>
      </c>
      <c r="B5776">
        <v>1277</v>
      </c>
      <c r="C5776">
        <v>2</v>
      </c>
      <c r="D5776">
        <v>90</v>
      </c>
      <c r="E5776" t="s">
        <v>6</v>
      </c>
      <c r="F5776">
        <v>33</v>
      </c>
      <c r="G5776" t="s">
        <v>1</v>
      </c>
      <c r="H5776" t="s">
        <v>18</v>
      </c>
      <c r="I5776" t="s">
        <v>9</v>
      </c>
    </row>
    <row r="5777" spans="1:9">
      <c r="A5777">
        <v>5776</v>
      </c>
      <c r="B5777">
        <v>1886</v>
      </c>
      <c r="C5777">
        <v>3</v>
      </c>
      <c r="D5777">
        <v>126</v>
      </c>
      <c r="E5777" t="s">
        <v>6</v>
      </c>
      <c r="F5777">
        <v>22</v>
      </c>
      <c r="G5777" t="s">
        <v>1</v>
      </c>
      <c r="H5777" t="s">
        <v>18</v>
      </c>
      <c r="I5777" t="s">
        <v>10</v>
      </c>
    </row>
    <row r="5778" spans="1:9">
      <c r="A5778">
        <v>5777</v>
      </c>
      <c r="B5778">
        <v>762</v>
      </c>
      <c r="C5778">
        <v>3</v>
      </c>
      <c r="D5778">
        <v>209</v>
      </c>
      <c r="E5778" t="s">
        <v>5</v>
      </c>
      <c r="F5778">
        <v>33</v>
      </c>
      <c r="G5778" t="s">
        <v>1</v>
      </c>
      <c r="H5778" t="s">
        <v>18</v>
      </c>
      <c r="I5778" t="s">
        <v>10</v>
      </c>
    </row>
    <row r="5779" spans="1:9">
      <c r="A5779">
        <v>5778</v>
      </c>
      <c r="B5779">
        <v>1237</v>
      </c>
      <c r="C5779">
        <v>3</v>
      </c>
      <c r="D5779">
        <v>90</v>
      </c>
      <c r="E5779" t="s">
        <v>6</v>
      </c>
      <c r="F5779">
        <v>22</v>
      </c>
      <c r="G5779" t="s">
        <v>1</v>
      </c>
      <c r="H5779" t="s">
        <v>18</v>
      </c>
      <c r="I5779" t="s">
        <v>10</v>
      </c>
    </row>
    <row r="5780" spans="1:9">
      <c r="A5780">
        <v>5779</v>
      </c>
      <c r="B5780">
        <v>133</v>
      </c>
      <c r="C5780">
        <v>5</v>
      </c>
      <c r="D5780">
        <v>90</v>
      </c>
      <c r="E5780" t="s">
        <v>5</v>
      </c>
      <c r="F5780">
        <v>24</v>
      </c>
      <c r="G5780" t="s">
        <v>1</v>
      </c>
      <c r="H5780" t="s">
        <v>18</v>
      </c>
      <c r="I5780" t="s">
        <v>12</v>
      </c>
    </row>
    <row r="5781" spans="1:9">
      <c r="A5781">
        <v>5780</v>
      </c>
      <c r="B5781">
        <v>2119</v>
      </c>
      <c r="C5781">
        <v>7</v>
      </c>
      <c r="D5781">
        <v>40</v>
      </c>
      <c r="E5781" t="s">
        <v>6</v>
      </c>
      <c r="F5781">
        <v>31</v>
      </c>
      <c r="G5781" t="s">
        <v>2</v>
      </c>
      <c r="H5781" t="s">
        <v>18</v>
      </c>
      <c r="I5781" t="s">
        <v>22</v>
      </c>
    </row>
    <row r="5782" spans="1:9">
      <c r="A5782">
        <v>5781</v>
      </c>
      <c r="B5782">
        <v>2041</v>
      </c>
      <c r="C5782">
        <v>1</v>
      </c>
      <c r="D5782">
        <v>133</v>
      </c>
      <c r="E5782" t="s">
        <v>5</v>
      </c>
      <c r="F5782">
        <v>28</v>
      </c>
      <c r="G5782" t="s">
        <v>1</v>
      </c>
      <c r="H5782" t="s">
        <v>17</v>
      </c>
      <c r="I5782" t="s">
        <v>8</v>
      </c>
    </row>
    <row r="5783" spans="1:9">
      <c r="A5783">
        <v>5782</v>
      </c>
      <c r="B5783">
        <v>544</v>
      </c>
      <c r="C5783">
        <v>4</v>
      </c>
      <c r="D5783">
        <v>110</v>
      </c>
      <c r="E5783" t="s">
        <v>6</v>
      </c>
      <c r="F5783">
        <v>30</v>
      </c>
      <c r="G5783" t="s">
        <v>1</v>
      </c>
      <c r="H5783" t="s">
        <v>18</v>
      </c>
      <c r="I5783" t="s">
        <v>11</v>
      </c>
    </row>
    <row r="5784" spans="1:9">
      <c r="A5784">
        <v>5783</v>
      </c>
      <c r="B5784">
        <v>769</v>
      </c>
      <c r="C5784">
        <v>4</v>
      </c>
      <c r="D5784">
        <v>198</v>
      </c>
      <c r="E5784" t="s">
        <v>5</v>
      </c>
      <c r="F5784">
        <v>26</v>
      </c>
      <c r="G5784" t="s">
        <v>1</v>
      </c>
      <c r="H5784" t="s">
        <v>18</v>
      </c>
      <c r="I5784" t="s">
        <v>11</v>
      </c>
    </row>
    <row r="5785" spans="1:9">
      <c r="A5785">
        <v>5784</v>
      </c>
      <c r="B5785">
        <v>1352</v>
      </c>
      <c r="C5785">
        <v>1</v>
      </c>
      <c r="D5785">
        <v>89</v>
      </c>
      <c r="E5785" t="s">
        <v>5</v>
      </c>
      <c r="F5785">
        <v>25</v>
      </c>
      <c r="G5785" t="s">
        <v>1</v>
      </c>
      <c r="H5785" t="s">
        <v>18</v>
      </c>
      <c r="I5785" t="s">
        <v>8</v>
      </c>
    </row>
    <row r="5786" spans="1:9">
      <c r="A5786">
        <v>5785</v>
      </c>
      <c r="B5786">
        <v>540</v>
      </c>
      <c r="C5786">
        <v>3</v>
      </c>
      <c r="D5786">
        <v>163</v>
      </c>
      <c r="E5786" t="s">
        <v>6</v>
      </c>
      <c r="F5786">
        <v>36</v>
      </c>
      <c r="G5786" t="s">
        <v>1</v>
      </c>
      <c r="H5786" t="s">
        <v>17</v>
      </c>
      <c r="I5786" t="s">
        <v>10</v>
      </c>
    </row>
    <row r="5787" spans="1:9">
      <c r="A5787">
        <v>5786</v>
      </c>
      <c r="B5787">
        <v>1885</v>
      </c>
      <c r="C5787">
        <v>8</v>
      </c>
      <c r="D5787">
        <v>188</v>
      </c>
      <c r="E5787" t="s">
        <v>6</v>
      </c>
      <c r="F5787">
        <v>23</v>
      </c>
      <c r="G5787" t="s">
        <v>2</v>
      </c>
      <c r="H5787" t="s">
        <v>17</v>
      </c>
      <c r="I5787" t="s">
        <v>23</v>
      </c>
    </row>
    <row r="5788" spans="1:9">
      <c r="A5788">
        <v>5787</v>
      </c>
      <c r="B5788">
        <v>1719</v>
      </c>
      <c r="C5788">
        <v>9</v>
      </c>
      <c r="D5788">
        <v>40</v>
      </c>
      <c r="E5788" t="s">
        <v>6</v>
      </c>
      <c r="F5788">
        <v>27</v>
      </c>
      <c r="G5788" t="s">
        <v>2</v>
      </c>
      <c r="H5788" t="s">
        <v>18</v>
      </c>
      <c r="I5788" t="s">
        <v>24</v>
      </c>
    </row>
    <row r="5789" spans="1:9">
      <c r="A5789">
        <v>5788</v>
      </c>
      <c r="B5789">
        <v>286</v>
      </c>
      <c r="C5789">
        <v>5</v>
      </c>
      <c r="D5789">
        <v>172</v>
      </c>
      <c r="E5789" t="s">
        <v>5</v>
      </c>
      <c r="F5789">
        <v>28</v>
      </c>
      <c r="G5789" t="s">
        <v>1</v>
      </c>
      <c r="H5789" t="s">
        <v>17</v>
      </c>
      <c r="I5789" t="s">
        <v>12</v>
      </c>
    </row>
    <row r="5790" spans="1:9">
      <c r="A5790">
        <v>5789</v>
      </c>
      <c r="B5790">
        <v>1256</v>
      </c>
      <c r="C5790">
        <v>6</v>
      </c>
      <c r="D5790">
        <v>235</v>
      </c>
      <c r="E5790" t="s">
        <v>5</v>
      </c>
      <c r="F5790">
        <v>41</v>
      </c>
      <c r="G5790" t="s">
        <v>2</v>
      </c>
      <c r="H5790" t="s">
        <v>17</v>
      </c>
      <c r="I5790" t="s">
        <v>21</v>
      </c>
    </row>
    <row r="5791" spans="1:9">
      <c r="A5791">
        <v>5790</v>
      </c>
      <c r="B5791">
        <v>616</v>
      </c>
      <c r="C5791">
        <v>9</v>
      </c>
      <c r="D5791">
        <v>40</v>
      </c>
      <c r="E5791" t="s">
        <v>6</v>
      </c>
      <c r="F5791">
        <v>18</v>
      </c>
      <c r="G5791" t="s">
        <v>2</v>
      </c>
      <c r="H5791" t="s">
        <v>18</v>
      </c>
      <c r="I5791" t="s">
        <v>24</v>
      </c>
    </row>
    <row r="5792" spans="1:9">
      <c r="A5792">
        <v>5791</v>
      </c>
      <c r="B5792">
        <v>11</v>
      </c>
      <c r="C5792">
        <v>1</v>
      </c>
      <c r="D5792">
        <v>176</v>
      </c>
      <c r="E5792" t="s">
        <v>5</v>
      </c>
      <c r="F5792">
        <v>33</v>
      </c>
      <c r="G5792" t="s">
        <v>1</v>
      </c>
      <c r="H5792" t="s">
        <v>18</v>
      </c>
      <c r="I5792" t="s">
        <v>8</v>
      </c>
    </row>
    <row r="5793" spans="1:9">
      <c r="A5793">
        <v>5792</v>
      </c>
      <c r="B5793">
        <v>189</v>
      </c>
      <c r="C5793">
        <v>3</v>
      </c>
      <c r="D5793">
        <v>148</v>
      </c>
      <c r="E5793" t="s">
        <v>5</v>
      </c>
      <c r="F5793">
        <v>32</v>
      </c>
      <c r="G5793" t="s">
        <v>1</v>
      </c>
      <c r="H5793" t="s">
        <v>17</v>
      </c>
      <c r="I5793" t="s">
        <v>10</v>
      </c>
    </row>
    <row r="5794" spans="1:9">
      <c r="A5794">
        <v>5793</v>
      </c>
      <c r="B5794">
        <v>2094</v>
      </c>
      <c r="C5794">
        <v>4</v>
      </c>
      <c r="D5794">
        <v>171</v>
      </c>
      <c r="E5794" t="s">
        <v>6</v>
      </c>
      <c r="F5794">
        <v>25</v>
      </c>
      <c r="G5794" t="s">
        <v>1</v>
      </c>
      <c r="H5794" t="s">
        <v>17</v>
      </c>
      <c r="I5794" t="s">
        <v>11</v>
      </c>
    </row>
    <row r="5795" spans="1:9">
      <c r="A5795">
        <v>5794</v>
      </c>
      <c r="B5795">
        <v>245</v>
      </c>
      <c r="C5795">
        <v>2</v>
      </c>
      <c r="D5795">
        <v>90</v>
      </c>
      <c r="E5795" t="s">
        <v>5</v>
      </c>
      <c r="F5795">
        <v>34</v>
      </c>
      <c r="G5795" t="s">
        <v>1</v>
      </c>
      <c r="H5795" t="s">
        <v>18</v>
      </c>
      <c r="I5795" t="s">
        <v>9</v>
      </c>
    </row>
    <row r="5796" spans="1:9">
      <c r="A5796">
        <v>5795</v>
      </c>
      <c r="B5796">
        <v>1979</v>
      </c>
      <c r="C5796">
        <v>5</v>
      </c>
      <c r="D5796">
        <v>120</v>
      </c>
      <c r="E5796" t="s">
        <v>6</v>
      </c>
      <c r="F5796">
        <v>18</v>
      </c>
      <c r="G5796" t="s">
        <v>1</v>
      </c>
      <c r="H5796" t="s">
        <v>17</v>
      </c>
      <c r="I5796" t="s">
        <v>12</v>
      </c>
    </row>
    <row r="5797" spans="1:9">
      <c r="A5797">
        <v>5796</v>
      </c>
      <c r="B5797">
        <v>500</v>
      </c>
      <c r="C5797">
        <v>5</v>
      </c>
      <c r="D5797">
        <v>82</v>
      </c>
      <c r="E5797" t="s">
        <v>6</v>
      </c>
      <c r="F5797">
        <v>24</v>
      </c>
      <c r="G5797" t="s">
        <v>1</v>
      </c>
      <c r="H5797" t="s">
        <v>17</v>
      </c>
      <c r="I5797" t="s">
        <v>12</v>
      </c>
    </row>
    <row r="5798" spans="1:9">
      <c r="A5798">
        <v>5797</v>
      </c>
      <c r="B5798">
        <v>648</v>
      </c>
      <c r="C5798">
        <v>3</v>
      </c>
      <c r="D5798">
        <v>90</v>
      </c>
      <c r="E5798" t="s">
        <v>5</v>
      </c>
      <c r="F5798">
        <v>24</v>
      </c>
      <c r="G5798" t="s">
        <v>1</v>
      </c>
      <c r="H5798" t="s">
        <v>18</v>
      </c>
      <c r="I5798" t="s">
        <v>10</v>
      </c>
    </row>
    <row r="5799" spans="1:9">
      <c r="A5799">
        <v>5798</v>
      </c>
      <c r="B5799">
        <v>850</v>
      </c>
      <c r="C5799">
        <v>5</v>
      </c>
      <c r="D5799">
        <v>178</v>
      </c>
      <c r="E5799" t="s">
        <v>6</v>
      </c>
      <c r="F5799">
        <v>26</v>
      </c>
      <c r="G5799" t="s">
        <v>1</v>
      </c>
      <c r="H5799" t="s">
        <v>18</v>
      </c>
      <c r="I5799" t="s">
        <v>12</v>
      </c>
    </row>
    <row r="5800" spans="1:9">
      <c r="A5800">
        <v>5799</v>
      </c>
      <c r="B5800">
        <v>117</v>
      </c>
      <c r="C5800">
        <v>4</v>
      </c>
      <c r="D5800">
        <v>91</v>
      </c>
      <c r="E5800" t="s">
        <v>5</v>
      </c>
      <c r="F5800">
        <v>20</v>
      </c>
      <c r="G5800" t="s">
        <v>1</v>
      </c>
      <c r="H5800" t="s">
        <v>18</v>
      </c>
      <c r="I5800" t="s">
        <v>11</v>
      </c>
    </row>
    <row r="5801" spans="1:9">
      <c r="A5801">
        <v>5800</v>
      </c>
      <c r="B5801">
        <v>1888</v>
      </c>
      <c r="C5801">
        <v>4</v>
      </c>
      <c r="D5801">
        <v>90</v>
      </c>
      <c r="E5801" t="s">
        <v>6</v>
      </c>
      <c r="F5801">
        <v>35</v>
      </c>
      <c r="G5801" t="s">
        <v>1</v>
      </c>
      <c r="H5801" t="s">
        <v>18</v>
      </c>
      <c r="I5801" t="s">
        <v>11</v>
      </c>
    </row>
    <row r="5802" spans="1:9">
      <c r="A5802">
        <v>5801</v>
      </c>
      <c r="B5802">
        <v>574</v>
      </c>
      <c r="C5802">
        <v>4</v>
      </c>
      <c r="D5802">
        <v>168</v>
      </c>
      <c r="E5802" t="s">
        <v>5</v>
      </c>
      <c r="F5802">
        <v>32</v>
      </c>
      <c r="G5802" t="s">
        <v>1</v>
      </c>
      <c r="H5802" t="s">
        <v>17</v>
      </c>
      <c r="I5802" t="s">
        <v>11</v>
      </c>
    </row>
    <row r="5803" spans="1:9">
      <c r="A5803">
        <v>5802</v>
      </c>
      <c r="B5803">
        <v>1077</v>
      </c>
      <c r="C5803">
        <v>5</v>
      </c>
      <c r="D5803">
        <v>136</v>
      </c>
      <c r="E5803" t="s">
        <v>5</v>
      </c>
      <c r="F5803">
        <v>32</v>
      </c>
      <c r="G5803" t="s">
        <v>1</v>
      </c>
      <c r="H5803" t="s">
        <v>18</v>
      </c>
      <c r="I5803" t="s">
        <v>12</v>
      </c>
    </row>
    <row r="5804" spans="1:9">
      <c r="A5804">
        <v>5803</v>
      </c>
      <c r="B5804">
        <v>101</v>
      </c>
      <c r="C5804">
        <v>2</v>
      </c>
      <c r="D5804">
        <v>90</v>
      </c>
      <c r="E5804" t="s">
        <v>6</v>
      </c>
      <c r="F5804">
        <v>19</v>
      </c>
      <c r="G5804" t="s">
        <v>1</v>
      </c>
      <c r="H5804" t="s">
        <v>18</v>
      </c>
      <c r="I5804" t="s">
        <v>9</v>
      </c>
    </row>
    <row r="5805" spans="1:9">
      <c r="A5805">
        <v>5804</v>
      </c>
      <c r="B5805">
        <v>1912</v>
      </c>
      <c r="C5805">
        <v>9</v>
      </c>
      <c r="D5805">
        <v>172</v>
      </c>
      <c r="E5805" t="s">
        <v>6</v>
      </c>
      <c r="F5805">
        <v>27</v>
      </c>
      <c r="G5805" t="s">
        <v>2</v>
      </c>
      <c r="H5805" t="s">
        <v>17</v>
      </c>
      <c r="I5805" t="s">
        <v>24</v>
      </c>
    </row>
    <row r="5806" spans="1:9">
      <c r="A5806">
        <v>5805</v>
      </c>
      <c r="B5806">
        <v>128</v>
      </c>
      <c r="C5806">
        <v>3</v>
      </c>
      <c r="D5806">
        <v>248</v>
      </c>
      <c r="E5806" t="s">
        <v>6</v>
      </c>
      <c r="F5806">
        <v>29</v>
      </c>
      <c r="G5806" t="s">
        <v>1</v>
      </c>
      <c r="H5806" t="s">
        <v>18</v>
      </c>
      <c r="I5806" t="s">
        <v>10</v>
      </c>
    </row>
    <row r="5807" spans="1:9">
      <c r="A5807">
        <v>5806</v>
      </c>
      <c r="B5807">
        <v>651</v>
      </c>
      <c r="C5807">
        <v>2</v>
      </c>
      <c r="D5807">
        <v>90</v>
      </c>
      <c r="E5807" t="s">
        <v>6</v>
      </c>
      <c r="F5807">
        <v>29</v>
      </c>
      <c r="G5807" t="s">
        <v>1</v>
      </c>
      <c r="H5807" t="s">
        <v>18</v>
      </c>
      <c r="I5807" t="s">
        <v>9</v>
      </c>
    </row>
    <row r="5808" spans="1:9">
      <c r="A5808">
        <v>5807</v>
      </c>
      <c r="B5808">
        <v>161</v>
      </c>
      <c r="C5808">
        <v>6</v>
      </c>
      <c r="D5808">
        <v>329</v>
      </c>
      <c r="E5808" t="s">
        <v>5</v>
      </c>
      <c r="F5808">
        <v>36</v>
      </c>
      <c r="G5808" t="s">
        <v>2</v>
      </c>
      <c r="H5808" t="s">
        <v>17</v>
      </c>
      <c r="I5808" t="s">
        <v>21</v>
      </c>
    </row>
    <row r="5809" spans="1:9">
      <c r="A5809">
        <v>5808</v>
      </c>
      <c r="B5809">
        <v>1547</v>
      </c>
      <c r="C5809">
        <v>1</v>
      </c>
      <c r="D5809">
        <v>157</v>
      </c>
      <c r="E5809" t="s">
        <v>6</v>
      </c>
      <c r="F5809">
        <v>31</v>
      </c>
      <c r="G5809" t="s">
        <v>1</v>
      </c>
      <c r="H5809" t="s">
        <v>18</v>
      </c>
      <c r="I5809" t="s">
        <v>8</v>
      </c>
    </row>
    <row r="5810" spans="1:9">
      <c r="A5810">
        <v>5809</v>
      </c>
      <c r="B5810">
        <v>1248</v>
      </c>
      <c r="C5810">
        <v>1</v>
      </c>
      <c r="D5810">
        <v>140</v>
      </c>
      <c r="E5810" t="s">
        <v>6</v>
      </c>
      <c r="F5810">
        <v>22</v>
      </c>
      <c r="G5810" t="s">
        <v>1</v>
      </c>
      <c r="H5810" t="s">
        <v>18</v>
      </c>
      <c r="I5810" t="s">
        <v>8</v>
      </c>
    </row>
    <row r="5811" spans="1:9">
      <c r="A5811">
        <v>5810</v>
      </c>
      <c r="B5811">
        <v>1727</v>
      </c>
      <c r="C5811">
        <v>2</v>
      </c>
      <c r="D5811">
        <v>142</v>
      </c>
      <c r="E5811" t="s">
        <v>6</v>
      </c>
      <c r="F5811">
        <v>30</v>
      </c>
      <c r="G5811" t="s">
        <v>1</v>
      </c>
      <c r="H5811" t="s">
        <v>17</v>
      </c>
      <c r="I5811" t="s">
        <v>9</v>
      </c>
    </row>
    <row r="5812" spans="1:9">
      <c r="A5812">
        <v>5811</v>
      </c>
      <c r="B5812">
        <v>125</v>
      </c>
      <c r="C5812">
        <v>2</v>
      </c>
      <c r="D5812">
        <v>165</v>
      </c>
      <c r="E5812" t="s">
        <v>5</v>
      </c>
      <c r="F5812">
        <v>24</v>
      </c>
      <c r="G5812" t="s">
        <v>1</v>
      </c>
      <c r="H5812" t="s">
        <v>17</v>
      </c>
      <c r="I5812" t="s">
        <v>9</v>
      </c>
    </row>
    <row r="5813" spans="1:9">
      <c r="A5813">
        <v>5812</v>
      </c>
      <c r="B5813">
        <v>1704</v>
      </c>
      <c r="C5813">
        <v>4</v>
      </c>
      <c r="D5813">
        <v>171</v>
      </c>
      <c r="E5813" t="s">
        <v>6</v>
      </c>
      <c r="F5813">
        <v>23</v>
      </c>
      <c r="G5813" t="s">
        <v>1</v>
      </c>
      <c r="H5813" t="s">
        <v>17</v>
      </c>
      <c r="I5813" t="s">
        <v>11</v>
      </c>
    </row>
    <row r="5814" spans="1:9">
      <c r="A5814">
        <v>5813</v>
      </c>
      <c r="B5814">
        <v>1303</v>
      </c>
      <c r="C5814">
        <v>4</v>
      </c>
      <c r="D5814">
        <v>97</v>
      </c>
      <c r="E5814" t="s">
        <v>6</v>
      </c>
      <c r="F5814">
        <v>35</v>
      </c>
      <c r="G5814" t="s">
        <v>1</v>
      </c>
      <c r="H5814" t="s">
        <v>18</v>
      </c>
      <c r="I5814" t="s">
        <v>11</v>
      </c>
    </row>
    <row r="5815" spans="1:9">
      <c r="A5815">
        <v>5814</v>
      </c>
      <c r="B5815">
        <v>1668</v>
      </c>
      <c r="C5815">
        <v>3</v>
      </c>
      <c r="D5815">
        <v>199</v>
      </c>
      <c r="E5815" t="s">
        <v>5</v>
      </c>
      <c r="F5815">
        <v>18</v>
      </c>
      <c r="G5815" t="s">
        <v>1</v>
      </c>
      <c r="H5815" t="s">
        <v>18</v>
      </c>
      <c r="I5815" t="s">
        <v>10</v>
      </c>
    </row>
    <row r="5816" spans="1:9">
      <c r="A5816">
        <v>5815</v>
      </c>
      <c r="B5816">
        <v>521</v>
      </c>
      <c r="C5816">
        <v>2</v>
      </c>
      <c r="D5816">
        <v>194</v>
      </c>
      <c r="E5816" t="s">
        <v>6</v>
      </c>
      <c r="F5816">
        <v>19</v>
      </c>
      <c r="G5816" t="s">
        <v>1</v>
      </c>
      <c r="H5816" t="s">
        <v>18</v>
      </c>
      <c r="I5816" t="s">
        <v>9</v>
      </c>
    </row>
    <row r="5817" spans="1:9">
      <c r="A5817">
        <v>5816</v>
      </c>
      <c r="B5817">
        <v>969</v>
      </c>
      <c r="C5817">
        <v>5</v>
      </c>
      <c r="D5817">
        <v>195</v>
      </c>
      <c r="E5817" t="s">
        <v>6</v>
      </c>
      <c r="F5817">
        <v>36</v>
      </c>
      <c r="G5817" t="s">
        <v>1</v>
      </c>
      <c r="H5817" t="s">
        <v>18</v>
      </c>
      <c r="I5817" t="s">
        <v>12</v>
      </c>
    </row>
    <row r="5818" spans="1:9">
      <c r="A5818">
        <v>5817</v>
      </c>
      <c r="B5818">
        <v>1882</v>
      </c>
      <c r="C5818">
        <v>5</v>
      </c>
      <c r="D5818">
        <v>185</v>
      </c>
      <c r="E5818" t="s">
        <v>5</v>
      </c>
      <c r="F5818">
        <v>34</v>
      </c>
      <c r="G5818" t="s">
        <v>1</v>
      </c>
      <c r="H5818" t="s">
        <v>18</v>
      </c>
      <c r="I5818" t="s">
        <v>12</v>
      </c>
    </row>
    <row r="5819" spans="1:9">
      <c r="A5819">
        <v>5818</v>
      </c>
      <c r="B5819">
        <v>1518</v>
      </c>
      <c r="C5819">
        <v>5</v>
      </c>
      <c r="D5819">
        <v>160</v>
      </c>
      <c r="E5819" t="s">
        <v>5</v>
      </c>
      <c r="F5819">
        <v>30</v>
      </c>
      <c r="G5819" t="s">
        <v>1</v>
      </c>
      <c r="H5819" t="s">
        <v>18</v>
      </c>
      <c r="I5819" t="s">
        <v>12</v>
      </c>
    </row>
    <row r="5820" spans="1:9">
      <c r="A5820">
        <v>5819</v>
      </c>
      <c r="B5820">
        <v>1220</v>
      </c>
      <c r="C5820">
        <v>4</v>
      </c>
      <c r="D5820">
        <v>167</v>
      </c>
      <c r="E5820" t="s">
        <v>6</v>
      </c>
      <c r="F5820">
        <v>18</v>
      </c>
      <c r="G5820" t="s">
        <v>1</v>
      </c>
      <c r="H5820" t="s">
        <v>18</v>
      </c>
      <c r="I5820" t="s">
        <v>11</v>
      </c>
    </row>
    <row r="5821" spans="1:9">
      <c r="A5821">
        <v>5820</v>
      </c>
      <c r="B5821">
        <v>1317</v>
      </c>
      <c r="C5821">
        <v>4</v>
      </c>
      <c r="D5821">
        <v>199</v>
      </c>
      <c r="E5821" t="s">
        <v>6</v>
      </c>
      <c r="F5821">
        <v>25</v>
      </c>
      <c r="G5821" t="s">
        <v>1</v>
      </c>
      <c r="H5821" t="s">
        <v>18</v>
      </c>
      <c r="I5821" t="s">
        <v>11</v>
      </c>
    </row>
    <row r="5822" spans="1:9">
      <c r="A5822">
        <v>5821</v>
      </c>
      <c r="B5822">
        <v>168</v>
      </c>
      <c r="C5822">
        <v>2</v>
      </c>
      <c r="D5822">
        <v>208</v>
      </c>
      <c r="E5822" t="s">
        <v>5</v>
      </c>
      <c r="F5822">
        <v>30</v>
      </c>
      <c r="G5822" t="s">
        <v>1</v>
      </c>
      <c r="H5822" t="s">
        <v>17</v>
      </c>
      <c r="I5822" t="s">
        <v>9</v>
      </c>
    </row>
    <row r="5823" spans="1:9">
      <c r="A5823">
        <v>5822</v>
      </c>
      <c r="B5823">
        <v>353</v>
      </c>
      <c r="C5823">
        <v>1</v>
      </c>
      <c r="D5823">
        <v>154</v>
      </c>
      <c r="E5823" t="s">
        <v>5</v>
      </c>
      <c r="F5823">
        <v>25</v>
      </c>
      <c r="G5823" t="s">
        <v>1</v>
      </c>
      <c r="H5823" t="s">
        <v>18</v>
      </c>
      <c r="I5823" t="s">
        <v>8</v>
      </c>
    </row>
    <row r="5824" spans="1:9">
      <c r="A5824">
        <v>5823</v>
      </c>
      <c r="B5824">
        <v>673</v>
      </c>
      <c r="C5824">
        <v>5</v>
      </c>
      <c r="D5824">
        <v>146</v>
      </c>
      <c r="E5824" t="s">
        <v>6</v>
      </c>
      <c r="F5824">
        <v>30</v>
      </c>
      <c r="G5824" t="s">
        <v>1</v>
      </c>
      <c r="H5824" t="s">
        <v>18</v>
      </c>
      <c r="I5824" t="s">
        <v>12</v>
      </c>
    </row>
    <row r="5825" spans="1:9">
      <c r="A5825">
        <v>5824</v>
      </c>
      <c r="B5825">
        <v>873</v>
      </c>
      <c r="C5825">
        <v>1</v>
      </c>
      <c r="D5825">
        <v>232</v>
      </c>
      <c r="E5825" t="s">
        <v>5</v>
      </c>
      <c r="F5825">
        <v>35</v>
      </c>
      <c r="G5825" t="s">
        <v>1</v>
      </c>
      <c r="H5825" t="s">
        <v>18</v>
      </c>
      <c r="I5825" t="s">
        <v>8</v>
      </c>
    </row>
    <row r="5826" spans="1:9">
      <c r="A5826">
        <v>5825</v>
      </c>
      <c r="B5826">
        <v>627</v>
      </c>
      <c r="C5826">
        <v>5</v>
      </c>
      <c r="D5826">
        <v>90</v>
      </c>
      <c r="E5826" t="s">
        <v>5</v>
      </c>
      <c r="F5826">
        <v>24</v>
      </c>
      <c r="G5826" t="s">
        <v>1</v>
      </c>
      <c r="H5826" t="s">
        <v>18</v>
      </c>
      <c r="I5826" t="s">
        <v>12</v>
      </c>
    </row>
    <row r="5827" spans="1:9">
      <c r="A5827">
        <v>5826</v>
      </c>
      <c r="B5827">
        <v>633</v>
      </c>
      <c r="C5827">
        <v>7</v>
      </c>
      <c r="D5827">
        <v>40</v>
      </c>
      <c r="E5827" t="s">
        <v>5</v>
      </c>
      <c r="F5827">
        <v>25</v>
      </c>
      <c r="G5827" t="s">
        <v>2</v>
      </c>
      <c r="H5827" t="s">
        <v>18</v>
      </c>
      <c r="I5827" t="s">
        <v>22</v>
      </c>
    </row>
    <row r="5828" spans="1:9">
      <c r="A5828">
        <v>5827</v>
      </c>
      <c r="B5828">
        <v>1998</v>
      </c>
      <c r="C5828">
        <v>4</v>
      </c>
      <c r="D5828">
        <v>206</v>
      </c>
      <c r="E5828" t="s">
        <v>5</v>
      </c>
      <c r="F5828">
        <v>33</v>
      </c>
      <c r="G5828" t="s">
        <v>1</v>
      </c>
      <c r="H5828" t="s">
        <v>17</v>
      </c>
      <c r="I5828" t="s">
        <v>11</v>
      </c>
    </row>
    <row r="5829" spans="1:9">
      <c r="A5829">
        <v>5828</v>
      </c>
      <c r="B5829">
        <v>1218</v>
      </c>
      <c r="C5829">
        <v>3</v>
      </c>
      <c r="D5829">
        <v>228</v>
      </c>
      <c r="E5829" t="s">
        <v>6</v>
      </c>
      <c r="F5829">
        <v>24</v>
      </c>
      <c r="G5829" t="s">
        <v>1</v>
      </c>
      <c r="H5829" t="s">
        <v>17</v>
      </c>
      <c r="I5829" t="s">
        <v>10</v>
      </c>
    </row>
    <row r="5830" spans="1:9">
      <c r="A5830">
        <v>5829</v>
      </c>
      <c r="B5830">
        <v>2088</v>
      </c>
      <c r="C5830">
        <v>8</v>
      </c>
      <c r="D5830">
        <v>40</v>
      </c>
      <c r="E5830" t="s">
        <v>6</v>
      </c>
      <c r="F5830">
        <v>24</v>
      </c>
      <c r="G5830" t="s">
        <v>2</v>
      </c>
      <c r="H5830" t="s">
        <v>18</v>
      </c>
      <c r="I5830" t="s">
        <v>23</v>
      </c>
    </row>
    <row r="5831" spans="1:9">
      <c r="A5831">
        <v>5830</v>
      </c>
      <c r="B5831">
        <v>18</v>
      </c>
      <c r="C5831">
        <v>2</v>
      </c>
      <c r="D5831">
        <v>169</v>
      </c>
      <c r="E5831" t="s">
        <v>5</v>
      </c>
      <c r="F5831">
        <v>30</v>
      </c>
      <c r="G5831" t="s">
        <v>1</v>
      </c>
      <c r="H5831" t="s">
        <v>18</v>
      </c>
      <c r="I5831" t="s">
        <v>9</v>
      </c>
    </row>
    <row r="5832" spans="1:9">
      <c r="A5832">
        <v>5831</v>
      </c>
      <c r="B5832">
        <v>1337</v>
      </c>
      <c r="C5832">
        <v>8</v>
      </c>
      <c r="D5832">
        <v>298</v>
      </c>
      <c r="E5832" t="s">
        <v>6</v>
      </c>
      <c r="F5832">
        <v>39</v>
      </c>
      <c r="G5832" t="s">
        <v>2</v>
      </c>
      <c r="H5832" t="s">
        <v>17</v>
      </c>
      <c r="I5832" t="s">
        <v>23</v>
      </c>
    </row>
    <row r="5833" spans="1:9">
      <c r="A5833">
        <v>5832</v>
      </c>
      <c r="B5833">
        <v>895</v>
      </c>
      <c r="C5833">
        <v>7</v>
      </c>
      <c r="D5833">
        <v>228</v>
      </c>
      <c r="E5833" t="s">
        <v>6</v>
      </c>
      <c r="F5833">
        <v>18</v>
      </c>
      <c r="G5833" t="s">
        <v>2</v>
      </c>
      <c r="H5833" t="s">
        <v>17</v>
      </c>
      <c r="I5833" t="s">
        <v>22</v>
      </c>
    </row>
    <row r="5834" spans="1:9">
      <c r="A5834">
        <v>5833</v>
      </c>
      <c r="B5834">
        <v>1474</v>
      </c>
      <c r="C5834">
        <v>1</v>
      </c>
      <c r="D5834">
        <v>84</v>
      </c>
      <c r="E5834" t="s">
        <v>5</v>
      </c>
      <c r="F5834">
        <v>31</v>
      </c>
      <c r="G5834" t="s">
        <v>1</v>
      </c>
      <c r="H5834" t="s">
        <v>18</v>
      </c>
      <c r="I5834" t="s">
        <v>8</v>
      </c>
    </row>
    <row r="5835" spans="1:9">
      <c r="A5835">
        <v>5834</v>
      </c>
      <c r="B5835">
        <v>1184</v>
      </c>
      <c r="C5835">
        <v>1</v>
      </c>
      <c r="D5835">
        <v>90</v>
      </c>
      <c r="E5835" t="s">
        <v>6</v>
      </c>
      <c r="F5835">
        <v>21</v>
      </c>
      <c r="G5835" t="s">
        <v>1</v>
      </c>
      <c r="H5835" t="s">
        <v>18</v>
      </c>
      <c r="I5835" t="s">
        <v>8</v>
      </c>
    </row>
    <row r="5836" spans="1:9">
      <c r="A5836">
        <v>5835</v>
      </c>
      <c r="B5836">
        <v>1076</v>
      </c>
      <c r="C5836">
        <v>5</v>
      </c>
      <c r="D5836">
        <v>181</v>
      </c>
      <c r="E5836" t="s">
        <v>6</v>
      </c>
      <c r="F5836">
        <v>20</v>
      </c>
      <c r="G5836" t="s">
        <v>1</v>
      </c>
      <c r="H5836" t="s">
        <v>18</v>
      </c>
      <c r="I5836" t="s">
        <v>12</v>
      </c>
    </row>
    <row r="5837" spans="1:9">
      <c r="A5837">
        <v>5836</v>
      </c>
      <c r="B5837">
        <v>2033</v>
      </c>
      <c r="C5837">
        <v>5</v>
      </c>
      <c r="D5837">
        <v>109</v>
      </c>
      <c r="E5837" t="s">
        <v>6</v>
      </c>
      <c r="F5837">
        <v>23</v>
      </c>
      <c r="G5837" t="s">
        <v>1</v>
      </c>
      <c r="H5837" t="s">
        <v>18</v>
      </c>
      <c r="I5837" t="s">
        <v>12</v>
      </c>
    </row>
    <row r="5838" spans="1:9">
      <c r="A5838">
        <v>5837</v>
      </c>
      <c r="B5838">
        <v>1250</v>
      </c>
      <c r="C5838">
        <v>7</v>
      </c>
      <c r="D5838">
        <v>90</v>
      </c>
      <c r="E5838" t="s">
        <v>5</v>
      </c>
      <c r="F5838">
        <v>26</v>
      </c>
      <c r="G5838" t="s">
        <v>2</v>
      </c>
      <c r="H5838" t="s">
        <v>18</v>
      </c>
      <c r="I5838" t="s">
        <v>22</v>
      </c>
    </row>
    <row r="5839" spans="1:9">
      <c r="A5839">
        <v>5838</v>
      </c>
      <c r="B5839">
        <v>903</v>
      </c>
      <c r="C5839">
        <v>1</v>
      </c>
      <c r="D5839">
        <v>121</v>
      </c>
      <c r="E5839" t="s">
        <v>6</v>
      </c>
      <c r="F5839">
        <v>31</v>
      </c>
      <c r="G5839" t="s">
        <v>1</v>
      </c>
      <c r="H5839" t="s">
        <v>18</v>
      </c>
      <c r="I5839" t="s">
        <v>8</v>
      </c>
    </row>
    <row r="5840" spans="1:9">
      <c r="A5840">
        <v>5839</v>
      </c>
      <c r="B5840">
        <v>1164</v>
      </c>
      <c r="C5840">
        <v>1</v>
      </c>
      <c r="D5840">
        <v>90</v>
      </c>
      <c r="E5840" t="s">
        <v>6</v>
      </c>
      <c r="F5840">
        <v>23</v>
      </c>
      <c r="G5840" t="s">
        <v>1</v>
      </c>
      <c r="H5840" t="s">
        <v>18</v>
      </c>
      <c r="I5840" t="s">
        <v>8</v>
      </c>
    </row>
    <row r="5841" spans="1:9">
      <c r="A5841">
        <v>5840</v>
      </c>
      <c r="B5841">
        <v>1029</v>
      </c>
      <c r="C5841">
        <v>9</v>
      </c>
      <c r="D5841">
        <v>227</v>
      </c>
      <c r="E5841" t="s">
        <v>6</v>
      </c>
      <c r="F5841">
        <v>20</v>
      </c>
      <c r="G5841" t="s">
        <v>2</v>
      </c>
      <c r="H5841" t="s">
        <v>17</v>
      </c>
      <c r="I5841" t="s">
        <v>24</v>
      </c>
    </row>
    <row r="5842" spans="1:9">
      <c r="A5842">
        <v>5841</v>
      </c>
      <c r="B5842">
        <v>1038</v>
      </c>
      <c r="C5842">
        <v>5</v>
      </c>
      <c r="D5842">
        <v>242</v>
      </c>
      <c r="E5842" t="s">
        <v>6</v>
      </c>
      <c r="F5842">
        <v>26</v>
      </c>
      <c r="G5842" t="s">
        <v>1</v>
      </c>
      <c r="H5842" t="s">
        <v>17</v>
      </c>
      <c r="I5842" t="s">
        <v>12</v>
      </c>
    </row>
    <row r="5843" spans="1:9">
      <c r="A5843">
        <v>5842</v>
      </c>
      <c r="B5843">
        <v>2038</v>
      </c>
      <c r="C5843">
        <v>8</v>
      </c>
      <c r="D5843">
        <v>40</v>
      </c>
      <c r="E5843" t="s">
        <v>6</v>
      </c>
      <c r="F5843">
        <v>30</v>
      </c>
      <c r="G5843" t="s">
        <v>2</v>
      </c>
      <c r="H5843" t="s">
        <v>18</v>
      </c>
      <c r="I5843" t="s">
        <v>23</v>
      </c>
    </row>
    <row r="5844" spans="1:9">
      <c r="A5844">
        <v>5843</v>
      </c>
      <c r="B5844">
        <v>768</v>
      </c>
      <c r="C5844">
        <v>8</v>
      </c>
      <c r="D5844">
        <v>281</v>
      </c>
      <c r="E5844" t="s">
        <v>6</v>
      </c>
      <c r="F5844">
        <v>34</v>
      </c>
      <c r="G5844" t="s">
        <v>2</v>
      </c>
      <c r="H5844" t="s">
        <v>18</v>
      </c>
      <c r="I5844" t="s">
        <v>23</v>
      </c>
    </row>
    <row r="5845" spans="1:9">
      <c r="A5845">
        <v>5844</v>
      </c>
      <c r="B5845">
        <v>36</v>
      </c>
      <c r="C5845">
        <v>4</v>
      </c>
      <c r="D5845">
        <v>133</v>
      </c>
      <c r="E5845" t="s">
        <v>6</v>
      </c>
      <c r="F5845">
        <v>24</v>
      </c>
      <c r="G5845" t="s">
        <v>1</v>
      </c>
      <c r="H5845" t="s">
        <v>17</v>
      </c>
      <c r="I5845" t="s">
        <v>11</v>
      </c>
    </row>
    <row r="5846" spans="1:9">
      <c r="A5846">
        <v>5845</v>
      </c>
      <c r="B5846">
        <v>723</v>
      </c>
      <c r="C5846">
        <v>2</v>
      </c>
      <c r="D5846">
        <v>109</v>
      </c>
      <c r="E5846" t="s">
        <v>5</v>
      </c>
      <c r="F5846">
        <v>32</v>
      </c>
      <c r="G5846" t="s">
        <v>1</v>
      </c>
      <c r="H5846" t="s">
        <v>18</v>
      </c>
      <c r="I5846" t="s">
        <v>9</v>
      </c>
    </row>
    <row r="5847" spans="1:9">
      <c r="A5847">
        <v>5846</v>
      </c>
      <c r="B5847">
        <v>1922</v>
      </c>
      <c r="C5847">
        <v>2</v>
      </c>
      <c r="D5847">
        <v>139</v>
      </c>
      <c r="E5847" t="s">
        <v>6</v>
      </c>
      <c r="F5847">
        <v>28</v>
      </c>
      <c r="G5847" t="s">
        <v>1</v>
      </c>
      <c r="H5847" t="s">
        <v>17</v>
      </c>
      <c r="I5847" t="s">
        <v>9</v>
      </c>
    </row>
    <row r="5848" spans="1:9">
      <c r="A5848">
        <v>5847</v>
      </c>
      <c r="B5848">
        <v>54</v>
      </c>
      <c r="C5848">
        <v>2</v>
      </c>
      <c r="D5848">
        <v>150</v>
      </c>
      <c r="E5848" t="s">
        <v>6</v>
      </c>
      <c r="F5848">
        <v>33</v>
      </c>
      <c r="G5848" t="s">
        <v>1</v>
      </c>
      <c r="H5848" t="s">
        <v>17</v>
      </c>
      <c r="I5848" t="s">
        <v>9</v>
      </c>
    </row>
    <row r="5849" spans="1:9">
      <c r="A5849">
        <v>5848</v>
      </c>
      <c r="B5849">
        <v>1089</v>
      </c>
      <c r="C5849">
        <v>7</v>
      </c>
      <c r="D5849">
        <v>90</v>
      </c>
      <c r="E5849" t="s">
        <v>5</v>
      </c>
      <c r="F5849">
        <v>29</v>
      </c>
      <c r="G5849" t="s">
        <v>2</v>
      </c>
      <c r="H5849" t="s">
        <v>18</v>
      </c>
      <c r="I5849" t="s">
        <v>22</v>
      </c>
    </row>
    <row r="5850" spans="1:9">
      <c r="A5850">
        <v>5849</v>
      </c>
      <c r="B5850">
        <v>574</v>
      </c>
      <c r="C5850">
        <v>4</v>
      </c>
      <c r="D5850">
        <v>100</v>
      </c>
      <c r="E5850" t="s">
        <v>5</v>
      </c>
      <c r="F5850">
        <v>32</v>
      </c>
      <c r="G5850" t="s">
        <v>1</v>
      </c>
      <c r="H5850" t="s">
        <v>18</v>
      </c>
      <c r="I5850" t="s">
        <v>11</v>
      </c>
    </row>
    <row r="5851" spans="1:9">
      <c r="A5851">
        <v>5850</v>
      </c>
      <c r="B5851">
        <v>1232</v>
      </c>
      <c r="C5851">
        <v>3</v>
      </c>
      <c r="D5851">
        <v>196</v>
      </c>
      <c r="E5851" t="s">
        <v>6</v>
      </c>
      <c r="F5851">
        <v>27</v>
      </c>
      <c r="G5851" t="s">
        <v>1</v>
      </c>
      <c r="H5851" t="s">
        <v>18</v>
      </c>
      <c r="I5851" t="s">
        <v>10</v>
      </c>
    </row>
    <row r="5852" spans="1:9">
      <c r="A5852">
        <v>5851</v>
      </c>
      <c r="B5852">
        <v>646</v>
      </c>
      <c r="C5852">
        <v>5</v>
      </c>
      <c r="D5852">
        <v>140</v>
      </c>
      <c r="E5852" t="s">
        <v>5</v>
      </c>
      <c r="F5852">
        <v>27</v>
      </c>
      <c r="G5852" t="s">
        <v>1</v>
      </c>
      <c r="H5852" t="s">
        <v>18</v>
      </c>
      <c r="I5852" t="s">
        <v>12</v>
      </c>
    </row>
    <row r="5853" spans="1:9">
      <c r="A5853">
        <v>5852</v>
      </c>
      <c r="B5853">
        <v>1235</v>
      </c>
      <c r="C5853">
        <v>8</v>
      </c>
      <c r="D5853">
        <v>40</v>
      </c>
      <c r="E5853" t="s">
        <v>5</v>
      </c>
      <c r="F5853">
        <v>24</v>
      </c>
      <c r="G5853" t="s">
        <v>2</v>
      </c>
      <c r="H5853" t="s">
        <v>18</v>
      </c>
      <c r="I5853" t="s">
        <v>23</v>
      </c>
    </row>
    <row r="5854" spans="1:9">
      <c r="A5854">
        <v>5853</v>
      </c>
      <c r="B5854">
        <v>366</v>
      </c>
      <c r="C5854">
        <v>5</v>
      </c>
      <c r="D5854">
        <v>168</v>
      </c>
      <c r="E5854" t="s">
        <v>6</v>
      </c>
      <c r="F5854">
        <v>31</v>
      </c>
      <c r="G5854" t="s">
        <v>1</v>
      </c>
      <c r="H5854" t="s">
        <v>17</v>
      </c>
      <c r="I5854" t="s">
        <v>12</v>
      </c>
    </row>
    <row r="5855" spans="1:9">
      <c r="A5855">
        <v>5854</v>
      </c>
      <c r="B5855">
        <v>1960</v>
      </c>
      <c r="C5855">
        <v>8</v>
      </c>
      <c r="D5855">
        <v>345</v>
      </c>
      <c r="E5855" t="s">
        <v>5</v>
      </c>
      <c r="F5855">
        <v>29</v>
      </c>
      <c r="G5855" t="s">
        <v>2</v>
      </c>
      <c r="H5855" t="s">
        <v>18</v>
      </c>
      <c r="I5855" t="s">
        <v>23</v>
      </c>
    </row>
    <row r="5856" spans="1:9">
      <c r="A5856">
        <v>5855</v>
      </c>
      <c r="B5856">
        <v>1203</v>
      </c>
      <c r="C5856">
        <v>4</v>
      </c>
      <c r="D5856">
        <v>113</v>
      </c>
      <c r="E5856" t="s">
        <v>6</v>
      </c>
      <c r="F5856">
        <v>27</v>
      </c>
      <c r="G5856" t="s">
        <v>1</v>
      </c>
      <c r="H5856" t="s">
        <v>18</v>
      </c>
      <c r="I5856" t="s">
        <v>11</v>
      </c>
    </row>
    <row r="5857" spans="1:9">
      <c r="A5857">
        <v>5856</v>
      </c>
      <c r="B5857">
        <v>1898</v>
      </c>
      <c r="C5857">
        <v>7</v>
      </c>
      <c r="D5857">
        <v>351</v>
      </c>
      <c r="E5857" t="s">
        <v>6</v>
      </c>
      <c r="F5857">
        <v>18</v>
      </c>
      <c r="G5857" t="s">
        <v>2</v>
      </c>
      <c r="H5857" t="s">
        <v>17</v>
      </c>
      <c r="I5857" t="s">
        <v>22</v>
      </c>
    </row>
    <row r="5858" spans="1:9">
      <c r="A5858">
        <v>5857</v>
      </c>
      <c r="B5858">
        <v>1948</v>
      </c>
      <c r="C5858">
        <v>6</v>
      </c>
      <c r="D5858">
        <v>289</v>
      </c>
      <c r="E5858" t="s">
        <v>5</v>
      </c>
      <c r="F5858">
        <v>20</v>
      </c>
      <c r="G5858" t="s">
        <v>2</v>
      </c>
      <c r="H5858" t="s">
        <v>17</v>
      </c>
      <c r="I5858" t="s">
        <v>21</v>
      </c>
    </row>
    <row r="5859" spans="1:9">
      <c r="A5859">
        <v>5858</v>
      </c>
      <c r="B5859">
        <v>1904</v>
      </c>
      <c r="C5859">
        <v>9</v>
      </c>
      <c r="D5859">
        <v>257</v>
      </c>
      <c r="E5859" t="s">
        <v>6</v>
      </c>
      <c r="F5859">
        <v>20</v>
      </c>
      <c r="G5859" t="s">
        <v>2</v>
      </c>
      <c r="H5859" t="s">
        <v>17</v>
      </c>
      <c r="I5859" t="s">
        <v>24</v>
      </c>
    </row>
    <row r="5860" spans="1:9">
      <c r="A5860">
        <v>5859</v>
      </c>
      <c r="B5860">
        <v>936</v>
      </c>
      <c r="C5860">
        <v>5</v>
      </c>
      <c r="D5860">
        <v>169</v>
      </c>
      <c r="E5860" t="s">
        <v>6</v>
      </c>
      <c r="F5860">
        <v>29</v>
      </c>
      <c r="G5860" t="s">
        <v>1</v>
      </c>
      <c r="H5860" t="s">
        <v>18</v>
      </c>
      <c r="I5860" t="s">
        <v>12</v>
      </c>
    </row>
    <row r="5861" spans="1:9">
      <c r="A5861">
        <v>5860</v>
      </c>
      <c r="B5861">
        <v>1576</v>
      </c>
      <c r="C5861">
        <v>8</v>
      </c>
      <c r="D5861">
        <v>90</v>
      </c>
      <c r="E5861" t="s">
        <v>6</v>
      </c>
      <c r="F5861">
        <v>26</v>
      </c>
      <c r="G5861" t="s">
        <v>2</v>
      </c>
      <c r="H5861" t="s">
        <v>18</v>
      </c>
      <c r="I5861" t="s">
        <v>23</v>
      </c>
    </row>
    <row r="5862" spans="1:9">
      <c r="A5862">
        <v>5861</v>
      </c>
      <c r="B5862">
        <v>1156</v>
      </c>
      <c r="C5862">
        <v>2</v>
      </c>
      <c r="D5862">
        <v>205</v>
      </c>
      <c r="E5862" t="s">
        <v>5</v>
      </c>
      <c r="F5862">
        <v>19</v>
      </c>
      <c r="G5862" t="s">
        <v>1</v>
      </c>
      <c r="H5862" t="s">
        <v>18</v>
      </c>
      <c r="I5862" t="s">
        <v>9</v>
      </c>
    </row>
    <row r="5863" spans="1:9">
      <c r="A5863">
        <v>5862</v>
      </c>
      <c r="B5863">
        <v>1603</v>
      </c>
      <c r="C5863">
        <v>3</v>
      </c>
      <c r="D5863">
        <v>199</v>
      </c>
      <c r="E5863" t="s">
        <v>6</v>
      </c>
      <c r="F5863">
        <v>29</v>
      </c>
      <c r="G5863" t="s">
        <v>1</v>
      </c>
      <c r="H5863" t="s">
        <v>18</v>
      </c>
      <c r="I5863" t="s">
        <v>10</v>
      </c>
    </row>
    <row r="5864" spans="1:9">
      <c r="A5864">
        <v>5863</v>
      </c>
      <c r="B5864">
        <v>1707</v>
      </c>
      <c r="C5864">
        <v>3</v>
      </c>
      <c r="D5864">
        <v>183</v>
      </c>
      <c r="E5864" t="s">
        <v>5</v>
      </c>
      <c r="F5864">
        <v>27</v>
      </c>
      <c r="G5864" t="s">
        <v>1</v>
      </c>
      <c r="H5864" t="s">
        <v>18</v>
      </c>
      <c r="I5864" t="s">
        <v>10</v>
      </c>
    </row>
    <row r="5865" spans="1:9">
      <c r="A5865">
        <v>5864</v>
      </c>
      <c r="B5865">
        <v>953</v>
      </c>
      <c r="C5865">
        <v>7</v>
      </c>
      <c r="D5865">
        <v>302</v>
      </c>
      <c r="E5865" t="s">
        <v>5</v>
      </c>
      <c r="F5865">
        <v>20</v>
      </c>
      <c r="G5865" t="s">
        <v>2</v>
      </c>
      <c r="H5865" t="s">
        <v>17</v>
      </c>
      <c r="I5865" t="s">
        <v>22</v>
      </c>
    </row>
    <row r="5866" spans="1:9">
      <c r="A5866">
        <v>5865</v>
      </c>
      <c r="B5866">
        <v>295</v>
      </c>
      <c r="C5866">
        <v>8</v>
      </c>
      <c r="D5866">
        <v>40</v>
      </c>
      <c r="E5866" t="s">
        <v>6</v>
      </c>
      <c r="F5866">
        <v>35</v>
      </c>
      <c r="G5866" t="s">
        <v>2</v>
      </c>
      <c r="H5866" t="s">
        <v>18</v>
      </c>
      <c r="I5866" t="s">
        <v>23</v>
      </c>
    </row>
    <row r="5867" spans="1:9">
      <c r="A5867">
        <v>5866</v>
      </c>
      <c r="B5867">
        <v>1485</v>
      </c>
      <c r="C5867">
        <v>3</v>
      </c>
      <c r="D5867">
        <v>90</v>
      </c>
      <c r="E5867" t="s">
        <v>6</v>
      </c>
      <c r="F5867">
        <v>34</v>
      </c>
      <c r="G5867" t="s">
        <v>1</v>
      </c>
      <c r="H5867" t="s">
        <v>18</v>
      </c>
      <c r="I5867" t="s">
        <v>10</v>
      </c>
    </row>
    <row r="5868" spans="1:9">
      <c r="A5868">
        <v>5867</v>
      </c>
      <c r="B5868">
        <v>139</v>
      </c>
      <c r="C5868">
        <v>8</v>
      </c>
      <c r="D5868">
        <v>40</v>
      </c>
      <c r="E5868" t="s">
        <v>6</v>
      </c>
      <c r="F5868">
        <v>24</v>
      </c>
      <c r="G5868" t="s">
        <v>2</v>
      </c>
      <c r="H5868" t="s">
        <v>18</v>
      </c>
      <c r="I5868" t="s">
        <v>23</v>
      </c>
    </row>
    <row r="5869" spans="1:9">
      <c r="A5869">
        <v>5868</v>
      </c>
      <c r="B5869">
        <v>1238</v>
      </c>
      <c r="C5869">
        <v>1</v>
      </c>
      <c r="D5869">
        <v>90</v>
      </c>
      <c r="E5869" t="s">
        <v>6</v>
      </c>
      <c r="F5869">
        <v>19</v>
      </c>
      <c r="G5869" t="s">
        <v>1</v>
      </c>
      <c r="H5869" t="s">
        <v>18</v>
      </c>
      <c r="I5869" t="s">
        <v>8</v>
      </c>
    </row>
    <row r="5870" spans="1:9">
      <c r="A5870">
        <v>5869</v>
      </c>
      <c r="B5870">
        <v>2114</v>
      </c>
      <c r="C5870">
        <v>1</v>
      </c>
      <c r="D5870">
        <v>181</v>
      </c>
      <c r="E5870" t="s">
        <v>5</v>
      </c>
      <c r="F5870">
        <v>32</v>
      </c>
      <c r="G5870" t="s">
        <v>1</v>
      </c>
      <c r="H5870" t="s">
        <v>18</v>
      </c>
      <c r="I5870" t="s">
        <v>8</v>
      </c>
    </row>
    <row r="5871" spans="1:9">
      <c r="A5871">
        <v>5870</v>
      </c>
      <c r="B5871">
        <v>1803</v>
      </c>
      <c r="C5871">
        <v>5</v>
      </c>
      <c r="D5871">
        <v>182</v>
      </c>
      <c r="E5871" t="s">
        <v>5</v>
      </c>
      <c r="F5871">
        <v>19</v>
      </c>
      <c r="G5871" t="s">
        <v>1</v>
      </c>
      <c r="H5871" t="s">
        <v>18</v>
      </c>
      <c r="I5871" t="s">
        <v>12</v>
      </c>
    </row>
    <row r="5872" spans="1:9">
      <c r="A5872">
        <v>5871</v>
      </c>
      <c r="B5872">
        <v>29</v>
      </c>
      <c r="C5872">
        <v>2</v>
      </c>
      <c r="D5872">
        <v>128</v>
      </c>
      <c r="E5872" t="s">
        <v>5</v>
      </c>
      <c r="F5872">
        <v>22</v>
      </c>
      <c r="G5872" t="s">
        <v>1</v>
      </c>
      <c r="H5872" t="s">
        <v>17</v>
      </c>
      <c r="I5872" t="s">
        <v>9</v>
      </c>
    </row>
    <row r="5873" spans="1:9">
      <c r="A5873">
        <v>5872</v>
      </c>
      <c r="B5873">
        <v>1696</v>
      </c>
      <c r="C5873">
        <v>1</v>
      </c>
      <c r="D5873">
        <v>143</v>
      </c>
      <c r="E5873" t="s">
        <v>5</v>
      </c>
      <c r="F5873">
        <v>37</v>
      </c>
      <c r="G5873" t="s">
        <v>1</v>
      </c>
      <c r="H5873" t="s">
        <v>18</v>
      </c>
      <c r="I5873" t="s">
        <v>8</v>
      </c>
    </row>
    <row r="5874" spans="1:9">
      <c r="A5874">
        <v>5873</v>
      </c>
      <c r="B5874">
        <v>645</v>
      </c>
      <c r="C5874">
        <v>2</v>
      </c>
      <c r="D5874">
        <v>217</v>
      </c>
      <c r="E5874" t="s">
        <v>6</v>
      </c>
      <c r="F5874">
        <v>21</v>
      </c>
      <c r="G5874" t="s">
        <v>1</v>
      </c>
      <c r="H5874" t="s">
        <v>17</v>
      </c>
      <c r="I5874" t="s">
        <v>9</v>
      </c>
    </row>
    <row r="5875" spans="1:9">
      <c r="A5875">
        <v>5874</v>
      </c>
      <c r="B5875">
        <v>2101</v>
      </c>
      <c r="C5875">
        <v>6</v>
      </c>
      <c r="D5875">
        <v>90</v>
      </c>
      <c r="E5875" t="s">
        <v>5</v>
      </c>
      <c r="F5875">
        <v>37</v>
      </c>
      <c r="G5875" t="s">
        <v>2</v>
      </c>
      <c r="H5875" t="s">
        <v>18</v>
      </c>
      <c r="I5875" t="s">
        <v>21</v>
      </c>
    </row>
    <row r="5876" spans="1:9">
      <c r="A5876">
        <v>5875</v>
      </c>
      <c r="B5876">
        <v>1191</v>
      </c>
      <c r="C5876">
        <v>5</v>
      </c>
      <c r="D5876">
        <v>134</v>
      </c>
      <c r="E5876" t="s">
        <v>6</v>
      </c>
      <c r="F5876">
        <v>26</v>
      </c>
      <c r="G5876" t="s">
        <v>1</v>
      </c>
      <c r="H5876" t="s">
        <v>18</v>
      </c>
      <c r="I5876" t="s">
        <v>12</v>
      </c>
    </row>
    <row r="5877" spans="1:9">
      <c r="A5877">
        <v>5876</v>
      </c>
      <c r="B5877">
        <v>1026</v>
      </c>
      <c r="C5877">
        <v>6</v>
      </c>
      <c r="D5877">
        <v>40</v>
      </c>
      <c r="E5877" t="s">
        <v>6</v>
      </c>
      <c r="F5877">
        <v>34</v>
      </c>
      <c r="G5877" t="s">
        <v>2</v>
      </c>
      <c r="H5877" t="s">
        <v>18</v>
      </c>
      <c r="I5877" t="s">
        <v>21</v>
      </c>
    </row>
    <row r="5878" spans="1:9">
      <c r="A5878">
        <v>5877</v>
      </c>
      <c r="B5878">
        <v>452</v>
      </c>
      <c r="C5878">
        <v>4</v>
      </c>
      <c r="D5878">
        <v>197</v>
      </c>
      <c r="E5878" t="s">
        <v>6</v>
      </c>
      <c r="F5878">
        <v>23</v>
      </c>
      <c r="G5878" t="s">
        <v>1</v>
      </c>
      <c r="H5878" t="s">
        <v>18</v>
      </c>
      <c r="I5878" t="s">
        <v>11</v>
      </c>
    </row>
    <row r="5879" spans="1:9">
      <c r="A5879">
        <v>5878</v>
      </c>
      <c r="B5879">
        <v>1891</v>
      </c>
      <c r="C5879">
        <v>9</v>
      </c>
      <c r="D5879">
        <v>371</v>
      </c>
      <c r="E5879" t="s">
        <v>6</v>
      </c>
      <c r="F5879">
        <v>33</v>
      </c>
      <c r="G5879" t="s">
        <v>2</v>
      </c>
      <c r="H5879" t="s">
        <v>17</v>
      </c>
      <c r="I5879" t="s">
        <v>24</v>
      </c>
    </row>
    <row r="5880" spans="1:9">
      <c r="A5880">
        <v>5879</v>
      </c>
      <c r="B5880">
        <v>1027</v>
      </c>
      <c r="C5880">
        <v>5</v>
      </c>
      <c r="D5880">
        <v>90</v>
      </c>
      <c r="E5880" t="s">
        <v>5</v>
      </c>
      <c r="F5880">
        <v>19</v>
      </c>
      <c r="G5880" t="s">
        <v>1</v>
      </c>
      <c r="H5880" t="s">
        <v>18</v>
      </c>
      <c r="I5880" t="s">
        <v>12</v>
      </c>
    </row>
    <row r="5881" spans="1:9">
      <c r="A5881">
        <v>5880</v>
      </c>
      <c r="B5881">
        <v>2060</v>
      </c>
      <c r="C5881">
        <v>2</v>
      </c>
      <c r="D5881">
        <v>216</v>
      </c>
      <c r="E5881" t="s">
        <v>5</v>
      </c>
      <c r="F5881">
        <v>23</v>
      </c>
      <c r="G5881" t="s">
        <v>1</v>
      </c>
      <c r="H5881" t="s">
        <v>17</v>
      </c>
      <c r="I5881" t="s">
        <v>9</v>
      </c>
    </row>
    <row r="5882" spans="1:9">
      <c r="A5882">
        <v>5881</v>
      </c>
      <c r="B5882">
        <v>1956</v>
      </c>
      <c r="C5882">
        <v>2</v>
      </c>
      <c r="D5882">
        <v>180</v>
      </c>
      <c r="E5882" t="s">
        <v>5</v>
      </c>
      <c r="F5882">
        <v>33</v>
      </c>
      <c r="G5882" t="s">
        <v>1</v>
      </c>
      <c r="H5882" t="s">
        <v>18</v>
      </c>
      <c r="I5882" t="s">
        <v>9</v>
      </c>
    </row>
    <row r="5883" spans="1:9">
      <c r="A5883">
        <v>5882</v>
      </c>
      <c r="B5883">
        <v>1429</v>
      </c>
      <c r="C5883">
        <v>7</v>
      </c>
      <c r="D5883">
        <v>40</v>
      </c>
      <c r="E5883" t="s">
        <v>5</v>
      </c>
      <c r="F5883">
        <v>39</v>
      </c>
      <c r="G5883" t="s">
        <v>2</v>
      </c>
      <c r="H5883" t="s">
        <v>18</v>
      </c>
      <c r="I5883" t="s">
        <v>22</v>
      </c>
    </row>
    <row r="5884" spans="1:9">
      <c r="A5884">
        <v>5883</v>
      </c>
      <c r="B5884">
        <v>579</v>
      </c>
      <c r="C5884">
        <v>1</v>
      </c>
      <c r="D5884">
        <v>107</v>
      </c>
      <c r="E5884" t="s">
        <v>6</v>
      </c>
      <c r="F5884">
        <v>25</v>
      </c>
      <c r="G5884" t="s">
        <v>1</v>
      </c>
      <c r="H5884" t="s">
        <v>17</v>
      </c>
      <c r="I5884" t="s">
        <v>8</v>
      </c>
    </row>
    <row r="5885" spans="1:9">
      <c r="A5885">
        <v>5884</v>
      </c>
      <c r="B5885">
        <v>1391</v>
      </c>
      <c r="C5885">
        <v>3</v>
      </c>
      <c r="D5885">
        <v>132</v>
      </c>
      <c r="E5885" t="s">
        <v>5</v>
      </c>
      <c r="F5885">
        <v>21</v>
      </c>
      <c r="G5885" t="s">
        <v>1</v>
      </c>
      <c r="H5885" t="s">
        <v>18</v>
      </c>
      <c r="I5885" t="s">
        <v>10</v>
      </c>
    </row>
    <row r="5886" spans="1:9">
      <c r="A5886">
        <v>5885</v>
      </c>
      <c r="B5886">
        <v>683</v>
      </c>
      <c r="C5886">
        <v>2</v>
      </c>
      <c r="D5886">
        <v>128</v>
      </c>
      <c r="E5886" t="s">
        <v>6</v>
      </c>
      <c r="F5886">
        <v>27</v>
      </c>
      <c r="G5886" t="s">
        <v>1</v>
      </c>
      <c r="H5886" t="s">
        <v>17</v>
      </c>
      <c r="I5886" t="s">
        <v>9</v>
      </c>
    </row>
    <row r="5887" spans="1:9">
      <c r="A5887">
        <v>5886</v>
      </c>
      <c r="B5887">
        <v>1391</v>
      </c>
      <c r="C5887">
        <v>3</v>
      </c>
      <c r="D5887">
        <v>90</v>
      </c>
      <c r="E5887" t="s">
        <v>5</v>
      </c>
      <c r="F5887">
        <v>21</v>
      </c>
      <c r="G5887" t="s">
        <v>1</v>
      </c>
      <c r="H5887" t="s">
        <v>18</v>
      </c>
      <c r="I5887" t="s">
        <v>10</v>
      </c>
    </row>
    <row r="5888" spans="1:9">
      <c r="A5888">
        <v>5887</v>
      </c>
      <c r="B5888">
        <v>614</v>
      </c>
      <c r="C5888">
        <v>3</v>
      </c>
      <c r="D5888">
        <v>129</v>
      </c>
      <c r="E5888" t="s">
        <v>6</v>
      </c>
      <c r="F5888">
        <v>23</v>
      </c>
      <c r="G5888" t="s">
        <v>1</v>
      </c>
      <c r="H5888" t="s">
        <v>17</v>
      </c>
      <c r="I5888" t="s">
        <v>10</v>
      </c>
    </row>
    <row r="5889" spans="1:9">
      <c r="A5889">
        <v>5888</v>
      </c>
      <c r="B5889">
        <v>1433</v>
      </c>
      <c r="C5889">
        <v>3</v>
      </c>
      <c r="D5889">
        <v>206</v>
      </c>
      <c r="E5889" t="s">
        <v>5</v>
      </c>
      <c r="F5889">
        <v>25</v>
      </c>
      <c r="G5889" t="s">
        <v>1</v>
      </c>
      <c r="H5889" t="s">
        <v>17</v>
      </c>
      <c r="I5889" t="s">
        <v>10</v>
      </c>
    </row>
    <row r="5890" spans="1:9">
      <c r="A5890">
        <v>5889</v>
      </c>
      <c r="B5890">
        <v>1837</v>
      </c>
      <c r="C5890">
        <v>2</v>
      </c>
      <c r="D5890">
        <v>148</v>
      </c>
      <c r="E5890" t="s">
        <v>5</v>
      </c>
      <c r="F5890">
        <v>35</v>
      </c>
      <c r="G5890" t="s">
        <v>1</v>
      </c>
      <c r="H5890" t="s">
        <v>17</v>
      </c>
      <c r="I5890" t="s">
        <v>9</v>
      </c>
    </row>
    <row r="5891" spans="1:9">
      <c r="A5891">
        <v>5890</v>
      </c>
      <c r="B5891">
        <v>987</v>
      </c>
      <c r="C5891">
        <v>4</v>
      </c>
      <c r="D5891">
        <v>137</v>
      </c>
      <c r="E5891" t="s">
        <v>6</v>
      </c>
      <c r="F5891">
        <v>30</v>
      </c>
      <c r="G5891" t="s">
        <v>1</v>
      </c>
      <c r="H5891" t="s">
        <v>17</v>
      </c>
      <c r="I5891" t="s">
        <v>11</v>
      </c>
    </row>
    <row r="5892" spans="1:9">
      <c r="A5892">
        <v>5891</v>
      </c>
      <c r="B5892">
        <v>405</v>
      </c>
      <c r="C5892">
        <v>9</v>
      </c>
      <c r="D5892">
        <v>288</v>
      </c>
      <c r="E5892" t="s">
        <v>6</v>
      </c>
      <c r="F5892">
        <v>21</v>
      </c>
      <c r="G5892" t="s">
        <v>2</v>
      </c>
      <c r="H5892" t="s">
        <v>17</v>
      </c>
      <c r="I5892" t="s">
        <v>24</v>
      </c>
    </row>
    <row r="5893" spans="1:9">
      <c r="A5893">
        <v>5892</v>
      </c>
      <c r="B5893">
        <v>1936</v>
      </c>
      <c r="C5893">
        <v>4</v>
      </c>
      <c r="D5893">
        <v>211</v>
      </c>
      <c r="E5893" t="s">
        <v>5</v>
      </c>
      <c r="F5893">
        <v>34</v>
      </c>
      <c r="G5893" t="s">
        <v>1</v>
      </c>
      <c r="H5893" t="s">
        <v>18</v>
      </c>
      <c r="I5893" t="s">
        <v>11</v>
      </c>
    </row>
    <row r="5894" spans="1:9">
      <c r="A5894">
        <v>5893</v>
      </c>
      <c r="B5894">
        <v>88</v>
      </c>
      <c r="C5894">
        <v>3</v>
      </c>
      <c r="D5894">
        <v>95</v>
      </c>
      <c r="E5894" t="s">
        <v>6</v>
      </c>
      <c r="F5894">
        <v>28</v>
      </c>
      <c r="G5894" t="s">
        <v>1</v>
      </c>
      <c r="H5894" t="s">
        <v>17</v>
      </c>
      <c r="I5894" t="s">
        <v>10</v>
      </c>
    </row>
    <row r="5895" spans="1:9">
      <c r="A5895">
        <v>5894</v>
      </c>
      <c r="B5895">
        <v>2064</v>
      </c>
      <c r="C5895">
        <v>4</v>
      </c>
      <c r="D5895">
        <v>90</v>
      </c>
      <c r="E5895" t="s">
        <v>5</v>
      </c>
      <c r="F5895">
        <v>32</v>
      </c>
      <c r="G5895" t="s">
        <v>1</v>
      </c>
      <c r="H5895" t="s">
        <v>18</v>
      </c>
      <c r="I5895" t="s">
        <v>11</v>
      </c>
    </row>
    <row r="5896" spans="1:9">
      <c r="A5896">
        <v>5895</v>
      </c>
      <c r="B5896">
        <v>202</v>
      </c>
      <c r="C5896">
        <v>4</v>
      </c>
      <c r="D5896">
        <v>90</v>
      </c>
      <c r="E5896" t="s">
        <v>5</v>
      </c>
      <c r="F5896">
        <v>25</v>
      </c>
      <c r="G5896" t="s">
        <v>1</v>
      </c>
      <c r="H5896" t="s">
        <v>18</v>
      </c>
      <c r="I5896" t="s">
        <v>11</v>
      </c>
    </row>
    <row r="5897" spans="1:9">
      <c r="A5897">
        <v>5896</v>
      </c>
      <c r="B5897">
        <v>1620</v>
      </c>
      <c r="C5897">
        <v>6</v>
      </c>
      <c r="D5897">
        <v>203</v>
      </c>
      <c r="E5897" t="s">
        <v>5</v>
      </c>
      <c r="F5897">
        <v>18</v>
      </c>
      <c r="G5897" t="s">
        <v>2</v>
      </c>
      <c r="H5897" t="s">
        <v>17</v>
      </c>
      <c r="I5897" t="s">
        <v>21</v>
      </c>
    </row>
    <row r="5898" spans="1:9">
      <c r="A5898">
        <v>5897</v>
      </c>
      <c r="B5898">
        <v>1018</v>
      </c>
      <c r="C5898">
        <v>9</v>
      </c>
      <c r="D5898">
        <v>40</v>
      </c>
      <c r="E5898" t="s">
        <v>5</v>
      </c>
      <c r="F5898">
        <v>33</v>
      </c>
      <c r="G5898" t="s">
        <v>2</v>
      </c>
      <c r="H5898" t="s">
        <v>18</v>
      </c>
      <c r="I5898" t="s">
        <v>24</v>
      </c>
    </row>
    <row r="5899" spans="1:9">
      <c r="A5899">
        <v>5898</v>
      </c>
      <c r="B5899">
        <v>706</v>
      </c>
      <c r="C5899">
        <v>9</v>
      </c>
      <c r="D5899">
        <v>40</v>
      </c>
      <c r="E5899" t="s">
        <v>5</v>
      </c>
      <c r="F5899">
        <v>22</v>
      </c>
      <c r="G5899" t="s">
        <v>2</v>
      </c>
      <c r="H5899" t="s">
        <v>18</v>
      </c>
      <c r="I5899" t="s">
        <v>24</v>
      </c>
    </row>
    <row r="5900" spans="1:9">
      <c r="A5900">
        <v>5899</v>
      </c>
      <c r="B5900">
        <v>975</v>
      </c>
      <c r="C5900">
        <v>9</v>
      </c>
      <c r="D5900">
        <v>330</v>
      </c>
      <c r="E5900" t="s">
        <v>6</v>
      </c>
      <c r="F5900">
        <v>23</v>
      </c>
      <c r="G5900" t="s">
        <v>2</v>
      </c>
      <c r="H5900" t="s">
        <v>17</v>
      </c>
      <c r="I5900" t="s">
        <v>24</v>
      </c>
    </row>
    <row r="5901" spans="1:9">
      <c r="A5901">
        <v>5900</v>
      </c>
      <c r="B5901">
        <v>238</v>
      </c>
      <c r="C5901">
        <v>8</v>
      </c>
      <c r="D5901">
        <v>90</v>
      </c>
      <c r="E5901" t="s">
        <v>5</v>
      </c>
      <c r="F5901">
        <v>20</v>
      </c>
      <c r="G5901" t="s">
        <v>2</v>
      </c>
      <c r="H5901" t="s">
        <v>18</v>
      </c>
      <c r="I5901" t="s">
        <v>23</v>
      </c>
    </row>
    <row r="5902" spans="1:9">
      <c r="A5902">
        <v>5901</v>
      </c>
      <c r="B5902">
        <v>970</v>
      </c>
      <c r="C5902">
        <v>2</v>
      </c>
      <c r="D5902">
        <v>90</v>
      </c>
      <c r="E5902" t="s">
        <v>6</v>
      </c>
      <c r="F5902">
        <v>24</v>
      </c>
      <c r="G5902" t="s">
        <v>1</v>
      </c>
      <c r="H5902" t="s">
        <v>18</v>
      </c>
      <c r="I5902" t="s">
        <v>9</v>
      </c>
    </row>
    <row r="5903" spans="1:9">
      <c r="A5903">
        <v>5902</v>
      </c>
      <c r="B5903">
        <v>1628</v>
      </c>
      <c r="C5903">
        <v>6</v>
      </c>
      <c r="D5903">
        <v>90</v>
      </c>
      <c r="E5903" t="s">
        <v>6</v>
      </c>
      <c r="F5903">
        <v>37</v>
      </c>
      <c r="G5903" t="s">
        <v>2</v>
      </c>
      <c r="H5903" t="s">
        <v>18</v>
      </c>
      <c r="I5903" t="s">
        <v>21</v>
      </c>
    </row>
    <row r="5904" spans="1:9">
      <c r="A5904">
        <v>5903</v>
      </c>
      <c r="B5904">
        <v>59</v>
      </c>
      <c r="C5904">
        <v>2</v>
      </c>
      <c r="D5904">
        <v>149</v>
      </c>
      <c r="E5904" t="s">
        <v>6</v>
      </c>
      <c r="F5904">
        <v>36</v>
      </c>
      <c r="G5904" t="s">
        <v>1</v>
      </c>
      <c r="H5904" t="s">
        <v>18</v>
      </c>
      <c r="I5904" t="s">
        <v>9</v>
      </c>
    </row>
    <row r="5905" spans="1:9">
      <c r="A5905">
        <v>5904</v>
      </c>
      <c r="B5905">
        <v>1783</v>
      </c>
      <c r="C5905">
        <v>3</v>
      </c>
      <c r="D5905">
        <v>230</v>
      </c>
      <c r="E5905" t="s">
        <v>6</v>
      </c>
      <c r="F5905">
        <v>33</v>
      </c>
      <c r="G5905" t="s">
        <v>1</v>
      </c>
      <c r="H5905" t="s">
        <v>17</v>
      </c>
      <c r="I5905" t="s">
        <v>10</v>
      </c>
    </row>
    <row r="5906" spans="1:9">
      <c r="A5906">
        <v>5905</v>
      </c>
      <c r="B5906">
        <v>2078</v>
      </c>
      <c r="C5906">
        <v>1</v>
      </c>
      <c r="D5906">
        <v>241</v>
      </c>
      <c r="E5906" t="s">
        <v>5</v>
      </c>
      <c r="F5906">
        <v>21</v>
      </c>
      <c r="G5906" t="s">
        <v>1</v>
      </c>
      <c r="H5906" t="s">
        <v>17</v>
      </c>
      <c r="I5906" t="s">
        <v>8</v>
      </c>
    </row>
    <row r="5907" spans="1:9">
      <c r="A5907">
        <v>5906</v>
      </c>
      <c r="B5907">
        <v>153</v>
      </c>
      <c r="C5907">
        <v>5</v>
      </c>
      <c r="D5907">
        <v>87</v>
      </c>
      <c r="E5907" t="s">
        <v>5</v>
      </c>
      <c r="F5907">
        <v>34</v>
      </c>
      <c r="G5907" t="s">
        <v>1</v>
      </c>
      <c r="H5907" t="s">
        <v>17</v>
      </c>
      <c r="I5907" t="s">
        <v>12</v>
      </c>
    </row>
    <row r="5908" spans="1:9">
      <c r="A5908">
        <v>5907</v>
      </c>
      <c r="B5908">
        <v>994</v>
      </c>
      <c r="C5908">
        <v>7</v>
      </c>
      <c r="D5908">
        <v>40</v>
      </c>
      <c r="E5908" t="s">
        <v>5</v>
      </c>
      <c r="F5908">
        <v>31</v>
      </c>
      <c r="G5908" t="s">
        <v>2</v>
      </c>
      <c r="H5908" t="s">
        <v>18</v>
      </c>
      <c r="I5908" t="s">
        <v>22</v>
      </c>
    </row>
    <row r="5909" spans="1:9">
      <c r="A5909">
        <v>5908</v>
      </c>
      <c r="B5909">
        <v>1594</v>
      </c>
      <c r="C5909">
        <v>5</v>
      </c>
      <c r="D5909">
        <v>90</v>
      </c>
      <c r="E5909" t="s">
        <v>5</v>
      </c>
      <c r="F5909">
        <v>34</v>
      </c>
      <c r="G5909" t="s">
        <v>1</v>
      </c>
      <c r="H5909" t="s">
        <v>18</v>
      </c>
      <c r="I5909" t="s">
        <v>12</v>
      </c>
    </row>
    <row r="5910" spans="1:9">
      <c r="A5910">
        <v>5909</v>
      </c>
      <c r="B5910">
        <v>1529</v>
      </c>
      <c r="C5910">
        <v>1</v>
      </c>
      <c r="D5910">
        <v>181</v>
      </c>
      <c r="E5910" t="s">
        <v>6</v>
      </c>
      <c r="F5910">
        <v>42</v>
      </c>
      <c r="G5910" t="s">
        <v>1</v>
      </c>
      <c r="H5910" t="s">
        <v>18</v>
      </c>
      <c r="I5910" t="s">
        <v>8</v>
      </c>
    </row>
    <row r="5911" spans="1:9">
      <c r="A5911">
        <v>5910</v>
      </c>
      <c r="B5911">
        <v>836</v>
      </c>
      <c r="C5911">
        <v>7</v>
      </c>
      <c r="D5911">
        <v>258</v>
      </c>
      <c r="E5911" t="s">
        <v>6</v>
      </c>
      <c r="F5911">
        <v>21</v>
      </c>
      <c r="G5911" t="s">
        <v>2</v>
      </c>
      <c r="H5911" t="s">
        <v>18</v>
      </c>
      <c r="I5911" t="s">
        <v>22</v>
      </c>
    </row>
    <row r="5912" spans="1:9">
      <c r="A5912">
        <v>5911</v>
      </c>
      <c r="B5912">
        <v>955</v>
      </c>
      <c r="C5912">
        <v>4</v>
      </c>
      <c r="D5912">
        <v>187</v>
      </c>
      <c r="E5912" t="s">
        <v>6</v>
      </c>
      <c r="F5912">
        <v>40</v>
      </c>
      <c r="G5912" t="s">
        <v>1</v>
      </c>
      <c r="H5912" t="s">
        <v>18</v>
      </c>
      <c r="I5912" t="s">
        <v>11</v>
      </c>
    </row>
    <row r="5913" spans="1:9">
      <c r="A5913">
        <v>5912</v>
      </c>
      <c r="B5913">
        <v>1672</v>
      </c>
      <c r="C5913">
        <v>3</v>
      </c>
      <c r="D5913">
        <v>138</v>
      </c>
      <c r="E5913" t="s">
        <v>6</v>
      </c>
      <c r="F5913">
        <v>29</v>
      </c>
      <c r="G5913" t="s">
        <v>1</v>
      </c>
      <c r="H5913" t="s">
        <v>17</v>
      </c>
      <c r="I5913" t="s">
        <v>10</v>
      </c>
    </row>
    <row r="5914" spans="1:9">
      <c r="A5914">
        <v>5913</v>
      </c>
      <c r="B5914">
        <v>1623</v>
      </c>
      <c r="C5914">
        <v>7</v>
      </c>
      <c r="D5914">
        <v>40</v>
      </c>
      <c r="E5914" t="s">
        <v>6</v>
      </c>
      <c r="F5914">
        <v>22</v>
      </c>
      <c r="G5914" t="s">
        <v>2</v>
      </c>
      <c r="H5914" t="s">
        <v>18</v>
      </c>
      <c r="I5914" t="s">
        <v>22</v>
      </c>
    </row>
    <row r="5915" spans="1:9">
      <c r="A5915">
        <v>5914</v>
      </c>
      <c r="B5915">
        <v>922</v>
      </c>
      <c r="C5915">
        <v>6</v>
      </c>
      <c r="D5915">
        <v>40</v>
      </c>
      <c r="E5915" t="s">
        <v>5</v>
      </c>
      <c r="F5915">
        <v>24</v>
      </c>
      <c r="G5915" t="s">
        <v>2</v>
      </c>
      <c r="H5915" t="s">
        <v>18</v>
      </c>
      <c r="I5915" t="s">
        <v>21</v>
      </c>
    </row>
    <row r="5916" spans="1:9">
      <c r="A5916">
        <v>5915</v>
      </c>
      <c r="B5916">
        <v>1357</v>
      </c>
      <c r="C5916">
        <v>2</v>
      </c>
      <c r="D5916">
        <v>188</v>
      </c>
      <c r="E5916" t="s">
        <v>6</v>
      </c>
      <c r="F5916">
        <v>18</v>
      </c>
      <c r="G5916" t="s">
        <v>1</v>
      </c>
      <c r="H5916" t="s">
        <v>17</v>
      </c>
      <c r="I5916" t="s">
        <v>9</v>
      </c>
    </row>
    <row r="5917" spans="1:9">
      <c r="A5917">
        <v>5916</v>
      </c>
      <c r="B5917">
        <v>1575</v>
      </c>
      <c r="C5917">
        <v>4</v>
      </c>
      <c r="D5917">
        <v>90</v>
      </c>
      <c r="E5917" t="s">
        <v>6</v>
      </c>
      <c r="F5917">
        <v>35</v>
      </c>
      <c r="G5917" t="s">
        <v>1</v>
      </c>
      <c r="H5917" t="s">
        <v>18</v>
      </c>
      <c r="I5917" t="s">
        <v>11</v>
      </c>
    </row>
    <row r="5918" spans="1:9">
      <c r="A5918">
        <v>5917</v>
      </c>
      <c r="B5918">
        <v>642</v>
      </c>
      <c r="C5918">
        <v>6</v>
      </c>
      <c r="D5918">
        <v>40</v>
      </c>
      <c r="E5918" t="s">
        <v>5</v>
      </c>
      <c r="F5918">
        <v>25</v>
      </c>
      <c r="G5918" t="s">
        <v>2</v>
      </c>
      <c r="H5918" t="s">
        <v>18</v>
      </c>
      <c r="I5918" t="s">
        <v>21</v>
      </c>
    </row>
    <row r="5919" spans="1:9">
      <c r="A5919">
        <v>5918</v>
      </c>
      <c r="B5919">
        <v>274</v>
      </c>
      <c r="C5919">
        <v>1</v>
      </c>
      <c r="D5919">
        <v>142</v>
      </c>
      <c r="E5919" t="s">
        <v>5</v>
      </c>
      <c r="F5919">
        <v>23</v>
      </c>
      <c r="G5919" t="s">
        <v>1</v>
      </c>
      <c r="H5919" t="s">
        <v>17</v>
      </c>
      <c r="I5919" t="s">
        <v>8</v>
      </c>
    </row>
    <row r="5920" spans="1:9">
      <c r="A5920">
        <v>5919</v>
      </c>
      <c r="B5920">
        <v>460</v>
      </c>
      <c r="C5920">
        <v>1</v>
      </c>
      <c r="D5920">
        <v>220</v>
      </c>
      <c r="E5920" t="s">
        <v>5</v>
      </c>
      <c r="F5920">
        <v>33</v>
      </c>
      <c r="G5920" t="s">
        <v>1</v>
      </c>
      <c r="H5920" t="s">
        <v>18</v>
      </c>
      <c r="I5920" t="s">
        <v>8</v>
      </c>
    </row>
    <row r="5921" spans="1:9">
      <c r="A5921">
        <v>5920</v>
      </c>
      <c r="B5921">
        <v>505</v>
      </c>
      <c r="C5921">
        <v>2</v>
      </c>
      <c r="D5921">
        <v>90</v>
      </c>
      <c r="E5921" t="s">
        <v>6</v>
      </c>
      <c r="F5921">
        <v>28</v>
      </c>
      <c r="G5921" t="s">
        <v>1</v>
      </c>
      <c r="H5921" t="s">
        <v>18</v>
      </c>
      <c r="I5921" t="s">
        <v>9</v>
      </c>
    </row>
    <row r="5922" spans="1:9">
      <c r="A5922">
        <v>5921</v>
      </c>
      <c r="B5922">
        <v>1915</v>
      </c>
      <c r="C5922">
        <v>3</v>
      </c>
      <c r="D5922">
        <v>198</v>
      </c>
      <c r="E5922" t="s">
        <v>5</v>
      </c>
      <c r="F5922">
        <v>25</v>
      </c>
      <c r="G5922" t="s">
        <v>1</v>
      </c>
      <c r="H5922" t="s">
        <v>18</v>
      </c>
      <c r="I5922" t="s">
        <v>10</v>
      </c>
    </row>
    <row r="5923" spans="1:9">
      <c r="A5923">
        <v>5922</v>
      </c>
      <c r="B5923">
        <v>222</v>
      </c>
      <c r="C5923">
        <v>1</v>
      </c>
      <c r="D5923">
        <v>142</v>
      </c>
      <c r="E5923" t="s">
        <v>5</v>
      </c>
      <c r="F5923">
        <v>32</v>
      </c>
      <c r="G5923" t="s">
        <v>1</v>
      </c>
      <c r="H5923" t="s">
        <v>17</v>
      </c>
      <c r="I5923" t="s">
        <v>8</v>
      </c>
    </row>
    <row r="5924" spans="1:9">
      <c r="A5924">
        <v>5923</v>
      </c>
      <c r="B5924">
        <v>1761</v>
      </c>
      <c r="C5924">
        <v>1</v>
      </c>
      <c r="D5924">
        <v>90</v>
      </c>
      <c r="E5924" t="s">
        <v>6</v>
      </c>
      <c r="F5924">
        <v>23</v>
      </c>
      <c r="G5924" t="s">
        <v>1</v>
      </c>
      <c r="H5924" t="s">
        <v>18</v>
      </c>
      <c r="I5924" t="s">
        <v>8</v>
      </c>
    </row>
    <row r="5925" spans="1:9">
      <c r="A5925">
        <v>5924</v>
      </c>
      <c r="B5925">
        <v>1770</v>
      </c>
      <c r="C5925">
        <v>1</v>
      </c>
      <c r="D5925">
        <v>90</v>
      </c>
      <c r="E5925" t="s">
        <v>5</v>
      </c>
      <c r="F5925">
        <v>21</v>
      </c>
      <c r="G5925" t="s">
        <v>1</v>
      </c>
      <c r="H5925" t="s">
        <v>18</v>
      </c>
      <c r="I5925" t="s">
        <v>8</v>
      </c>
    </row>
    <row r="5926" spans="1:9">
      <c r="A5926">
        <v>5925</v>
      </c>
      <c r="B5926">
        <v>2044</v>
      </c>
      <c r="C5926">
        <v>6</v>
      </c>
      <c r="D5926">
        <v>240</v>
      </c>
      <c r="E5926" t="s">
        <v>5</v>
      </c>
      <c r="F5926">
        <v>33</v>
      </c>
      <c r="G5926" t="s">
        <v>2</v>
      </c>
      <c r="H5926" t="s">
        <v>17</v>
      </c>
      <c r="I5926" t="s">
        <v>21</v>
      </c>
    </row>
    <row r="5927" spans="1:9">
      <c r="A5927">
        <v>5926</v>
      </c>
      <c r="B5927">
        <v>433</v>
      </c>
      <c r="C5927">
        <v>1</v>
      </c>
      <c r="D5927">
        <v>90</v>
      </c>
      <c r="E5927" t="s">
        <v>5</v>
      </c>
      <c r="F5927">
        <v>23</v>
      </c>
      <c r="G5927" t="s">
        <v>1</v>
      </c>
      <c r="H5927" t="s">
        <v>18</v>
      </c>
      <c r="I5927" t="s">
        <v>8</v>
      </c>
    </row>
    <row r="5928" spans="1:9">
      <c r="A5928">
        <v>5927</v>
      </c>
      <c r="B5928">
        <v>378</v>
      </c>
      <c r="C5928">
        <v>9</v>
      </c>
      <c r="D5928">
        <v>90</v>
      </c>
      <c r="E5928" t="s">
        <v>6</v>
      </c>
      <c r="F5928">
        <v>52</v>
      </c>
      <c r="G5928" t="s">
        <v>2</v>
      </c>
      <c r="H5928" t="s">
        <v>18</v>
      </c>
      <c r="I5928" t="s">
        <v>24</v>
      </c>
    </row>
    <row r="5929" spans="1:9">
      <c r="A5929">
        <v>5928</v>
      </c>
      <c r="B5929">
        <v>176</v>
      </c>
      <c r="C5929">
        <v>4</v>
      </c>
      <c r="D5929">
        <v>189</v>
      </c>
      <c r="E5929" t="s">
        <v>6</v>
      </c>
      <c r="F5929">
        <v>31</v>
      </c>
      <c r="G5929" t="s">
        <v>1</v>
      </c>
      <c r="H5929" t="s">
        <v>18</v>
      </c>
      <c r="I5929" t="s">
        <v>11</v>
      </c>
    </row>
    <row r="5930" spans="1:9">
      <c r="A5930">
        <v>5929</v>
      </c>
      <c r="B5930">
        <v>484</v>
      </c>
      <c r="C5930">
        <v>1</v>
      </c>
      <c r="D5930">
        <v>239</v>
      </c>
      <c r="E5930" t="s">
        <v>6</v>
      </c>
      <c r="F5930">
        <v>23</v>
      </c>
      <c r="G5930" t="s">
        <v>1</v>
      </c>
      <c r="H5930" t="s">
        <v>17</v>
      </c>
      <c r="I5930" t="s">
        <v>8</v>
      </c>
    </row>
    <row r="5931" spans="1:9">
      <c r="A5931">
        <v>5930</v>
      </c>
      <c r="B5931">
        <v>848</v>
      </c>
      <c r="C5931">
        <v>1</v>
      </c>
      <c r="D5931">
        <v>142</v>
      </c>
      <c r="E5931" t="s">
        <v>6</v>
      </c>
      <c r="F5931">
        <v>30</v>
      </c>
      <c r="G5931" t="s">
        <v>1</v>
      </c>
      <c r="H5931" t="s">
        <v>17</v>
      </c>
      <c r="I5931" t="s">
        <v>8</v>
      </c>
    </row>
    <row r="5932" spans="1:9">
      <c r="A5932">
        <v>5931</v>
      </c>
      <c r="B5932">
        <v>890</v>
      </c>
      <c r="C5932">
        <v>1</v>
      </c>
      <c r="D5932">
        <v>154</v>
      </c>
      <c r="E5932" t="s">
        <v>5</v>
      </c>
      <c r="F5932">
        <v>23</v>
      </c>
      <c r="G5932" t="s">
        <v>1</v>
      </c>
      <c r="H5932" t="s">
        <v>18</v>
      </c>
      <c r="I5932" t="s">
        <v>8</v>
      </c>
    </row>
    <row r="5933" spans="1:9">
      <c r="A5933">
        <v>5932</v>
      </c>
      <c r="B5933">
        <v>124</v>
      </c>
      <c r="C5933">
        <v>3</v>
      </c>
      <c r="D5933">
        <v>90</v>
      </c>
      <c r="E5933" t="s">
        <v>5</v>
      </c>
      <c r="F5933">
        <v>37</v>
      </c>
      <c r="G5933" t="s">
        <v>1</v>
      </c>
      <c r="H5933" t="s">
        <v>18</v>
      </c>
      <c r="I5933" t="s">
        <v>10</v>
      </c>
    </row>
    <row r="5934" spans="1:9">
      <c r="A5934">
        <v>5933</v>
      </c>
      <c r="B5934">
        <v>52</v>
      </c>
      <c r="C5934">
        <v>1</v>
      </c>
      <c r="D5934">
        <v>155</v>
      </c>
      <c r="E5934" t="s">
        <v>5</v>
      </c>
      <c r="F5934">
        <v>34</v>
      </c>
      <c r="G5934" t="s">
        <v>1</v>
      </c>
      <c r="H5934" t="s">
        <v>18</v>
      </c>
      <c r="I5934" t="s">
        <v>8</v>
      </c>
    </row>
    <row r="5935" spans="1:9">
      <c r="A5935">
        <v>5934</v>
      </c>
      <c r="B5935">
        <v>438</v>
      </c>
      <c r="C5935">
        <v>6</v>
      </c>
      <c r="D5935">
        <v>326</v>
      </c>
      <c r="E5935" t="s">
        <v>6</v>
      </c>
      <c r="F5935">
        <v>23</v>
      </c>
      <c r="G5935" t="s">
        <v>2</v>
      </c>
      <c r="H5935" t="s">
        <v>18</v>
      </c>
      <c r="I5935" t="s">
        <v>21</v>
      </c>
    </row>
    <row r="5936" spans="1:9">
      <c r="A5936">
        <v>5935</v>
      </c>
      <c r="B5936">
        <v>399</v>
      </c>
      <c r="C5936">
        <v>8</v>
      </c>
      <c r="D5936">
        <v>280</v>
      </c>
      <c r="E5936" t="s">
        <v>5</v>
      </c>
      <c r="F5936">
        <v>28</v>
      </c>
      <c r="G5936" t="s">
        <v>2</v>
      </c>
      <c r="H5936" t="s">
        <v>18</v>
      </c>
      <c r="I5936" t="s">
        <v>23</v>
      </c>
    </row>
    <row r="5937" spans="1:9">
      <c r="A5937">
        <v>5936</v>
      </c>
      <c r="B5937">
        <v>2091</v>
      </c>
      <c r="C5937">
        <v>3</v>
      </c>
      <c r="D5937">
        <v>90</v>
      </c>
      <c r="E5937" t="s">
        <v>5</v>
      </c>
      <c r="F5937">
        <v>25</v>
      </c>
      <c r="G5937" t="s">
        <v>1</v>
      </c>
      <c r="H5937" t="s">
        <v>18</v>
      </c>
      <c r="I5937" t="s">
        <v>10</v>
      </c>
    </row>
    <row r="5938" spans="1:9">
      <c r="A5938">
        <v>5937</v>
      </c>
      <c r="B5938">
        <v>1269</v>
      </c>
      <c r="C5938">
        <v>4</v>
      </c>
      <c r="D5938">
        <v>90</v>
      </c>
      <c r="E5938" t="s">
        <v>5</v>
      </c>
      <c r="F5938">
        <v>23</v>
      </c>
      <c r="G5938" t="s">
        <v>1</v>
      </c>
      <c r="H5938" t="s">
        <v>18</v>
      </c>
      <c r="I5938" t="s">
        <v>11</v>
      </c>
    </row>
    <row r="5939" spans="1:9">
      <c r="A5939">
        <v>5938</v>
      </c>
      <c r="B5939">
        <v>525</v>
      </c>
      <c r="C5939">
        <v>7</v>
      </c>
      <c r="D5939">
        <v>40</v>
      </c>
      <c r="E5939" t="s">
        <v>5</v>
      </c>
      <c r="F5939">
        <v>30</v>
      </c>
      <c r="G5939" t="s">
        <v>2</v>
      </c>
      <c r="H5939" t="s">
        <v>18</v>
      </c>
      <c r="I5939" t="s">
        <v>22</v>
      </c>
    </row>
    <row r="5940" spans="1:9">
      <c r="A5940">
        <v>5939</v>
      </c>
      <c r="B5940">
        <v>1553</v>
      </c>
      <c r="C5940">
        <v>1</v>
      </c>
      <c r="D5940">
        <v>90</v>
      </c>
      <c r="E5940" t="s">
        <v>5</v>
      </c>
      <c r="F5940">
        <v>40</v>
      </c>
      <c r="G5940" t="s">
        <v>1</v>
      </c>
      <c r="H5940" t="s">
        <v>18</v>
      </c>
      <c r="I5940" t="s">
        <v>8</v>
      </c>
    </row>
    <row r="5941" spans="1:9">
      <c r="A5941">
        <v>5940</v>
      </c>
      <c r="B5941">
        <v>1885</v>
      </c>
      <c r="C5941">
        <v>2</v>
      </c>
      <c r="D5941">
        <v>174</v>
      </c>
      <c r="E5941" t="s">
        <v>6</v>
      </c>
      <c r="F5941">
        <v>23</v>
      </c>
      <c r="G5941" t="s">
        <v>1</v>
      </c>
      <c r="H5941" t="s">
        <v>18</v>
      </c>
      <c r="I5941" t="s">
        <v>9</v>
      </c>
    </row>
    <row r="5942" spans="1:9">
      <c r="A5942">
        <v>5941</v>
      </c>
      <c r="B5942">
        <v>954</v>
      </c>
      <c r="C5942">
        <v>3</v>
      </c>
      <c r="D5942">
        <v>116</v>
      </c>
      <c r="E5942" t="s">
        <v>5</v>
      </c>
      <c r="F5942">
        <v>27</v>
      </c>
      <c r="G5942" t="s">
        <v>1</v>
      </c>
      <c r="H5942" t="s">
        <v>18</v>
      </c>
      <c r="I5942" t="s">
        <v>10</v>
      </c>
    </row>
    <row r="5943" spans="1:9">
      <c r="A5943">
        <v>5942</v>
      </c>
      <c r="B5943">
        <v>1166</v>
      </c>
      <c r="C5943">
        <v>9</v>
      </c>
      <c r="D5943">
        <v>361</v>
      </c>
      <c r="E5943" t="s">
        <v>5</v>
      </c>
      <c r="F5943">
        <v>18</v>
      </c>
      <c r="G5943" t="s">
        <v>2</v>
      </c>
      <c r="H5943" t="s">
        <v>17</v>
      </c>
      <c r="I5943" t="s">
        <v>24</v>
      </c>
    </row>
    <row r="5944" spans="1:9">
      <c r="A5944">
        <v>5943</v>
      </c>
      <c r="B5944">
        <v>1829</v>
      </c>
      <c r="C5944">
        <v>1</v>
      </c>
      <c r="D5944">
        <v>154</v>
      </c>
      <c r="E5944" t="s">
        <v>6</v>
      </c>
      <c r="F5944">
        <v>25</v>
      </c>
      <c r="G5944" t="s">
        <v>1</v>
      </c>
      <c r="H5944" t="s">
        <v>18</v>
      </c>
      <c r="I5944" t="s">
        <v>8</v>
      </c>
    </row>
    <row r="5945" spans="1:9">
      <c r="A5945">
        <v>5944</v>
      </c>
      <c r="B5945">
        <v>907</v>
      </c>
      <c r="C5945">
        <v>4</v>
      </c>
      <c r="D5945">
        <v>90</v>
      </c>
      <c r="E5945" t="s">
        <v>6</v>
      </c>
      <c r="F5945">
        <v>18</v>
      </c>
      <c r="G5945" t="s">
        <v>1</v>
      </c>
      <c r="H5945" t="s">
        <v>18</v>
      </c>
      <c r="I5945" t="s">
        <v>11</v>
      </c>
    </row>
    <row r="5946" spans="1:9">
      <c r="A5946">
        <v>5945</v>
      </c>
      <c r="B5946">
        <v>1227</v>
      </c>
      <c r="C5946">
        <v>3</v>
      </c>
      <c r="D5946">
        <v>143</v>
      </c>
      <c r="E5946" t="s">
        <v>5</v>
      </c>
      <c r="F5946">
        <v>20</v>
      </c>
      <c r="G5946" t="s">
        <v>1</v>
      </c>
      <c r="H5946" t="s">
        <v>18</v>
      </c>
      <c r="I5946" t="s">
        <v>10</v>
      </c>
    </row>
    <row r="5947" spans="1:9">
      <c r="A5947">
        <v>5946</v>
      </c>
      <c r="B5947">
        <v>1968</v>
      </c>
      <c r="C5947">
        <v>1</v>
      </c>
      <c r="D5947">
        <v>114</v>
      </c>
      <c r="E5947" t="s">
        <v>6</v>
      </c>
      <c r="F5947">
        <v>36</v>
      </c>
      <c r="G5947" t="s">
        <v>1</v>
      </c>
      <c r="H5947" t="s">
        <v>17</v>
      </c>
      <c r="I5947" t="s">
        <v>8</v>
      </c>
    </row>
    <row r="5948" spans="1:9">
      <c r="A5948">
        <v>5947</v>
      </c>
      <c r="B5948">
        <v>238</v>
      </c>
      <c r="C5948">
        <v>4</v>
      </c>
      <c r="D5948">
        <v>206</v>
      </c>
      <c r="E5948" t="s">
        <v>5</v>
      </c>
      <c r="F5948">
        <v>20</v>
      </c>
      <c r="G5948" t="s">
        <v>1</v>
      </c>
      <c r="H5948" t="s">
        <v>17</v>
      </c>
      <c r="I5948" t="s">
        <v>11</v>
      </c>
    </row>
    <row r="5949" spans="1:9">
      <c r="A5949">
        <v>5948</v>
      </c>
      <c r="B5949">
        <v>1473</v>
      </c>
      <c r="C5949">
        <v>9</v>
      </c>
      <c r="D5949">
        <v>90</v>
      </c>
      <c r="E5949" t="s">
        <v>5</v>
      </c>
      <c r="F5949">
        <v>18</v>
      </c>
      <c r="G5949" t="s">
        <v>2</v>
      </c>
      <c r="H5949" t="s">
        <v>18</v>
      </c>
      <c r="I5949" t="s">
        <v>24</v>
      </c>
    </row>
    <row r="5950" spans="1:9">
      <c r="A5950">
        <v>5949</v>
      </c>
      <c r="B5950">
        <v>1508</v>
      </c>
      <c r="C5950">
        <v>2</v>
      </c>
      <c r="D5950">
        <v>162</v>
      </c>
      <c r="E5950" t="s">
        <v>6</v>
      </c>
      <c r="F5950">
        <v>25</v>
      </c>
      <c r="G5950" t="s">
        <v>1</v>
      </c>
      <c r="H5950" t="s">
        <v>17</v>
      </c>
      <c r="I5950" t="s">
        <v>9</v>
      </c>
    </row>
    <row r="5951" spans="1:9">
      <c r="A5951">
        <v>5950</v>
      </c>
      <c r="B5951">
        <v>1496</v>
      </c>
      <c r="C5951">
        <v>1</v>
      </c>
      <c r="D5951">
        <v>177</v>
      </c>
      <c r="E5951" t="s">
        <v>5</v>
      </c>
      <c r="F5951">
        <v>23</v>
      </c>
      <c r="G5951" t="s">
        <v>1</v>
      </c>
      <c r="H5951" t="s">
        <v>18</v>
      </c>
      <c r="I5951" t="s">
        <v>8</v>
      </c>
    </row>
    <row r="5952" spans="1:9">
      <c r="A5952">
        <v>5951</v>
      </c>
      <c r="B5952">
        <v>1731</v>
      </c>
      <c r="C5952">
        <v>5</v>
      </c>
      <c r="D5952">
        <v>105</v>
      </c>
      <c r="E5952" t="s">
        <v>5</v>
      </c>
      <c r="F5952">
        <v>34</v>
      </c>
      <c r="G5952" t="s">
        <v>1</v>
      </c>
      <c r="H5952" t="s">
        <v>18</v>
      </c>
      <c r="I5952" t="s">
        <v>12</v>
      </c>
    </row>
    <row r="5953" spans="1:9">
      <c r="A5953">
        <v>5952</v>
      </c>
      <c r="B5953">
        <v>2014</v>
      </c>
      <c r="C5953">
        <v>4</v>
      </c>
      <c r="D5953">
        <v>90</v>
      </c>
      <c r="E5953" t="s">
        <v>5</v>
      </c>
      <c r="F5953">
        <v>25</v>
      </c>
      <c r="G5953" t="s">
        <v>1</v>
      </c>
      <c r="H5953" t="s">
        <v>18</v>
      </c>
      <c r="I5953" t="s">
        <v>11</v>
      </c>
    </row>
    <row r="5954" spans="1:9">
      <c r="A5954">
        <v>5953</v>
      </c>
      <c r="B5954">
        <v>1714</v>
      </c>
      <c r="C5954">
        <v>7</v>
      </c>
      <c r="D5954">
        <v>40</v>
      </c>
      <c r="E5954" t="s">
        <v>6</v>
      </c>
      <c r="F5954">
        <v>28</v>
      </c>
      <c r="G5954" t="s">
        <v>2</v>
      </c>
      <c r="H5954" t="s">
        <v>18</v>
      </c>
      <c r="I5954" t="s">
        <v>22</v>
      </c>
    </row>
    <row r="5955" spans="1:9">
      <c r="A5955">
        <v>5954</v>
      </c>
      <c r="B5955">
        <v>171</v>
      </c>
      <c r="C5955">
        <v>4</v>
      </c>
      <c r="D5955">
        <v>225</v>
      </c>
      <c r="E5955" t="s">
        <v>6</v>
      </c>
      <c r="F5955">
        <v>27</v>
      </c>
      <c r="G5955" t="s">
        <v>1</v>
      </c>
      <c r="H5955" t="s">
        <v>17</v>
      </c>
      <c r="I5955" t="s">
        <v>11</v>
      </c>
    </row>
    <row r="5956" spans="1:9">
      <c r="A5956">
        <v>5955</v>
      </c>
      <c r="B5956">
        <v>1646</v>
      </c>
      <c r="C5956">
        <v>5</v>
      </c>
      <c r="D5956">
        <v>90</v>
      </c>
      <c r="E5956" t="s">
        <v>5</v>
      </c>
      <c r="F5956">
        <v>29</v>
      </c>
      <c r="G5956" t="s">
        <v>1</v>
      </c>
      <c r="H5956" t="s">
        <v>18</v>
      </c>
      <c r="I5956" t="s">
        <v>12</v>
      </c>
    </row>
    <row r="5957" spans="1:9">
      <c r="A5957">
        <v>5956</v>
      </c>
      <c r="B5957">
        <v>423</v>
      </c>
      <c r="C5957">
        <v>9</v>
      </c>
      <c r="D5957">
        <v>90</v>
      </c>
      <c r="E5957" t="s">
        <v>5</v>
      </c>
      <c r="F5957">
        <v>24</v>
      </c>
      <c r="G5957" t="s">
        <v>2</v>
      </c>
      <c r="H5957" t="s">
        <v>18</v>
      </c>
      <c r="I5957" t="s">
        <v>24</v>
      </c>
    </row>
    <row r="5958" spans="1:9">
      <c r="A5958">
        <v>5957</v>
      </c>
      <c r="B5958">
        <v>779</v>
      </c>
      <c r="C5958">
        <v>4</v>
      </c>
      <c r="D5958">
        <v>209</v>
      </c>
      <c r="E5958" t="s">
        <v>6</v>
      </c>
      <c r="F5958">
        <v>38</v>
      </c>
      <c r="G5958" t="s">
        <v>1</v>
      </c>
      <c r="H5958" t="s">
        <v>18</v>
      </c>
      <c r="I5958" t="s">
        <v>11</v>
      </c>
    </row>
    <row r="5959" spans="1:9">
      <c r="A5959">
        <v>5958</v>
      </c>
      <c r="B5959">
        <v>301</v>
      </c>
      <c r="C5959">
        <v>5</v>
      </c>
      <c r="D5959">
        <v>158</v>
      </c>
      <c r="E5959" t="s">
        <v>6</v>
      </c>
      <c r="F5959">
        <v>32</v>
      </c>
      <c r="G5959" t="s">
        <v>1</v>
      </c>
      <c r="H5959" t="s">
        <v>18</v>
      </c>
      <c r="I5959" t="s">
        <v>12</v>
      </c>
    </row>
    <row r="5960" spans="1:9">
      <c r="A5960">
        <v>5959</v>
      </c>
      <c r="B5960">
        <v>467</v>
      </c>
      <c r="C5960">
        <v>5</v>
      </c>
      <c r="D5960">
        <v>162</v>
      </c>
      <c r="E5960" t="s">
        <v>5</v>
      </c>
      <c r="F5960">
        <v>27</v>
      </c>
      <c r="G5960" t="s">
        <v>1</v>
      </c>
      <c r="H5960" t="s">
        <v>17</v>
      </c>
      <c r="I5960" t="s">
        <v>12</v>
      </c>
    </row>
    <row r="5961" spans="1:9">
      <c r="A5961">
        <v>5960</v>
      </c>
      <c r="B5961">
        <v>1732</v>
      </c>
      <c r="C5961">
        <v>9</v>
      </c>
      <c r="D5961">
        <v>90</v>
      </c>
      <c r="E5961" t="s">
        <v>6</v>
      </c>
      <c r="F5961">
        <v>34</v>
      </c>
      <c r="G5961" t="s">
        <v>2</v>
      </c>
      <c r="H5961" t="s">
        <v>18</v>
      </c>
      <c r="I5961" t="s">
        <v>24</v>
      </c>
    </row>
    <row r="5962" spans="1:9">
      <c r="A5962">
        <v>5961</v>
      </c>
      <c r="B5962">
        <v>1546</v>
      </c>
      <c r="C5962">
        <v>3</v>
      </c>
      <c r="D5962">
        <v>127</v>
      </c>
      <c r="E5962" t="s">
        <v>6</v>
      </c>
      <c r="F5962">
        <v>20</v>
      </c>
      <c r="G5962" t="s">
        <v>1</v>
      </c>
      <c r="H5962" t="s">
        <v>18</v>
      </c>
      <c r="I5962" t="s">
        <v>10</v>
      </c>
    </row>
    <row r="5963" spans="1:9">
      <c r="A5963">
        <v>5962</v>
      </c>
      <c r="B5963">
        <v>1720</v>
      </c>
      <c r="C5963">
        <v>2</v>
      </c>
      <c r="D5963">
        <v>198</v>
      </c>
      <c r="E5963" t="s">
        <v>6</v>
      </c>
      <c r="F5963">
        <v>33</v>
      </c>
      <c r="G5963" t="s">
        <v>1</v>
      </c>
      <c r="H5963" t="s">
        <v>18</v>
      </c>
      <c r="I5963" t="s">
        <v>9</v>
      </c>
    </row>
    <row r="5964" spans="1:9">
      <c r="A5964">
        <v>5963</v>
      </c>
      <c r="B5964">
        <v>457</v>
      </c>
      <c r="C5964">
        <v>2</v>
      </c>
      <c r="D5964">
        <v>212</v>
      </c>
      <c r="E5964" t="s">
        <v>6</v>
      </c>
      <c r="F5964">
        <v>22</v>
      </c>
      <c r="G5964" t="s">
        <v>1</v>
      </c>
      <c r="H5964" t="s">
        <v>17</v>
      </c>
      <c r="I5964" t="s">
        <v>9</v>
      </c>
    </row>
    <row r="5965" spans="1:9">
      <c r="A5965">
        <v>5964</v>
      </c>
      <c r="B5965">
        <v>1256</v>
      </c>
      <c r="C5965">
        <v>2</v>
      </c>
      <c r="D5965">
        <v>166</v>
      </c>
      <c r="E5965" t="s">
        <v>5</v>
      </c>
      <c r="F5965">
        <v>41</v>
      </c>
      <c r="G5965" t="s">
        <v>1</v>
      </c>
      <c r="H5965" t="s">
        <v>17</v>
      </c>
      <c r="I5965" t="s">
        <v>9</v>
      </c>
    </row>
    <row r="5966" spans="1:9">
      <c r="A5966">
        <v>5965</v>
      </c>
      <c r="B5966">
        <v>1802</v>
      </c>
      <c r="C5966">
        <v>7</v>
      </c>
      <c r="D5966">
        <v>40</v>
      </c>
      <c r="E5966" t="s">
        <v>5</v>
      </c>
      <c r="F5966">
        <v>35</v>
      </c>
      <c r="G5966" t="s">
        <v>2</v>
      </c>
      <c r="H5966" t="s">
        <v>18</v>
      </c>
      <c r="I5966" t="s">
        <v>22</v>
      </c>
    </row>
    <row r="5967" spans="1:9">
      <c r="A5967">
        <v>5966</v>
      </c>
      <c r="B5967">
        <v>1182</v>
      </c>
      <c r="C5967">
        <v>6</v>
      </c>
      <c r="D5967">
        <v>40</v>
      </c>
      <c r="E5967" t="s">
        <v>6</v>
      </c>
      <c r="F5967">
        <v>24</v>
      </c>
      <c r="G5967" t="s">
        <v>2</v>
      </c>
      <c r="H5967" t="s">
        <v>18</v>
      </c>
      <c r="I5967" t="s">
        <v>21</v>
      </c>
    </row>
    <row r="5968" spans="1:9">
      <c r="A5968">
        <v>5967</v>
      </c>
      <c r="B5968">
        <v>706</v>
      </c>
      <c r="C5968">
        <v>1</v>
      </c>
      <c r="D5968">
        <v>90</v>
      </c>
      <c r="E5968" t="s">
        <v>5</v>
      </c>
      <c r="F5968">
        <v>22</v>
      </c>
      <c r="G5968" t="s">
        <v>1</v>
      </c>
      <c r="H5968" t="s">
        <v>18</v>
      </c>
      <c r="I5968" t="s">
        <v>8</v>
      </c>
    </row>
    <row r="5969" spans="1:9">
      <c r="A5969">
        <v>5968</v>
      </c>
      <c r="B5969">
        <v>1409</v>
      </c>
      <c r="C5969">
        <v>3</v>
      </c>
      <c r="D5969">
        <v>119</v>
      </c>
      <c r="E5969" t="s">
        <v>5</v>
      </c>
      <c r="F5969">
        <v>30</v>
      </c>
      <c r="G5969" t="s">
        <v>1</v>
      </c>
      <c r="H5969" t="s">
        <v>18</v>
      </c>
      <c r="I5969" t="s">
        <v>10</v>
      </c>
    </row>
    <row r="5970" spans="1:9">
      <c r="A5970">
        <v>5969</v>
      </c>
      <c r="B5970">
        <v>1385</v>
      </c>
      <c r="C5970">
        <v>1</v>
      </c>
      <c r="D5970">
        <v>112</v>
      </c>
      <c r="E5970" t="s">
        <v>5</v>
      </c>
      <c r="F5970">
        <v>25</v>
      </c>
      <c r="G5970" t="s">
        <v>1</v>
      </c>
      <c r="H5970" t="s">
        <v>18</v>
      </c>
      <c r="I5970" t="s">
        <v>8</v>
      </c>
    </row>
    <row r="5971" spans="1:9">
      <c r="A5971">
        <v>5970</v>
      </c>
      <c r="B5971">
        <v>22</v>
      </c>
      <c r="C5971">
        <v>8</v>
      </c>
      <c r="D5971">
        <v>40</v>
      </c>
      <c r="E5971" t="s">
        <v>5</v>
      </c>
      <c r="F5971">
        <v>36</v>
      </c>
      <c r="G5971" t="s">
        <v>2</v>
      </c>
      <c r="H5971" t="s">
        <v>18</v>
      </c>
      <c r="I5971" t="s">
        <v>23</v>
      </c>
    </row>
    <row r="5972" spans="1:9">
      <c r="A5972">
        <v>5971</v>
      </c>
      <c r="B5972">
        <v>760</v>
      </c>
      <c r="C5972">
        <v>2</v>
      </c>
      <c r="D5972">
        <v>197</v>
      </c>
      <c r="E5972" t="s">
        <v>5</v>
      </c>
      <c r="F5972">
        <v>26</v>
      </c>
      <c r="G5972" t="s">
        <v>1</v>
      </c>
      <c r="H5972" t="s">
        <v>18</v>
      </c>
      <c r="I5972" t="s">
        <v>9</v>
      </c>
    </row>
    <row r="5973" spans="1:9">
      <c r="A5973">
        <v>5972</v>
      </c>
      <c r="B5973">
        <v>100</v>
      </c>
      <c r="C5973">
        <v>1</v>
      </c>
      <c r="D5973">
        <v>176</v>
      </c>
      <c r="E5973" t="s">
        <v>5</v>
      </c>
      <c r="F5973">
        <v>36</v>
      </c>
      <c r="G5973" t="s">
        <v>1</v>
      </c>
      <c r="H5973" t="s">
        <v>18</v>
      </c>
      <c r="I5973" t="s">
        <v>8</v>
      </c>
    </row>
    <row r="5974" spans="1:9">
      <c r="A5974">
        <v>5973</v>
      </c>
      <c r="B5974">
        <v>266</v>
      </c>
      <c r="C5974">
        <v>1</v>
      </c>
      <c r="D5974">
        <v>164</v>
      </c>
      <c r="E5974" t="s">
        <v>6</v>
      </c>
      <c r="F5974">
        <v>24</v>
      </c>
      <c r="G5974" t="s">
        <v>1</v>
      </c>
      <c r="H5974" t="s">
        <v>18</v>
      </c>
      <c r="I5974" t="s">
        <v>8</v>
      </c>
    </row>
    <row r="5975" spans="1:9">
      <c r="A5975">
        <v>5974</v>
      </c>
      <c r="B5975">
        <v>900</v>
      </c>
      <c r="C5975">
        <v>4</v>
      </c>
      <c r="D5975">
        <v>163</v>
      </c>
      <c r="E5975" t="s">
        <v>6</v>
      </c>
      <c r="F5975">
        <v>34</v>
      </c>
      <c r="G5975" t="s">
        <v>1</v>
      </c>
      <c r="H5975" t="s">
        <v>17</v>
      </c>
      <c r="I5975" t="s">
        <v>11</v>
      </c>
    </row>
    <row r="5976" spans="1:9">
      <c r="A5976">
        <v>5975</v>
      </c>
      <c r="B5976">
        <v>1934</v>
      </c>
      <c r="C5976">
        <v>2</v>
      </c>
      <c r="D5976">
        <v>120</v>
      </c>
      <c r="E5976" t="s">
        <v>5</v>
      </c>
      <c r="F5976">
        <v>37</v>
      </c>
      <c r="G5976" t="s">
        <v>1</v>
      </c>
      <c r="H5976" t="s">
        <v>17</v>
      </c>
      <c r="I5976" t="s">
        <v>9</v>
      </c>
    </row>
    <row r="5977" spans="1:9">
      <c r="A5977">
        <v>5976</v>
      </c>
      <c r="B5977">
        <v>434</v>
      </c>
      <c r="C5977">
        <v>7</v>
      </c>
      <c r="D5977">
        <v>90</v>
      </c>
      <c r="E5977" t="s">
        <v>5</v>
      </c>
      <c r="F5977">
        <v>23</v>
      </c>
      <c r="G5977" t="s">
        <v>2</v>
      </c>
      <c r="H5977" t="s">
        <v>18</v>
      </c>
      <c r="I5977" t="s">
        <v>22</v>
      </c>
    </row>
    <row r="5978" spans="1:9">
      <c r="A5978">
        <v>5977</v>
      </c>
      <c r="B5978">
        <v>1134</v>
      </c>
      <c r="C5978">
        <v>4</v>
      </c>
      <c r="D5978">
        <v>230</v>
      </c>
      <c r="E5978" t="s">
        <v>6</v>
      </c>
      <c r="F5978">
        <v>22</v>
      </c>
      <c r="G5978" t="s">
        <v>1</v>
      </c>
      <c r="H5978" t="s">
        <v>17</v>
      </c>
      <c r="I5978" t="s">
        <v>11</v>
      </c>
    </row>
    <row r="5979" spans="1:9">
      <c r="A5979">
        <v>5978</v>
      </c>
      <c r="B5979">
        <v>443</v>
      </c>
      <c r="C5979">
        <v>4</v>
      </c>
      <c r="D5979">
        <v>177</v>
      </c>
      <c r="E5979" t="s">
        <v>6</v>
      </c>
      <c r="F5979">
        <v>33</v>
      </c>
      <c r="G5979" t="s">
        <v>1</v>
      </c>
      <c r="H5979" t="s">
        <v>18</v>
      </c>
      <c r="I5979" t="s">
        <v>11</v>
      </c>
    </row>
    <row r="5980" spans="1:9">
      <c r="A5980">
        <v>5979</v>
      </c>
      <c r="B5980">
        <v>227</v>
      </c>
      <c r="C5980">
        <v>9</v>
      </c>
      <c r="D5980">
        <v>40</v>
      </c>
      <c r="E5980" t="s">
        <v>5</v>
      </c>
      <c r="F5980">
        <v>45</v>
      </c>
      <c r="G5980" t="s">
        <v>2</v>
      </c>
      <c r="H5980" t="s">
        <v>18</v>
      </c>
      <c r="I5980" t="s">
        <v>24</v>
      </c>
    </row>
    <row r="5981" spans="1:9">
      <c r="A5981">
        <v>5980</v>
      </c>
      <c r="B5981">
        <v>700</v>
      </c>
      <c r="C5981">
        <v>4</v>
      </c>
      <c r="D5981">
        <v>134</v>
      </c>
      <c r="E5981" t="s">
        <v>5</v>
      </c>
      <c r="F5981">
        <v>19</v>
      </c>
      <c r="G5981" t="s">
        <v>1</v>
      </c>
      <c r="H5981" t="s">
        <v>18</v>
      </c>
      <c r="I5981" t="s">
        <v>11</v>
      </c>
    </row>
    <row r="5982" spans="1:9">
      <c r="A5982">
        <v>5981</v>
      </c>
      <c r="B5982">
        <v>63</v>
      </c>
      <c r="C5982">
        <v>3</v>
      </c>
      <c r="D5982">
        <v>138</v>
      </c>
      <c r="E5982" t="s">
        <v>5</v>
      </c>
      <c r="F5982">
        <v>28</v>
      </c>
      <c r="G5982" t="s">
        <v>1</v>
      </c>
      <c r="H5982" t="s">
        <v>17</v>
      </c>
      <c r="I5982" t="s">
        <v>10</v>
      </c>
    </row>
    <row r="5983" spans="1:9">
      <c r="A5983">
        <v>5982</v>
      </c>
      <c r="B5983">
        <v>770</v>
      </c>
      <c r="C5983">
        <v>7</v>
      </c>
      <c r="D5983">
        <v>40</v>
      </c>
      <c r="E5983" t="s">
        <v>6</v>
      </c>
      <c r="F5983">
        <v>19</v>
      </c>
      <c r="G5983" t="s">
        <v>2</v>
      </c>
      <c r="H5983" t="s">
        <v>18</v>
      </c>
      <c r="I5983" t="s">
        <v>22</v>
      </c>
    </row>
    <row r="5984" spans="1:9">
      <c r="A5984">
        <v>5983</v>
      </c>
      <c r="B5984">
        <v>1492</v>
      </c>
      <c r="C5984">
        <v>4</v>
      </c>
      <c r="D5984">
        <v>90</v>
      </c>
      <c r="E5984" t="s">
        <v>6</v>
      </c>
      <c r="F5984">
        <v>23</v>
      </c>
      <c r="G5984" t="s">
        <v>1</v>
      </c>
      <c r="H5984" t="s">
        <v>18</v>
      </c>
      <c r="I5984" t="s">
        <v>11</v>
      </c>
    </row>
    <row r="5985" spans="1:9">
      <c r="A5985">
        <v>5984</v>
      </c>
      <c r="B5985">
        <v>1381</v>
      </c>
      <c r="C5985">
        <v>1</v>
      </c>
      <c r="D5985">
        <v>208</v>
      </c>
      <c r="E5985" t="s">
        <v>6</v>
      </c>
      <c r="F5985">
        <v>28</v>
      </c>
      <c r="G5985" t="s">
        <v>1</v>
      </c>
      <c r="H5985" t="s">
        <v>17</v>
      </c>
      <c r="I5985" t="s">
        <v>8</v>
      </c>
    </row>
    <row r="5986" spans="1:9">
      <c r="A5986">
        <v>5985</v>
      </c>
      <c r="B5986">
        <v>436</v>
      </c>
      <c r="C5986">
        <v>5</v>
      </c>
      <c r="D5986">
        <v>242</v>
      </c>
      <c r="E5986" t="s">
        <v>5</v>
      </c>
      <c r="F5986">
        <v>25</v>
      </c>
      <c r="G5986" t="s">
        <v>1</v>
      </c>
      <c r="H5986" t="s">
        <v>17</v>
      </c>
      <c r="I5986" t="s">
        <v>12</v>
      </c>
    </row>
    <row r="5987" spans="1:9">
      <c r="A5987">
        <v>5986</v>
      </c>
      <c r="B5987">
        <v>497</v>
      </c>
      <c r="C5987">
        <v>3</v>
      </c>
      <c r="D5987">
        <v>154</v>
      </c>
      <c r="E5987" t="s">
        <v>5</v>
      </c>
      <c r="F5987">
        <v>26</v>
      </c>
      <c r="G5987" t="s">
        <v>1</v>
      </c>
      <c r="H5987" t="s">
        <v>18</v>
      </c>
      <c r="I5987" t="s">
        <v>10</v>
      </c>
    </row>
    <row r="5988" spans="1:9">
      <c r="A5988">
        <v>5987</v>
      </c>
      <c r="B5988">
        <v>2011</v>
      </c>
      <c r="C5988">
        <v>9</v>
      </c>
      <c r="D5988">
        <v>40</v>
      </c>
      <c r="E5988" t="s">
        <v>6</v>
      </c>
      <c r="F5988">
        <v>23</v>
      </c>
      <c r="G5988" t="s">
        <v>2</v>
      </c>
      <c r="H5988" t="s">
        <v>18</v>
      </c>
      <c r="I5988" t="s">
        <v>24</v>
      </c>
    </row>
    <row r="5989" spans="1:9">
      <c r="A5989">
        <v>5988</v>
      </c>
      <c r="B5989">
        <v>831</v>
      </c>
      <c r="C5989">
        <v>2</v>
      </c>
      <c r="D5989">
        <v>123</v>
      </c>
      <c r="E5989" t="s">
        <v>6</v>
      </c>
      <c r="F5989">
        <v>29</v>
      </c>
      <c r="G5989" t="s">
        <v>1</v>
      </c>
      <c r="H5989" t="s">
        <v>18</v>
      </c>
      <c r="I5989" t="s">
        <v>9</v>
      </c>
    </row>
    <row r="5990" spans="1:9">
      <c r="A5990">
        <v>5989</v>
      </c>
      <c r="B5990">
        <v>1327</v>
      </c>
      <c r="C5990">
        <v>6</v>
      </c>
      <c r="D5990">
        <v>40</v>
      </c>
      <c r="E5990" t="s">
        <v>6</v>
      </c>
      <c r="F5990">
        <v>26</v>
      </c>
      <c r="G5990" t="s">
        <v>2</v>
      </c>
      <c r="H5990" t="s">
        <v>18</v>
      </c>
      <c r="I5990" t="s">
        <v>21</v>
      </c>
    </row>
    <row r="5991" spans="1:9">
      <c r="A5991">
        <v>5990</v>
      </c>
      <c r="B5991">
        <v>674</v>
      </c>
      <c r="C5991">
        <v>2</v>
      </c>
      <c r="D5991">
        <v>90</v>
      </c>
      <c r="E5991" t="s">
        <v>6</v>
      </c>
      <c r="F5991">
        <v>32</v>
      </c>
      <c r="G5991" t="s">
        <v>1</v>
      </c>
      <c r="H5991" t="s">
        <v>18</v>
      </c>
      <c r="I5991" t="s">
        <v>9</v>
      </c>
    </row>
    <row r="5992" spans="1:9">
      <c r="A5992">
        <v>5991</v>
      </c>
      <c r="B5992">
        <v>1645</v>
      </c>
      <c r="C5992">
        <v>1</v>
      </c>
      <c r="D5992">
        <v>221</v>
      </c>
      <c r="E5992" t="s">
        <v>5</v>
      </c>
      <c r="F5992">
        <v>35</v>
      </c>
      <c r="G5992" t="s">
        <v>1</v>
      </c>
      <c r="H5992" t="s">
        <v>18</v>
      </c>
      <c r="I5992" t="s">
        <v>8</v>
      </c>
    </row>
    <row r="5993" spans="1:9">
      <c r="A5993">
        <v>5992</v>
      </c>
      <c r="B5993">
        <v>1965</v>
      </c>
      <c r="C5993">
        <v>6</v>
      </c>
      <c r="D5993">
        <v>40</v>
      </c>
      <c r="E5993" t="s">
        <v>6</v>
      </c>
      <c r="F5993">
        <v>21</v>
      </c>
      <c r="G5993" t="s">
        <v>2</v>
      </c>
      <c r="H5993" t="s">
        <v>18</v>
      </c>
      <c r="I5993" t="s">
        <v>21</v>
      </c>
    </row>
    <row r="5994" spans="1:9">
      <c r="A5994">
        <v>5993</v>
      </c>
      <c r="B5994">
        <v>1112</v>
      </c>
      <c r="C5994">
        <v>7</v>
      </c>
      <c r="D5994">
        <v>253</v>
      </c>
      <c r="E5994" t="s">
        <v>6</v>
      </c>
      <c r="F5994">
        <v>28</v>
      </c>
      <c r="G5994" t="s">
        <v>2</v>
      </c>
      <c r="H5994" t="s">
        <v>17</v>
      </c>
      <c r="I5994" t="s">
        <v>22</v>
      </c>
    </row>
    <row r="5995" spans="1:9">
      <c r="A5995">
        <v>5994</v>
      </c>
      <c r="B5995">
        <v>2055</v>
      </c>
      <c r="C5995">
        <v>1</v>
      </c>
      <c r="D5995">
        <v>122</v>
      </c>
      <c r="E5995" t="s">
        <v>5</v>
      </c>
      <c r="F5995">
        <v>21</v>
      </c>
      <c r="G5995" t="s">
        <v>1</v>
      </c>
      <c r="H5995" t="s">
        <v>17</v>
      </c>
      <c r="I5995" t="s">
        <v>8</v>
      </c>
    </row>
    <row r="5996" spans="1:9">
      <c r="A5996">
        <v>5995</v>
      </c>
      <c r="B5996">
        <v>588</v>
      </c>
      <c r="C5996">
        <v>9</v>
      </c>
      <c r="D5996">
        <v>40</v>
      </c>
      <c r="E5996" t="s">
        <v>5</v>
      </c>
      <c r="F5996">
        <v>34</v>
      </c>
      <c r="G5996" t="s">
        <v>2</v>
      </c>
      <c r="H5996" t="s">
        <v>18</v>
      </c>
      <c r="I5996" t="s">
        <v>24</v>
      </c>
    </row>
    <row r="5997" spans="1:9">
      <c r="A5997">
        <v>5996</v>
      </c>
      <c r="B5997">
        <v>1771</v>
      </c>
      <c r="C5997">
        <v>2</v>
      </c>
      <c r="D5997">
        <v>164</v>
      </c>
      <c r="E5997" t="s">
        <v>6</v>
      </c>
      <c r="F5997">
        <v>33</v>
      </c>
      <c r="G5997" t="s">
        <v>1</v>
      </c>
      <c r="H5997" t="s">
        <v>18</v>
      </c>
      <c r="I5997" t="s">
        <v>9</v>
      </c>
    </row>
    <row r="5998" spans="1:9">
      <c r="A5998">
        <v>5997</v>
      </c>
      <c r="B5998">
        <v>2013</v>
      </c>
      <c r="C5998">
        <v>8</v>
      </c>
      <c r="D5998">
        <v>229</v>
      </c>
      <c r="E5998" t="s">
        <v>5</v>
      </c>
      <c r="F5998">
        <v>24</v>
      </c>
      <c r="G5998" t="s">
        <v>2</v>
      </c>
      <c r="H5998" t="s">
        <v>18</v>
      </c>
      <c r="I5998" t="s">
        <v>23</v>
      </c>
    </row>
    <row r="5999" spans="1:9">
      <c r="A5999">
        <v>5998</v>
      </c>
      <c r="B5999">
        <v>1757</v>
      </c>
      <c r="C5999">
        <v>1</v>
      </c>
      <c r="D5999">
        <v>176</v>
      </c>
      <c r="E5999" t="s">
        <v>6</v>
      </c>
      <c r="F5999">
        <v>24</v>
      </c>
      <c r="G5999" t="s">
        <v>1</v>
      </c>
      <c r="H5999" t="s">
        <v>18</v>
      </c>
      <c r="I5999" t="s">
        <v>8</v>
      </c>
    </row>
    <row r="6000" spans="1:9">
      <c r="A6000">
        <v>5999</v>
      </c>
      <c r="B6000">
        <v>1246</v>
      </c>
      <c r="C6000">
        <v>5</v>
      </c>
      <c r="D6000">
        <v>93</v>
      </c>
      <c r="E6000" t="s">
        <v>5</v>
      </c>
      <c r="F6000">
        <v>32</v>
      </c>
      <c r="G6000" t="s">
        <v>1</v>
      </c>
      <c r="H6000" t="s">
        <v>18</v>
      </c>
      <c r="I6000" t="s">
        <v>12</v>
      </c>
    </row>
    <row r="6001" spans="1:9">
      <c r="A6001">
        <v>6000</v>
      </c>
      <c r="B6001">
        <v>926</v>
      </c>
      <c r="C6001">
        <v>1</v>
      </c>
      <c r="D6001">
        <v>140</v>
      </c>
      <c r="E6001" t="s">
        <v>6</v>
      </c>
      <c r="F6001">
        <v>39</v>
      </c>
      <c r="G6001" t="s">
        <v>1</v>
      </c>
      <c r="H6001" t="s">
        <v>18</v>
      </c>
      <c r="I6001" t="s">
        <v>8</v>
      </c>
    </row>
    <row r="6002" spans="1:9">
      <c r="A6002">
        <v>6001</v>
      </c>
      <c r="B6002">
        <v>629</v>
      </c>
      <c r="C6002">
        <v>5</v>
      </c>
      <c r="D6002">
        <v>202</v>
      </c>
      <c r="E6002" t="s">
        <v>6</v>
      </c>
      <c r="F6002">
        <v>30</v>
      </c>
      <c r="G6002" t="s">
        <v>1</v>
      </c>
      <c r="H6002" t="s">
        <v>17</v>
      </c>
      <c r="I6002" t="s">
        <v>12</v>
      </c>
    </row>
    <row r="6003" spans="1:9">
      <c r="A6003">
        <v>6002</v>
      </c>
      <c r="B6003">
        <v>950</v>
      </c>
      <c r="C6003">
        <v>7</v>
      </c>
      <c r="D6003">
        <v>90</v>
      </c>
      <c r="E6003" t="s">
        <v>5</v>
      </c>
      <c r="F6003">
        <v>19</v>
      </c>
      <c r="G6003" t="s">
        <v>2</v>
      </c>
      <c r="H6003" t="s">
        <v>18</v>
      </c>
      <c r="I6003" t="s">
        <v>22</v>
      </c>
    </row>
    <row r="6004" spans="1:9">
      <c r="A6004">
        <v>6003</v>
      </c>
      <c r="B6004">
        <v>813</v>
      </c>
      <c r="C6004">
        <v>7</v>
      </c>
      <c r="D6004">
        <v>345</v>
      </c>
      <c r="E6004" t="s">
        <v>5</v>
      </c>
      <c r="F6004">
        <v>33</v>
      </c>
      <c r="G6004" t="s">
        <v>2</v>
      </c>
      <c r="H6004" t="s">
        <v>18</v>
      </c>
      <c r="I6004" t="s">
        <v>22</v>
      </c>
    </row>
    <row r="6005" spans="1:9">
      <c r="A6005">
        <v>6004</v>
      </c>
      <c r="B6005">
        <v>1644</v>
      </c>
      <c r="C6005">
        <v>4</v>
      </c>
      <c r="D6005">
        <v>180</v>
      </c>
      <c r="E6005" t="s">
        <v>5</v>
      </c>
      <c r="F6005">
        <v>19</v>
      </c>
      <c r="G6005" t="s">
        <v>1</v>
      </c>
      <c r="H6005" t="s">
        <v>18</v>
      </c>
      <c r="I6005" t="s">
        <v>11</v>
      </c>
    </row>
    <row r="6006" spans="1:9">
      <c r="A6006">
        <v>6005</v>
      </c>
      <c r="B6006">
        <v>1337</v>
      </c>
      <c r="C6006">
        <v>6</v>
      </c>
      <c r="D6006">
        <v>40</v>
      </c>
      <c r="E6006" t="s">
        <v>6</v>
      </c>
      <c r="F6006">
        <v>39</v>
      </c>
      <c r="G6006" t="s">
        <v>2</v>
      </c>
      <c r="H6006" t="s">
        <v>18</v>
      </c>
      <c r="I6006" t="s">
        <v>21</v>
      </c>
    </row>
    <row r="6007" spans="1:9">
      <c r="A6007">
        <v>6006</v>
      </c>
      <c r="B6007">
        <v>1506</v>
      </c>
      <c r="C6007">
        <v>4</v>
      </c>
      <c r="D6007">
        <v>90</v>
      </c>
      <c r="E6007" t="s">
        <v>5</v>
      </c>
      <c r="F6007">
        <v>28</v>
      </c>
      <c r="G6007" t="s">
        <v>1</v>
      </c>
      <c r="H6007" t="s">
        <v>18</v>
      </c>
      <c r="I6007" t="s">
        <v>11</v>
      </c>
    </row>
    <row r="6008" spans="1:9">
      <c r="A6008">
        <v>6007</v>
      </c>
      <c r="B6008">
        <v>359</v>
      </c>
      <c r="C6008">
        <v>2</v>
      </c>
      <c r="D6008">
        <v>119</v>
      </c>
      <c r="E6008" t="s">
        <v>5</v>
      </c>
      <c r="F6008">
        <v>36</v>
      </c>
      <c r="G6008" t="s">
        <v>1</v>
      </c>
      <c r="H6008" t="s">
        <v>18</v>
      </c>
      <c r="I6008" t="s">
        <v>9</v>
      </c>
    </row>
    <row r="6009" spans="1:9">
      <c r="A6009">
        <v>6008</v>
      </c>
      <c r="B6009">
        <v>190</v>
      </c>
      <c r="C6009">
        <v>2</v>
      </c>
      <c r="D6009">
        <v>90</v>
      </c>
      <c r="E6009" t="s">
        <v>6</v>
      </c>
      <c r="F6009">
        <v>21</v>
      </c>
      <c r="G6009" t="s">
        <v>1</v>
      </c>
      <c r="H6009" t="s">
        <v>18</v>
      </c>
      <c r="I6009" t="s">
        <v>9</v>
      </c>
    </row>
    <row r="6010" spans="1:9">
      <c r="A6010">
        <v>6009</v>
      </c>
      <c r="B6010">
        <v>2078</v>
      </c>
      <c r="C6010">
        <v>9</v>
      </c>
      <c r="D6010">
        <v>40</v>
      </c>
      <c r="E6010" t="s">
        <v>5</v>
      </c>
      <c r="F6010">
        <v>21</v>
      </c>
      <c r="G6010" t="s">
        <v>2</v>
      </c>
      <c r="H6010" t="s">
        <v>18</v>
      </c>
      <c r="I6010" t="s">
        <v>24</v>
      </c>
    </row>
    <row r="6011" spans="1:9">
      <c r="A6011">
        <v>6010</v>
      </c>
      <c r="B6011">
        <v>870</v>
      </c>
      <c r="C6011">
        <v>6</v>
      </c>
      <c r="D6011">
        <v>40</v>
      </c>
      <c r="E6011" t="s">
        <v>6</v>
      </c>
      <c r="F6011">
        <v>33</v>
      </c>
      <c r="G6011" t="s">
        <v>2</v>
      </c>
      <c r="H6011" t="s">
        <v>18</v>
      </c>
      <c r="I6011" t="s">
        <v>21</v>
      </c>
    </row>
    <row r="6012" spans="1:9">
      <c r="A6012">
        <v>6011</v>
      </c>
      <c r="B6012">
        <v>504</v>
      </c>
      <c r="C6012">
        <v>5</v>
      </c>
      <c r="D6012">
        <v>90</v>
      </c>
      <c r="E6012" t="s">
        <v>5</v>
      </c>
      <c r="F6012">
        <v>31</v>
      </c>
      <c r="G6012" t="s">
        <v>1</v>
      </c>
      <c r="H6012" t="s">
        <v>18</v>
      </c>
      <c r="I6012" t="s">
        <v>12</v>
      </c>
    </row>
    <row r="6013" spans="1:9">
      <c r="A6013">
        <v>6012</v>
      </c>
      <c r="B6013">
        <v>1105</v>
      </c>
      <c r="C6013">
        <v>9</v>
      </c>
      <c r="D6013">
        <v>40</v>
      </c>
      <c r="E6013" t="s">
        <v>5</v>
      </c>
      <c r="F6013">
        <v>33</v>
      </c>
      <c r="G6013" t="s">
        <v>2</v>
      </c>
      <c r="H6013" t="s">
        <v>18</v>
      </c>
      <c r="I6013" t="s">
        <v>24</v>
      </c>
    </row>
    <row r="6014" spans="1:9">
      <c r="A6014">
        <v>6013</v>
      </c>
      <c r="B6014">
        <v>2004</v>
      </c>
      <c r="C6014">
        <v>7</v>
      </c>
      <c r="D6014">
        <v>180</v>
      </c>
      <c r="E6014" t="s">
        <v>6</v>
      </c>
      <c r="F6014">
        <v>33</v>
      </c>
      <c r="G6014" t="s">
        <v>2</v>
      </c>
      <c r="H6014" t="s">
        <v>18</v>
      </c>
      <c r="I6014" t="s">
        <v>22</v>
      </c>
    </row>
    <row r="6015" spans="1:9">
      <c r="A6015">
        <v>6014</v>
      </c>
      <c r="B6015">
        <v>132</v>
      </c>
      <c r="C6015">
        <v>1</v>
      </c>
      <c r="D6015">
        <v>184</v>
      </c>
      <c r="E6015" t="s">
        <v>6</v>
      </c>
      <c r="F6015">
        <v>30</v>
      </c>
      <c r="G6015" t="s">
        <v>1</v>
      </c>
      <c r="H6015" t="s">
        <v>18</v>
      </c>
      <c r="I6015" t="s">
        <v>8</v>
      </c>
    </row>
    <row r="6016" spans="1:9">
      <c r="A6016">
        <v>6015</v>
      </c>
      <c r="B6016">
        <v>1680</v>
      </c>
      <c r="C6016">
        <v>6</v>
      </c>
      <c r="D6016">
        <v>40</v>
      </c>
      <c r="E6016" t="s">
        <v>5</v>
      </c>
      <c r="F6016">
        <v>33</v>
      </c>
      <c r="G6016" t="s">
        <v>2</v>
      </c>
      <c r="H6016" t="s">
        <v>18</v>
      </c>
      <c r="I6016" t="s">
        <v>21</v>
      </c>
    </row>
    <row r="6017" spans="1:9">
      <c r="A6017">
        <v>6016</v>
      </c>
      <c r="B6017">
        <v>2063</v>
      </c>
      <c r="C6017">
        <v>8</v>
      </c>
      <c r="D6017">
        <v>90</v>
      </c>
      <c r="E6017" t="s">
        <v>6</v>
      </c>
      <c r="F6017">
        <v>22</v>
      </c>
      <c r="G6017" t="s">
        <v>2</v>
      </c>
      <c r="H6017" t="s">
        <v>18</v>
      </c>
      <c r="I6017" t="s">
        <v>23</v>
      </c>
    </row>
    <row r="6018" spans="1:9">
      <c r="A6018">
        <v>6017</v>
      </c>
      <c r="B6018">
        <v>1700</v>
      </c>
      <c r="C6018">
        <v>1</v>
      </c>
      <c r="D6018">
        <v>174</v>
      </c>
      <c r="E6018" t="s">
        <v>6</v>
      </c>
      <c r="F6018">
        <v>33</v>
      </c>
      <c r="G6018" t="s">
        <v>1</v>
      </c>
      <c r="H6018" t="s">
        <v>18</v>
      </c>
      <c r="I6018" t="s">
        <v>8</v>
      </c>
    </row>
    <row r="6019" spans="1:9">
      <c r="A6019">
        <v>6018</v>
      </c>
      <c r="B6019">
        <v>1965</v>
      </c>
      <c r="C6019">
        <v>6</v>
      </c>
      <c r="D6019">
        <v>40</v>
      </c>
      <c r="E6019" t="s">
        <v>6</v>
      </c>
      <c r="F6019">
        <v>21</v>
      </c>
      <c r="G6019" t="s">
        <v>2</v>
      </c>
      <c r="H6019" t="s">
        <v>18</v>
      </c>
      <c r="I6019" t="s">
        <v>21</v>
      </c>
    </row>
    <row r="6020" spans="1:9">
      <c r="A6020">
        <v>6019</v>
      </c>
      <c r="B6020">
        <v>529</v>
      </c>
      <c r="C6020">
        <v>4</v>
      </c>
      <c r="D6020">
        <v>90</v>
      </c>
      <c r="E6020" t="s">
        <v>6</v>
      </c>
      <c r="F6020">
        <v>19</v>
      </c>
      <c r="G6020" t="s">
        <v>1</v>
      </c>
      <c r="H6020" t="s">
        <v>18</v>
      </c>
      <c r="I6020" t="s">
        <v>11</v>
      </c>
    </row>
    <row r="6021" spans="1:9">
      <c r="A6021">
        <v>6020</v>
      </c>
      <c r="B6021">
        <v>256</v>
      </c>
      <c r="C6021">
        <v>7</v>
      </c>
      <c r="D6021">
        <v>40</v>
      </c>
      <c r="E6021" t="s">
        <v>5</v>
      </c>
      <c r="F6021">
        <v>28</v>
      </c>
      <c r="G6021" t="s">
        <v>2</v>
      </c>
      <c r="H6021" t="s">
        <v>18</v>
      </c>
      <c r="I6021" t="s">
        <v>22</v>
      </c>
    </row>
    <row r="6022" spans="1:9">
      <c r="A6022">
        <v>6021</v>
      </c>
      <c r="B6022">
        <v>577</v>
      </c>
      <c r="C6022">
        <v>1</v>
      </c>
      <c r="D6022">
        <v>152</v>
      </c>
      <c r="E6022" t="s">
        <v>6</v>
      </c>
      <c r="F6022">
        <v>27</v>
      </c>
      <c r="G6022" t="s">
        <v>1</v>
      </c>
      <c r="H6022" t="s">
        <v>17</v>
      </c>
      <c r="I6022" t="s">
        <v>8</v>
      </c>
    </row>
    <row r="6023" spans="1:9">
      <c r="A6023">
        <v>6022</v>
      </c>
      <c r="B6023">
        <v>1407</v>
      </c>
      <c r="C6023">
        <v>9</v>
      </c>
      <c r="D6023">
        <v>305</v>
      </c>
      <c r="E6023" t="s">
        <v>5</v>
      </c>
      <c r="F6023">
        <v>24</v>
      </c>
      <c r="G6023" t="s">
        <v>2</v>
      </c>
      <c r="H6023" t="s">
        <v>18</v>
      </c>
      <c r="I6023" t="s">
        <v>24</v>
      </c>
    </row>
    <row r="6024" spans="1:9">
      <c r="A6024">
        <v>6023</v>
      </c>
      <c r="B6024">
        <v>198</v>
      </c>
      <c r="C6024">
        <v>6</v>
      </c>
      <c r="D6024">
        <v>90</v>
      </c>
      <c r="E6024" t="s">
        <v>6</v>
      </c>
      <c r="F6024">
        <v>25</v>
      </c>
      <c r="G6024" t="s">
        <v>2</v>
      </c>
      <c r="H6024" t="s">
        <v>18</v>
      </c>
      <c r="I6024" t="s">
        <v>21</v>
      </c>
    </row>
    <row r="6025" spans="1:9">
      <c r="A6025">
        <v>6024</v>
      </c>
      <c r="B6025">
        <v>68</v>
      </c>
      <c r="C6025">
        <v>5</v>
      </c>
      <c r="D6025">
        <v>174</v>
      </c>
      <c r="E6025" t="s">
        <v>5</v>
      </c>
      <c r="F6025">
        <v>34</v>
      </c>
      <c r="G6025" t="s">
        <v>1</v>
      </c>
      <c r="H6025" t="s">
        <v>18</v>
      </c>
      <c r="I6025" t="s">
        <v>12</v>
      </c>
    </row>
    <row r="6026" spans="1:9">
      <c r="A6026">
        <v>6025</v>
      </c>
      <c r="B6026">
        <v>2105</v>
      </c>
      <c r="C6026">
        <v>4</v>
      </c>
      <c r="D6026">
        <v>233</v>
      </c>
      <c r="E6026" t="s">
        <v>5</v>
      </c>
      <c r="F6026">
        <v>28</v>
      </c>
      <c r="G6026" t="s">
        <v>1</v>
      </c>
      <c r="H6026" t="s">
        <v>18</v>
      </c>
      <c r="I6026" t="s">
        <v>11</v>
      </c>
    </row>
    <row r="6027" spans="1:9">
      <c r="A6027">
        <v>6026</v>
      </c>
      <c r="B6027">
        <v>632</v>
      </c>
      <c r="C6027">
        <v>4</v>
      </c>
      <c r="D6027">
        <v>129</v>
      </c>
      <c r="E6027" t="s">
        <v>6</v>
      </c>
      <c r="F6027">
        <v>23</v>
      </c>
      <c r="G6027" t="s">
        <v>1</v>
      </c>
      <c r="H6027" t="s">
        <v>17</v>
      </c>
      <c r="I6027" t="s">
        <v>11</v>
      </c>
    </row>
    <row r="6028" spans="1:9">
      <c r="A6028">
        <v>6027</v>
      </c>
      <c r="B6028">
        <v>117</v>
      </c>
      <c r="C6028">
        <v>7</v>
      </c>
      <c r="D6028">
        <v>40</v>
      </c>
      <c r="E6028" t="s">
        <v>5</v>
      </c>
      <c r="F6028">
        <v>20</v>
      </c>
      <c r="G6028" t="s">
        <v>2</v>
      </c>
      <c r="H6028" t="s">
        <v>18</v>
      </c>
      <c r="I6028" t="s">
        <v>22</v>
      </c>
    </row>
    <row r="6029" spans="1:9">
      <c r="A6029">
        <v>6028</v>
      </c>
      <c r="B6029">
        <v>620</v>
      </c>
      <c r="C6029">
        <v>3</v>
      </c>
      <c r="D6029">
        <v>192</v>
      </c>
      <c r="E6029" t="s">
        <v>6</v>
      </c>
      <c r="F6029">
        <v>38</v>
      </c>
      <c r="G6029" t="s">
        <v>1</v>
      </c>
      <c r="H6029" t="s">
        <v>18</v>
      </c>
      <c r="I6029" t="s">
        <v>10</v>
      </c>
    </row>
    <row r="6030" spans="1:9">
      <c r="A6030">
        <v>6029</v>
      </c>
      <c r="B6030">
        <v>90</v>
      </c>
      <c r="C6030">
        <v>9</v>
      </c>
      <c r="D6030">
        <v>178</v>
      </c>
      <c r="E6030" t="s">
        <v>5</v>
      </c>
      <c r="F6030">
        <v>35</v>
      </c>
      <c r="G6030" t="s">
        <v>2</v>
      </c>
      <c r="H6030" t="s">
        <v>18</v>
      </c>
      <c r="I6030" t="s">
        <v>24</v>
      </c>
    </row>
    <row r="6031" spans="1:9">
      <c r="A6031">
        <v>6030</v>
      </c>
      <c r="B6031">
        <v>1272</v>
      </c>
      <c r="C6031">
        <v>3</v>
      </c>
      <c r="D6031">
        <v>90</v>
      </c>
      <c r="E6031" t="s">
        <v>6</v>
      </c>
      <c r="F6031">
        <v>33</v>
      </c>
      <c r="G6031" t="s">
        <v>1</v>
      </c>
      <c r="H6031" t="s">
        <v>18</v>
      </c>
      <c r="I6031" t="s">
        <v>10</v>
      </c>
    </row>
    <row r="6032" spans="1:9">
      <c r="A6032">
        <v>6031</v>
      </c>
      <c r="B6032">
        <v>581</v>
      </c>
      <c r="C6032">
        <v>2</v>
      </c>
      <c r="D6032">
        <v>106</v>
      </c>
      <c r="E6032" t="s">
        <v>6</v>
      </c>
      <c r="F6032">
        <v>24</v>
      </c>
      <c r="G6032" t="s">
        <v>1</v>
      </c>
      <c r="H6032" t="s">
        <v>18</v>
      </c>
      <c r="I6032" t="s">
        <v>9</v>
      </c>
    </row>
    <row r="6033" spans="1:9">
      <c r="A6033">
        <v>6032</v>
      </c>
      <c r="B6033">
        <v>1535</v>
      </c>
      <c r="C6033">
        <v>3</v>
      </c>
      <c r="D6033">
        <v>126</v>
      </c>
      <c r="E6033" t="s">
        <v>6</v>
      </c>
      <c r="F6033">
        <v>36</v>
      </c>
      <c r="G6033" t="s">
        <v>1</v>
      </c>
      <c r="H6033" t="s">
        <v>18</v>
      </c>
      <c r="I6033" t="s">
        <v>10</v>
      </c>
    </row>
    <row r="6034" spans="1:9">
      <c r="A6034">
        <v>6033</v>
      </c>
      <c r="B6034">
        <v>525</v>
      </c>
      <c r="C6034">
        <v>5</v>
      </c>
      <c r="D6034">
        <v>89</v>
      </c>
      <c r="E6034" t="s">
        <v>5</v>
      </c>
      <c r="F6034">
        <v>30</v>
      </c>
      <c r="G6034" t="s">
        <v>1</v>
      </c>
      <c r="H6034" t="s">
        <v>18</v>
      </c>
      <c r="I6034" t="s">
        <v>12</v>
      </c>
    </row>
    <row r="6035" spans="1:9">
      <c r="A6035">
        <v>6034</v>
      </c>
      <c r="B6035">
        <v>1157</v>
      </c>
      <c r="C6035">
        <v>4</v>
      </c>
      <c r="D6035">
        <v>130</v>
      </c>
      <c r="E6035" t="s">
        <v>6</v>
      </c>
      <c r="F6035">
        <v>19</v>
      </c>
      <c r="G6035" t="s">
        <v>1</v>
      </c>
      <c r="H6035" t="s">
        <v>18</v>
      </c>
      <c r="I6035" t="s">
        <v>11</v>
      </c>
    </row>
    <row r="6036" spans="1:9">
      <c r="A6036">
        <v>6035</v>
      </c>
      <c r="B6036">
        <v>372</v>
      </c>
      <c r="C6036">
        <v>5</v>
      </c>
      <c r="D6036">
        <v>90</v>
      </c>
      <c r="E6036" t="s">
        <v>5</v>
      </c>
      <c r="F6036">
        <v>27</v>
      </c>
      <c r="G6036" t="s">
        <v>1</v>
      </c>
      <c r="H6036" t="s">
        <v>18</v>
      </c>
      <c r="I6036" t="s">
        <v>12</v>
      </c>
    </row>
    <row r="6037" spans="1:9">
      <c r="A6037">
        <v>6036</v>
      </c>
      <c r="B6037">
        <v>2122</v>
      </c>
      <c r="C6037">
        <v>5</v>
      </c>
      <c r="D6037">
        <v>194</v>
      </c>
      <c r="E6037" t="s">
        <v>5</v>
      </c>
      <c r="F6037">
        <v>31</v>
      </c>
      <c r="G6037" t="s">
        <v>1</v>
      </c>
      <c r="H6037" t="s">
        <v>18</v>
      </c>
      <c r="I6037" t="s">
        <v>12</v>
      </c>
    </row>
    <row r="6038" spans="1:9">
      <c r="A6038">
        <v>6037</v>
      </c>
      <c r="B6038">
        <v>736</v>
      </c>
      <c r="C6038">
        <v>1</v>
      </c>
      <c r="D6038">
        <v>157</v>
      </c>
      <c r="E6038" t="s">
        <v>5</v>
      </c>
      <c r="F6038">
        <v>29</v>
      </c>
      <c r="G6038" t="s">
        <v>1</v>
      </c>
      <c r="H6038" t="s">
        <v>18</v>
      </c>
      <c r="I6038" t="s">
        <v>8</v>
      </c>
    </row>
    <row r="6039" spans="1:9">
      <c r="A6039">
        <v>6038</v>
      </c>
      <c r="B6039">
        <v>1035</v>
      </c>
      <c r="C6039">
        <v>8</v>
      </c>
      <c r="D6039">
        <v>90</v>
      </c>
      <c r="E6039" t="s">
        <v>6</v>
      </c>
      <c r="F6039">
        <v>20</v>
      </c>
      <c r="G6039" t="s">
        <v>2</v>
      </c>
      <c r="H6039" t="s">
        <v>18</v>
      </c>
      <c r="I6039" t="s">
        <v>23</v>
      </c>
    </row>
    <row r="6040" spans="1:9">
      <c r="A6040">
        <v>6039</v>
      </c>
      <c r="B6040">
        <v>1257</v>
      </c>
      <c r="C6040">
        <v>4</v>
      </c>
      <c r="D6040">
        <v>106</v>
      </c>
      <c r="E6040" t="s">
        <v>6</v>
      </c>
      <c r="F6040">
        <v>26</v>
      </c>
      <c r="G6040" t="s">
        <v>1</v>
      </c>
      <c r="H6040" t="s">
        <v>18</v>
      </c>
      <c r="I6040" t="s">
        <v>11</v>
      </c>
    </row>
    <row r="6041" spans="1:9">
      <c r="A6041">
        <v>6040</v>
      </c>
      <c r="B6041">
        <v>764</v>
      </c>
      <c r="C6041">
        <v>3</v>
      </c>
      <c r="D6041">
        <v>90</v>
      </c>
      <c r="E6041" t="s">
        <v>5</v>
      </c>
      <c r="F6041">
        <v>29</v>
      </c>
      <c r="G6041" t="s">
        <v>1</v>
      </c>
      <c r="H6041" t="s">
        <v>18</v>
      </c>
      <c r="I6041" t="s">
        <v>10</v>
      </c>
    </row>
    <row r="6042" spans="1:9">
      <c r="A6042">
        <v>6041</v>
      </c>
      <c r="B6042">
        <v>298</v>
      </c>
      <c r="C6042">
        <v>1</v>
      </c>
      <c r="D6042">
        <v>179</v>
      </c>
      <c r="E6042" t="s">
        <v>5</v>
      </c>
      <c r="F6042">
        <v>36</v>
      </c>
      <c r="G6042" t="s">
        <v>1</v>
      </c>
      <c r="H6042" t="s">
        <v>18</v>
      </c>
      <c r="I6042" t="s">
        <v>8</v>
      </c>
    </row>
    <row r="6043" spans="1:9">
      <c r="A6043">
        <v>6042</v>
      </c>
      <c r="B6043">
        <v>1157</v>
      </c>
      <c r="C6043">
        <v>5</v>
      </c>
      <c r="D6043">
        <v>137</v>
      </c>
      <c r="E6043" t="s">
        <v>6</v>
      </c>
      <c r="F6043">
        <v>19</v>
      </c>
      <c r="G6043" t="s">
        <v>1</v>
      </c>
      <c r="H6043" t="s">
        <v>17</v>
      </c>
      <c r="I6043" t="s">
        <v>12</v>
      </c>
    </row>
    <row r="6044" spans="1:9">
      <c r="A6044">
        <v>6043</v>
      </c>
      <c r="B6044">
        <v>1460</v>
      </c>
      <c r="C6044">
        <v>5</v>
      </c>
      <c r="D6044">
        <v>90</v>
      </c>
      <c r="E6044" t="s">
        <v>5</v>
      </c>
      <c r="F6044">
        <v>32</v>
      </c>
      <c r="G6044" t="s">
        <v>1</v>
      </c>
      <c r="H6044" t="s">
        <v>18</v>
      </c>
      <c r="I6044" t="s">
        <v>12</v>
      </c>
    </row>
    <row r="6045" spans="1:9">
      <c r="A6045">
        <v>6044</v>
      </c>
      <c r="B6045">
        <v>1817</v>
      </c>
      <c r="C6045">
        <v>1</v>
      </c>
      <c r="D6045">
        <v>90</v>
      </c>
      <c r="E6045" t="s">
        <v>5</v>
      </c>
      <c r="F6045">
        <v>19</v>
      </c>
      <c r="G6045" t="s">
        <v>1</v>
      </c>
      <c r="H6045" t="s">
        <v>18</v>
      </c>
      <c r="I6045" t="s">
        <v>8</v>
      </c>
    </row>
    <row r="6046" spans="1:9">
      <c r="A6046">
        <v>6045</v>
      </c>
      <c r="B6046">
        <v>596</v>
      </c>
      <c r="C6046">
        <v>4</v>
      </c>
      <c r="D6046">
        <v>90</v>
      </c>
      <c r="E6046" t="s">
        <v>6</v>
      </c>
      <c r="F6046">
        <v>25</v>
      </c>
      <c r="G6046" t="s">
        <v>1</v>
      </c>
      <c r="H6046" t="s">
        <v>18</v>
      </c>
      <c r="I6046" t="s">
        <v>11</v>
      </c>
    </row>
    <row r="6047" spans="1:9">
      <c r="A6047">
        <v>6046</v>
      </c>
      <c r="B6047">
        <v>249</v>
      </c>
      <c r="C6047">
        <v>4</v>
      </c>
      <c r="D6047">
        <v>90</v>
      </c>
      <c r="E6047" t="s">
        <v>6</v>
      </c>
      <c r="F6047">
        <v>22</v>
      </c>
      <c r="G6047" t="s">
        <v>1</v>
      </c>
      <c r="H6047" t="s">
        <v>18</v>
      </c>
      <c r="I6047" t="s">
        <v>11</v>
      </c>
    </row>
    <row r="6048" spans="1:9">
      <c r="A6048">
        <v>6047</v>
      </c>
      <c r="B6048">
        <v>299</v>
      </c>
      <c r="C6048">
        <v>2</v>
      </c>
      <c r="D6048">
        <v>151</v>
      </c>
      <c r="E6048" t="s">
        <v>6</v>
      </c>
      <c r="F6048">
        <v>21</v>
      </c>
      <c r="G6048" t="s">
        <v>1</v>
      </c>
      <c r="H6048" t="s">
        <v>18</v>
      </c>
      <c r="I6048" t="s">
        <v>9</v>
      </c>
    </row>
    <row r="6049" spans="1:9">
      <c r="A6049">
        <v>6048</v>
      </c>
      <c r="B6049">
        <v>1759</v>
      </c>
      <c r="C6049">
        <v>2</v>
      </c>
      <c r="D6049">
        <v>188</v>
      </c>
      <c r="E6049" t="s">
        <v>5</v>
      </c>
      <c r="F6049">
        <v>30</v>
      </c>
      <c r="G6049" t="s">
        <v>1</v>
      </c>
      <c r="H6049" t="s">
        <v>17</v>
      </c>
      <c r="I6049" t="s">
        <v>9</v>
      </c>
    </row>
    <row r="6050" spans="1:9">
      <c r="A6050">
        <v>6049</v>
      </c>
      <c r="B6050">
        <v>1266</v>
      </c>
      <c r="C6050">
        <v>8</v>
      </c>
      <c r="D6050">
        <v>40</v>
      </c>
      <c r="E6050" t="s">
        <v>5</v>
      </c>
      <c r="F6050">
        <v>24</v>
      </c>
      <c r="G6050" t="s">
        <v>2</v>
      </c>
      <c r="H6050" t="s">
        <v>18</v>
      </c>
      <c r="I6050" t="s">
        <v>23</v>
      </c>
    </row>
    <row r="6051" spans="1:9">
      <c r="A6051">
        <v>6050</v>
      </c>
      <c r="B6051">
        <v>2109</v>
      </c>
      <c r="C6051">
        <v>1</v>
      </c>
      <c r="D6051">
        <v>178</v>
      </c>
      <c r="E6051" t="s">
        <v>6</v>
      </c>
      <c r="F6051">
        <v>49</v>
      </c>
      <c r="G6051" t="s">
        <v>1</v>
      </c>
      <c r="H6051" t="s">
        <v>18</v>
      </c>
      <c r="I6051" t="s">
        <v>8</v>
      </c>
    </row>
    <row r="6052" spans="1:9">
      <c r="A6052">
        <v>6051</v>
      </c>
      <c r="B6052">
        <v>918</v>
      </c>
      <c r="C6052">
        <v>4</v>
      </c>
      <c r="D6052">
        <v>90</v>
      </c>
      <c r="E6052" t="s">
        <v>5</v>
      </c>
      <c r="F6052">
        <v>20</v>
      </c>
      <c r="G6052" t="s">
        <v>1</v>
      </c>
      <c r="H6052" t="s">
        <v>18</v>
      </c>
      <c r="I6052" t="s">
        <v>11</v>
      </c>
    </row>
    <row r="6053" spans="1:9">
      <c r="A6053">
        <v>6052</v>
      </c>
      <c r="B6053">
        <v>1737</v>
      </c>
      <c r="C6053">
        <v>6</v>
      </c>
      <c r="D6053">
        <v>90</v>
      </c>
      <c r="E6053" t="s">
        <v>6</v>
      </c>
      <c r="F6053">
        <v>20</v>
      </c>
      <c r="G6053" t="s">
        <v>2</v>
      </c>
      <c r="H6053" t="s">
        <v>18</v>
      </c>
      <c r="I6053" t="s">
        <v>21</v>
      </c>
    </row>
    <row r="6054" spans="1:9">
      <c r="A6054">
        <v>6053</v>
      </c>
      <c r="B6054">
        <v>686</v>
      </c>
      <c r="C6054">
        <v>1</v>
      </c>
      <c r="D6054">
        <v>152</v>
      </c>
      <c r="E6054" t="s">
        <v>6</v>
      </c>
      <c r="F6054">
        <v>18</v>
      </c>
      <c r="G6054" t="s">
        <v>1</v>
      </c>
      <c r="H6054" t="s">
        <v>17</v>
      </c>
      <c r="I6054" t="s">
        <v>8</v>
      </c>
    </row>
    <row r="6055" spans="1:9">
      <c r="A6055">
        <v>6054</v>
      </c>
      <c r="B6055">
        <v>456</v>
      </c>
      <c r="C6055">
        <v>8</v>
      </c>
      <c r="D6055">
        <v>90</v>
      </c>
      <c r="E6055" t="s">
        <v>5</v>
      </c>
      <c r="F6055">
        <v>32</v>
      </c>
      <c r="G6055" t="s">
        <v>2</v>
      </c>
      <c r="H6055" t="s">
        <v>18</v>
      </c>
      <c r="I6055" t="s">
        <v>23</v>
      </c>
    </row>
    <row r="6056" spans="1:9">
      <c r="A6056">
        <v>6055</v>
      </c>
      <c r="B6056">
        <v>169</v>
      </c>
      <c r="C6056">
        <v>8</v>
      </c>
      <c r="D6056">
        <v>374</v>
      </c>
      <c r="E6056" t="s">
        <v>5</v>
      </c>
      <c r="F6056">
        <v>27</v>
      </c>
      <c r="G6056" t="s">
        <v>2</v>
      </c>
      <c r="H6056" t="s">
        <v>17</v>
      </c>
      <c r="I6056" t="s">
        <v>23</v>
      </c>
    </row>
    <row r="6057" spans="1:9">
      <c r="A6057">
        <v>6056</v>
      </c>
      <c r="B6057">
        <v>953</v>
      </c>
      <c r="C6057">
        <v>7</v>
      </c>
      <c r="D6057">
        <v>90</v>
      </c>
      <c r="E6057" t="s">
        <v>5</v>
      </c>
      <c r="F6057">
        <v>20</v>
      </c>
      <c r="G6057" t="s">
        <v>2</v>
      </c>
      <c r="H6057" t="s">
        <v>18</v>
      </c>
      <c r="I6057" t="s">
        <v>22</v>
      </c>
    </row>
    <row r="6058" spans="1:9">
      <c r="A6058">
        <v>6057</v>
      </c>
      <c r="B6058">
        <v>1365</v>
      </c>
      <c r="C6058">
        <v>3</v>
      </c>
      <c r="D6058">
        <v>90</v>
      </c>
      <c r="E6058" t="s">
        <v>6</v>
      </c>
      <c r="F6058">
        <v>28</v>
      </c>
      <c r="G6058" t="s">
        <v>1</v>
      </c>
      <c r="H6058" t="s">
        <v>18</v>
      </c>
      <c r="I6058" t="s">
        <v>10</v>
      </c>
    </row>
    <row r="6059" spans="1:9">
      <c r="A6059">
        <v>6058</v>
      </c>
      <c r="B6059">
        <v>147</v>
      </c>
      <c r="C6059">
        <v>1</v>
      </c>
      <c r="D6059">
        <v>230</v>
      </c>
      <c r="E6059" t="s">
        <v>6</v>
      </c>
      <c r="F6059">
        <v>32</v>
      </c>
      <c r="G6059" t="s">
        <v>1</v>
      </c>
      <c r="H6059" t="s">
        <v>17</v>
      </c>
      <c r="I6059" t="s">
        <v>8</v>
      </c>
    </row>
    <row r="6060" spans="1:9">
      <c r="A6060">
        <v>6059</v>
      </c>
      <c r="B6060">
        <v>1861</v>
      </c>
      <c r="C6060">
        <v>9</v>
      </c>
      <c r="D6060">
        <v>90</v>
      </c>
      <c r="E6060" t="s">
        <v>5</v>
      </c>
      <c r="F6060">
        <v>27</v>
      </c>
      <c r="G6060" t="s">
        <v>2</v>
      </c>
      <c r="H6060" t="s">
        <v>18</v>
      </c>
      <c r="I6060" t="s">
        <v>24</v>
      </c>
    </row>
    <row r="6061" spans="1:9">
      <c r="A6061">
        <v>6060</v>
      </c>
      <c r="B6061">
        <v>1619</v>
      </c>
      <c r="C6061">
        <v>2</v>
      </c>
      <c r="D6061">
        <v>168</v>
      </c>
      <c r="E6061" t="s">
        <v>5</v>
      </c>
      <c r="F6061">
        <v>23</v>
      </c>
      <c r="G6061" t="s">
        <v>1</v>
      </c>
      <c r="H6061" t="s">
        <v>17</v>
      </c>
      <c r="I6061" t="s">
        <v>9</v>
      </c>
    </row>
    <row r="6062" spans="1:9">
      <c r="A6062">
        <v>6061</v>
      </c>
      <c r="B6062">
        <v>1862</v>
      </c>
      <c r="C6062">
        <v>1</v>
      </c>
      <c r="D6062">
        <v>233</v>
      </c>
      <c r="E6062" t="s">
        <v>6</v>
      </c>
      <c r="F6062">
        <v>32</v>
      </c>
      <c r="G6062" t="s">
        <v>1</v>
      </c>
      <c r="H6062" t="s">
        <v>18</v>
      </c>
      <c r="I6062" t="s">
        <v>8</v>
      </c>
    </row>
    <row r="6063" spans="1:9">
      <c r="A6063">
        <v>6062</v>
      </c>
      <c r="B6063">
        <v>99</v>
      </c>
      <c r="C6063">
        <v>9</v>
      </c>
      <c r="D6063">
        <v>40</v>
      </c>
      <c r="E6063" t="s">
        <v>6</v>
      </c>
      <c r="F6063">
        <v>28</v>
      </c>
      <c r="G6063" t="s">
        <v>2</v>
      </c>
      <c r="H6063" t="s">
        <v>18</v>
      </c>
      <c r="I6063" t="s">
        <v>24</v>
      </c>
    </row>
    <row r="6064" spans="1:9">
      <c r="A6064">
        <v>6063</v>
      </c>
      <c r="B6064">
        <v>1141</v>
      </c>
      <c r="C6064">
        <v>2</v>
      </c>
      <c r="D6064">
        <v>90</v>
      </c>
      <c r="E6064" t="s">
        <v>5</v>
      </c>
      <c r="F6064">
        <v>21</v>
      </c>
      <c r="G6064" t="s">
        <v>1</v>
      </c>
      <c r="H6064" t="s">
        <v>18</v>
      </c>
      <c r="I6064" t="s">
        <v>9</v>
      </c>
    </row>
    <row r="6065" spans="1:9">
      <c r="A6065">
        <v>6064</v>
      </c>
      <c r="B6065">
        <v>824</v>
      </c>
      <c r="C6065">
        <v>9</v>
      </c>
      <c r="D6065">
        <v>361</v>
      </c>
      <c r="E6065" t="s">
        <v>6</v>
      </c>
      <c r="F6065">
        <v>19</v>
      </c>
      <c r="G6065" t="s">
        <v>2</v>
      </c>
      <c r="H6065" t="s">
        <v>17</v>
      </c>
      <c r="I6065" t="s">
        <v>24</v>
      </c>
    </row>
    <row r="6066" spans="1:9">
      <c r="A6066">
        <v>6065</v>
      </c>
      <c r="B6066">
        <v>188</v>
      </c>
      <c r="C6066">
        <v>3</v>
      </c>
      <c r="D6066">
        <v>96</v>
      </c>
      <c r="E6066" t="s">
        <v>5</v>
      </c>
      <c r="F6066">
        <v>24</v>
      </c>
      <c r="G6066" t="s">
        <v>1</v>
      </c>
      <c r="H6066" t="s">
        <v>18</v>
      </c>
      <c r="I6066" t="s">
        <v>10</v>
      </c>
    </row>
    <row r="6067" spans="1:9">
      <c r="A6067">
        <v>6066</v>
      </c>
      <c r="B6067">
        <v>1019</v>
      </c>
      <c r="C6067">
        <v>1</v>
      </c>
      <c r="D6067">
        <v>185</v>
      </c>
      <c r="E6067" t="s">
        <v>5</v>
      </c>
      <c r="F6067">
        <v>32</v>
      </c>
      <c r="G6067" t="s">
        <v>1</v>
      </c>
      <c r="H6067" t="s">
        <v>18</v>
      </c>
      <c r="I6067" t="s">
        <v>8</v>
      </c>
    </row>
    <row r="6068" spans="1:9">
      <c r="A6068">
        <v>6067</v>
      </c>
      <c r="B6068">
        <v>1192</v>
      </c>
      <c r="C6068">
        <v>1</v>
      </c>
      <c r="D6068">
        <v>90</v>
      </c>
      <c r="E6068" t="s">
        <v>6</v>
      </c>
      <c r="F6068">
        <v>28</v>
      </c>
      <c r="G6068" t="s">
        <v>1</v>
      </c>
      <c r="H6068" t="s">
        <v>18</v>
      </c>
      <c r="I6068" t="s">
        <v>8</v>
      </c>
    </row>
    <row r="6069" spans="1:9">
      <c r="A6069">
        <v>6068</v>
      </c>
      <c r="B6069">
        <v>1983</v>
      </c>
      <c r="C6069">
        <v>3</v>
      </c>
      <c r="D6069">
        <v>168</v>
      </c>
      <c r="E6069" t="s">
        <v>6</v>
      </c>
      <c r="F6069">
        <v>31</v>
      </c>
      <c r="G6069" t="s">
        <v>1</v>
      </c>
      <c r="H6069" t="s">
        <v>17</v>
      </c>
      <c r="I6069" t="s">
        <v>10</v>
      </c>
    </row>
    <row r="6070" spans="1:9">
      <c r="A6070">
        <v>6069</v>
      </c>
      <c r="B6070">
        <v>1293</v>
      </c>
      <c r="C6070">
        <v>9</v>
      </c>
      <c r="D6070">
        <v>40</v>
      </c>
      <c r="E6070" t="s">
        <v>6</v>
      </c>
      <c r="F6070">
        <v>33</v>
      </c>
      <c r="G6070" t="s">
        <v>2</v>
      </c>
      <c r="H6070" t="s">
        <v>18</v>
      </c>
      <c r="I6070" t="s">
        <v>24</v>
      </c>
    </row>
    <row r="6071" spans="1:9">
      <c r="A6071">
        <v>6070</v>
      </c>
      <c r="B6071">
        <v>506</v>
      </c>
      <c r="C6071">
        <v>5</v>
      </c>
      <c r="D6071">
        <v>248</v>
      </c>
      <c r="E6071" t="s">
        <v>5</v>
      </c>
      <c r="F6071">
        <v>30</v>
      </c>
      <c r="G6071" t="s">
        <v>1</v>
      </c>
      <c r="H6071" t="s">
        <v>18</v>
      </c>
      <c r="I6071" t="s">
        <v>12</v>
      </c>
    </row>
    <row r="6072" spans="1:9">
      <c r="A6072">
        <v>6071</v>
      </c>
      <c r="B6072">
        <v>1357</v>
      </c>
      <c r="C6072">
        <v>6</v>
      </c>
      <c r="D6072">
        <v>40</v>
      </c>
      <c r="E6072" t="s">
        <v>6</v>
      </c>
      <c r="F6072">
        <v>18</v>
      </c>
      <c r="G6072" t="s">
        <v>2</v>
      </c>
      <c r="H6072" t="s">
        <v>18</v>
      </c>
      <c r="I6072" t="s">
        <v>21</v>
      </c>
    </row>
    <row r="6073" spans="1:9">
      <c r="A6073">
        <v>6072</v>
      </c>
      <c r="B6073">
        <v>554</v>
      </c>
      <c r="C6073">
        <v>2</v>
      </c>
      <c r="D6073">
        <v>196</v>
      </c>
      <c r="E6073" t="s">
        <v>5</v>
      </c>
      <c r="F6073">
        <v>32</v>
      </c>
      <c r="G6073" t="s">
        <v>1</v>
      </c>
      <c r="H6073" t="s">
        <v>18</v>
      </c>
      <c r="I6073" t="s">
        <v>9</v>
      </c>
    </row>
    <row r="6074" spans="1:9">
      <c r="A6074">
        <v>6073</v>
      </c>
      <c r="B6074">
        <v>1903</v>
      </c>
      <c r="C6074">
        <v>1</v>
      </c>
      <c r="D6074">
        <v>188</v>
      </c>
      <c r="E6074" t="s">
        <v>6</v>
      </c>
      <c r="F6074">
        <v>29</v>
      </c>
      <c r="G6074" t="s">
        <v>1</v>
      </c>
      <c r="H6074" t="s">
        <v>17</v>
      </c>
      <c r="I6074" t="s">
        <v>8</v>
      </c>
    </row>
    <row r="6075" spans="1:9">
      <c r="A6075">
        <v>6074</v>
      </c>
      <c r="B6075">
        <v>2058</v>
      </c>
      <c r="C6075">
        <v>6</v>
      </c>
      <c r="D6075">
        <v>90</v>
      </c>
      <c r="E6075" t="s">
        <v>5</v>
      </c>
      <c r="F6075">
        <v>30</v>
      </c>
      <c r="G6075" t="s">
        <v>2</v>
      </c>
      <c r="H6075" t="s">
        <v>18</v>
      </c>
      <c r="I6075" t="s">
        <v>21</v>
      </c>
    </row>
    <row r="6076" spans="1:9">
      <c r="A6076">
        <v>6075</v>
      </c>
      <c r="B6076">
        <v>63</v>
      </c>
      <c r="C6076">
        <v>8</v>
      </c>
      <c r="D6076">
        <v>40</v>
      </c>
      <c r="E6076" t="s">
        <v>5</v>
      </c>
      <c r="F6076">
        <v>28</v>
      </c>
      <c r="G6076" t="s">
        <v>2</v>
      </c>
      <c r="H6076" t="s">
        <v>18</v>
      </c>
      <c r="I6076" t="s">
        <v>23</v>
      </c>
    </row>
    <row r="6077" spans="1:9">
      <c r="A6077">
        <v>6076</v>
      </c>
      <c r="B6077">
        <v>792</v>
      </c>
      <c r="C6077">
        <v>7</v>
      </c>
      <c r="D6077">
        <v>225</v>
      </c>
      <c r="E6077" t="s">
        <v>5</v>
      </c>
      <c r="F6077">
        <v>27</v>
      </c>
      <c r="G6077" t="s">
        <v>2</v>
      </c>
      <c r="H6077" t="s">
        <v>17</v>
      </c>
      <c r="I6077" t="s">
        <v>22</v>
      </c>
    </row>
    <row r="6078" spans="1:9">
      <c r="A6078">
        <v>6077</v>
      </c>
      <c r="B6078">
        <v>1719</v>
      </c>
      <c r="C6078">
        <v>2</v>
      </c>
      <c r="D6078">
        <v>90</v>
      </c>
      <c r="E6078" t="s">
        <v>6</v>
      </c>
      <c r="F6078">
        <v>27</v>
      </c>
      <c r="G6078" t="s">
        <v>1</v>
      </c>
      <c r="H6078" t="s">
        <v>18</v>
      </c>
      <c r="I6078" t="s">
        <v>9</v>
      </c>
    </row>
    <row r="6079" spans="1:9">
      <c r="A6079">
        <v>6078</v>
      </c>
      <c r="B6079">
        <v>121</v>
      </c>
      <c r="C6079">
        <v>7</v>
      </c>
      <c r="D6079">
        <v>40</v>
      </c>
      <c r="E6079" t="s">
        <v>5</v>
      </c>
      <c r="F6079">
        <v>31</v>
      </c>
      <c r="G6079" t="s">
        <v>2</v>
      </c>
      <c r="H6079" t="s">
        <v>18</v>
      </c>
      <c r="I6079" t="s">
        <v>22</v>
      </c>
    </row>
    <row r="6080" spans="1:9">
      <c r="A6080">
        <v>6079</v>
      </c>
      <c r="B6080">
        <v>2069</v>
      </c>
      <c r="C6080">
        <v>3</v>
      </c>
      <c r="D6080">
        <v>90</v>
      </c>
      <c r="E6080" t="s">
        <v>6</v>
      </c>
      <c r="F6080">
        <v>29</v>
      </c>
      <c r="G6080" t="s">
        <v>1</v>
      </c>
      <c r="H6080" t="s">
        <v>18</v>
      </c>
      <c r="I6080" t="s">
        <v>10</v>
      </c>
    </row>
    <row r="6081" spans="1:9">
      <c r="A6081">
        <v>6080</v>
      </c>
      <c r="B6081">
        <v>1992</v>
      </c>
      <c r="C6081">
        <v>5</v>
      </c>
      <c r="D6081">
        <v>129</v>
      </c>
      <c r="E6081" t="s">
        <v>6</v>
      </c>
      <c r="F6081">
        <v>19</v>
      </c>
      <c r="G6081" t="s">
        <v>1</v>
      </c>
      <c r="H6081" t="s">
        <v>17</v>
      </c>
      <c r="I6081" t="s">
        <v>12</v>
      </c>
    </row>
    <row r="6082" spans="1:9">
      <c r="A6082">
        <v>6081</v>
      </c>
      <c r="B6082">
        <v>1358</v>
      </c>
      <c r="C6082">
        <v>2</v>
      </c>
      <c r="D6082">
        <v>126</v>
      </c>
      <c r="E6082" t="s">
        <v>5</v>
      </c>
      <c r="F6082">
        <v>20</v>
      </c>
      <c r="G6082" t="s">
        <v>1</v>
      </c>
      <c r="H6082" t="s">
        <v>18</v>
      </c>
      <c r="I6082" t="s">
        <v>9</v>
      </c>
    </row>
    <row r="6083" spans="1:9">
      <c r="A6083">
        <v>6082</v>
      </c>
      <c r="B6083">
        <v>1705</v>
      </c>
      <c r="C6083">
        <v>2</v>
      </c>
      <c r="D6083">
        <v>159</v>
      </c>
      <c r="E6083" t="s">
        <v>6</v>
      </c>
      <c r="F6083">
        <v>30</v>
      </c>
      <c r="G6083" t="s">
        <v>1</v>
      </c>
      <c r="H6083" t="s">
        <v>18</v>
      </c>
      <c r="I6083" t="s">
        <v>9</v>
      </c>
    </row>
    <row r="6084" spans="1:9">
      <c r="A6084">
        <v>6083</v>
      </c>
      <c r="B6084">
        <v>113</v>
      </c>
      <c r="C6084">
        <v>2</v>
      </c>
      <c r="D6084">
        <v>196</v>
      </c>
      <c r="E6084" t="s">
        <v>6</v>
      </c>
      <c r="F6084">
        <v>28</v>
      </c>
      <c r="G6084" t="s">
        <v>1</v>
      </c>
      <c r="H6084" t="s">
        <v>18</v>
      </c>
      <c r="I6084" t="s">
        <v>9</v>
      </c>
    </row>
    <row r="6085" spans="1:9">
      <c r="A6085">
        <v>6084</v>
      </c>
      <c r="B6085">
        <v>1964</v>
      </c>
      <c r="C6085">
        <v>7</v>
      </c>
      <c r="D6085">
        <v>40</v>
      </c>
      <c r="E6085" t="s">
        <v>6</v>
      </c>
      <c r="F6085">
        <v>20</v>
      </c>
      <c r="G6085" t="s">
        <v>2</v>
      </c>
      <c r="H6085" t="s">
        <v>18</v>
      </c>
      <c r="I6085" t="s">
        <v>22</v>
      </c>
    </row>
    <row r="6086" spans="1:9">
      <c r="A6086">
        <v>6085</v>
      </c>
      <c r="B6086">
        <v>1832</v>
      </c>
      <c r="C6086">
        <v>5</v>
      </c>
      <c r="D6086">
        <v>165</v>
      </c>
      <c r="E6086" t="s">
        <v>6</v>
      </c>
      <c r="F6086">
        <v>29</v>
      </c>
      <c r="G6086" t="s">
        <v>1</v>
      </c>
      <c r="H6086" t="s">
        <v>17</v>
      </c>
      <c r="I6086" t="s">
        <v>12</v>
      </c>
    </row>
    <row r="6087" spans="1:9">
      <c r="A6087">
        <v>6086</v>
      </c>
      <c r="B6087">
        <v>1008</v>
      </c>
      <c r="C6087">
        <v>4</v>
      </c>
      <c r="D6087">
        <v>216</v>
      </c>
      <c r="E6087" t="s">
        <v>6</v>
      </c>
      <c r="F6087">
        <v>24</v>
      </c>
      <c r="G6087" t="s">
        <v>1</v>
      </c>
      <c r="H6087" t="s">
        <v>17</v>
      </c>
      <c r="I6087" t="s">
        <v>11</v>
      </c>
    </row>
    <row r="6088" spans="1:9">
      <c r="A6088">
        <v>6087</v>
      </c>
      <c r="B6088">
        <v>1780</v>
      </c>
      <c r="C6088">
        <v>3</v>
      </c>
      <c r="D6088">
        <v>90</v>
      </c>
      <c r="E6088" t="s">
        <v>5</v>
      </c>
      <c r="F6088">
        <v>33</v>
      </c>
      <c r="G6088" t="s">
        <v>1</v>
      </c>
      <c r="H6088" t="s">
        <v>18</v>
      </c>
      <c r="I6088" t="s">
        <v>10</v>
      </c>
    </row>
    <row r="6089" spans="1:9">
      <c r="A6089">
        <v>6088</v>
      </c>
      <c r="B6089">
        <v>1641</v>
      </c>
      <c r="C6089">
        <v>2</v>
      </c>
      <c r="D6089">
        <v>82</v>
      </c>
      <c r="E6089" t="s">
        <v>5</v>
      </c>
      <c r="F6089">
        <v>41</v>
      </c>
      <c r="G6089" t="s">
        <v>1</v>
      </c>
      <c r="H6089" t="s">
        <v>17</v>
      </c>
      <c r="I6089" t="s">
        <v>9</v>
      </c>
    </row>
    <row r="6090" spans="1:9">
      <c r="A6090">
        <v>6089</v>
      </c>
      <c r="B6090">
        <v>1836</v>
      </c>
      <c r="C6090">
        <v>9</v>
      </c>
      <c r="D6090">
        <v>90</v>
      </c>
      <c r="E6090" t="s">
        <v>5</v>
      </c>
      <c r="F6090">
        <v>26</v>
      </c>
      <c r="G6090" t="s">
        <v>2</v>
      </c>
      <c r="H6090" t="s">
        <v>18</v>
      </c>
      <c r="I6090" t="s">
        <v>24</v>
      </c>
    </row>
    <row r="6091" spans="1:9">
      <c r="A6091">
        <v>6090</v>
      </c>
      <c r="B6091">
        <v>1744</v>
      </c>
      <c r="C6091">
        <v>9</v>
      </c>
      <c r="D6091">
        <v>90</v>
      </c>
      <c r="E6091" t="s">
        <v>6</v>
      </c>
      <c r="F6091">
        <v>25</v>
      </c>
      <c r="G6091" t="s">
        <v>2</v>
      </c>
      <c r="H6091" t="s">
        <v>18</v>
      </c>
      <c r="I6091" t="s">
        <v>24</v>
      </c>
    </row>
    <row r="6092" spans="1:9">
      <c r="A6092">
        <v>6091</v>
      </c>
      <c r="B6092">
        <v>198</v>
      </c>
      <c r="C6092">
        <v>4</v>
      </c>
      <c r="D6092">
        <v>118</v>
      </c>
      <c r="E6092" t="s">
        <v>6</v>
      </c>
      <c r="F6092">
        <v>25</v>
      </c>
      <c r="G6092" t="s">
        <v>1</v>
      </c>
      <c r="H6092" t="s">
        <v>18</v>
      </c>
      <c r="I6092" t="s">
        <v>11</v>
      </c>
    </row>
    <row r="6093" spans="1:9">
      <c r="A6093">
        <v>6092</v>
      </c>
      <c r="B6093">
        <v>317</v>
      </c>
      <c r="C6093">
        <v>9</v>
      </c>
      <c r="D6093">
        <v>90</v>
      </c>
      <c r="E6093" t="s">
        <v>6</v>
      </c>
      <c r="F6093">
        <v>33</v>
      </c>
      <c r="G6093" t="s">
        <v>2</v>
      </c>
      <c r="H6093" t="s">
        <v>18</v>
      </c>
      <c r="I6093" t="s">
        <v>24</v>
      </c>
    </row>
    <row r="6094" spans="1:9">
      <c r="A6094">
        <v>6093</v>
      </c>
      <c r="B6094">
        <v>1501</v>
      </c>
      <c r="C6094">
        <v>2</v>
      </c>
      <c r="D6094">
        <v>90</v>
      </c>
      <c r="E6094" t="s">
        <v>6</v>
      </c>
      <c r="F6094">
        <v>26</v>
      </c>
      <c r="G6094" t="s">
        <v>1</v>
      </c>
      <c r="H6094" t="s">
        <v>18</v>
      </c>
      <c r="I6094" t="s">
        <v>9</v>
      </c>
    </row>
    <row r="6095" spans="1:9">
      <c r="A6095">
        <v>6094</v>
      </c>
      <c r="B6095">
        <v>860</v>
      </c>
      <c r="C6095">
        <v>5</v>
      </c>
      <c r="D6095">
        <v>80</v>
      </c>
      <c r="E6095" t="s">
        <v>5</v>
      </c>
      <c r="F6095">
        <v>27</v>
      </c>
      <c r="G6095" t="s">
        <v>1</v>
      </c>
      <c r="H6095" t="s">
        <v>18</v>
      </c>
      <c r="I6095" t="s">
        <v>12</v>
      </c>
    </row>
    <row r="6096" spans="1:9">
      <c r="A6096">
        <v>6095</v>
      </c>
      <c r="B6096">
        <v>880</v>
      </c>
      <c r="C6096">
        <v>4</v>
      </c>
      <c r="D6096">
        <v>91</v>
      </c>
      <c r="E6096" t="s">
        <v>5</v>
      </c>
      <c r="F6096">
        <v>19</v>
      </c>
      <c r="G6096" t="s">
        <v>1</v>
      </c>
      <c r="H6096" t="s">
        <v>18</v>
      </c>
      <c r="I6096" t="s">
        <v>11</v>
      </c>
    </row>
    <row r="6097" spans="1:9">
      <c r="A6097">
        <v>6096</v>
      </c>
      <c r="B6097">
        <v>1656</v>
      </c>
      <c r="C6097">
        <v>1</v>
      </c>
      <c r="D6097">
        <v>223</v>
      </c>
      <c r="E6097" t="s">
        <v>5</v>
      </c>
      <c r="F6097">
        <v>21</v>
      </c>
      <c r="G6097" t="s">
        <v>1</v>
      </c>
      <c r="H6097" t="s">
        <v>18</v>
      </c>
      <c r="I6097" t="s">
        <v>8</v>
      </c>
    </row>
    <row r="6098" spans="1:9">
      <c r="A6098">
        <v>6097</v>
      </c>
      <c r="B6098">
        <v>419</v>
      </c>
      <c r="C6098">
        <v>4</v>
      </c>
      <c r="D6098">
        <v>91</v>
      </c>
      <c r="E6098" t="s">
        <v>6</v>
      </c>
      <c r="F6098">
        <v>41</v>
      </c>
      <c r="G6098" t="s">
        <v>1</v>
      </c>
      <c r="H6098" t="s">
        <v>18</v>
      </c>
      <c r="I6098" t="s">
        <v>11</v>
      </c>
    </row>
    <row r="6099" spans="1:9">
      <c r="A6099">
        <v>6098</v>
      </c>
      <c r="B6099">
        <v>169</v>
      </c>
      <c r="C6099">
        <v>4</v>
      </c>
      <c r="D6099">
        <v>113</v>
      </c>
      <c r="E6099" t="s">
        <v>5</v>
      </c>
      <c r="F6099">
        <v>27</v>
      </c>
      <c r="G6099" t="s">
        <v>1</v>
      </c>
      <c r="H6099" t="s">
        <v>18</v>
      </c>
      <c r="I6099" t="s">
        <v>11</v>
      </c>
    </row>
    <row r="6100" spans="1:9">
      <c r="A6100">
        <v>6099</v>
      </c>
      <c r="B6100">
        <v>215</v>
      </c>
      <c r="C6100">
        <v>9</v>
      </c>
      <c r="D6100">
        <v>40</v>
      </c>
      <c r="E6100" t="s">
        <v>6</v>
      </c>
      <c r="F6100">
        <v>23</v>
      </c>
      <c r="G6100" t="s">
        <v>2</v>
      </c>
      <c r="H6100" t="s">
        <v>18</v>
      </c>
      <c r="I6100" t="s">
        <v>24</v>
      </c>
    </row>
    <row r="6101" spans="1:9">
      <c r="A6101">
        <v>6100</v>
      </c>
      <c r="B6101">
        <v>528</v>
      </c>
      <c r="C6101">
        <v>7</v>
      </c>
      <c r="D6101">
        <v>40</v>
      </c>
      <c r="E6101" t="s">
        <v>5</v>
      </c>
      <c r="F6101">
        <v>35</v>
      </c>
      <c r="G6101" t="s">
        <v>2</v>
      </c>
      <c r="H6101" t="s">
        <v>18</v>
      </c>
      <c r="I6101" t="s">
        <v>22</v>
      </c>
    </row>
    <row r="6102" spans="1:9">
      <c r="A6102">
        <v>6101</v>
      </c>
      <c r="B6102">
        <v>69</v>
      </c>
      <c r="C6102">
        <v>2</v>
      </c>
      <c r="D6102">
        <v>90</v>
      </c>
      <c r="E6102" t="s">
        <v>5</v>
      </c>
      <c r="F6102">
        <v>22</v>
      </c>
      <c r="G6102" t="s">
        <v>1</v>
      </c>
      <c r="H6102" t="s">
        <v>18</v>
      </c>
      <c r="I6102" t="s">
        <v>9</v>
      </c>
    </row>
    <row r="6103" spans="1:9">
      <c r="A6103">
        <v>6102</v>
      </c>
      <c r="B6103">
        <v>199</v>
      </c>
      <c r="C6103">
        <v>5</v>
      </c>
      <c r="D6103">
        <v>117</v>
      </c>
      <c r="E6103" t="s">
        <v>6</v>
      </c>
      <c r="F6103">
        <v>31</v>
      </c>
      <c r="G6103" t="s">
        <v>1</v>
      </c>
      <c r="H6103" t="s">
        <v>18</v>
      </c>
      <c r="I6103" t="s">
        <v>12</v>
      </c>
    </row>
    <row r="6104" spans="1:9">
      <c r="A6104">
        <v>6103</v>
      </c>
      <c r="B6104">
        <v>425</v>
      </c>
      <c r="C6104">
        <v>5</v>
      </c>
      <c r="D6104">
        <v>207</v>
      </c>
      <c r="E6104" t="s">
        <v>5</v>
      </c>
      <c r="F6104">
        <v>31</v>
      </c>
      <c r="G6104" t="s">
        <v>1</v>
      </c>
      <c r="H6104" t="s">
        <v>17</v>
      </c>
      <c r="I6104" t="s">
        <v>12</v>
      </c>
    </row>
    <row r="6105" spans="1:9">
      <c r="A6105">
        <v>6104</v>
      </c>
      <c r="B6105">
        <v>1791</v>
      </c>
      <c r="C6105">
        <v>8</v>
      </c>
      <c r="D6105">
        <v>40</v>
      </c>
      <c r="E6105" t="s">
        <v>5</v>
      </c>
      <c r="F6105">
        <v>32</v>
      </c>
      <c r="G6105" t="s">
        <v>2</v>
      </c>
      <c r="H6105" t="s">
        <v>18</v>
      </c>
      <c r="I6105" t="s">
        <v>23</v>
      </c>
    </row>
    <row r="6106" spans="1:9">
      <c r="A6106">
        <v>6105</v>
      </c>
      <c r="B6106">
        <v>1219</v>
      </c>
      <c r="C6106">
        <v>1</v>
      </c>
      <c r="D6106">
        <v>90</v>
      </c>
      <c r="E6106" t="s">
        <v>5</v>
      </c>
      <c r="F6106">
        <v>34</v>
      </c>
      <c r="G6106" t="s">
        <v>1</v>
      </c>
      <c r="H6106" t="s">
        <v>18</v>
      </c>
      <c r="I6106" t="s">
        <v>8</v>
      </c>
    </row>
    <row r="6107" spans="1:9">
      <c r="A6107">
        <v>6106</v>
      </c>
      <c r="B6107">
        <v>1172</v>
      </c>
      <c r="C6107">
        <v>5</v>
      </c>
      <c r="D6107">
        <v>200</v>
      </c>
      <c r="E6107" t="s">
        <v>5</v>
      </c>
      <c r="F6107">
        <v>30</v>
      </c>
      <c r="G6107" t="s">
        <v>1</v>
      </c>
      <c r="H6107" t="s">
        <v>17</v>
      </c>
      <c r="I6107" t="s">
        <v>12</v>
      </c>
    </row>
    <row r="6108" spans="1:9">
      <c r="A6108">
        <v>6107</v>
      </c>
      <c r="B6108">
        <v>311</v>
      </c>
      <c r="C6108">
        <v>1</v>
      </c>
      <c r="D6108">
        <v>153</v>
      </c>
      <c r="E6108" t="s">
        <v>6</v>
      </c>
      <c r="F6108">
        <v>23</v>
      </c>
      <c r="G6108" t="s">
        <v>1</v>
      </c>
      <c r="H6108" t="s">
        <v>17</v>
      </c>
      <c r="I6108" t="s">
        <v>8</v>
      </c>
    </row>
    <row r="6109" spans="1:9">
      <c r="A6109">
        <v>6108</v>
      </c>
      <c r="B6109">
        <v>1431</v>
      </c>
      <c r="C6109">
        <v>9</v>
      </c>
      <c r="D6109">
        <v>90</v>
      </c>
      <c r="E6109" t="s">
        <v>6</v>
      </c>
      <c r="F6109">
        <v>28</v>
      </c>
      <c r="G6109" t="s">
        <v>2</v>
      </c>
      <c r="H6109" t="s">
        <v>18</v>
      </c>
      <c r="I6109" t="s">
        <v>24</v>
      </c>
    </row>
    <row r="6110" spans="1:9">
      <c r="A6110">
        <v>6109</v>
      </c>
      <c r="B6110">
        <v>1393</v>
      </c>
      <c r="C6110">
        <v>1</v>
      </c>
      <c r="D6110">
        <v>147</v>
      </c>
      <c r="E6110" t="s">
        <v>6</v>
      </c>
      <c r="F6110">
        <v>21</v>
      </c>
      <c r="G6110" t="s">
        <v>1</v>
      </c>
      <c r="H6110" t="s">
        <v>18</v>
      </c>
      <c r="I6110" t="s">
        <v>8</v>
      </c>
    </row>
    <row r="6111" spans="1:9">
      <c r="A6111">
        <v>6110</v>
      </c>
      <c r="B6111">
        <v>893</v>
      </c>
      <c r="C6111">
        <v>2</v>
      </c>
      <c r="D6111">
        <v>103</v>
      </c>
      <c r="E6111" t="s">
        <v>6</v>
      </c>
      <c r="F6111">
        <v>23</v>
      </c>
      <c r="G6111" t="s">
        <v>1</v>
      </c>
      <c r="H6111" t="s">
        <v>17</v>
      </c>
      <c r="I6111" t="s">
        <v>9</v>
      </c>
    </row>
    <row r="6112" spans="1:9">
      <c r="A6112">
        <v>6111</v>
      </c>
      <c r="B6112">
        <v>1114</v>
      </c>
      <c r="C6112">
        <v>2</v>
      </c>
      <c r="D6112">
        <v>89</v>
      </c>
      <c r="E6112" t="s">
        <v>6</v>
      </c>
      <c r="F6112">
        <v>30</v>
      </c>
      <c r="G6112" t="s">
        <v>1</v>
      </c>
      <c r="H6112" t="s">
        <v>18</v>
      </c>
      <c r="I6112" t="s">
        <v>9</v>
      </c>
    </row>
    <row r="6113" spans="1:9">
      <c r="A6113">
        <v>6112</v>
      </c>
      <c r="B6113">
        <v>94</v>
      </c>
      <c r="C6113">
        <v>4</v>
      </c>
      <c r="D6113">
        <v>90</v>
      </c>
      <c r="E6113" t="s">
        <v>6</v>
      </c>
      <c r="F6113">
        <v>18</v>
      </c>
      <c r="G6113" t="s">
        <v>1</v>
      </c>
      <c r="H6113" t="s">
        <v>18</v>
      </c>
      <c r="I6113" t="s">
        <v>11</v>
      </c>
    </row>
    <row r="6114" spans="1:9">
      <c r="A6114">
        <v>6113</v>
      </c>
      <c r="B6114">
        <v>1152</v>
      </c>
      <c r="C6114">
        <v>2</v>
      </c>
      <c r="D6114">
        <v>138</v>
      </c>
      <c r="E6114" t="s">
        <v>6</v>
      </c>
      <c r="F6114">
        <v>27</v>
      </c>
      <c r="G6114" t="s">
        <v>1</v>
      </c>
      <c r="H6114" t="s">
        <v>17</v>
      </c>
      <c r="I6114" t="s">
        <v>9</v>
      </c>
    </row>
    <row r="6115" spans="1:9">
      <c r="A6115">
        <v>6114</v>
      </c>
      <c r="B6115">
        <v>1007</v>
      </c>
      <c r="C6115">
        <v>8</v>
      </c>
      <c r="D6115">
        <v>40</v>
      </c>
      <c r="E6115" t="s">
        <v>6</v>
      </c>
      <c r="F6115">
        <v>27</v>
      </c>
      <c r="G6115" t="s">
        <v>2</v>
      </c>
      <c r="H6115" t="s">
        <v>18</v>
      </c>
      <c r="I6115" t="s">
        <v>23</v>
      </c>
    </row>
    <row r="6116" spans="1:9">
      <c r="A6116">
        <v>6115</v>
      </c>
      <c r="B6116">
        <v>2036</v>
      </c>
      <c r="C6116">
        <v>5</v>
      </c>
      <c r="D6116">
        <v>131</v>
      </c>
      <c r="E6116" t="s">
        <v>6</v>
      </c>
      <c r="F6116">
        <v>26</v>
      </c>
      <c r="G6116" t="s">
        <v>1</v>
      </c>
      <c r="H6116" t="s">
        <v>18</v>
      </c>
      <c r="I6116" t="s">
        <v>12</v>
      </c>
    </row>
    <row r="6117" spans="1:9">
      <c r="A6117">
        <v>6116</v>
      </c>
      <c r="B6117">
        <v>914</v>
      </c>
      <c r="C6117">
        <v>6</v>
      </c>
      <c r="D6117">
        <v>268</v>
      </c>
      <c r="E6117" t="s">
        <v>6</v>
      </c>
      <c r="F6117">
        <v>28</v>
      </c>
      <c r="G6117" t="s">
        <v>2</v>
      </c>
      <c r="H6117" t="s">
        <v>17</v>
      </c>
      <c r="I6117" t="s">
        <v>21</v>
      </c>
    </row>
    <row r="6118" spans="1:9">
      <c r="A6118">
        <v>6117</v>
      </c>
      <c r="B6118">
        <v>798</v>
      </c>
      <c r="C6118">
        <v>2</v>
      </c>
      <c r="D6118">
        <v>213</v>
      </c>
      <c r="E6118" t="s">
        <v>5</v>
      </c>
      <c r="F6118">
        <v>18</v>
      </c>
      <c r="G6118" t="s">
        <v>1</v>
      </c>
      <c r="H6118" t="s">
        <v>18</v>
      </c>
      <c r="I6118" t="s">
        <v>9</v>
      </c>
    </row>
    <row r="6119" spans="1:9">
      <c r="A6119">
        <v>6118</v>
      </c>
      <c r="B6119">
        <v>1149</v>
      </c>
      <c r="C6119">
        <v>3</v>
      </c>
      <c r="D6119">
        <v>153</v>
      </c>
      <c r="E6119" t="s">
        <v>5</v>
      </c>
      <c r="F6119">
        <v>31</v>
      </c>
      <c r="G6119" t="s">
        <v>1</v>
      </c>
      <c r="H6119" t="s">
        <v>17</v>
      </c>
      <c r="I6119" t="s">
        <v>10</v>
      </c>
    </row>
    <row r="6120" spans="1:9">
      <c r="A6120">
        <v>6119</v>
      </c>
      <c r="B6120">
        <v>613</v>
      </c>
      <c r="C6120">
        <v>1</v>
      </c>
      <c r="D6120">
        <v>166</v>
      </c>
      <c r="E6120" t="s">
        <v>5</v>
      </c>
      <c r="F6120">
        <v>31</v>
      </c>
      <c r="G6120" t="s">
        <v>1</v>
      </c>
      <c r="H6120" t="s">
        <v>17</v>
      </c>
      <c r="I6120" t="s">
        <v>8</v>
      </c>
    </row>
    <row r="6121" spans="1:9">
      <c r="A6121">
        <v>6120</v>
      </c>
      <c r="B6121">
        <v>32</v>
      </c>
      <c r="C6121">
        <v>1</v>
      </c>
      <c r="D6121">
        <v>90</v>
      </c>
      <c r="E6121" t="s">
        <v>5</v>
      </c>
      <c r="F6121">
        <v>21</v>
      </c>
      <c r="G6121" t="s">
        <v>1</v>
      </c>
      <c r="H6121" t="s">
        <v>18</v>
      </c>
      <c r="I6121" t="s">
        <v>8</v>
      </c>
    </row>
    <row r="6122" spans="1:9">
      <c r="A6122">
        <v>6121</v>
      </c>
      <c r="B6122">
        <v>919</v>
      </c>
      <c r="C6122">
        <v>8</v>
      </c>
      <c r="D6122">
        <v>306</v>
      </c>
      <c r="E6122" t="s">
        <v>5</v>
      </c>
      <c r="F6122">
        <v>27</v>
      </c>
      <c r="G6122" t="s">
        <v>2</v>
      </c>
      <c r="H6122" t="s">
        <v>18</v>
      </c>
      <c r="I6122" t="s">
        <v>23</v>
      </c>
    </row>
    <row r="6123" spans="1:9">
      <c r="A6123">
        <v>6122</v>
      </c>
      <c r="B6123">
        <v>1277</v>
      </c>
      <c r="C6123">
        <v>1</v>
      </c>
      <c r="D6123">
        <v>248</v>
      </c>
      <c r="E6123" t="s">
        <v>6</v>
      </c>
      <c r="F6123">
        <v>33</v>
      </c>
      <c r="G6123" t="s">
        <v>1</v>
      </c>
      <c r="H6123" t="s">
        <v>18</v>
      </c>
      <c r="I6123" t="s">
        <v>8</v>
      </c>
    </row>
    <row r="6124" spans="1:9">
      <c r="A6124">
        <v>6123</v>
      </c>
      <c r="B6124">
        <v>920</v>
      </c>
      <c r="C6124">
        <v>1</v>
      </c>
      <c r="D6124">
        <v>90</v>
      </c>
      <c r="E6124" t="s">
        <v>5</v>
      </c>
      <c r="F6124">
        <v>32</v>
      </c>
      <c r="G6124" t="s">
        <v>1</v>
      </c>
      <c r="H6124" t="s">
        <v>18</v>
      </c>
      <c r="I6124" t="s">
        <v>8</v>
      </c>
    </row>
    <row r="6125" spans="1:9">
      <c r="A6125">
        <v>6124</v>
      </c>
      <c r="B6125">
        <v>331</v>
      </c>
      <c r="C6125">
        <v>4</v>
      </c>
      <c r="D6125">
        <v>150</v>
      </c>
      <c r="E6125" t="s">
        <v>5</v>
      </c>
      <c r="F6125">
        <v>30</v>
      </c>
      <c r="G6125" t="s">
        <v>1</v>
      </c>
      <c r="H6125" t="s">
        <v>17</v>
      </c>
      <c r="I6125" t="s">
        <v>11</v>
      </c>
    </row>
    <row r="6126" spans="1:9">
      <c r="A6126">
        <v>6125</v>
      </c>
      <c r="B6126">
        <v>548</v>
      </c>
      <c r="C6126">
        <v>5</v>
      </c>
      <c r="D6126">
        <v>153</v>
      </c>
      <c r="E6126" t="s">
        <v>6</v>
      </c>
      <c r="F6126">
        <v>29</v>
      </c>
      <c r="G6126" t="s">
        <v>1</v>
      </c>
      <c r="H6126" t="s">
        <v>17</v>
      </c>
      <c r="I6126" t="s">
        <v>12</v>
      </c>
    </row>
    <row r="6127" spans="1:9">
      <c r="A6127">
        <v>6126</v>
      </c>
      <c r="B6127">
        <v>1275</v>
      </c>
      <c r="C6127">
        <v>5</v>
      </c>
      <c r="D6127">
        <v>90</v>
      </c>
      <c r="E6127" t="s">
        <v>5</v>
      </c>
      <c r="F6127">
        <v>29</v>
      </c>
      <c r="G6127" t="s">
        <v>1</v>
      </c>
      <c r="H6127" t="s">
        <v>18</v>
      </c>
      <c r="I6127" t="s">
        <v>12</v>
      </c>
    </row>
    <row r="6128" spans="1:9">
      <c r="A6128">
        <v>6127</v>
      </c>
      <c r="B6128">
        <v>795</v>
      </c>
      <c r="C6128">
        <v>4</v>
      </c>
      <c r="D6128">
        <v>132</v>
      </c>
      <c r="E6128" t="s">
        <v>5</v>
      </c>
      <c r="F6128">
        <v>19</v>
      </c>
      <c r="G6128" t="s">
        <v>1</v>
      </c>
      <c r="H6128" t="s">
        <v>18</v>
      </c>
      <c r="I6128" t="s">
        <v>11</v>
      </c>
    </row>
    <row r="6129" spans="1:9">
      <c r="A6129">
        <v>6128</v>
      </c>
      <c r="B6129">
        <v>492</v>
      </c>
      <c r="C6129">
        <v>2</v>
      </c>
      <c r="D6129">
        <v>193</v>
      </c>
      <c r="E6129" t="s">
        <v>5</v>
      </c>
      <c r="F6129">
        <v>18</v>
      </c>
      <c r="G6129" t="s">
        <v>1</v>
      </c>
      <c r="H6129" t="s">
        <v>17</v>
      </c>
      <c r="I6129" t="s">
        <v>9</v>
      </c>
    </row>
    <row r="6130" spans="1:9">
      <c r="A6130">
        <v>6129</v>
      </c>
      <c r="B6130">
        <v>694</v>
      </c>
      <c r="C6130">
        <v>7</v>
      </c>
      <c r="D6130">
        <v>40</v>
      </c>
      <c r="E6130" t="s">
        <v>6</v>
      </c>
      <c r="F6130">
        <v>34</v>
      </c>
      <c r="G6130" t="s">
        <v>2</v>
      </c>
      <c r="H6130" t="s">
        <v>18</v>
      </c>
      <c r="I6130" t="s">
        <v>22</v>
      </c>
    </row>
    <row r="6131" spans="1:9">
      <c r="A6131">
        <v>6130</v>
      </c>
      <c r="B6131">
        <v>284</v>
      </c>
      <c r="C6131">
        <v>2</v>
      </c>
      <c r="D6131">
        <v>123</v>
      </c>
      <c r="E6131" t="s">
        <v>6</v>
      </c>
      <c r="F6131">
        <v>35</v>
      </c>
      <c r="G6131" t="s">
        <v>1</v>
      </c>
      <c r="H6131" t="s">
        <v>18</v>
      </c>
      <c r="I6131" t="s">
        <v>9</v>
      </c>
    </row>
    <row r="6132" spans="1:9">
      <c r="A6132">
        <v>6131</v>
      </c>
      <c r="B6132">
        <v>1022</v>
      </c>
      <c r="C6132">
        <v>2</v>
      </c>
      <c r="D6132">
        <v>198</v>
      </c>
      <c r="E6132" t="s">
        <v>6</v>
      </c>
      <c r="F6132">
        <v>36</v>
      </c>
      <c r="G6132" t="s">
        <v>1</v>
      </c>
      <c r="H6132" t="s">
        <v>18</v>
      </c>
      <c r="I6132" t="s">
        <v>9</v>
      </c>
    </row>
    <row r="6133" spans="1:9">
      <c r="A6133">
        <v>6132</v>
      </c>
      <c r="B6133">
        <v>1852</v>
      </c>
      <c r="C6133">
        <v>2</v>
      </c>
      <c r="D6133">
        <v>108</v>
      </c>
      <c r="E6133" t="s">
        <v>5</v>
      </c>
      <c r="F6133">
        <v>19</v>
      </c>
      <c r="G6133" t="s">
        <v>1</v>
      </c>
      <c r="H6133" t="s">
        <v>18</v>
      </c>
      <c r="I6133" t="s">
        <v>9</v>
      </c>
    </row>
    <row r="6134" spans="1:9">
      <c r="A6134">
        <v>6133</v>
      </c>
      <c r="B6134">
        <v>1328</v>
      </c>
      <c r="C6134">
        <v>1</v>
      </c>
      <c r="D6134">
        <v>183</v>
      </c>
      <c r="E6134" t="s">
        <v>6</v>
      </c>
      <c r="F6134">
        <v>31</v>
      </c>
      <c r="G6134" t="s">
        <v>1</v>
      </c>
      <c r="H6134" t="s">
        <v>18</v>
      </c>
      <c r="I6134" t="s">
        <v>8</v>
      </c>
    </row>
    <row r="6135" spans="1:9">
      <c r="A6135">
        <v>6134</v>
      </c>
      <c r="B6135">
        <v>669</v>
      </c>
      <c r="C6135">
        <v>9</v>
      </c>
      <c r="D6135">
        <v>40</v>
      </c>
      <c r="E6135" t="s">
        <v>6</v>
      </c>
      <c r="F6135">
        <v>19</v>
      </c>
      <c r="G6135" t="s">
        <v>2</v>
      </c>
      <c r="H6135" t="s">
        <v>18</v>
      </c>
      <c r="I6135" t="s">
        <v>24</v>
      </c>
    </row>
    <row r="6136" spans="1:9">
      <c r="A6136">
        <v>6135</v>
      </c>
      <c r="B6136">
        <v>606</v>
      </c>
      <c r="C6136">
        <v>4</v>
      </c>
      <c r="D6136">
        <v>99</v>
      </c>
      <c r="E6136" t="s">
        <v>6</v>
      </c>
      <c r="F6136">
        <v>21</v>
      </c>
      <c r="G6136" t="s">
        <v>1</v>
      </c>
      <c r="H6136" t="s">
        <v>18</v>
      </c>
      <c r="I6136" t="s">
        <v>11</v>
      </c>
    </row>
    <row r="6137" spans="1:9">
      <c r="A6137">
        <v>6136</v>
      </c>
      <c r="B6137">
        <v>1124</v>
      </c>
      <c r="C6137">
        <v>7</v>
      </c>
      <c r="D6137">
        <v>40</v>
      </c>
      <c r="E6137" t="s">
        <v>5</v>
      </c>
      <c r="F6137">
        <v>25</v>
      </c>
      <c r="G6137" t="s">
        <v>2</v>
      </c>
      <c r="H6137" t="s">
        <v>18</v>
      </c>
      <c r="I6137" t="s">
        <v>22</v>
      </c>
    </row>
    <row r="6138" spans="1:9">
      <c r="A6138">
        <v>6137</v>
      </c>
      <c r="B6138">
        <v>1218</v>
      </c>
      <c r="C6138">
        <v>3</v>
      </c>
      <c r="D6138">
        <v>130</v>
      </c>
      <c r="E6138" t="s">
        <v>6</v>
      </c>
      <c r="F6138">
        <v>24</v>
      </c>
      <c r="G6138" t="s">
        <v>1</v>
      </c>
      <c r="H6138" t="s">
        <v>18</v>
      </c>
      <c r="I6138" t="s">
        <v>10</v>
      </c>
    </row>
    <row r="6139" spans="1:9">
      <c r="A6139">
        <v>6138</v>
      </c>
      <c r="B6139">
        <v>1068</v>
      </c>
      <c r="C6139">
        <v>4</v>
      </c>
      <c r="D6139">
        <v>143</v>
      </c>
      <c r="E6139" t="s">
        <v>6</v>
      </c>
      <c r="F6139">
        <v>19</v>
      </c>
      <c r="G6139" t="s">
        <v>1</v>
      </c>
      <c r="H6139" t="s">
        <v>18</v>
      </c>
      <c r="I6139" t="s">
        <v>11</v>
      </c>
    </row>
    <row r="6140" spans="1:9">
      <c r="A6140">
        <v>6139</v>
      </c>
      <c r="B6140">
        <v>1429</v>
      </c>
      <c r="C6140">
        <v>2</v>
      </c>
      <c r="D6140">
        <v>189</v>
      </c>
      <c r="E6140" t="s">
        <v>5</v>
      </c>
      <c r="F6140">
        <v>39</v>
      </c>
      <c r="G6140" t="s">
        <v>1</v>
      </c>
      <c r="H6140" t="s">
        <v>18</v>
      </c>
      <c r="I6140" t="s">
        <v>9</v>
      </c>
    </row>
    <row r="6141" spans="1:9">
      <c r="A6141">
        <v>6140</v>
      </c>
      <c r="B6141">
        <v>132</v>
      </c>
      <c r="C6141">
        <v>3</v>
      </c>
      <c r="D6141">
        <v>192</v>
      </c>
      <c r="E6141" t="s">
        <v>6</v>
      </c>
      <c r="F6141">
        <v>30</v>
      </c>
      <c r="G6141" t="s">
        <v>1</v>
      </c>
      <c r="H6141" t="s">
        <v>18</v>
      </c>
      <c r="I6141" t="s">
        <v>10</v>
      </c>
    </row>
    <row r="6142" spans="1:9">
      <c r="A6142">
        <v>6141</v>
      </c>
      <c r="B6142">
        <v>298</v>
      </c>
      <c r="C6142">
        <v>1</v>
      </c>
      <c r="D6142">
        <v>122</v>
      </c>
      <c r="E6142" t="s">
        <v>5</v>
      </c>
      <c r="F6142">
        <v>36</v>
      </c>
      <c r="G6142" t="s">
        <v>1</v>
      </c>
      <c r="H6142" t="s">
        <v>17</v>
      </c>
      <c r="I6142" t="s">
        <v>8</v>
      </c>
    </row>
    <row r="6143" spans="1:9">
      <c r="A6143">
        <v>6142</v>
      </c>
      <c r="B6143">
        <v>396</v>
      </c>
      <c r="C6143">
        <v>6</v>
      </c>
      <c r="D6143">
        <v>40</v>
      </c>
      <c r="E6143" t="s">
        <v>6</v>
      </c>
      <c r="F6143">
        <v>29</v>
      </c>
      <c r="G6143" t="s">
        <v>2</v>
      </c>
      <c r="H6143" t="s">
        <v>18</v>
      </c>
      <c r="I6143" t="s">
        <v>21</v>
      </c>
    </row>
    <row r="6144" spans="1:9">
      <c r="A6144">
        <v>6143</v>
      </c>
      <c r="B6144">
        <v>725</v>
      </c>
      <c r="C6144">
        <v>9</v>
      </c>
      <c r="D6144">
        <v>40</v>
      </c>
      <c r="E6144" t="s">
        <v>6</v>
      </c>
      <c r="F6144">
        <v>27</v>
      </c>
      <c r="G6144" t="s">
        <v>2</v>
      </c>
      <c r="H6144" t="s">
        <v>18</v>
      </c>
      <c r="I6144" t="s">
        <v>24</v>
      </c>
    </row>
    <row r="6145" spans="1:9">
      <c r="A6145">
        <v>6144</v>
      </c>
      <c r="B6145">
        <v>1873</v>
      </c>
      <c r="C6145">
        <v>2</v>
      </c>
      <c r="D6145">
        <v>141</v>
      </c>
      <c r="E6145" t="s">
        <v>6</v>
      </c>
      <c r="F6145">
        <v>21</v>
      </c>
      <c r="G6145" t="s">
        <v>1</v>
      </c>
      <c r="H6145" t="s">
        <v>17</v>
      </c>
      <c r="I6145" t="s">
        <v>9</v>
      </c>
    </row>
    <row r="6146" spans="1:9">
      <c r="A6146">
        <v>6145</v>
      </c>
      <c r="B6146">
        <v>103</v>
      </c>
      <c r="C6146">
        <v>1</v>
      </c>
      <c r="D6146">
        <v>90</v>
      </c>
      <c r="E6146" t="s">
        <v>5</v>
      </c>
      <c r="F6146">
        <v>27</v>
      </c>
      <c r="G6146" t="s">
        <v>1</v>
      </c>
      <c r="H6146" t="s">
        <v>18</v>
      </c>
      <c r="I6146" t="s">
        <v>8</v>
      </c>
    </row>
    <row r="6147" spans="1:9">
      <c r="A6147">
        <v>6146</v>
      </c>
      <c r="B6147">
        <v>1491</v>
      </c>
      <c r="C6147">
        <v>9</v>
      </c>
      <c r="D6147">
        <v>40</v>
      </c>
      <c r="E6147" t="s">
        <v>5</v>
      </c>
      <c r="F6147">
        <v>28</v>
      </c>
      <c r="G6147" t="s">
        <v>2</v>
      </c>
      <c r="H6147" t="s">
        <v>18</v>
      </c>
      <c r="I6147" t="s">
        <v>24</v>
      </c>
    </row>
    <row r="6148" spans="1:9">
      <c r="A6148">
        <v>6147</v>
      </c>
      <c r="B6148">
        <v>707</v>
      </c>
      <c r="C6148">
        <v>9</v>
      </c>
      <c r="D6148">
        <v>90</v>
      </c>
      <c r="E6148" t="s">
        <v>6</v>
      </c>
      <c r="F6148">
        <v>34</v>
      </c>
      <c r="G6148" t="s">
        <v>2</v>
      </c>
      <c r="H6148" t="s">
        <v>18</v>
      </c>
      <c r="I6148" t="s">
        <v>24</v>
      </c>
    </row>
    <row r="6149" spans="1:9">
      <c r="A6149">
        <v>6148</v>
      </c>
      <c r="B6149">
        <v>1657</v>
      </c>
      <c r="C6149">
        <v>3</v>
      </c>
      <c r="D6149">
        <v>171</v>
      </c>
      <c r="E6149" t="s">
        <v>6</v>
      </c>
      <c r="F6149">
        <v>34</v>
      </c>
      <c r="G6149" t="s">
        <v>1</v>
      </c>
      <c r="H6149" t="s">
        <v>17</v>
      </c>
      <c r="I6149" t="s">
        <v>10</v>
      </c>
    </row>
    <row r="6150" spans="1:9">
      <c r="A6150">
        <v>6149</v>
      </c>
      <c r="B6150">
        <v>981</v>
      </c>
      <c r="C6150">
        <v>9</v>
      </c>
      <c r="D6150">
        <v>40</v>
      </c>
      <c r="E6150" t="s">
        <v>6</v>
      </c>
      <c r="F6150">
        <v>31</v>
      </c>
      <c r="G6150" t="s">
        <v>2</v>
      </c>
      <c r="H6150" t="s">
        <v>18</v>
      </c>
      <c r="I6150" t="s">
        <v>24</v>
      </c>
    </row>
    <row r="6151" spans="1:9">
      <c r="A6151">
        <v>6150</v>
      </c>
      <c r="B6151">
        <v>1701</v>
      </c>
      <c r="C6151">
        <v>1</v>
      </c>
      <c r="D6151">
        <v>244</v>
      </c>
      <c r="E6151" t="s">
        <v>6</v>
      </c>
      <c r="F6151">
        <v>23</v>
      </c>
      <c r="G6151" t="s">
        <v>1</v>
      </c>
      <c r="H6151" t="s">
        <v>18</v>
      </c>
      <c r="I6151" t="s">
        <v>8</v>
      </c>
    </row>
    <row r="6152" spans="1:9">
      <c r="A6152">
        <v>6151</v>
      </c>
      <c r="B6152">
        <v>1039</v>
      </c>
      <c r="C6152">
        <v>3</v>
      </c>
      <c r="D6152">
        <v>86</v>
      </c>
      <c r="E6152" t="s">
        <v>6</v>
      </c>
      <c r="F6152">
        <v>21</v>
      </c>
      <c r="G6152" t="s">
        <v>1</v>
      </c>
      <c r="H6152" t="s">
        <v>18</v>
      </c>
      <c r="I6152" t="s">
        <v>10</v>
      </c>
    </row>
    <row r="6153" spans="1:9">
      <c r="A6153">
        <v>6152</v>
      </c>
      <c r="B6153">
        <v>1719</v>
      </c>
      <c r="C6153">
        <v>5</v>
      </c>
      <c r="D6153">
        <v>90</v>
      </c>
      <c r="E6153" t="s">
        <v>6</v>
      </c>
      <c r="F6153">
        <v>27</v>
      </c>
      <c r="G6153" t="s">
        <v>1</v>
      </c>
      <c r="H6153" t="s">
        <v>18</v>
      </c>
      <c r="I6153" t="s">
        <v>12</v>
      </c>
    </row>
    <row r="6154" spans="1:9">
      <c r="A6154">
        <v>6153</v>
      </c>
      <c r="B6154">
        <v>1608</v>
      </c>
      <c r="C6154">
        <v>4</v>
      </c>
      <c r="D6154">
        <v>159</v>
      </c>
      <c r="E6154" t="s">
        <v>6</v>
      </c>
      <c r="F6154">
        <v>35</v>
      </c>
      <c r="G6154" t="s">
        <v>1</v>
      </c>
      <c r="H6154" t="s">
        <v>18</v>
      </c>
      <c r="I6154" t="s">
        <v>11</v>
      </c>
    </row>
    <row r="6155" spans="1:9">
      <c r="A6155">
        <v>6154</v>
      </c>
      <c r="B6155">
        <v>1641</v>
      </c>
      <c r="C6155">
        <v>8</v>
      </c>
      <c r="D6155">
        <v>90</v>
      </c>
      <c r="E6155" t="s">
        <v>5</v>
      </c>
      <c r="F6155">
        <v>41</v>
      </c>
      <c r="G6155" t="s">
        <v>2</v>
      </c>
      <c r="H6155" t="s">
        <v>18</v>
      </c>
      <c r="I6155" t="s">
        <v>23</v>
      </c>
    </row>
    <row r="6156" spans="1:9">
      <c r="A6156">
        <v>6155</v>
      </c>
      <c r="B6156">
        <v>760</v>
      </c>
      <c r="C6156">
        <v>2</v>
      </c>
      <c r="D6156">
        <v>104</v>
      </c>
      <c r="E6156" t="s">
        <v>5</v>
      </c>
      <c r="F6156">
        <v>26</v>
      </c>
      <c r="G6156" t="s">
        <v>1</v>
      </c>
      <c r="H6156" t="s">
        <v>18</v>
      </c>
      <c r="I6156" t="s">
        <v>9</v>
      </c>
    </row>
    <row r="6157" spans="1:9">
      <c r="A6157">
        <v>6156</v>
      </c>
      <c r="B6157">
        <v>1070</v>
      </c>
      <c r="C6157">
        <v>6</v>
      </c>
      <c r="D6157">
        <v>40</v>
      </c>
      <c r="E6157" t="s">
        <v>6</v>
      </c>
      <c r="F6157">
        <v>27</v>
      </c>
      <c r="G6157" t="s">
        <v>2</v>
      </c>
      <c r="H6157" t="s">
        <v>18</v>
      </c>
      <c r="I6157" t="s">
        <v>21</v>
      </c>
    </row>
    <row r="6158" spans="1:9">
      <c r="A6158">
        <v>6157</v>
      </c>
      <c r="B6158">
        <v>1031</v>
      </c>
      <c r="C6158">
        <v>7</v>
      </c>
      <c r="D6158">
        <v>194</v>
      </c>
      <c r="E6158" t="s">
        <v>6</v>
      </c>
      <c r="F6158">
        <v>31</v>
      </c>
      <c r="G6158" t="s">
        <v>2</v>
      </c>
      <c r="H6158" t="s">
        <v>18</v>
      </c>
      <c r="I6158" t="s">
        <v>22</v>
      </c>
    </row>
    <row r="6159" spans="1:9">
      <c r="A6159">
        <v>6158</v>
      </c>
      <c r="B6159">
        <v>801</v>
      </c>
      <c r="C6159">
        <v>4</v>
      </c>
      <c r="D6159">
        <v>153</v>
      </c>
      <c r="E6159" t="s">
        <v>5</v>
      </c>
      <c r="F6159">
        <v>32</v>
      </c>
      <c r="G6159" t="s">
        <v>1</v>
      </c>
      <c r="H6159" t="s">
        <v>17</v>
      </c>
      <c r="I6159" t="s">
        <v>11</v>
      </c>
    </row>
    <row r="6160" spans="1:9">
      <c r="A6160">
        <v>6159</v>
      </c>
      <c r="B6160">
        <v>1215</v>
      </c>
      <c r="C6160">
        <v>6</v>
      </c>
      <c r="D6160">
        <v>40</v>
      </c>
      <c r="E6160" t="s">
        <v>6</v>
      </c>
      <c r="F6160">
        <v>35</v>
      </c>
      <c r="G6160" t="s">
        <v>2</v>
      </c>
      <c r="H6160" t="s">
        <v>18</v>
      </c>
      <c r="I6160" t="s">
        <v>21</v>
      </c>
    </row>
    <row r="6161" spans="1:9">
      <c r="A6161">
        <v>6160</v>
      </c>
      <c r="B6161">
        <v>140</v>
      </c>
      <c r="C6161">
        <v>5</v>
      </c>
      <c r="D6161">
        <v>169</v>
      </c>
      <c r="E6161" t="s">
        <v>5</v>
      </c>
      <c r="F6161">
        <v>24</v>
      </c>
      <c r="G6161" t="s">
        <v>1</v>
      </c>
      <c r="H6161" t="s">
        <v>18</v>
      </c>
      <c r="I6161" t="s">
        <v>12</v>
      </c>
    </row>
    <row r="6162" spans="1:9">
      <c r="A6162">
        <v>6161</v>
      </c>
      <c r="B6162">
        <v>2092</v>
      </c>
      <c r="C6162">
        <v>1</v>
      </c>
      <c r="D6162">
        <v>116</v>
      </c>
      <c r="E6162" t="s">
        <v>5</v>
      </c>
      <c r="F6162">
        <v>18</v>
      </c>
      <c r="G6162" t="s">
        <v>1</v>
      </c>
      <c r="H6162" t="s">
        <v>18</v>
      </c>
      <c r="I6162" t="s">
        <v>8</v>
      </c>
    </row>
    <row r="6163" spans="1:9">
      <c r="A6163">
        <v>6162</v>
      </c>
      <c r="B6163">
        <v>383</v>
      </c>
      <c r="C6163">
        <v>2</v>
      </c>
      <c r="D6163">
        <v>90</v>
      </c>
      <c r="E6163" t="s">
        <v>5</v>
      </c>
      <c r="F6163">
        <v>33</v>
      </c>
      <c r="G6163" t="s">
        <v>1</v>
      </c>
      <c r="H6163" t="s">
        <v>18</v>
      </c>
      <c r="I6163" t="s">
        <v>9</v>
      </c>
    </row>
    <row r="6164" spans="1:9">
      <c r="A6164">
        <v>6163</v>
      </c>
      <c r="B6164">
        <v>380</v>
      </c>
      <c r="C6164">
        <v>9</v>
      </c>
      <c r="D6164">
        <v>40</v>
      </c>
      <c r="E6164" t="s">
        <v>6</v>
      </c>
      <c r="F6164">
        <v>27</v>
      </c>
      <c r="G6164" t="s">
        <v>2</v>
      </c>
      <c r="H6164" t="s">
        <v>18</v>
      </c>
      <c r="I6164" t="s">
        <v>24</v>
      </c>
    </row>
    <row r="6165" spans="1:9">
      <c r="A6165">
        <v>6164</v>
      </c>
      <c r="B6165">
        <v>1921</v>
      </c>
      <c r="C6165">
        <v>5</v>
      </c>
      <c r="D6165">
        <v>168</v>
      </c>
      <c r="E6165" t="s">
        <v>5</v>
      </c>
      <c r="F6165">
        <v>27</v>
      </c>
      <c r="G6165" t="s">
        <v>1</v>
      </c>
      <c r="H6165" t="s">
        <v>17</v>
      </c>
      <c r="I6165" t="s">
        <v>12</v>
      </c>
    </row>
    <row r="6166" spans="1:9">
      <c r="A6166">
        <v>6165</v>
      </c>
      <c r="B6166">
        <v>25</v>
      </c>
      <c r="C6166">
        <v>3</v>
      </c>
      <c r="D6166">
        <v>191</v>
      </c>
      <c r="E6166" t="s">
        <v>5</v>
      </c>
      <c r="F6166">
        <v>28</v>
      </c>
      <c r="G6166" t="s">
        <v>1</v>
      </c>
      <c r="H6166" t="s">
        <v>18</v>
      </c>
      <c r="I6166" t="s">
        <v>10</v>
      </c>
    </row>
    <row r="6167" spans="1:9">
      <c r="A6167">
        <v>6166</v>
      </c>
      <c r="B6167">
        <v>2014</v>
      </c>
      <c r="C6167">
        <v>8</v>
      </c>
      <c r="D6167">
        <v>40</v>
      </c>
      <c r="E6167" t="s">
        <v>5</v>
      </c>
      <c r="F6167">
        <v>25</v>
      </c>
      <c r="G6167" t="s">
        <v>2</v>
      </c>
      <c r="H6167" t="s">
        <v>18</v>
      </c>
      <c r="I6167" t="s">
        <v>23</v>
      </c>
    </row>
    <row r="6168" spans="1:9">
      <c r="A6168">
        <v>6167</v>
      </c>
      <c r="B6168">
        <v>896</v>
      </c>
      <c r="C6168">
        <v>5</v>
      </c>
      <c r="D6168">
        <v>170</v>
      </c>
      <c r="E6168" t="s">
        <v>5</v>
      </c>
      <c r="F6168">
        <v>33</v>
      </c>
      <c r="G6168" t="s">
        <v>1</v>
      </c>
      <c r="H6168" t="s">
        <v>18</v>
      </c>
      <c r="I6168" t="s">
        <v>12</v>
      </c>
    </row>
    <row r="6169" spans="1:9">
      <c r="A6169">
        <v>6168</v>
      </c>
      <c r="B6169">
        <v>594</v>
      </c>
      <c r="C6169">
        <v>5</v>
      </c>
      <c r="D6169">
        <v>180</v>
      </c>
      <c r="E6169" t="s">
        <v>5</v>
      </c>
      <c r="F6169">
        <v>35</v>
      </c>
      <c r="G6169" t="s">
        <v>1</v>
      </c>
      <c r="H6169" t="s">
        <v>18</v>
      </c>
      <c r="I6169" t="s">
        <v>12</v>
      </c>
    </row>
    <row r="6170" spans="1:9">
      <c r="A6170">
        <v>6169</v>
      </c>
      <c r="B6170">
        <v>1930</v>
      </c>
      <c r="C6170">
        <v>4</v>
      </c>
      <c r="D6170">
        <v>128</v>
      </c>
      <c r="E6170" t="s">
        <v>5</v>
      </c>
      <c r="F6170">
        <v>38</v>
      </c>
      <c r="G6170" t="s">
        <v>1</v>
      </c>
      <c r="H6170" t="s">
        <v>17</v>
      </c>
      <c r="I6170" t="s">
        <v>11</v>
      </c>
    </row>
    <row r="6171" spans="1:9">
      <c r="A6171">
        <v>6170</v>
      </c>
      <c r="B6171">
        <v>187</v>
      </c>
      <c r="C6171">
        <v>8</v>
      </c>
      <c r="D6171">
        <v>40</v>
      </c>
      <c r="E6171" t="s">
        <v>6</v>
      </c>
      <c r="F6171">
        <v>30</v>
      </c>
      <c r="G6171" t="s">
        <v>2</v>
      </c>
      <c r="H6171" t="s">
        <v>18</v>
      </c>
      <c r="I6171" t="s">
        <v>23</v>
      </c>
    </row>
    <row r="6172" spans="1:9">
      <c r="A6172">
        <v>6171</v>
      </c>
      <c r="B6172">
        <v>1018</v>
      </c>
      <c r="C6172">
        <v>1</v>
      </c>
      <c r="D6172">
        <v>85</v>
      </c>
      <c r="E6172" t="s">
        <v>5</v>
      </c>
      <c r="F6172">
        <v>33</v>
      </c>
      <c r="G6172" t="s">
        <v>1</v>
      </c>
      <c r="H6172" t="s">
        <v>18</v>
      </c>
      <c r="I6172" t="s">
        <v>8</v>
      </c>
    </row>
    <row r="6173" spans="1:9">
      <c r="A6173">
        <v>6172</v>
      </c>
      <c r="B6173">
        <v>1683</v>
      </c>
      <c r="C6173">
        <v>4</v>
      </c>
      <c r="D6173">
        <v>90</v>
      </c>
      <c r="E6173" t="s">
        <v>5</v>
      </c>
      <c r="F6173">
        <v>23</v>
      </c>
      <c r="G6173" t="s">
        <v>1</v>
      </c>
      <c r="H6173" t="s">
        <v>18</v>
      </c>
      <c r="I6173" t="s">
        <v>11</v>
      </c>
    </row>
    <row r="6174" spans="1:9">
      <c r="A6174">
        <v>6173</v>
      </c>
      <c r="B6174">
        <v>202</v>
      </c>
      <c r="C6174">
        <v>5</v>
      </c>
      <c r="D6174">
        <v>174</v>
      </c>
      <c r="E6174" t="s">
        <v>5</v>
      </c>
      <c r="F6174">
        <v>25</v>
      </c>
      <c r="G6174" t="s">
        <v>1</v>
      </c>
      <c r="H6174" t="s">
        <v>18</v>
      </c>
      <c r="I6174" t="s">
        <v>12</v>
      </c>
    </row>
    <row r="6175" spans="1:9">
      <c r="A6175">
        <v>6174</v>
      </c>
      <c r="B6175">
        <v>629</v>
      </c>
      <c r="C6175">
        <v>9</v>
      </c>
      <c r="D6175">
        <v>40</v>
      </c>
      <c r="E6175" t="s">
        <v>6</v>
      </c>
      <c r="F6175">
        <v>30</v>
      </c>
      <c r="G6175" t="s">
        <v>2</v>
      </c>
      <c r="H6175" t="s">
        <v>18</v>
      </c>
      <c r="I6175" t="s">
        <v>24</v>
      </c>
    </row>
    <row r="6176" spans="1:9">
      <c r="A6176">
        <v>6175</v>
      </c>
      <c r="B6176">
        <v>139</v>
      </c>
      <c r="C6176">
        <v>3</v>
      </c>
      <c r="D6176">
        <v>88</v>
      </c>
      <c r="E6176" t="s">
        <v>6</v>
      </c>
      <c r="F6176">
        <v>24</v>
      </c>
      <c r="G6176" t="s">
        <v>1</v>
      </c>
      <c r="H6176" t="s">
        <v>18</v>
      </c>
      <c r="I6176" t="s">
        <v>10</v>
      </c>
    </row>
    <row r="6177" spans="1:9">
      <c r="A6177">
        <v>6176</v>
      </c>
      <c r="B6177">
        <v>1117</v>
      </c>
      <c r="C6177">
        <v>8</v>
      </c>
      <c r="D6177">
        <v>40</v>
      </c>
      <c r="E6177" t="s">
        <v>6</v>
      </c>
      <c r="F6177">
        <v>35</v>
      </c>
      <c r="G6177" t="s">
        <v>2</v>
      </c>
      <c r="H6177" t="s">
        <v>18</v>
      </c>
      <c r="I6177" t="s">
        <v>23</v>
      </c>
    </row>
    <row r="6178" spans="1:9">
      <c r="A6178">
        <v>6177</v>
      </c>
      <c r="B6178">
        <v>1701</v>
      </c>
      <c r="C6178">
        <v>9</v>
      </c>
      <c r="D6178">
        <v>90</v>
      </c>
      <c r="E6178" t="s">
        <v>6</v>
      </c>
      <c r="F6178">
        <v>23</v>
      </c>
      <c r="G6178" t="s">
        <v>2</v>
      </c>
      <c r="H6178" t="s">
        <v>18</v>
      </c>
      <c r="I6178" t="s">
        <v>24</v>
      </c>
    </row>
    <row r="6179" spans="1:9">
      <c r="A6179">
        <v>6178</v>
      </c>
      <c r="B6179">
        <v>509</v>
      </c>
      <c r="C6179">
        <v>8</v>
      </c>
      <c r="D6179">
        <v>318</v>
      </c>
      <c r="E6179" t="s">
        <v>6</v>
      </c>
      <c r="F6179">
        <v>33</v>
      </c>
      <c r="G6179" t="s">
        <v>2</v>
      </c>
      <c r="H6179" t="s">
        <v>18</v>
      </c>
      <c r="I6179" t="s">
        <v>23</v>
      </c>
    </row>
    <row r="6180" spans="1:9">
      <c r="A6180">
        <v>6179</v>
      </c>
      <c r="B6180">
        <v>699</v>
      </c>
      <c r="C6180">
        <v>7</v>
      </c>
      <c r="D6180">
        <v>40</v>
      </c>
      <c r="E6180" t="s">
        <v>6</v>
      </c>
      <c r="F6180">
        <v>25</v>
      </c>
      <c r="G6180" t="s">
        <v>2</v>
      </c>
      <c r="H6180" t="s">
        <v>18</v>
      </c>
      <c r="I6180" t="s">
        <v>22</v>
      </c>
    </row>
    <row r="6181" spans="1:9">
      <c r="A6181">
        <v>6180</v>
      </c>
      <c r="B6181">
        <v>421</v>
      </c>
      <c r="C6181">
        <v>8</v>
      </c>
      <c r="D6181">
        <v>285</v>
      </c>
      <c r="E6181" t="s">
        <v>5</v>
      </c>
      <c r="F6181">
        <v>18</v>
      </c>
      <c r="G6181" t="s">
        <v>2</v>
      </c>
      <c r="H6181" t="s">
        <v>18</v>
      </c>
      <c r="I6181" t="s">
        <v>23</v>
      </c>
    </row>
    <row r="6182" spans="1:9">
      <c r="A6182">
        <v>6181</v>
      </c>
      <c r="B6182">
        <v>750</v>
      </c>
      <c r="C6182">
        <v>6</v>
      </c>
      <c r="D6182">
        <v>162</v>
      </c>
      <c r="E6182" t="s">
        <v>5</v>
      </c>
      <c r="F6182">
        <v>27</v>
      </c>
      <c r="G6182" t="s">
        <v>2</v>
      </c>
      <c r="H6182" t="s">
        <v>17</v>
      </c>
      <c r="I6182" t="s">
        <v>21</v>
      </c>
    </row>
    <row r="6183" spans="1:9">
      <c r="A6183">
        <v>6182</v>
      </c>
      <c r="B6183">
        <v>1393</v>
      </c>
      <c r="C6183">
        <v>3</v>
      </c>
      <c r="D6183">
        <v>139</v>
      </c>
      <c r="E6183" t="s">
        <v>6</v>
      </c>
      <c r="F6183">
        <v>21</v>
      </c>
      <c r="G6183" t="s">
        <v>1</v>
      </c>
      <c r="H6183" t="s">
        <v>17</v>
      </c>
      <c r="I6183" t="s">
        <v>10</v>
      </c>
    </row>
    <row r="6184" spans="1:9">
      <c r="A6184">
        <v>6183</v>
      </c>
      <c r="B6184">
        <v>1280</v>
      </c>
      <c r="C6184">
        <v>1</v>
      </c>
      <c r="D6184">
        <v>138</v>
      </c>
      <c r="E6184" t="s">
        <v>6</v>
      </c>
      <c r="F6184">
        <v>24</v>
      </c>
      <c r="G6184" t="s">
        <v>1</v>
      </c>
      <c r="H6184" t="s">
        <v>17</v>
      </c>
      <c r="I6184" t="s">
        <v>8</v>
      </c>
    </row>
    <row r="6185" spans="1:9">
      <c r="A6185">
        <v>6184</v>
      </c>
      <c r="B6185">
        <v>1968</v>
      </c>
      <c r="C6185">
        <v>3</v>
      </c>
      <c r="D6185">
        <v>194</v>
      </c>
      <c r="E6185" t="s">
        <v>6</v>
      </c>
      <c r="F6185">
        <v>36</v>
      </c>
      <c r="G6185" t="s">
        <v>1</v>
      </c>
      <c r="H6185" t="s">
        <v>18</v>
      </c>
      <c r="I6185" t="s">
        <v>10</v>
      </c>
    </row>
    <row r="6186" spans="1:9">
      <c r="A6186">
        <v>6185</v>
      </c>
      <c r="B6186">
        <v>1117</v>
      </c>
      <c r="C6186">
        <v>4</v>
      </c>
      <c r="D6186">
        <v>201</v>
      </c>
      <c r="E6186" t="s">
        <v>6</v>
      </c>
      <c r="F6186">
        <v>35</v>
      </c>
      <c r="G6186" t="s">
        <v>1</v>
      </c>
      <c r="H6186" t="s">
        <v>17</v>
      </c>
      <c r="I6186" t="s">
        <v>11</v>
      </c>
    </row>
    <row r="6187" spans="1:9">
      <c r="A6187">
        <v>6186</v>
      </c>
      <c r="B6187">
        <v>835</v>
      </c>
      <c r="C6187">
        <v>9</v>
      </c>
      <c r="D6187">
        <v>90</v>
      </c>
      <c r="E6187" t="s">
        <v>5</v>
      </c>
      <c r="F6187">
        <v>22</v>
      </c>
      <c r="G6187" t="s">
        <v>2</v>
      </c>
      <c r="H6187" t="s">
        <v>18</v>
      </c>
      <c r="I6187" t="s">
        <v>24</v>
      </c>
    </row>
    <row r="6188" spans="1:9">
      <c r="A6188">
        <v>6187</v>
      </c>
      <c r="B6188">
        <v>683</v>
      </c>
      <c r="C6188">
        <v>3</v>
      </c>
      <c r="D6188">
        <v>247</v>
      </c>
      <c r="E6188" t="s">
        <v>6</v>
      </c>
      <c r="F6188">
        <v>27</v>
      </c>
      <c r="G6188" t="s">
        <v>1</v>
      </c>
      <c r="H6188" t="s">
        <v>18</v>
      </c>
      <c r="I6188" t="s">
        <v>10</v>
      </c>
    </row>
    <row r="6189" spans="1:9">
      <c r="A6189">
        <v>6188</v>
      </c>
      <c r="B6189">
        <v>117</v>
      </c>
      <c r="C6189">
        <v>2</v>
      </c>
      <c r="D6189">
        <v>116</v>
      </c>
      <c r="E6189" t="s">
        <v>5</v>
      </c>
      <c r="F6189">
        <v>20</v>
      </c>
      <c r="G6189" t="s">
        <v>1</v>
      </c>
      <c r="H6189" t="s">
        <v>18</v>
      </c>
      <c r="I6189" t="s">
        <v>9</v>
      </c>
    </row>
    <row r="6190" spans="1:9">
      <c r="A6190">
        <v>6189</v>
      </c>
      <c r="B6190">
        <v>1587</v>
      </c>
      <c r="C6190">
        <v>5</v>
      </c>
      <c r="D6190">
        <v>172</v>
      </c>
      <c r="E6190" t="s">
        <v>6</v>
      </c>
      <c r="F6190">
        <v>27</v>
      </c>
      <c r="G6190" t="s">
        <v>1</v>
      </c>
      <c r="H6190" t="s">
        <v>17</v>
      </c>
      <c r="I6190" t="s">
        <v>12</v>
      </c>
    </row>
    <row r="6191" spans="1:9">
      <c r="A6191">
        <v>6190</v>
      </c>
      <c r="B6191">
        <v>1923</v>
      </c>
      <c r="C6191">
        <v>5</v>
      </c>
      <c r="D6191">
        <v>191</v>
      </c>
      <c r="E6191" t="s">
        <v>6</v>
      </c>
      <c r="F6191">
        <v>33</v>
      </c>
      <c r="G6191" t="s">
        <v>1</v>
      </c>
      <c r="H6191" t="s">
        <v>18</v>
      </c>
      <c r="I6191" t="s">
        <v>12</v>
      </c>
    </row>
    <row r="6192" spans="1:9">
      <c r="A6192">
        <v>6191</v>
      </c>
      <c r="B6192">
        <v>1715</v>
      </c>
      <c r="C6192">
        <v>1</v>
      </c>
      <c r="D6192">
        <v>90</v>
      </c>
      <c r="E6192" t="s">
        <v>5</v>
      </c>
      <c r="F6192">
        <v>30</v>
      </c>
      <c r="G6192" t="s">
        <v>1</v>
      </c>
      <c r="H6192" t="s">
        <v>18</v>
      </c>
      <c r="I6192" t="s">
        <v>8</v>
      </c>
    </row>
    <row r="6193" spans="1:9">
      <c r="A6193">
        <v>6192</v>
      </c>
      <c r="B6193">
        <v>1847</v>
      </c>
      <c r="C6193">
        <v>6</v>
      </c>
      <c r="D6193">
        <v>40</v>
      </c>
      <c r="E6193" t="s">
        <v>5</v>
      </c>
      <c r="F6193">
        <v>18</v>
      </c>
      <c r="G6193" t="s">
        <v>2</v>
      </c>
      <c r="H6193" t="s">
        <v>18</v>
      </c>
      <c r="I6193" t="s">
        <v>21</v>
      </c>
    </row>
    <row r="6194" spans="1:9">
      <c r="A6194">
        <v>6193</v>
      </c>
      <c r="B6194">
        <v>1903</v>
      </c>
      <c r="C6194">
        <v>2</v>
      </c>
      <c r="D6194">
        <v>212</v>
      </c>
      <c r="E6194" t="s">
        <v>6</v>
      </c>
      <c r="F6194">
        <v>29</v>
      </c>
      <c r="G6194" t="s">
        <v>1</v>
      </c>
      <c r="H6194" t="s">
        <v>17</v>
      </c>
      <c r="I6194" t="s">
        <v>9</v>
      </c>
    </row>
    <row r="6195" spans="1:9">
      <c r="A6195">
        <v>6194</v>
      </c>
      <c r="B6195">
        <v>757</v>
      </c>
      <c r="C6195">
        <v>7</v>
      </c>
      <c r="D6195">
        <v>40</v>
      </c>
      <c r="E6195" t="s">
        <v>6</v>
      </c>
      <c r="F6195">
        <v>24</v>
      </c>
      <c r="G6195" t="s">
        <v>2</v>
      </c>
      <c r="H6195" t="s">
        <v>18</v>
      </c>
      <c r="I6195" t="s">
        <v>22</v>
      </c>
    </row>
    <row r="6196" spans="1:9">
      <c r="A6196">
        <v>6195</v>
      </c>
      <c r="B6196">
        <v>1165</v>
      </c>
      <c r="C6196">
        <v>2</v>
      </c>
      <c r="D6196">
        <v>90</v>
      </c>
      <c r="E6196" t="s">
        <v>6</v>
      </c>
      <c r="F6196">
        <v>27</v>
      </c>
      <c r="G6196" t="s">
        <v>1</v>
      </c>
      <c r="H6196" t="s">
        <v>18</v>
      </c>
      <c r="I6196" t="s">
        <v>9</v>
      </c>
    </row>
    <row r="6197" spans="1:9">
      <c r="A6197">
        <v>6196</v>
      </c>
      <c r="B6197">
        <v>2079</v>
      </c>
      <c r="C6197">
        <v>1</v>
      </c>
      <c r="D6197">
        <v>90</v>
      </c>
      <c r="E6197" t="s">
        <v>6</v>
      </c>
      <c r="F6197">
        <v>37</v>
      </c>
      <c r="G6197" t="s">
        <v>1</v>
      </c>
      <c r="H6197" t="s">
        <v>18</v>
      </c>
      <c r="I6197" t="s">
        <v>8</v>
      </c>
    </row>
    <row r="6198" spans="1:9">
      <c r="A6198">
        <v>6197</v>
      </c>
      <c r="B6198">
        <v>372</v>
      </c>
      <c r="C6198">
        <v>8</v>
      </c>
      <c r="D6198">
        <v>90</v>
      </c>
      <c r="E6198" t="s">
        <v>5</v>
      </c>
      <c r="F6198">
        <v>27</v>
      </c>
      <c r="G6198" t="s">
        <v>2</v>
      </c>
      <c r="H6198" t="s">
        <v>18</v>
      </c>
      <c r="I6198" t="s">
        <v>23</v>
      </c>
    </row>
    <row r="6199" spans="1:9">
      <c r="A6199">
        <v>6198</v>
      </c>
      <c r="B6199">
        <v>1397</v>
      </c>
      <c r="C6199">
        <v>4</v>
      </c>
      <c r="D6199">
        <v>184</v>
      </c>
      <c r="E6199" t="s">
        <v>5</v>
      </c>
      <c r="F6199">
        <v>27</v>
      </c>
      <c r="G6199" t="s">
        <v>1</v>
      </c>
      <c r="H6199" t="s">
        <v>18</v>
      </c>
      <c r="I6199" t="s">
        <v>11</v>
      </c>
    </row>
    <row r="6200" spans="1:9">
      <c r="A6200">
        <v>6199</v>
      </c>
      <c r="B6200">
        <v>613</v>
      </c>
      <c r="C6200">
        <v>4</v>
      </c>
      <c r="D6200">
        <v>144</v>
      </c>
      <c r="E6200" t="s">
        <v>5</v>
      </c>
      <c r="F6200">
        <v>31</v>
      </c>
      <c r="G6200" t="s">
        <v>1</v>
      </c>
      <c r="H6200" t="s">
        <v>18</v>
      </c>
      <c r="I6200" t="s">
        <v>11</v>
      </c>
    </row>
    <row r="6201" spans="1:9">
      <c r="A6201">
        <v>6200</v>
      </c>
      <c r="B6201">
        <v>457</v>
      </c>
      <c r="C6201">
        <v>5</v>
      </c>
      <c r="D6201">
        <v>165</v>
      </c>
      <c r="E6201" t="s">
        <v>6</v>
      </c>
      <c r="F6201">
        <v>22</v>
      </c>
      <c r="G6201" t="s">
        <v>1</v>
      </c>
      <c r="H6201" t="s">
        <v>17</v>
      </c>
      <c r="I6201" t="s">
        <v>12</v>
      </c>
    </row>
    <row r="6202" spans="1:9">
      <c r="A6202">
        <v>6201</v>
      </c>
      <c r="B6202">
        <v>1855</v>
      </c>
      <c r="C6202">
        <v>3</v>
      </c>
      <c r="D6202">
        <v>147</v>
      </c>
      <c r="E6202" t="s">
        <v>5</v>
      </c>
      <c r="F6202">
        <v>20</v>
      </c>
      <c r="G6202" t="s">
        <v>1</v>
      </c>
      <c r="H6202" t="s">
        <v>18</v>
      </c>
      <c r="I6202" t="s">
        <v>10</v>
      </c>
    </row>
    <row r="6203" spans="1:9">
      <c r="A6203">
        <v>6202</v>
      </c>
      <c r="B6203">
        <v>376</v>
      </c>
      <c r="C6203">
        <v>1</v>
      </c>
      <c r="D6203">
        <v>134</v>
      </c>
      <c r="E6203" t="s">
        <v>5</v>
      </c>
      <c r="F6203">
        <v>22</v>
      </c>
      <c r="G6203" t="s">
        <v>1</v>
      </c>
      <c r="H6203" t="s">
        <v>18</v>
      </c>
      <c r="I6203" t="s">
        <v>8</v>
      </c>
    </row>
    <row r="6204" spans="1:9">
      <c r="A6204">
        <v>6203</v>
      </c>
      <c r="B6204">
        <v>19</v>
      </c>
      <c r="C6204">
        <v>6</v>
      </c>
      <c r="D6204">
        <v>90</v>
      </c>
      <c r="E6204" t="s">
        <v>6</v>
      </c>
      <c r="F6204">
        <v>29</v>
      </c>
      <c r="G6204" t="s">
        <v>2</v>
      </c>
      <c r="H6204" t="s">
        <v>18</v>
      </c>
      <c r="I6204" t="s">
        <v>21</v>
      </c>
    </row>
    <row r="6205" spans="1:9">
      <c r="A6205">
        <v>6204</v>
      </c>
      <c r="B6205">
        <v>394</v>
      </c>
      <c r="C6205">
        <v>6</v>
      </c>
      <c r="D6205">
        <v>40</v>
      </c>
      <c r="E6205" t="s">
        <v>5</v>
      </c>
      <c r="F6205">
        <v>30</v>
      </c>
      <c r="G6205" t="s">
        <v>2</v>
      </c>
      <c r="H6205" t="s">
        <v>18</v>
      </c>
      <c r="I6205" t="s">
        <v>21</v>
      </c>
    </row>
    <row r="6206" spans="1:9">
      <c r="A6206">
        <v>6205</v>
      </c>
      <c r="B6206">
        <v>227</v>
      </c>
      <c r="C6206">
        <v>5</v>
      </c>
      <c r="D6206">
        <v>159</v>
      </c>
      <c r="E6206" t="s">
        <v>5</v>
      </c>
      <c r="F6206">
        <v>45</v>
      </c>
      <c r="G6206" t="s">
        <v>1</v>
      </c>
      <c r="H6206" t="s">
        <v>18</v>
      </c>
      <c r="I6206" t="s">
        <v>12</v>
      </c>
    </row>
    <row r="6207" spans="1:9">
      <c r="A6207">
        <v>6206</v>
      </c>
      <c r="B6207">
        <v>2082</v>
      </c>
      <c r="C6207">
        <v>4</v>
      </c>
      <c r="D6207">
        <v>169</v>
      </c>
      <c r="E6207" t="s">
        <v>6</v>
      </c>
      <c r="F6207">
        <v>23</v>
      </c>
      <c r="G6207" t="s">
        <v>1</v>
      </c>
      <c r="H6207" t="s">
        <v>18</v>
      </c>
      <c r="I6207" t="s">
        <v>11</v>
      </c>
    </row>
    <row r="6208" spans="1:9">
      <c r="A6208">
        <v>6207</v>
      </c>
      <c r="B6208">
        <v>1493</v>
      </c>
      <c r="C6208">
        <v>2</v>
      </c>
      <c r="D6208">
        <v>170</v>
      </c>
      <c r="E6208" t="s">
        <v>5</v>
      </c>
      <c r="F6208">
        <v>35</v>
      </c>
      <c r="G6208" t="s">
        <v>1</v>
      </c>
      <c r="H6208" t="s">
        <v>18</v>
      </c>
      <c r="I6208" t="s">
        <v>9</v>
      </c>
    </row>
    <row r="6209" spans="1:9">
      <c r="A6209">
        <v>6208</v>
      </c>
      <c r="B6209">
        <v>1153</v>
      </c>
      <c r="C6209">
        <v>8</v>
      </c>
      <c r="D6209">
        <v>40</v>
      </c>
      <c r="E6209" t="s">
        <v>5</v>
      </c>
      <c r="F6209">
        <v>33</v>
      </c>
      <c r="G6209" t="s">
        <v>2</v>
      </c>
      <c r="H6209" t="s">
        <v>18</v>
      </c>
      <c r="I6209" t="s">
        <v>23</v>
      </c>
    </row>
    <row r="6210" spans="1:9">
      <c r="A6210">
        <v>6209</v>
      </c>
      <c r="B6210">
        <v>1075</v>
      </c>
      <c r="C6210">
        <v>1</v>
      </c>
      <c r="D6210">
        <v>197</v>
      </c>
      <c r="E6210" t="s">
        <v>5</v>
      </c>
      <c r="F6210">
        <v>24</v>
      </c>
      <c r="G6210" t="s">
        <v>1</v>
      </c>
      <c r="H6210" t="s">
        <v>18</v>
      </c>
      <c r="I6210" t="s">
        <v>8</v>
      </c>
    </row>
    <row r="6211" spans="1:9">
      <c r="A6211">
        <v>6210</v>
      </c>
      <c r="B6211">
        <v>698</v>
      </c>
      <c r="C6211">
        <v>9</v>
      </c>
      <c r="D6211">
        <v>380</v>
      </c>
      <c r="E6211" t="s">
        <v>5</v>
      </c>
      <c r="F6211">
        <v>24</v>
      </c>
      <c r="G6211" t="s">
        <v>2</v>
      </c>
      <c r="H6211" t="s">
        <v>18</v>
      </c>
      <c r="I6211" t="s">
        <v>24</v>
      </c>
    </row>
    <row r="6212" spans="1:9">
      <c r="A6212">
        <v>6211</v>
      </c>
      <c r="B6212">
        <v>50</v>
      </c>
      <c r="C6212">
        <v>3</v>
      </c>
      <c r="D6212">
        <v>206</v>
      </c>
      <c r="E6212" t="s">
        <v>5</v>
      </c>
      <c r="F6212">
        <v>34</v>
      </c>
      <c r="G6212" t="s">
        <v>1</v>
      </c>
      <c r="H6212" t="s">
        <v>17</v>
      </c>
      <c r="I6212" t="s">
        <v>10</v>
      </c>
    </row>
    <row r="6213" spans="1:9">
      <c r="A6213">
        <v>6212</v>
      </c>
      <c r="B6213">
        <v>1360</v>
      </c>
      <c r="C6213">
        <v>6</v>
      </c>
      <c r="D6213">
        <v>287</v>
      </c>
      <c r="E6213" t="s">
        <v>5</v>
      </c>
      <c r="F6213">
        <v>21</v>
      </c>
      <c r="G6213" t="s">
        <v>2</v>
      </c>
      <c r="H6213" t="s">
        <v>18</v>
      </c>
      <c r="I6213" t="s">
        <v>21</v>
      </c>
    </row>
    <row r="6214" spans="1:9">
      <c r="A6214">
        <v>6213</v>
      </c>
      <c r="B6214">
        <v>1124</v>
      </c>
      <c r="C6214">
        <v>8</v>
      </c>
      <c r="D6214">
        <v>40</v>
      </c>
      <c r="E6214" t="s">
        <v>5</v>
      </c>
      <c r="F6214">
        <v>25</v>
      </c>
      <c r="G6214" t="s">
        <v>2</v>
      </c>
      <c r="H6214" t="s">
        <v>18</v>
      </c>
      <c r="I6214" t="s">
        <v>23</v>
      </c>
    </row>
    <row r="6215" spans="1:9">
      <c r="A6215">
        <v>6214</v>
      </c>
      <c r="B6215">
        <v>1275</v>
      </c>
      <c r="C6215">
        <v>1</v>
      </c>
      <c r="D6215">
        <v>130</v>
      </c>
      <c r="E6215" t="s">
        <v>5</v>
      </c>
      <c r="F6215">
        <v>29</v>
      </c>
      <c r="G6215" t="s">
        <v>1</v>
      </c>
      <c r="H6215" t="s">
        <v>18</v>
      </c>
      <c r="I6215" t="s">
        <v>8</v>
      </c>
    </row>
    <row r="6216" spans="1:9">
      <c r="A6216">
        <v>6215</v>
      </c>
      <c r="B6216">
        <v>1239</v>
      </c>
      <c r="C6216">
        <v>5</v>
      </c>
      <c r="D6216">
        <v>116</v>
      </c>
      <c r="E6216" t="s">
        <v>5</v>
      </c>
      <c r="F6216">
        <v>29</v>
      </c>
      <c r="G6216" t="s">
        <v>1</v>
      </c>
      <c r="H6216" t="s">
        <v>18</v>
      </c>
      <c r="I6216" t="s">
        <v>12</v>
      </c>
    </row>
    <row r="6217" spans="1:9">
      <c r="A6217">
        <v>6216</v>
      </c>
      <c r="B6217">
        <v>81</v>
      </c>
      <c r="C6217">
        <v>8</v>
      </c>
      <c r="D6217">
        <v>330</v>
      </c>
      <c r="E6217" t="s">
        <v>5</v>
      </c>
      <c r="F6217">
        <v>18</v>
      </c>
      <c r="G6217" t="s">
        <v>2</v>
      </c>
      <c r="H6217" t="s">
        <v>17</v>
      </c>
      <c r="I6217" t="s">
        <v>23</v>
      </c>
    </row>
    <row r="6218" spans="1:9">
      <c r="A6218">
        <v>6217</v>
      </c>
      <c r="B6218">
        <v>1425</v>
      </c>
      <c r="C6218">
        <v>2</v>
      </c>
      <c r="D6218">
        <v>175</v>
      </c>
      <c r="E6218" t="s">
        <v>5</v>
      </c>
      <c r="F6218">
        <v>28</v>
      </c>
      <c r="G6218" t="s">
        <v>1</v>
      </c>
      <c r="H6218" t="s">
        <v>18</v>
      </c>
      <c r="I6218" t="s">
        <v>9</v>
      </c>
    </row>
    <row r="6219" spans="1:9">
      <c r="A6219">
        <v>6218</v>
      </c>
      <c r="B6219">
        <v>566</v>
      </c>
      <c r="C6219">
        <v>2</v>
      </c>
      <c r="D6219">
        <v>80</v>
      </c>
      <c r="E6219" t="s">
        <v>6</v>
      </c>
      <c r="F6219">
        <v>32</v>
      </c>
      <c r="G6219" t="s">
        <v>1</v>
      </c>
      <c r="H6219" t="s">
        <v>18</v>
      </c>
      <c r="I6219" t="s">
        <v>9</v>
      </c>
    </row>
    <row r="6220" spans="1:9">
      <c r="A6220">
        <v>6219</v>
      </c>
      <c r="B6220">
        <v>1898</v>
      </c>
      <c r="C6220">
        <v>2</v>
      </c>
      <c r="D6220">
        <v>153</v>
      </c>
      <c r="E6220" t="s">
        <v>6</v>
      </c>
      <c r="F6220">
        <v>18</v>
      </c>
      <c r="G6220" t="s">
        <v>1</v>
      </c>
      <c r="H6220" t="s">
        <v>17</v>
      </c>
      <c r="I6220" t="s">
        <v>9</v>
      </c>
    </row>
    <row r="6221" spans="1:9">
      <c r="A6221">
        <v>6220</v>
      </c>
      <c r="B6221">
        <v>14</v>
      </c>
      <c r="C6221">
        <v>5</v>
      </c>
      <c r="D6221">
        <v>90</v>
      </c>
      <c r="E6221" t="s">
        <v>5</v>
      </c>
      <c r="F6221">
        <v>25</v>
      </c>
      <c r="G6221" t="s">
        <v>1</v>
      </c>
      <c r="H6221" t="s">
        <v>18</v>
      </c>
      <c r="I6221" t="s">
        <v>12</v>
      </c>
    </row>
    <row r="6222" spans="1:9">
      <c r="A6222">
        <v>6221</v>
      </c>
      <c r="B6222">
        <v>290</v>
      </c>
      <c r="C6222">
        <v>3</v>
      </c>
      <c r="D6222">
        <v>198</v>
      </c>
      <c r="E6222" t="s">
        <v>5</v>
      </c>
      <c r="F6222">
        <v>28</v>
      </c>
      <c r="G6222" t="s">
        <v>1</v>
      </c>
      <c r="H6222" t="s">
        <v>18</v>
      </c>
      <c r="I6222" t="s">
        <v>10</v>
      </c>
    </row>
    <row r="6223" spans="1:9">
      <c r="A6223">
        <v>6222</v>
      </c>
      <c r="B6223">
        <v>1153</v>
      </c>
      <c r="C6223">
        <v>4</v>
      </c>
      <c r="D6223">
        <v>90</v>
      </c>
      <c r="E6223" t="s">
        <v>5</v>
      </c>
      <c r="F6223">
        <v>33</v>
      </c>
      <c r="G6223" t="s">
        <v>1</v>
      </c>
      <c r="H6223" t="s">
        <v>18</v>
      </c>
      <c r="I6223" t="s">
        <v>11</v>
      </c>
    </row>
    <row r="6224" spans="1:9">
      <c r="A6224">
        <v>6223</v>
      </c>
      <c r="B6224">
        <v>630</v>
      </c>
      <c r="C6224">
        <v>1</v>
      </c>
      <c r="D6224">
        <v>206</v>
      </c>
      <c r="E6224" t="s">
        <v>6</v>
      </c>
      <c r="F6224">
        <v>26</v>
      </c>
      <c r="G6224" t="s">
        <v>1</v>
      </c>
      <c r="H6224" t="s">
        <v>17</v>
      </c>
      <c r="I6224" t="s">
        <v>8</v>
      </c>
    </row>
    <row r="6225" spans="1:9">
      <c r="A6225">
        <v>6224</v>
      </c>
      <c r="B6225">
        <v>1603</v>
      </c>
      <c r="C6225">
        <v>5</v>
      </c>
      <c r="D6225">
        <v>173</v>
      </c>
      <c r="E6225" t="s">
        <v>6</v>
      </c>
      <c r="F6225">
        <v>29</v>
      </c>
      <c r="G6225" t="s">
        <v>1</v>
      </c>
      <c r="H6225" t="s">
        <v>17</v>
      </c>
      <c r="I6225" t="s">
        <v>12</v>
      </c>
    </row>
    <row r="6226" spans="1:9">
      <c r="A6226">
        <v>6225</v>
      </c>
      <c r="B6226">
        <v>1224</v>
      </c>
      <c r="C6226">
        <v>6</v>
      </c>
      <c r="D6226">
        <v>205</v>
      </c>
      <c r="E6226" t="s">
        <v>5</v>
      </c>
      <c r="F6226">
        <v>23</v>
      </c>
      <c r="G6226" t="s">
        <v>2</v>
      </c>
      <c r="H6226" t="s">
        <v>18</v>
      </c>
      <c r="I6226" t="s">
        <v>21</v>
      </c>
    </row>
    <row r="6227" spans="1:9">
      <c r="A6227">
        <v>6226</v>
      </c>
      <c r="B6227">
        <v>852</v>
      </c>
      <c r="C6227">
        <v>4</v>
      </c>
      <c r="D6227">
        <v>90</v>
      </c>
      <c r="E6227" t="s">
        <v>6</v>
      </c>
      <c r="F6227">
        <v>26</v>
      </c>
      <c r="G6227" t="s">
        <v>1</v>
      </c>
      <c r="H6227" t="s">
        <v>18</v>
      </c>
      <c r="I6227" t="s">
        <v>11</v>
      </c>
    </row>
    <row r="6228" spans="1:9">
      <c r="A6228">
        <v>6227</v>
      </c>
      <c r="B6228">
        <v>1201</v>
      </c>
      <c r="C6228">
        <v>2</v>
      </c>
      <c r="D6228">
        <v>81</v>
      </c>
      <c r="E6228" t="s">
        <v>6</v>
      </c>
      <c r="F6228">
        <v>30</v>
      </c>
      <c r="G6228" t="s">
        <v>1</v>
      </c>
      <c r="H6228" t="s">
        <v>18</v>
      </c>
      <c r="I6228" t="s">
        <v>9</v>
      </c>
    </row>
    <row r="6229" spans="1:9">
      <c r="A6229">
        <v>6228</v>
      </c>
      <c r="B6229">
        <v>437</v>
      </c>
      <c r="C6229">
        <v>6</v>
      </c>
      <c r="D6229">
        <v>90</v>
      </c>
      <c r="E6229" t="s">
        <v>6</v>
      </c>
      <c r="F6229">
        <v>24</v>
      </c>
      <c r="G6229" t="s">
        <v>2</v>
      </c>
      <c r="H6229" t="s">
        <v>18</v>
      </c>
      <c r="I6229" t="s">
        <v>21</v>
      </c>
    </row>
    <row r="6230" spans="1:9">
      <c r="A6230">
        <v>6229</v>
      </c>
      <c r="B6230">
        <v>1910</v>
      </c>
      <c r="C6230">
        <v>4</v>
      </c>
      <c r="D6230">
        <v>136</v>
      </c>
      <c r="E6230" t="s">
        <v>5</v>
      </c>
      <c r="F6230">
        <v>35</v>
      </c>
      <c r="G6230" t="s">
        <v>1</v>
      </c>
      <c r="H6230" t="s">
        <v>18</v>
      </c>
      <c r="I6230" t="s">
        <v>11</v>
      </c>
    </row>
    <row r="6231" spans="1:9">
      <c r="A6231">
        <v>6230</v>
      </c>
      <c r="B6231">
        <v>397</v>
      </c>
      <c r="C6231">
        <v>1</v>
      </c>
      <c r="D6231">
        <v>172</v>
      </c>
      <c r="E6231" t="s">
        <v>5</v>
      </c>
      <c r="F6231">
        <v>26</v>
      </c>
      <c r="G6231" t="s">
        <v>1</v>
      </c>
      <c r="H6231" t="s">
        <v>17</v>
      </c>
      <c r="I6231" t="s">
        <v>8</v>
      </c>
    </row>
    <row r="6232" spans="1:9">
      <c r="A6232">
        <v>6231</v>
      </c>
      <c r="B6232">
        <v>345</v>
      </c>
      <c r="C6232">
        <v>8</v>
      </c>
      <c r="D6232">
        <v>40</v>
      </c>
      <c r="E6232" t="s">
        <v>5</v>
      </c>
      <c r="F6232">
        <v>20</v>
      </c>
      <c r="G6232" t="s">
        <v>2</v>
      </c>
      <c r="H6232" t="s">
        <v>18</v>
      </c>
      <c r="I6232" t="s">
        <v>23</v>
      </c>
    </row>
    <row r="6233" spans="1:9">
      <c r="A6233">
        <v>6232</v>
      </c>
      <c r="B6233">
        <v>1994</v>
      </c>
      <c r="C6233">
        <v>2</v>
      </c>
      <c r="D6233">
        <v>182</v>
      </c>
      <c r="E6233" t="s">
        <v>5</v>
      </c>
      <c r="F6233">
        <v>34</v>
      </c>
      <c r="G6233" t="s">
        <v>1</v>
      </c>
      <c r="H6233" t="s">
        <v>18</v>
      </c>
      <c r="I6233" t="s">
        <v>9</v>
      </c>
    </row>
    <row r="6234" spans="1:9">
      <c r="A6234">
        <v>6233</v>
      </c>
      <c r="B6234">
        <v>639</v>
      </c>
      <c r="C6234">
        <v>7</v>
      </c>
      <c r="D6234">
        <v>90</v>
      </c>
      <c r="E6234" t="s">
        <v>6</v>
      </c>
      <c r="F6234">
        <v>27</v>
      </c>
      <c r="G6234" t="s">
        <v>2</v>
      </c>
      <c r="H6234" t="s">
        <v>18</v>
      </c>
      <c r="I6234" t="s">
        <v>22</v>
      </c>
    </row>
    <row r="6235" spans="1:9">
      <c r="A6235">
        <v>6234</v>
      </c>
      <c r="B6235">
        <v>1658</v>
      </c>
      <c r="C6235">
        <v>9</v>
      </c>
      <c r="D6235">
        <v>211</v>
      </c>
      <c r="E6235" t="s">
        <v>6</v>
      </c>
      <c r="F6235">
        <v>19</v>
      </c>
      <c r="G6235" t="s">
        <v>2</v>
      </c>
      <c r="H6235" t="s">
        <v>18</v>
      </c>
      <c r="I6235" t="s">
        <v>24</v>
      </c>
    </row>
    <row r="6236" spans="1:9">
      <c r="A6236">
        <v>6235</v>
      </c>
      <c r="B6236">
        <v>1139</v>
      </c>
      <c r="C6236">
        <v>3</v>
      </c>
      <c r="D6236">
        <v>181</v>
      </c>
      <c r="E6236" t="s">
        <v>6</v>
      </c>
      <c r="F6236">
        <v>20</v>
      </c>
      <c r="G6236" t="s">
        <v>1</v>
      </c>
      <c r="H6236" t="s">
        <v>18</v>
      </c>
      <c r="I6236" t="s">
        <v>10</v>
      </c>
    </row>
    <row r="6237" spans="1:9">
      <c r="A6237">
        <v>6236</v>
      </c>
      <c r="B6237">
        <v>1926</v>
      </c>
      <c r="C6237">
        <v>8</v>
      </c>
      <c r="D6237">
        <v>40</v>
      </c>
      <c r="E6237" t="s">
        <v>5</v>
      </c>
      <c r="F6237">
        <v>37</v>
      </c>
      <c r="G6237" t="s">
        <v>2</v>
      </c>
      <c r="H6237" t="s">
        <v>18</v>
      </c>
      <c r="I6237" t="s">
        <v>23</v>
      </c>
    </row>
    <row r="6238" spans="1:9">
      <c r="A6238">
        <v>6237</v>
      </c>
      <c r="B6238">
        <v>1935</v>
      </c>
      <c r="C6238">
        <v>5</v>
      </c>
      <c r="D6238">
        <v>195</v>
      </c>
      <c r="E6238" t="s">
        <v>5</v>
      </c>
      <c r="F6238">
        <v>32</v>
      </c>
      <c r="G6238" t="s">
        <v>1</v>
      </c>
      <c r="H6238" t="s">
        <v>18</v>
      </c>
      <c r="I6238" t="s">
        <v>12</v>
      </c>
    </row>
    <row r="6239" spans="1:9">
      <c r="A6239">
        <v>6238</v>
      </c>
      <c r="B6239">
        <v>718</v>
      </c>
      <c r="C6239">
        <v>3</v>
      </c>
      <c r="D6239">
        <v>185</v>
      </c>
      <c r="E6239" t="s">
        <v>5</v>
      </c>
      <c r="F6239">
        <v>31</v>
      </c>
      <c r="G6239" t="s">
        <v>1</v>
      </c>
      <c r="H6239" t="s">
        <v>18</v>
      </c>
      <c r="I6239" t="s">
        <v>10</v>
      </c>
    </row>
    <row r="6240" spans="1:9">
      <c r="A6240">
        <v>6239</v>
      </c>
      <c r="B6240">
        <v>339</v>
      </c>
      <c r="C6240">
        <v>3</v>
      </c>
      <c r="D6240">
        <v>90</v>
      </c>
      <c r="E6240" t="s">
        <v>5</v>
      </c>
      <c r="F6240">
        <v>20</v>
      </c>
      <c r="G6240" t="s">
        <v>1</v>
      </c>
      <c r="H6240" t="s">
        <v>18</v>
      </c>
      <c r="I6240" t="s">
        <v>10</v>
      </c>
    </row>
    <row r="6241" spans="1:9">
      <c r="A6241">
        <v>6240</v>
      </c>
      <c r="B6241">
        <v>1699</v>
      </c>
      <c r="C6241">
        <v>5</v>
      </c>
      <c r="D6241">
        <v>175</v>
      </c>
      <c r="E6241" t="s">
        <v>5</v>
      </c>
      <c r="F6241">
        <v>20</v>
      </c>
      <c r="G6241" t="s">
        <v>1</v>
      </c>
      <c r="H6241" t="s">
        <v>18</v>
      </c>
      <c r="I6241" t="s">
        <v>12</v>
      </c>
    </row>
    <row r="6242" spans="1:9">
      <c r="A6242">
        <v>6241</v>
      </c>
      <c r="B6242">
        <v>2070</v>
      </c>
      <c r="C6242">
        <v>1</v>
      </c>
      <c r="D6242">
        <v>213</v>
      </c>
      <c r="E6242" t="s">
        <v>6</v>
      </c>
      <c r="F6242">
        <v>32</v>
      </c>
      <c r="G6242" t="s">
        <v>1</v>
      </c>
      <c r="H6242" t="s">
        <v>18</v>
      </c>
      <c r="I6242" t="s">
        <v>8</v>
      </c>
    </row>
    <row r="6243" spans="1:9">
      <c r="A6243">
        <v>6242</v>
      </c>
      <c r="B6243">
        <v>1428</v>
      </c>
      <c r="C6243">
        <v>7</v>
      </c>
      <c r="D6243">
        <v>181</v>
      </c>
      <c r="E6243" t="s">
        <v>5</v>
      </c>
      <c r="F6243">
        <v>30</v>
      </c>
      <c r="G6243" t="s">
        <v>2</v>
      </c>
      <c r="H6243" t="s">
        <v>18</v>
      </c>
      <c r="I6243" t="s">
        <v>22</v>
      </c>
    </row>
    <row r="6244" spans="1:9">
      <c r="A6244">
        <v>6243</v>
      </c>
      <c r="B6244">
        <v>1395</v>
      </c>
      <c r="C6244">
        <v>2</v>
      </c>
      <c r="D6244">
        <v>250</v>
      </c>
      <c r="E6244" t="s">
        <v>5</v>
      </c>
      <c r="F6244">
        <v>31</v>
      </c>
      <c r="G6244" t="s">
        <v>1</v>
      </c>
      <c r="H6244" t="s">
        <v>18</v>
      </c>
      <c r="I6244" t="s">
        <v>9</v>
      </c>
    </row>
    <row r="6245" spans="1:9">
      <c r="A6245">
        <v>6244</v>
      </c>
      <c r="B6245">
        <v>1349</v>
      </c>
      <c r="C6245">
        <v>2</v>
      </c>
      <c r="D6245">
        <v>185</v>
      </c>
      <c r="E6245" t="s">
        <v>6</v>
      </c>
      <c r="F6245">
        <v>35</v>
      </c>
      <c r="G6245" t="s">
        <v>1</v>
      </c>
      <c r="H6245" t="s">
        <v>18</v>
      </c>
      <c r="I6245" t="s">
        <v>9</v>
      </c>
    </row>
    <row r="6246" spans="1:9">
      <c r="A6246">
        <v>6245</v>
      </c>
      <c r="B6246">
        <v>809</v>
      </c>
      <c r="C6246">
        <v>3</v>
      </c>
      <c r="D6246">
        <v>178</v>
      </c>
      <c r="E6246" t="s">
        <v>5</v>
      </c>
      <c r="F6246">
        <v>32</v>
      </c>
      <c r="G6246" t="s">
        <v>1</v>
      </c>
      <c r="H6246" t="s">
        <v>18</v>
      </c>
      <c r="I6246" t="s">
        <v>10</v>
      </c>
    </row>
    <row r="6247" spans="1:9">
      <c r="A6247">
        <v>6246</v>
      </c>
      <c r="B6247">
        <v>1129</v>
      </c>
      <c r="C6247">
        <v>1</v>
      </c>
      <c r="D6247">
        <v>131</v>
      </c>
      <c r="E6247" t="s">
        <v>6</v>
      </c>
      <c r="F6247">
        <v>32</v>
      </c>
      <c r="G6247" t="s">
        <v>1</v>
      </c>
      <c r="H6247" t="s">
        <v>18</v>
      </c>
      <c r="I6247" t="s">
        <v>8</v>
      </c>
    </row>
    <row r="6248" spans="1:9">
      <c r="A6248">
        <v>6247</v>
      </c>
      <c r="B6248">
        <v>587</v>
      </c>
      <c r="C6248">
        <v>5</v>
      </c>
      <c r="D6248">
        <v>243</v>
      </c>
      <c r="E6248" t="s">
        <v>6</v>
      </c>
      <c r="F6248">
        <v>32</v>
      </c>
      <c r="G6248" t="s">
        <v>1</v>
      </c>
      <c r="H6248" t="s">
        <v>18</v>
      </c>
      <c r="I6248" t="s">
        <v>12</v>
      </c>
    </row>
    <row r="6249" spans="1:9">
      <c r="A6249">
        <v>6248</v>
      </c>
      <c r="B6249">
        <v>2011</v>
      </c>
      <c r="C6249">
        <v>4</v>
      </c>
      <c r="D6249">
        <v>89</v>
      </c>
      <c r="E6249" t="s">
        <v>6</v>
      </c>
      <c r="F6249">
        <v>23</v>
      </c>
      <c r="G6249" t="s">
        <v>1</v>
      </c>
      <c r="H6249" t="s">
        <v>18</v>
      </c>
      <c r="I6249" t="s">
        <v>11</v>
      </c>
    </row>
    <row r="6250" spans="1:9">
      <c r="A6250">
        <v>6249</v>
      </c>
      <c r="B6250">
        <v>938</v>
      </c>
      <c r="C6250">
        <v>2</v>
      </c>
      <c r="D6250">
        <v>144</v>
      </c>
      <c r="E6250" t="s">
        <v>5</v>
      </c>
      <c r="F6250">
        <v>35</v>
      </c>
      <c r="G6250" t="s">
        <v>1</v>
      </c>
      <c r="H6250" t="s">
        <v>18</v>
      </c>
      <c r="I6250" t="s">
        <v>9</v>
      </c>
    </row>
    <row r="6251" spans="1:9">
      <c r="A6251">
        <v>6250</v>
      </c>
      <c r="B6251">
        <v>511</v>
      </c>
      <c r="C6251">
        <v>5</v>
      </c>
      <c r="D6251">
        <v>104</v>
      </c>
      <c r="E6251" t="s">
        <v>6</v>
      </c>
      <c r="F6251">
        <v>35</v>
      </c>
      <c r="G6251" t="s">
        <v>1</v>
      </c>
      <c r="H6251" t="s">
        <v>18</v>
      </c>
      <c r="I6251" t="s">
        <v>12</v>
      </c>
    </row>
    <row r="6252" spans="1:9">
      <c r="A6252">
        <v>6251</v>
      </c>
      <c r="B6252">
        <v>573</v>
      </c>
      <c r="C6252">
        <v>5</v>
      </c>
      <c r="D6252">
        <v>90</v>
      </c>
      <c r="E6252" t="s">
        <v>5</v>
      </c>
      <c r="F6252">
        <v>27</v>
      </c>
      <c r="G6252" t="s">
        <v>1</v>
      </c>
      <c r="H6252" t="s">
        <v>18</v>
      </c>
      <c r="I6252" t="s">
        <v>12</v>
      </c>
    </row>
    <row r="6253" spans="1:9">
      <c r="A6253">
        <v>6252</v>
      </c>
      <c r="B6253">
        <v>192</v>
      </c>
      <c r="C6253">
        <v>9</v>
      </c>
      <c r="D6253">
        <v>40</v>
      </c>
      <c r="E6253" t="s">
        <v>5</v>
      </c>
      <c r="F6253">
        <v>29</v>
      </c>
      <c r="G6253" t="s">
        <v>2</v>
      </c>
      <c r="H6253" t="s">
        <v>18</v>
      </c>
      <c r="I6253" t="s">
        <v>24</v>
      </c>
    </row>
    <row r="6254" spans="1:9">
      <c r="A6254">
        <v>6253</v>
      </c>
      <c r="B6254">
        <v>643</v>
      </c>
      <c r="C6254">
        <v>5</v>
      </c>
      <c r="D6254">
        <v>90</v>
      </c>
      <c r="E6254" t="s">
        <v>6</v>
      </c>
      <c r="F6254">
        <v>24</v>
      </c>
      <c r="G6254" t="s">
        <v>1</v>
      </c>
      <c r="H6254" t="s">
        <v>18</v>
      </c>
      <c r="I6254" t="s">
        <v>12</v>
      </c>
    </row>
    <row r="6255" spans="1:9">
      <c r="A6255">
        <v>6254</v>
      </c>
      <c r="B6255">
        <v>2063</v>
      </c>
      <c r="C6255">
        <v>6</v>
      </c>
      <c r="D6255">
        <v>40</v>
      </c>
      <c r="E6255" t="s">
        <v>6</v>
      </c>
      <c r="F6255">
        <v>22</v>
      </c>
      <c r="G6255" t="s">
        <v>2</v>
      </c>
      <c r="H6255" t="s">
        <v>18</v>
      </c>
      <c r="I6255" t="s">
        <v>21</v>
      </c>
    </row>
    <row r="6256" spans="1:9">
      <c r="A6256">
        <v>6255</v>
      </c>
      <c r="B6256">
        <v>2059</v>
      </c>
      <c r="C6256">
        <v>7</v>
      </c>
      <c r="D6256">
        <v>362</v>
      </c>
      <c r="E6256" t="s">
        <v>6</v>
      </c>
      <c r="F6256">
        <v>35</v>
      </c>
      <c r="G6256" t="s">
        <v>2</v>
      </c>
      <c r="H6256" t="s">
        <v>17</v>
      </c>
      <c r="I6256" t="s">
        <v>22</v>
      </c>
    </row>
    <row r="6257" spans="1:9">
      <c r="A6257">
        <v>6256</v>
      </c>
      <c r="B6257">
        <v>249</v>
      </c>
      <c r="C6257">
        <v>8</v>
      </c>
      <c r="D6257">
        <v>40</v>
      </c>
      <c r="E6257" t="s">
        <v>6</v>
      </c>
      <c r="F6257">
        <v>22</v>
      </c>
      <c r="G6257" t="s">
        <v>2</v>
      </c>
      <c r="H6257" t="s">
        <v>18</v>
      </c>
      <c r="I6257" t="s">
        <v>23</v>
      </c>
    </row>
    <row r="6258" spans="1:9">
      <c r="A6258">
        <v>6257</v>
      </c>
      <c r="B6258">
        <v>1714</v>
      </c>
      <c r="C6258">
        <v>2</v>
      </c>
      <c r="D6258">
        <v>150</v>
      </c>
      <c r="E6258" t="s">
        <v>6</v>
      </c>
      <c r="F6258">
        <v>28</v>
      </c>
      <c r="G6258" t="s">
        <v>1</v>
      </c>
      <c r="H6258" t="s">
        <v>17</v>
      </c>
      <c r="I6258" t="s">
        <v>9</v>
      </c>
    </row>
    <row r="6259" spans="1:9">
      <c r="A6259">
        <v>6258</v>
      </c>
      <c r="B6259">
        <v>55</v>
      </c>
      <c r="C6259">
        <v>4</v>
      </c>
      <c r="D6259">
        <v>90</v>
      </c>
      <c r="E6259" t="s">
        <v>6</v>
      </c>
      <c r="F6259">
        <v>33</v>
      </c>
      <c r="G6259" t="s">
        <v>1</v>
      </c>
      <c r="H6259" t="s">
        <v>18</v>
      </c>
      <c r="I6259" t="s">
        <v>11</v>
      </c>
    </row>
    <row r="6260" spans="1:9">
      <c r="A6260">
        <v>6259</v>
      </c>
      <c r="B6260">
        <v>288</v>
      </c>
      <c r="C6260">
        <v>3</v>
      </c>
      <c r="D6260">
        <v>226</v>
      </c>
      <c r="E6260" t="s">
        <v>5</v>
      </c>
      <c r="F6260">
        <v>28</v>
      </c>
      <c r="G6260" t="s">
        <v>1</v>
      </c>
      <c r="H6260" t="s">
        <v>17</v>
      </c>
      <c r="I6260" t="s">
        <v>10</v>
      </c>
    </row>
    <row r="6261" spans="1:9">
      <c r="A6261">
        <v>6260</v>
      </c>
      <c r="B6261">
        <v>657</v>
      </c>
      <c r="C6261">
        <v>8</v>
      </c>
      <c r="D6261">
        <v>164</v>
      </c>
      <c r="E6261" t="s">
        <v>6</v>
      </c>
      <c r="F6261">
        <v>33</v>
      </c>
      <c r="G6261" t="s">
        <v>2</v>
      </c>
      <c r="H6261" t="s">
        <v>18</v>
      </c>
      <c r="I6261" t="s">
        <v>23</v>
      </c>
    </row>
    <row r="6262" spans="1:9">
      <c r="A6262">
        <v>6261</v>
      </c>
      <c r="B6262">
        <v>534</v>
      </c>
      <c r="C6262">
        <v>9</v>
      </c>
      <c r="D6262">
        <v>90</v>
      </c>
      <c r="E6262" t="s">
        <v>6</v>
      </c>
      <c r="F6262">
        <v>32</v>
      </c>
      <c r="G6262" t="s">
        <v>2</v>
      </c>
      <c r="H6262" t="s">
        <v>18</v>
      </c>
      <c r="I6262" t="s">
        <v>24</v>
      </c>
    </row>
    <row r="6263" spans="1:9">
      <c r="A6263">
        <v>6262</v>
      </c>
      <c r="B6263">
        <v>1402</v>
      </c>
      <c r="C6263">
        <v>7</v>
      </c>
      <c r="D6263">
        <v>40</v>
      </c>
      <c r="E6263" t="s">
        <v>5</v>
      </c>
      <c r="F6263">
        <v>30</v>
      </c>
      <c r="G6263" t="s">
        <v>2</v>
      </c>
      <c r="H6263" t="s">
        <v>18</v>
      </c>
      <c r="I6263" t="s">
        <v>22</v>
      </c>
    </row>
    <row r="6264" spans="1:9">
      <c r="A6264">
        <v>6263</v>
      </c>
      <c r="B6264">
        <v>1040</v>
      </c>
      <c r="C6264">
        <v>2</v>
      </c>
      <c r="D6264">
        <v>153</v>
      </c>
      <c r="E6264" t="s">
        <v>6</v>
      </c>
      <c r="F6264">
        <v>40</v>
      </c>
      <c r="G6264" t="s">
        <v>1</v>
      </c>
      <c r="H6264" t="s">
        <v>17</v>
      </c>
      <c r="I6264" t="s">
        <v>9</v>
      </c>
    </row>
    <row r="6265" spans="1:9">
      <c r="A6265">
        <v>6264</v>
      </c>
      <c r="B6265">
        <v>1220</v>
      </c>
      <c r="C6265">
        <v>6</v>
      </c>
      <c r="D6265">
        <v>248</v>
      </c>
      <c r="E6265" t="s">
        <v>6</v>
      </c>
      <c r="F6265">
        <v>18</v>
      </c>
      <c r="G6265" t="s">
        <v>2</v>
      </c>
      <c r="H6265" t="s">
        <v>18</v>
      </c>
      <c r="I6265" t="s">
        <v>21</v>
      </c>
    </row>
    <row r="6266" spans="1:9">
      <c r="A6266">
        <v>6265</v>
      </c>
      <c r="B6266">
        <v>270</v>
      </c>
      <c r="C6266">
        <v>1</v>
      </c>
      <c r="D6266">
        <v>90</v>
      </c>
      <c r="E6266" t="s">
        <v>5</v>
      </c>
      <c r="F6266">
        <v>35</v>
      </c>
      <c r="G6266" t="s">
        <v>1</v>
      </c>
      <c r="H6266" t="s">
        <v>18</v>
      </c>
      <c r="I6266" t="s">
        <v>8</v>
      </c>
    </row>
    <row r="6267" spans="1:9">
      <c r="A6267">
        <v>6266</v>
      </c>
      <c r="B6267">
        <v>1901</v>
      </c>
      <c r="C6267">
        <v>2</v>
      </c>
      <c r="D6267">
        <v>174</v>
      </c>
      <c r="E6267" t="s">
        <v>5</v>
      </c>
      <c r="F6267">
        <v>19</v>
      </c>
      <c r="G6267" t="s">
        <v>1</v>
      </c>
      <c r="H6267" t="s">
        <v>18</v>
      </c>
      <c r="I6267" t="s">
        <v>9</v>
      </c>
    </row>
    <row r="6268" spans="1:9">
      <c r="A6268">
        <v>6267</v>
      </c>
      <c r="B6268">
        <v>1241</v>
      </c>
      <c r="C6268">
        <v>8</v>
      </c>
      <c r="D6268">
        <v>40</v>
      </c>
      <c r="E6268" t="s">
        <v>5</v>
      </c>
      <c r="F6268">
        <v>31</v>
      </c>
      <c r="G6268" t="s">
        <v>2</v>
      </c>
      <c r="H6268" t="s">
        <v>18</v>
      </c>
      <c r="I6268" t="s">
        <v>23</v>
      </c>
    </row>
    <row r="6269" spans="1:9">
      <c r="A6269">
        <v>6268</v>
      </c>
      <c r="B6269">
        <v>1036</v>
      </c>
      <c r="C6269">
        <v>8</v>
      </c>
      <c r="D6269">
        <v>40</v>
      </c>
      <c r="E6269" t="s">
        <v>5</v>
      </c>
      <c r="F6269">
        <v>31</v>
      </c>
      <c r="G6269" t="s">
        <v>2</v>
      </c>
      <c r="H6269" t="s">
        <v>18</v>
      </c>
      <c r="I6269" t="s">
        <v>23</v>
      </c>
    </row>
    <row r="6270" spans="1:9">
      <c r="A6270">
        <v>6269</v>
      </c>
      <c r="B6270">
        <v>2038</v>
      </c>
      <c r="C6270">
        <v>3</v>
      </c>
      <c r="D6270">
        <v>80</v>
      </c>
      <c r="E6270" t="s">
        <v>6</v>
      </c>
      <c r="F6270">
        <v>30</v>
      </c>
      <c r="G6270" t="s">
        <v>1</v>
      </c>
      <c r="H6270" t="s">
        <v>18</v>
      </c>
      <c r="I6270" t="s">
        <v>10</v>
      </c>
    </row>
    <row r="6271" spans="1:9">
      <c r="A6271">
        <v>6270</v>
      </c>
      <c r="B6271">
        <v>1771</v>
      </c>
      <c r="C6271">
        <v>7</v>
      </c>
      <c r="D6271">
        <v>40</v>
      </c>
      <c r="E6271" t="s">
        <v>6</v>
      </c>
      <c r="F6271">
        <v>33</v>
      </c>
      <c r="G6271" t="s">
        <v>2</v>
      </c>
      <c r="H6271" t="s">
        <v>18</v>
      </c>
      <c r="I6271" t="s">
        <v>22</v>
      </c>
    </row>
    <row r="6272" spans="1:9">
      <c r="A6272">
        <v>6271</v>
      </c>
      <c r="B6272">
        <v>1590</v>
      </c>
      <c r="C6272">
        <v>5</v>
      </c>
      <c r="D6272">
        <v>180</v>
      </c>
      <c r="E6272" t="s">
        <v>6</v>
      </c>
      <c r="F6272">
        <v>26</v>
      </c>
      <c r="G6272" t="s">
        <v>1</v>
      </c>
      <c r="H6272" t="s">
        <v>18</v>
      </c>
      <c r="I6272" t="s">
        <v>12</v>
      </c>
    </row>
    <row r="6273" spans="1:9">
      <c r="A6273">
        <v>6272</v>
      </c>
      <c r="B6273">
        <v>853</v>
      </c>
      <c r="C6273">
        <v>1</v>
      </c>
      <c r="D6273">
        <v>193</v>
      </c>
      <c r="E6273" t="s">
        <v>5</v>
      </c>
      <c r="F6273">
        <v>39</v>
      </c>
      <c r="G6273" t="s">
        <v>1</v>
      </c>
      <c r="H6273" t="s">
        <v>17</v>
      </c>
      <c r="I6273" t="s">
        <v>8</v>
      </c>
    </row>
    <row r="6274" spans="1:9">
      <c r="A6274">
        <v>6273</v>
      </c>
      <c r="B6274">
        <v>1988</v>
      </c>
      <c r="C6274">
        <v>2</v>
      </c>
      <c r="D6274">
        <v>183</v>
      </c>
      <c r="E6274" t="s">
        <v>5</v>
      </c>
      <c r="F6274">
        <v>44</v>
      </c>
      <c r="G6274" t="s">
        <v>1</v>
      </c>
      <c r="H6274" t="s">
        <v>18</v>
      </c>
      <c r="I6274" t="s">
        <v>9</v>
      </c>
    </row>
    <row r="6275" spans="1:9">
      <c r="A6275">
        <v>6274</v>
      </c>
      <c r="B6275">
        <v>211</v>
      </c>
      <c r="C6275">
        <v>6</v>
      </c>
      <c r="D6275">
        <v>90</v>
      </c>
      <c r="E6275" t="s">
        <v>5</v>
      </c>
      <c r="F6275">
        <v>22</v>
      </c>
      <c r="G6275" t="s">
        <v>2</v>
      </c>
      <c r="H6275" t="s">
        <v>18</v>
      </c>
      <c r="I6275" t="s">
        <v>21</v>
      </c>
    </row>
    <row r="6276" spans="1:9">
      <c r="A6276">
        <v>6275</v>
      </c>
      <c r="B6276">
        <v>248</v>
      </c>
      <c r="C6276">
        <v>8</v>
      </c>
      <c r="D6276">
        <v>40</v>
      </c>
      <c r="E6276" t="s">
        <v>5</v>
      </c>
      <c r="F6276">
        <v>35</v>
      </c>
      <c r="G6276" t="s">
        <v>2</v>
      </c>
      <c r="H6276" t="s">
        <v>18</v>
      </c>
      <c r="I6276" t="s">
        <v>23</v>
      </c>
    </row>
    <row r="6277" spans="1:9">
      <c r="A6277">
        <v>6276</v>
      </c>
      <c r="B6277">
        <v>1511</v>
      </c>
      <c r="C6277">
        <v>8</v>
      </c>
      <c r="D6277">
        <v>40</v>
      </c>
      <c r="E6277" t="s">
        <v>6</v>
      </c>
      <c r="F6277">
        <v>21</v>
      </c>
      <c r="G6277" t="s">
        <v>2</v>
      </c>
      <c r="H6277" t="s">
        <v>18</v>
      </c>
      <c r="I6277" t="s">
        <v>23</v>
      </c>
    </row>
    <row r="6278" spans="1:9">
      <c r="A6278">
        <v>6277</v>
      </c>
      <c r="B6278">
        <v>862</v>
      </c>
      <c r="C6278">
        <v>8</v>
      </c>
      <c r="D6278">
        <v>90</v>
      </c>
      <c r="E6278" t="s">
        <v>6</v>
      </c>
      <c r="F6278">
        <v>30</v>
      </c>
      <c r="G6278" t="s">
        <v>2</v>
      </c>
      <c r="H6278" t="s">
        <v>18</v>
      </c>
      <c r="I6278" t="s">
        <v>23</v>
      </c>
    </row>
    <row r="6279" spans="1:9">
      <c r="A6279">
        <v>6278</v>
      </c>
      <c r="B6279">
        <v>1404</v>
      </c>
      <c r="C6279">
        <v>6</v>
      </c>
      <c r="D6279">
        <v>40</v>
      </c>
      <c r="E6279" t="s">
        <v>6</v>
      </c>
      <c r="F6279">
        <v>35</v>
      </c>
      <c r="G6279" t="s">
        <v>2</v>
      </c>
      <c r="H6279" t="s">
        <v>18</v>
      </c>
      <c r="I6279" t="s">
        <v>21</v>
      </c>
    </row>
    <row r="6280" spans="1:9">
      <c r="A6280">
        <v>6279</v>
      </c>
      <c r="B6280">
        <v>1470</v>
      </c>
      <c r="C6280">
        <v>1</v>
      </c>
      <c r="D6280">
        <v>132</v>
      </c>
      <c r="E6280" t="s">
        <v>5</v>
      </c>
      <c r="F6280">
        <v>23</v>
      </c>
      <c r="G6280" t="s">
        <v>1</v>
      </c>
      <c r="H6280" t="s">
        <v>18</v>
      </c>
      <c r="I6280" t="s">
        <v>8</v>
      </c>
    </row>
    <row r="6281" spans="1:9">
      <c r="A6281">
        <v>6280</v>
      </c>
      <c r="B6281">
        <v>757</v>
      </c>
      <c r="C6281">
        <v>3</v>
      </c>
      <c r="D6281">
        <v>121</v>
      </c>
      <c r="E6281" t="s">
        <v>6</v>
      </c>
      <c r="F6281">
        <v>24</v>
      </c>
      <c r="G6281" t="s">
        <v>1</v>
      </c>
      <c r="H6281" t="s">
        <v>18</v>
      </c>
      <c r="I6281" t="s">
        <v>10</v>
      </c>
    </row>
    <row r="6282" spans="1:9">
      <c r="A6282">
        <v>6281</v>
      </c>
      <c r="B6282">
        <v>32</v>
      </c>
      <c r="C6282">
        <v>9</v>
      </c>
      <c r="D6282">
        <v>90</v>
      </c>
      <c r="E6282" t="s">
        <v>5</v>
      </c>
      <c r="F6282">
        <v>21</v>
      </c>
      <c r="G6282" t="s">
        <v>2</v>
      </c>
      <c r="H6282" t="s">
        <v>18</v>
      </c>
      <c r="I6282" t="s">
        <v>24</v>
      </c>
    </row>
    <row r="6283" spans="1:9">
      <c r="A6283">
        <v>6282</v>
      </c>
      <c r="B6283">
        <v>550</v>
      </c>
      <c r="C6283">
        <v>3</v>
      </c>
      <c r="D6283">
        <v>204</v>
      </c>
      <c r="E6283" t="s">
        <v>6</v>
      </c>
      <c r="F6283">
        <v>19</v>
      </c>
      <c r="G6283" t="s">
        <v>1</v>
      </c>
      <c r="H6283" t="s">
        <v>17</v>
      </c>
      <c r="I6283" t="s">
        <v>10</v>
      </c>
    </row>
    <row r="6284" spans="1:9">
      <c r="A6284">
        <v>6283</v>
      </c>
      <c r="B6284">
        <v>752</v>
      </c>
      <c r="C6284">
        <v>3</v>
      </c>
      <c r="D6284">
        <v>121</v>
      </c>
      <c r="E6284" t="s">
        <v>5</v>
      </c>
      <c r="F6284">
        <v>32</v>
      </c>
      <c r="G6284" t="s">
        <v>1</v>
      </c>
      <c r="H6284" t="s">
        <v>18</v>
      </c>
      <c r="I6284" t="s">
        <v>10</v>
      </c>
    </row>
    <row r="6285" spans="1:9">
      <c r="A6285">
        <v>6284</v>
      </c>
      <c r="B6285">
        <v>199</v>
      </c>
      <c r="C6285">
        <v>7</v>
      </c>
      <c r="D6285">
        <v>40</v>
      </c>
      <c r="E6285" t="s">
        <v>6</v>
      </c>
      <c r="F6285">
        <v>31</v>
      </c>
      <c r="G6285" t="s">
        <v>2</v>
      </c>
      <c r="H6285" t="s">
        <v>18</v>
      </c>
      <c r="I6285" t="s">
        <v>22</v>
      </c>
    </row>
    <row r="6286" spans="1:9">
      <c r="A6286">
        <v>6285</v>
      </c>
      <c r="B6286">
        <v>1496</v>
      </c>
      <c r="C6286">
        <v>2</v>
      </c>
      <c r="D6286">
        <v>145</v>
      </c>
      <c r="E6286" t="s">
        <v>5</v>
      </c>
      <c r="F6286">
        <v>23</v>
      </c>
      <c r="G6286" t="s">
        <v>1</v>
      </c>
      <c r="H6286" t="s">
        <v>17</v>
      </c>
      <c r="I6286" t="s">
        <v>9</v>
      </c>
    </row>
    <row r="6287" spans="1:9">
      <c r="A6287">
        <v>6286</v>
      </c>
      <c r="B6287">
        <v>65</v>
      </c>
      <c r="C6287">
        <v>4</v>
      </c>
      <c r="D6287">
        <v>122</v>
      </c>
      <c r="E6287" t="s">
        <v>6</v>
      </c>
      <c r="F6287">
        <v>30</v>
      </c>
      <c r="G6287" t="s">
        <v>1</v>
      </c>
      <c r="H6287" t="s">
        <v>17</v>
      </c>
      <c r="I6287" t="s">
        <v>11</v>
      </c>
    </row>
    <row r="6288" spans="1:9">
      <c r="A6288">
        <v>6287</v>
      </c>
      <c r="B6288">
        <v>2122</v>
      </c>
      <c r="C6288">
        <v>4</v>
      </c>
      <c r="D6288">
        <v>157</v>
      </c>
      <c r="E6288" t="s">
        <v>5</v>
      </c>
      <c r="F6288">
        <v>31</v>
      </c>
      <c r="G6288" t="s">
        <v>1</v>
      </c>
      <c r="H6288" t="s">
        <v>18</v>
      </c>
      <c r="I6288" t="s">
        <v>11</v>
      </c>
    </row>
    <row r="6289" spans="1:9">
      <c r="A6289">
        <v>6288</v>
      </c>
      <c r="B6289">
        <v>1601</v>
      </c>
      <c r="C6289">
        <v>9</v>
      </c>
      <c r="D6289">
        <v>40</v>
      </c>
      <c r="E6289" t="s">
        <v>5</v>
      </c>
      <c r="F6289">
        <v>39</v>
      </c>
      <c r="G6289" t="s">
        <v>2</v>
      </c>
      <c r="H6289" t="s">
        <v>18</v>
      </c>
      <c r="I6289" t="s">
        <v>24</v>
      </c>
    </row>
    <row r="6290" spans="1:9">
      <c r="A6290">
        <v>6289</v>
      </c>
      <c r="B6290">
        <v>1720</v>
      </c>
      <c r="C6290">
        <v>2</v>
      </c>
      <c r="D6290">
        <v>229</v>
      </c>
      <c r="E6290" t="s">
        <v>6</v>
      </c>
      <c r="F6290">
        <v>33</v>
      </c>
      <c r="G6290" t="s">
        <v>1</v>
      </c>
      <c r="H6290" t="s">
        <v>18</v>
      </c>
      <c r="I6290" t="s">
        <v>9</v>
      </c>
    </row>
    <row r="6291" spans="1:9">
      <c r="A6291">
        <v>6290</v>
      </c>
      <c r="B6291">
        <v>1135</v>
      </c>
      <c r="C6291">
        <v>9</v>
      </c>
      <c r="D6291">
        <v>40</v>
      </c>
      <c r="E6291" t="s">
        <v>5</v>
      </c>
      <c r="F6291">
        <v>25</v>
      </c>
      <c r="G6291" t="s">
        <v>2</v>
      </c>
      <c r="H6291" t="s">
        <v>18</v>
      </c>
      <c r="I6291" t="s">
        <v>24</v>
      </c>
    </row>
    <row r="6292" spans="1:9">
      <c r="A6292">
        <v>6291</v>
      </c>
      <c r="B6292">
        <v>403</v>
      </c>
      <c r="C6292">
        <v>4</v>
      </c>
      <c r="D6292">
        <v>157</v>
      </c>
      <c r="E6292" t="s">
        <v>6</v>
      </c>
      <c r="F6292">
        <v>26</v>
      </c>
      <c r="G6292" t="s">
        <v>1</v>
      </c>
      <c r="H6292" t="s">
        <v>18</v>
      </c>
      <c r="I6292" t="s">
        <v>11</v>
      </c>
    </row>
    <row r="6293" spans="1:9">
      <c r="A6293">
        <v>6292</v>
      </c>
      <c r="B6293">
        <v>859</v>
      </c>
      <c r="C6293">
        <v>5</v>
      </c>
      <c r="D6293">
        <v>90</v>
      </c>
      <c r="E6293" t="s">
        <v>6</v>
      </c>
      <c r="F6293">
        <v>25</v>
      </c>
      <c r="G6293" t="s">
        <v>1</v>
      </c>
      <c r="H6293" t="s">
        <v>18</v>
      </c>
      <c r="I6293" t="s">
        <v>12</v>
      </c>
    </row>
    <row r="6294" spans="1:9">
      <c r="A6294">
        <v>6293</v>
      </c>
      <c r="B6294">
        <v>1465</v>
      </c>
      <c r="C6294">
        <v>3</v>
      </c>
      <c r="D6294">
        <v>157</v>
      </c>
      <c r="E6294" t="s">
        <v>6</v>
      </c>
      <c r="F6294">
        <v>28</v>
      </c>
      <c r="G6294" t="s">
        <v>1</v>
      </c>
      <c r="H6294" t="s">
        <v>18</v>
      </c>
      <c r="I6294" t="s">
        <v>10</v>
      </c>
    </row>
    <row r="6295" spans="1:9">
      <c r="A6295">
        <v>6294</v>
      </c>
      <c r="B6295">
        <v>677</v>
      </c>
      <c r="C6295">
        <v>2</v>
      </c>
      <c r="D6295">
        <v>191</v>
      </c>
      <c r="E6295" t="s">
        <v>6</v>
      </c>
      <c r="F6295">
        <v>25</v>
      </c>
      <c r="G6295" t="s">
        <v>1</v>
      </c>
      <c r="H6295" t="s">
        <v>18</v>
      </c>
      <c r="I6295" t="s">
        <v>9</v>
      </c>
    </row>
    <row r="6296" spans="1:9">
      <c r="A6296">
        <v>6295</v>
      </c>
      <c r="B6296">
        <v>976</v>
      </c>
      <c r="C6296">
        <v>5</v>
      </c>
      <c r="D6296">
        <v>90</v>
      </c>
      <c r="E6296" t="s">
        <v>5</v>
      </c>
      <c r="F6296">
        <v>22</v>
      </c>
      <c r="G6296" t="s">
        <v>1</v>
      </c>
      <c r="H6296" t="s">
        <v>18</v>
      </c>
      <c r="I6296" t="s">
        <v>12</v>
      </c>
    </row>
    <row r="6297" spans="1:9">
      <c r="A6297">
        <v>6296</v>
      </c>
      <c r="B6297">
        <v>7</v>
      </c>
      <c r="C6297">
        <v>2</v>
      </c>
      <c r="D6297">
        <v>235</v>
      </c>
      <c r="E6297" t="s">
        <v>5</v>
      </c>
      <c r="F6297">
        <v>23</v>
      </c>
      <c r="G6297" t="s">
        <v>1</v>
      </c>
      <c r="H6297" t="s">
        <v>17</v>
      </c>
      <c r="I6297" t="s">
        <v>9</v>
      </c>
    </row>
    <row r="6298" spans="1:9">
      <c r="A6298">
        <v>6297</v>
      </c>
      <c r="B6298">
        <v>602</v>
      </c>
      <c r="C6298">
        <v>3</v>
      </c>
      <c r="D6298">
        <v>223</v>
      </c>
      <c r="E6298" t="s">
        <v>6</v>
      </c>
      <c r="F6298">
        <v>18</v>
      </c>
      <c r="G6298" t="s">
        <v>1</v>
      </c>
      <c r="H6298" t="s">
        <v>18</v>
      </c>
      <c r="I6298" t="s">
        <v>10</v>
      </c>
    </row>
    <row r="6299" spans="1:9">
      <c r="A6299">
        <v>6298</v>
      </c>
      <c r="B6299">
        <v>2076</v>
      </c>
      <c r="C6299">
        <v>2</v>
      </c>
      <c r="D6299">
        <v>147</v>
      </c>
      <c r="E6299" t="s">
        <v>6</v>
      </c>
      <c r="F6299">
        <v>24</v>
      </c>
      <c r="G6299" t="s">
        <v>1</v>
      </c>
      <c r="H6299" t="s">
        <v>18</v>
      </c>
      <c r="I6299" t="s">
        <v>9</v>
      </c>
    </row>
    <row r="6300" spans="1:9">
      <c r="A6300">
        <v>6299</v>
      </c>
      <c r="B6300">
        <v>1084</v>
      </c>
      <c r="C6300">
        <v>3</v>
      </c>
      <c r="D6300">
        <v>113</v>
      </c>
      <c r="E6300" t="s">
        <v>6</v>
      </c>
      <c r="F6300">
        <v>28</v>
      </c>
      <c r="G6300" t="s">
        <v>1</v>
      </c>
      <c r="H6300" t="s">
        <v>18</v>
      </c>
      <c r="I6300" t="s">
        <v>10</v>
      </c>
    </row>
    <row r="6301" spans="1:9">
      <c r="A6301">
        <v>6300</v>
      </c>
      <c r="B6301">
        <v>1321</v>
      </c>
      <c r="C6301">
        <v>5</v>
      </c>
      <c r="D6301">
        <v>90</v>
      </c>
      <c r="E6301" t="s">
        <v>6</v>
      </c>
      <c r="F6301">
        <v>23</v>
      </c>
      <c r="G6301" t="s">
        <v>1</v>
      </c>
      <c r="H6301" t="s">
        <v>18</v>
      </c>
      <c r="I6301" t="s">
        <v>12</v>
      </c>
    </row>
    <row r="6302" spans="1:9">
      <c r="A6302">
        <v>6301</v>
      </c>
      <c r="B6302">
        <v>528</v>
      </c>
      <c r="C6302">
        <v>7</v>
      </c>
      <c r="D6302">
        <v>315</v>
      </c>
      <c r="E6302" t="s">
        <v>5</v>
      </c>
      <c r="F6302">
        <v>35</v>
      </c>
      <c r="G6302" t="s">
        <v>2</v>
      </c>
      <c r="H6302" t="s">
        <v>17</v>
      </c>
      <c r="I6302" t="s">
        <v>22</v>
      </c>
    </row>
    <row r="6303" spans="1:9">
      <c r="A6303">
        <v>6302</v>
      </c>
      <c r="B6303">
        <v>234</v>
      </c>
      <c r="C6303">
        <v>4</v>
      </c>
      <c r="D6303">
        <v>158</v>
      </c>
      <c r="E6303" t="s">
        <v>5</v>
      </c>
      <c r="F6303">
        <v>19</v>
      </c>
      <c r="G6303" t="s">
        <v>1</v>
      </c>
      <c r="H6303" t="s">
        <v>18</v>
      </c>
      <c r="I6303" t="s">
        <v>11</v>
      </c>
    </row>
    <row r="6304" spans="1:9">
      <c r="A6304">
        <v>6303</v>
      </c>
      <c r="B6304">
        <v>976</v>
      </c>
      <c r="C6304">
        <v>7</v>
      </c>
      <c r="D6304">
        <v>40</v>
      </c>
      <c r="E6304" t="s">
        <v>5</v>
      </c>
      <c r="F6304">
        <v>22</v>
      </c>
      <c r="G6304" t="s">
        <v>2</v>
      </c>
      <c r="H6304" t="s">
        <v>18</v>
      </c>
      <c r="I6304" t="s">
        <v>22</v>
      </c>
    </row>
    <row r="6305" spans="1:9">
      <c r="A6305">
        <v>6304</v>
      </c>
      <c r="B6305">
        <v>1339</v>
      </c>
      <c r="C6305">
        <v>9</v>
      </c>
      <c r="D6305">
        <v>40</v>
      </c>
      <c r="E6305" t="s">
        <v>6</v>
      </c>
      <c r="F6305">
        <v>27</v>
      </c>
      <c r="G6305" t="s">
        <v>2</v>
      </c>
      <c r="H6305" t="s">
        <v>18</v>
      </c>
      <c r="I6305" t="s">
        <v>24</v>
      </c>
    </row>
    <row r="6306" spans="1:9">
      <c r="A6306">
        <v>6305</v>
      </c>
      <c r="B6306">
        <v>1309</v>
      </c>
      <c r="C6306">
        <v>8</v>
      </c>
      <c r="D6306">
        <v>40</v>
      </c>
      <c r="E6306" t="s">
        <v>6</v>
      </c>
      <c r="F6306">
        <v>28</v>
      </c>
      <c r="G6306" t="s">
        <v>2</v>
      </c>
      <c r="H6306" t="s">
        <v>18</v>
      </c>
      <c r="I6306" t="s">
        <v>23</v>
      </c>
    </row>
    <row r="6307" spans="1:9">
      <c r="A6307">
        <v>6306</v>
      </c>
      <c r="B6307">
        <v>623</v>
      </c>
      <c r="C6307">
        <v>4</v>
      </c>
      <c r="D6307">
        <v>126</v>
      </c>
      <c r="E6307" t="s">
        <v>5</v>
      </c>
      <c r="F6307">
        <v>22</v>
      </c>
      <c r="G6307" t="s">
        <v>1</v>
      </c>
      <c r="H6307" t="s">
        <v>18</v>
      </c>
      <c r="I6307" t="s">
        <v>11</v>
      </c>
    </row>
    <row r="6308" spans="1:9">
      <c r="A6308">
        <v>6307</v>
      </c>
      <c r="B6308">
        <v>484</v>
      </c>
      <c r="C6308">
        <v>4</v>
      </c>
      <c r="D6308">
        <v>101</v>
      </c>
      <c r="E6308" t="s">
        <v>6</v>
      </c>
      <c r="F6308">
        <v>23</v>
      </c>
      <c r="G6308" t="s">
        <v>1</v>
      </c>
      <c r="H6308" t="s">
        <v>18</v>
      </c>
      <c r="I6308" t="s">
        <v>11</v>
      </c>
    </row>
    <row r="6309" spans="1:9">
      <c r="A6309">
        <v>6308</v>
      </c>
      <c r="B6309">
        <v>1377</v>
      </c>
      <c r="C6309">
        <v>2</v>
      </c>
      <c r="D6309">
        <v>198</v>
      </c>
      <c r="E6309" t="s">
        <v>5</v>
      </c>
      <c r="F6309">
        <v>24</v>
      </c>
      <c r="G6309" t="s">
        <v>1</v>
      </c>
      <c r="H6309" t="s">
        <v>18</v>
      </c>
      <c r="I6309" t="s">
        <v>9</v>
      </c>
    </row>
    <row r="6310" spans="1:9">
      <c r="A6310">
        <v>6309</v>
      </c>
      <c r="B6310">
        <v>170</v>
      </c>
      <c r="C6310">
        <v>2</v>
      </c>
      <c r="D6310">
        <v>124</v>
      </c>
      <c r="E6310" t="s">
        <v>5</v>
      </c>
      <c r="F6310">
        <v>33</v>
      </c>
      <c r="G6310" t="s">
        <v>1</v>
      </c>
      <c r="H6310" t="s">
        <v>17</v>
      </c>
      <c r="I6310" t="s">
        <v>9</v>
      </c>
    </row>
    <row r="6311" spans="1:9">
      <c r="A6311">
        <v>6310</v>
      </c>
      <c r="B6311">
        <v>603</v>
      </c>
      <c r="C6311">
        <v>4</v>
      </c>
      <c r="D6311">
        <v>121</v>
      </c>
      <c r="E6311" t="s">
        <v>6</v>
      </c>
      <c r="F6311">
        <v>20</v>
      </c>
      <c r="G6311" t="s">
        <v>1</v>
      </c>
      <c r="H6311" t="s">
        <v>18</v>
      </c>
      <c r="I6311" t="s">
        <v>11</v>
      </c>
    </row>
    <row r="6312" spans="1:9">
      <c r="A6312">
        <v>6311</v>
      </c>
      <c r="B6312">
        <v>370</v>
      </c>
      <c r="C6312">
        <v>1</v>
      </c>
      <c r="D6312">
        <v>236</v>
      </c>
      <c r="E6312" t="s">
        <v>5</v>
      </c>
      <c r="F6312">
        <v>18</v>
      </c>
      <c r="G6312" t="s">
        <v>1</v>
      </c>
      <c r="H6312" t="s">
        <v>17</v>
      </c>
      <c r="I6312" t="s">
        <v>8</v>
      </c>
    </row>
    <row r="6313" spans="1:9">
      <c r="A6313">
        <v>6312</v>
      </c>
      <c r="B6313">
        <v>1851</v>
      </c>
      <c r="C6313">
        <v>5</v>
      </c>
      <c r="D6313">
        <v>179</v>
      </c>
      <c r="E6313" t="s">
        <v>5</v>
      </c>
      <c r="F6313">
        <v>25</v>
      </c>
      <c r="G6313" t="s">
        <v>1</v>
      </c>
      <c r="H6313" t="s">
        <v>18</v>
      </c>
      <c r="I6313" t="s">
        <v>12</v>
      </c>
    </row>
    <row r="6314" spans="1:9">
      <c r="A6314">
        <v>6313</v>
      </c>
      <c r="B6314">
        <v>476</v>
      </c>
      <c r="C6314">
        <v>2</v>
      </c>
      <c r="D6314">
        <v>178</v>
      </c>
      <c r="E6314" t="s">
        <v>6</v>
      </c>
      <c r="F6314">
        <v>26</v>
      </c>
      <c r="G6314" t="s">
        <v>1</v>
      </c>
      <c r="H6314" t="s">
        <v>18</v>
      </c>
      <c r="I6314" t="s">
        <v>9</v>
      </c>
    </row>
    <row r="6315" spans="1:9">
      <c r="A6315">
        <v>6314</v>
      </c>
      <c r="B6315">
        <v>1612</v>
      </c>
      <c r="C6315">
        <v>4</v>
      </c>
      <c r="D6315">
        <v>90</v>
      </c>
      <c r="E6315" t="s">
        <v>5</v>
      </c>
      <c r="F6315">
        <v>32</v>
      </c>
      <c r="G6315" t="s">
        <v>1</v>
      </c>
      <c r="H6315" t="s">
        <v>18</v>
      </c>
      <c r="I6315" t="s">
        <v>11</v>
      </c>
    </row>
    <row r="6316" spans="1:9">
      <c r="A6316">
        <v>6315</v>
      </c>
      <c r="B6316">
        <v>802</v>
      </c>
      <c r="C6316">
        <v>2</v>
      </c>
      <c r="D6316">
        <v>114</v>
      </c>
      <c r="E6316" t="s">
        <v>5</v>
      </c>
      <c r="F6316">
        <v>47</v>
      </c>
      <c r="G6316" t="s">
        <v>1</v>
      </c>
      <c r="H6316" t="s">
        <v>17</v>
      </c>
      <c r="I6316" t="s">
        <v>9</v>
      </c>
    </row>
    <row r="6317" spans="1:9">
      <c r="A6317">
        <v>6316</v>
      </c>
      <c r="B6317">
        <v>718</v>
      </c>
      <c r="C6317">
        <v>8</v>
      </c>
      <c r="D6317">
        <v>40</v>
      </c>
      <c r="E6317" t="s">
        <v>5</v>
      </c>
      <c r="F6317">
        <v>31</v>
      </c>
      <c r="G6317" t="s">
        <v>2</v>
      </c>
      <c r="H6317" t="s">
        <v>18</v>
      </c>
      <c r="I6317" t="s">
        <v>23</v>
      </c>
    </row>
    <row r="6318" spans="1:9">
      <c r="A6318">
        <v>6317</v>
      </c>
      <c r="B6318">
        <v>901</v>
      </c>
      <c r="C6318">
        <v>2</v>
      </c>
      <c r="D6318">
        <v>129</v>
      </c>
      <c r="E6318" t="s">
        <v>5</v>
      </c>
      <c r="F6318">
        <v>23</v>
      </c>
      <c r="G6318" t="s">
        <v>1</v>
      </c>
      <c r="H6318" t="s">
        <v>17</v>
      </c>
      <c r="I6318" t="s">
        <v>9</v>
      </c>
    </row>
    <row r="6319" spans="1:9">
      <c r="A6319">
        <v>6318</v>
      </c>
      <c r="B6319">
        <v>549</v>
      </c>
      <c r="C6319">
        <v>5</v>
      </c>
      <c r="D6319">
        <v>121</v>
      </c>
      <c r="E6319" t="s">
        <v>6</v>
      </c>
      <c r="F6319">
        <v>34</v>
      </c>
      <c r="G6319" t="s">
        <v>1</v>
      </c>
      <c r="H6319" t="s">
        <v>18</v>
      </c>
      <c r="I6319" t="s">
        <v>12</v>
      </c>
    </row>
    <row r="6320" spans="1:9">
      <c r="A6320">
        <v>6319</v>
      </c>
      <c r="B6320">
        <v>1502</v>
      </c>
      <c r="C6320">
        <v>5</v>
      </c>
      <c r="D6320">
        <v>175</v>
      </c>
      <c r="E6320" t="s">
        <v>6</v>
      </c>
      <c r="F6320">
        <v>24</v>
      </c>
      <c r="G6320" t="s">
        <v>1</v>
      </c>
      <c r="H6320" t="s">
        <v>18</v>
      </c>
      <c r="I6320" t="s">
        <v>12</v>
      </c>
    </row>
    <row r="6321" spans="1:9">
      <c r="A6321">
        <v>6320</v>
      </c>
      <c r="B6321">
        <v>331</v>
      </c>
      <c r="C6321">
        <v>2</v>
      </c>
      <c r="D6321">
        <v>247</v>
      </c>
      <c r="E6321" t="s">
        <v>5</v>
      </c>
      <c r="F6321">
        <v>30</v>
      </c>
      <c r="G6321" t="s">
        <v>1</v>
      </c>
      <c r="H6321" t="s">
        <v>18</v>
      </c>
      <c r="I6321" t="s">
        <v>9</v>
      </c>
    </row>
    <row r="6322" spans="1:9">
      <c r="A6322">
        <v>6321</v>
      </c>
      <c r="B6322">
        <v>1434</v>
      </c>
      <c r="C6322">
        <v>3</v>
      </c>
      <c r="D6322">
        <v>136</v>
      </c>
      <c r="E6322" t="s">
        <v>6</v>
      </c>
      <c r="F6322">
        <v>25</v>
      </c>
      <c r="G6322" t="s">
        <v>1</v>
      </c>
      <c r="H6322" t="s">
        <v>18</v>
      </c>
      <c r="I6322" t="s">
        <v>10</v>
      </c>
    </row>
    <row r="6323" spans="1:9">
      <c r="A6323">
        <v>6322</v>
      </c>
      <c r="B6323">
        <v>1583</v>
      </c>
      <c r="C6323">
        <v>4</v>
      </c>
      <c r="D6323">
        <v>170</v>
      </c>
      <c r="E6323" t="s">
        <v>6</v>
      </c>
      <c r="F6323">
        <v>35</v>
      </c>
      <c r="G6323" t="s">
        <v>1</v>
      </c>
      <c r="H6323" t="s">
        <v>18</v>
      </c>
      <c r="I6323" t="s">
        <v>11</v>
      </c>
    </row>
    <row r="6324" spans="1:9">
      <c r="A6324">
        <v>6323</v>
      </c>
      <c r="B6324">
        <v>2099</v>
      </c>
      <c r="C6324">
        <v>1</v>
      </c>
      <c r="D6324">
        <v>99</v>
      </c>
      <c r="E6324" t="s">
        <v>6</v>
      </c>
      <c r="F6324">
        <v>34</v>
      </c>
      <c r="G6324" t="s">
        <v>1</v>
      </c>
      <c r="H6324" t="s">
        <v>18</v>
      </c>
      <c r="I6324" t="s">
        <v>8</v>
      </c>
    </row>
    <row r="6325" spans="1:9">
      <c r="A6325">
        <v>6324</v>
      </c>
      <c r="B6325">
        <v>199</v>
      </c>
      <c r="C6325">
        <v>5</v>
      </c>
      <c r="D6325">
        <v>90</v>
      </c>
      <c r="E6325" t="s">
        <v>6</v>
      </c>
      <c r="F6325">
        <v>31</v>
      </c>
      <c r="G6325" t="s">
        <v>1</v>
      </c>
      <c r="H6325" t="s">
        <v>18</v>
      </c>
      <c r="I6325" t="s">
        <v>12</v>
      </c>
    </row>
    <row r="6326" spans="1:9">
      <c r="A6326">
        <v>6325</v>
      </c>
      <c r="B6326">
        <v>1662</v>
      </c>
      <c r="C6326">
        <v>3</v>
      </c>
      <c r="D6326">
        <v>90</v>
      </c>
      <c r="E6326" t="s">
        <v>6</v>
      </c>
      <c r="F6326">
        <v>25</v>
      </c>
      <c r="G6326" t="s">
        <v>1</v>
      </c>
      <c r="H6326" t="s">
        <v>18</v>
      </c>
      <c r="I6326" t="s">
        <v>10</v>
      </c>
    </row>
    <row r="6327" spans="1:9">
      <c r="A6327">
        <v>6326</v>
      </c>
      <c r="B6327">
        <v>693</v>
      </c>
      <c r="C6327">
        <v>3</v>
      </c>
      <c r="D6327">
        <v>90</v>
      </c>
      <c r="E6327" t="s">
        <v>6</v>
      </c>
      <c r="F6327">
        <v>29</v>
      </c>
      <c r="G6327" t="s">
        <v>1</v>
      </c>
      <c r="H6327" t="s">
        <v>18</v>
      </c>
      <c r="I6327" t="s">
        <v>10</v>
      </c>
    </row>
    <row r="6328" spans="1:9">
      <c r="A6328">
        <v>6327</v>
      </c>
      <c r="B6328">
        <v>1122</v>
      </c>
      <c r="C6328">
        <v>3</v>
      </c>
      <c r="D6328">
        <v>208</v>
      </c>
      <c r="E6328" t="s">
        <v>6</v>
      </c>
      <c r="F6328">
        <v>38</v>
      </c>
      <c r="G6328" t="s">
        <v>1</v>
      </c>
      <c r="H6328" t="s">
        <v>17</v>
      </c>
      <c r="I6328" t="s">
        <v>10</v>
      </c>
    </row>
    <row r="6329" spans="1:9">
      <c r="A6329">
        <v>6328</v>
      </c>
      <c r="B6329">
        <v>1353</v>
      </c>
      <c r="C6329">
        <v>9</v>
      </c>
      <c r="D6329">
        <v>90</v>
      </c>
      <c r="E6329" t="s">
        <v>6</v>
      </c>
      <c r="F6329">
        <v>38</v>
      </c>
      <c r="G6329" t="s">
        <v>2</v>
      </c>
      <c r="H6329" t="s">
        <v>18</v>
      </c>
      <c r="I6329" t="s">
        <v>24</v>
      </c>
    </row>
    <row r="6330" spans="1:9">
      <c r="A6330">
        <v>6329</v>
      </c>
      <c r="B6330">
        <v>351</v>
      </c>
      <c r="C6330">
        <v>3</v>
      </c>
      <c r="D6330">
        <v>141</v>
      </c>
      <c r="E6330" t="s">
        <v>6</v>
      </c>
      <c r="F6330">
        <v>20</v>
      </c>
      <c r="G6330" t="s">
        <v>1</v>
      </c>
      <c r="H6330" t="s">
        <v>17</v>
      </c>
      <c r="I6330" t="s">
        <v>10</v>
      </c>
    </row>
    <row r="6331" spans="1:9">
      <c r="A6331">
        <v>6330</v>
      </c>
      <c r="B6331">
        <v>1063</v>
      </c>
      <c r="C6331">
        <v>3</v>
      </c>
      <c r="D6331">
        <v>115</v>
      </c>
      <c r="E6331" t="s">
        <v>6</v>
      </c>
      <c r="F6331">
        <v>32</v>
      </c>
      <c r="G6331" t="s">
        <v>1</v>
      </c>
      <c r="H6331" t="s">
        <v>17</v>
      </c>
      <c r="I6331" t="s">
        <v>10</v>
      </c>
    </row>
    <row r="6332" spans="1:9">
      <c r="A6332">
        <v>6331</v>
      </c>
      <c r="B6332">
        <v>1161</v>
      </c>
      <c r="C6332">
        <v>7</v>
      </c>
      <c r="D6332">
        <v>40</v>
      </c>
      <c r="E6332" t="s">
        <v>6</v>
      </c>
      <c r="F6332">
        <v>30</v>
      </c>
      <c r="G6332" t="s">
        <v>2</v>
      </c>
      <c r="H6332" t="s">
        <v>18</v>
      </c>
      <c r="I6332" t="s">
        <v>22</v>
      </c>
    </row>
    <row r="6333" spans="1:9">
      <c r="A6333">
        <v>6332</v>
      </c>
      <c r="B6333">
        <v>670</v>
      </c>
      <c r="C6333">
        <v>2</v>
      </c>
      <c r="D6333">
        <v>237</v>
      </c>
      <c r="E6333" t="s">
        <v>6</v>
      </c>
      <c r="F6333">
        <v>22</v>
      </c>
      <c r="G6333" t="s">
        <v>1</v>
      </c>
      <c r="H6333" t="s">
        <v>18</v>
      </c>
      <c r="I6333" t="s">
        <v>9</v>
      </c>
    </row>
    <row r="6334" spans="1:9">
      <c r="A6334">
        <v>6333</v>
      </c>
      <c r="B6334">
        <v>248</v>
      </c>
      <c r="C6334">
        <v>3</v>
      </c>
      <c r="D6334">
        <v>112</v>
      </c>
      <c r="E6334" t="s">
        <v>5</v>
      </c>
      <c r="F6334">
        <v>35</v>
      </c>
      <c r="G6334" t="s">
        <v>1</v>
      </c>
      <c r="H6334" t="s">
        <v>18</v>
      </c>
      <c r="I6334" t="s">
        <v>10</v>
      </c>
    </row>
    <row r="6335" spans="1:9">
      <c r="A6335">
        <v>6334</v>
      </c>
      <c r="B6335">
        <v>1488</v>
      </c>
      <c r="C6335">
        <v>2</v>
      </c>
      <c r="D6335">
        <v>131</v>
      </c>
      <c r="E6335" t="s">
        <v>6</v>
      </c>
      <c r="F6335">
        <v>25</v>
      </c>
      <c r="G6335" t="s">
        <v>1</v>
      </c>
      <c r="H6335" t="s">
        <v>18</v>
      </c>
      <c r="I6335" t="s">
        <v>9</v>
      </c>
    </row>
    <row r="6336" spans="1:9">
      <c r="A6336">
        <v>6335</v>
      </c>
      <c r="B6336">
        <v>1533</v>
      </c>
      <c r="C6336">
        <v>5</v>
      </c>
      <c r="D6336">
        <v>92</v>
      </c>
      <c r="E6336" t="s">
        <v>5</v>
      </c>
      <c r="F6336">
        <v>27</v>
      </c>
      <c r="G6336" t="s">
        <v>1</v>
      </c>
      <c r="H6336" t="s">
        <v>17</v>
      </c>
      <c r="I6336" t="s">
        <v>12</v>
      </c>
    </row>
    <row r="6337" spans="1:9">
      <c r="A6337">
        <v>6336</v>
      </c>
      <c r="B6337">
        <v>701</v>
      </c>
      <c r="C6337">
        <v>6</v>
      </c>
      <c r="D6337">
        <v>90</v>
      </c>
      <c r="E6337" t="s">
        <v>6</v>
      </c>
      <c r="F6337">
        <v>26</v>
      </c>
      <c r="G6337" t="s">
        <v>2</v>
      </c>
      <c r="H6337" t="s">
        <v>18</v>
      </c>
      <c r="I6337" t="s">
        <v>21</v>
      </c>
    </row>
    <row r="6338" spans="1:9">
      <c r="A6338">
        <v>6337</v>
      </c>
      <c r="B6338">
        <v>1597</v>
      </c>
      <c r="C6338">
        <v>4</v>
      </c>
      <c r="D6338">
        <v>90</v>
      </c>
      <c r="E6338" t="s">
        <v>5</v>
      </c>
      <c r="F6338">
        <v>31</v>
      </c>
      <c r="G6338" t="s">
        <v>1</v>
      </c>
      <c r="H6338" t="s">
        <v>18</v>
      </c>
      <c r="I6338" t="s">
        <v>11</v>
      </c>
    </row>
    <row r="6339" spans="1:9">
      <c r="A6339">
        <v>6338</v>
      </c>
      <c r="B6339">
        <v>335</v>
      </c>
      <c r="C6339">
        <v>5</v>
      </c>
      <c r="D6339">
        <v>90</v>
      </c>
      <c r="E6339" t="s">
        <v>6</v>
      </c>
      <c r="F6339">
        <v>22</v>
      </c>
      <c r="G6339" t="s">
        <v>1</v>
      </c>
      <c r="H6339" t="s">
        <v>18</v>
      </c>
      <c r="I6339" t="s">
        <v>12</v>
      </c>
    </row>
    <row r="6340" spans="1:9">
      <c r="A6340">
        <v>6339</v>
      </c>
      <c r="B6340">
        <v>906</v>
      </c>
      <c r="C6340">
        <v>4</v>
      </c>
      <c r="D6340">
        <v>90</v>
      </c>
      <c r="E6340" t="s">
        <v>6</v>
      </c>
      <c r="F6340">
        <v>41</v>
      </c>
      <c r="G6340" t="s">
        <v>1</v>
      </c>
      <c r="H6340" t="s">
        <v>18</v>
      </c>
      <c r="I6340" t="s">
        <v>11</v>
      </c>
    </row>
    <row r="6341" spans="1:9">
      <c r="A6341">
        <v>6340</v>
      </c>
      <c r="B6341">
        <v>636</v>
      </c>
      <c r="C6341">
        <v>5</v>
      </c>
      <c r="D6341">
        <v>90</v>
      </c>
      <c r="E6341" t="s">
        <v>5</v>
      </c>
      <c r="F6341">
        <v>32</v>
      </c>
      <c r="G6341" t="s">
        <v>1</v>
      </c>
      <c r="H6341" t="s">
        <v>18</v>
      </c>
      <c r="I6341" t="s">
        <v>12</v>
      </c>
    </row>
    <row r="6342" spans="1:9">
      <c r="A6342">
        <v>6341</v>
      </c>
      <c r="B6342">
        <v>1282</v>
      </c>
      <c r="C6342">
        <v>5</v>
      </c>
      <c r="D6342">
        <v>209</v>
      </c>
      <c r="E6342" t="s">
        <v>5</v>
      </c>
      <c r="F6342">
        <v>31</v>
      </c>
      <c r="G6342" t="s">
        <v>1</v>
      </c>
      <c r="H6342" t="s">
        <v>18</v>
      </c>
      <c r="I6342" t="s">
        <v>12</v>
      </c>
    </row>
    <row r="6343" spans="1:9">
      <c r="A6343">
        <v>6342</v>
      </c>
      <c r="B6343">
        <v>1058</v>
      </c>
      <c r="C6343">
        <v>1</v>
      </c>
      <c r="D6343">
        <v>120</v>
      </c>
      <c r="E6343" t="s">
        <v>5</v>
      </c>
      <c r="F6343">
        <v>18</v>
      </c>
      <c r="G6343" t="s">
        <v>1</v>
      </c>
      <c r="H6343" t="s">
        <v>17</v>
      </c>
      <c r="I6343" t="s">
        <v>8</v>
      </c>
    </row>
    <row r="6344" spans="1:9">
      <c r="A6344">
        <v>6343</v>
      </c>
      <c r="B6344">
        <v>507</v>
      </c>
      <c r="C6344">
        <v>5</v>
      </c>
      <c r="D6344">
        <v>109</v>
      </c>
      <c r="E6344" t="s">
        <v>6</v>
      </c>
      <c r="F6344">
        <v>20</v>
      </c>
      <c r="G6344" t="s">
        <v>1</v>
      </c>
      <c r="H6344" t="s">
        <v>18</v>
      </c>
      <c r="I6344" t="s">
        <v>12</v>
      </c>
    </row>
    <row r="6345" spans="1:9">
      <c r="A6345">
        <v>6344</v>
      </c>
      <c r="B6345">
        <v>1287</v>
      </c>
      <c r="C6345">
        <v>4</v>
      </c>
      <c r="D6345">
        <v>187</v>
      </c>
      <c r="E6345" t="s">
        <v>6</v>
      </c>
      <c r="F6345">
        <v>28</v>
      </c>
      <c r="G6345" t="s">
        <v>1</v>
      </c>
      <c r="H6345" t="s">
        <v>18</v>
      </c>
      <c r="I6345" t="s">
        <v>11</v>
      </c>
    </row>
    <row r="6346" spans="1:9">
      <c r="A6346">
        <v>6345</v>
      </c>
      <c r="B6346">
        <v>1910</v>
      </c>
      <c r="C6346">
        <v>4</v>
      </c>
      <c r="D6346">
        <v>239</v>
      </c>
      <c r="E6346" t="s">
        <v>5</v>
      </c>
      <c r="F6346">
        <v>35</v>
      </c>
      <c r="G6346" t="s">
        <v>1</v>
      </c>
      <c r="H6346" t="s">
        <v>17</v>
      </c>
      <c r="I6346" t="s">
        <v>11</v>
      </c>
    </row>
    <row r="6347" spans="1:9">
      <c r="A6347">
        <v>6346</v>
      </c>
      <c r="B6347">
        <v>1351</v>
      </c>
      <c r="C6347">
        <v>8</v>
      </c>
      <c r="D6347">
        <v>211</v>
      </c>
      <c r="E6347" t="s">
        <v>6</v>
      </c>
      <c r="F6347">
        <v>29</v>
      </c>
      <c r="G6347" t="s">
        <v>2</v>
      </c>
      <c r="H6347" t="s">
        <v>18</v>
      </c>
      <c r="I6347" t="s">
        <v>23</v>
      </c>
    </row>
    <row r="6348" spans="1:9">
      <c r="A6348">
        <v>6347</v>
      </c>
      <c r="B6348">
        <v>2019</v>
      </c>
      <c r="C6348">
        <v>4</v>
      </c>
      <c r="D6348">
        <v>179</v>
      </c>
      <c r="E6348" t="s">
        <v>6</v>
      </c>
      <c r="F6348">
        <v>42</v>
      </c>
      <c r="G6348" t="s">
        <v>1</v>
      </c>
      <c r="H6348" t="s">
        <v>18</v>
      </c>
      <c r="I6348" t="s">
        <v>11</v>
      </c>
    </row>
    <row r="6349" spans="1:9">
      <c r="A6349">
        <v>6348</v>
      </c>
      <c r="B6349">
        <v>790</v>
      </c>
      <c r="C6349">
        <v>8</v>
      </c>
      <c r="D6349">
        <v>389</v>
      </c>
      <c r="E6349" t="s">
        <v>6</v>
      </c>
      <c r="F6349">
        <v>30</v>
      </c>
      <c r="G6349" t="s">
        <v>2</v>
      </c>
      <c r="H6349" t="s">
        <v>17</v>
      </c>
      <c r="I6349" t="s">
        <v>23</v>
      </c>
    </row>
    <row r="6350" spans="1:9">
      <c r="A6350">
        <v>6349</v>
      </c>
      <c r="B6350">
        <v>412</v>
      </c>
      <c r="C6350">
        <v>7</v>
      </c>
      <c r="D6350">
        <v>40</v>
      </c>
      <c r="E6350" t="s">
        <v>5</v>
      </c>
      <c r="F6350">
        <v>30</v>
      </c>
      <c r="G6350" t="s">
        <v>2</v>
      </c>
      <c r="H6350" t="s">
        <v>18</v>
      </c>
      <c r="I6350" t="s">
        <v>22</v>
      </c>
    </row>
    <row r="6351" spans="1:9">
      <c r="A6351">
        <v>6350</v>
      </c>
      <c r="B6351">
        <v>1117</v>
      </c>
      <c r="C6351">
        <v>4</v>
      </c>
      <c r="D6351">
        <v>217</v>
      </c>
      <c r="E6351" t="s">
        <v>6</v>
      </c>
      <c r="F6351">
        <v>35</v>
      </c>
      <c r="G6351" t="s">
        <v>1</v>
      </c>
      <c r="H6351" t="s">
        <v>17</v>
      </c>
      <c r="I6351" t="s">
        <v>11</v>
      </c>
    </row>
    <row r="6352" spans="1:9">
      <c r="A6352">
        <v>6351</v>
      </c>
      <c r="B6352">
        <v>1591</v>
      </c>
      <c r="C6352">
        <v>6</v>
      </c>
      <c r="D6352">
        <v>40</v>
      </c>
      <c r="E6352" t="s">
        <v>5</v>
      </c>
      <c r="F6352">
        <v>22</v>
      </c>
      <c r="G6352" t="s">
        <v>2</v>
      </c>
      <c r="H6352" t="s">
        <v>18</v>
      </c>
      <c r="I6352" t="s">
        <v>21</v>
      </c>
    </row>
    <row r="6353" spans="1:9">
      <c r="A6353">
        <v>6352</v>
      </c>
      <c r="B6353">
        <v>1142</v>
      </c>
      <c r="C6353">
        <v>7</v>
      </c>
      <c r="D6353">
        <v>40</v>
      </c>
      <c r="E6353" t="s">
        <v>6</v>
      </c>
      <c r="F6353">
        <v>38</v>
      </c>
      <c r="G6353" t="s">
        <v>2</v>
      </c>
      <c r="H6353" t="s">
        <v>18</v>
      </c>
      <c r="I6353" t="s">
        <v>22</v>
      </c>
    </row>
    <row r="6354" spans="1:9">
      <c r="A6354">
        <v>6353</v>
      </c>
      <c r="B6354">
        <v>891</v>
      </c>
      <c r="C6354">
        <v>3</v>
      </c>
      <c r="D6354">
        <v>197</v>
      </c>
      <c r="E6354" t="s">
        <v>6</v>
      </c>
      <c r="F6354">
        <v>20</v>
      </c>
      <c r="G6354" t="s">
        <v>1</v>
      </c>
      <c r="H6354" t="s">
        <v>18</v>
      </c>
      <c r="I6354" t="s">
        <v>10</v>
      </c>
    </row>
    <row r="6355" spans="1:9">
      <c r="A6355">
        <v>6354</v>
      </c>
      <c r="B6355">
        <v>1341</v>
      </c>
      <c r="C6355">
        <v>2</v>
      </c>
      <c r="D6355">
        <v>90</v>
      </c>
      <c r="E6355" t="s">
        <v>5</v>
      </c>
      <c r="F6355">
        <v>18</v>
      </c>
      <c r="G6355" t="s">
        <v>1</v>
      </c>
      <c r="H6355" t="s">
        <v>18</v>
      </c>
      <c r="I6355" t="s">
        <v>9</v>
      </c>
    </row>
    <row r="6356" spans="1:9">
      <c r="A6356">
        <v>6355</v>
      </c>
      <c r="B6356">
        <v>886</v>
      </c>
      <c r="C6356">
        <v>5</v>
      </c>
      <c r="D6356">
        <v>148</v>
      </c>
      <c r="E6356" t="s">
        <v>6</v>
      </c>
      <c r="F6356">
        <v>27</v>
      </c>
      <c r="G6356" t="s">
        <v>1</v>
      </c>
      <c r="H6356" t="s">
        <v>17</v>
      </c>
      <c r="I6356" t="s">
        <v>12</v>
      </c>
    </row>
    <row r="6357" spans="1:9">
      <c r="A6357">
        <v>6356</v>
      </c>
      <c r="B6357">
        <v>1424</v>
      </c>
      <c r="C6357">
        <v>3</v>
      </c>
      <c r="D6357">
        <v>85</v>
      </c>
      <c r="E6357" t="s">
        <v>5</v>
      </c>
      <c r="F6357">
        <v>27</v>
      </c>
      <c r="G6357" t="s">
        <v>1</v>
      </c>
      <c r="H6357" t="s">
        <v>18</v>
      </c>
      <c r="I6357" t="s">
        <v>10</v>
      </c>
    </row>
    <row r="6358" spans="1:9">
      <c r="A6358">
        <v>6357</v>
      </c>
      <c r="B6358">
        <v>1808</v>
      </c>
      <c r="C6358">
        <v>8</v>
      </c>
      <c r="D6358">
        <v>40</v>
      </c>
      <c r="E6358" t="s">
        <v>6</v>
      </c>
      <c r="F6358">
        <v>34</v>
      </c>
      <c r="G6358" t="s">
        <v>2</v>
      </c>
      <c r="H6358" t="s">
        <v>18</v>
      </c>
      <c r="I6358" t="s">
        <v>23</v>
      </c>
    </row>
    <row r="6359" spans="1:9">
      <c r="A6359">
        <v>6358</v>
      </c>
      <c r="B6359">
        <v>1991</v>
      </c>
      <c r="C6359">
        <v>2</v>
      </c>
      <c r="D6359">
        <v>90</v>
      </c>
      <c r="E6359" t="s">
        <v>5</v>
      </c>
      <c r="F6359">
        <v>25</v>
      </c>
      <c r="G6359" t="s">
        <v>1</v>
      </c>
      <c r="H6359" t="s">
        <v>18</v>
      </c>
      <c r="I6359" t="s">
        <v>9</v>
      </c>
    </row>
    <row r="6360" spans="1:9">
      <c r="A6360">
        <v>6359</v>
      </c>
      <c r="B6360">
        <v>1098</v>
      </c>
      <c r="C6360">
        <v>9</v>
      </c>
      <c r="D6360">
        <v>90</v>
      </c>
      <c r="E6360" t="s">
        <v>6</v>
      </c>
      <c r="F6360">
        <v>32</v>
      </c>
      <c r="G6360" t="s">
        <v>2</v>
      </c>
      <c r="H6360" t="s">
        <v>18</v>
      </c>
      <c r="I6360" t="s">
        <v>24</v>
      </c>
    </row>
    <row r="6361" spans="1:9">
      <c r="A6361">
        <v>6360</v>
      </c>
      <c r="B6361">
        <v>253</v>
      </c>
      <c r="C6361">
        <v>8</v>
      </c>
      <c r="D6361">
        <v>348</v>
      </c>
      <c r="E6361" t="s">
        <v>5</v>
      </c>
      <c r="F6361">
        <v>23</v>
      </c>
      <c r="G6361" t="s">
        <v>2</v>
      </c>
      <c r="H6361" t="s">
        <v>17</v>
      </c>
      <c r="I6361" t="s">
        <v>23</v>
      </c>
    </row>
    <row r="6362" spans="1:9">
      <c r="A6362">
        <v>6361</v>
      </c>
      <c r="B6362">
        <v>159</v>
      </c>
      <c r="C6362">
        <v>1</v>
      </c>
      <c r="D6362">
        <v>132</v>
      </c>
      <c r="E6362" t="s">
        <v>5</v>
      </c>
      <c r="F6362">
        <v>22</v>
      </c>
      <c r="G6362" t="s">
        <v>1</v>
      </c>
      <c r="H6362" t="s">
        <v>18</v>
      </c>
      <c r="I6362" t="s">
        <v>8</v>
      </c>
    </row>
    <row r="6363" spans="1:9">
      <c r="A6363">
        <v>6362</v>
      </c>
      <c r="B6363">
        <v>180</v>
      </c>
      <c r="C6363">
        <v>2</v>
      </c>
      <c r="D6363">
        <v>178</v>
      </c>
      <c r="E6363" t="s">
        <v>5</v>
      </c>
      <c r="F6363">
        <v>24</v>
      </c>
      <c r="G6363" t="s">
        <v>1</v>
      </c>
      <c r="H6363" t="s">
        <v>18</v>
      </c>
      <c r="I6363" t="s">
        <v>9</v>
      </c>
    </row>
    <row r="6364" spans="1:9">
      <c r="A6364">
        <v>6363</v>
      </c>
      <c r="B6364">
        <v>956</v>
      </c>
      <c r="C6364">
        <v>3</v>
      </c>
      <c r="D6364">
        <v>132</v>
      </c>
      <c r="E6364" t="s">
        <v>6</v>
      </c>
      <c r="F6364">
        <v>26</v>
      </c>
      <c r="G6364" t="s">
        <v>1</v>
      </c>
      <c r="H6364" t="s">
        <v>18</v>
      </c>
      <c r="I6364" t="s">
        <v>10</v>
      </c>
    </row>
    <row r="6365" spans="1:9">
      <c r="A6365">
        <v>6364</v>
      </c>
      <c r="B6365">
        <v>664</v>
      </c>
      <c r="C6365">
        <v>6</v>
      </c>
      <c r="D6365">
        <v>40</v>
      </c>
      <c r="E6365" t="s">
        <v>6</v>
      </c>
      <c r="F6365">
        <v>22</v>
      </c>
      <c r="G6365" t="s">
        <v>2</v>
      </c>
      <c r="H6365" t="s">
        <v>18</v>
      </c>
      <c r="I6365" t="s">
        <v>21</v>
      </c>
    </row>
    <row r="6366" spans="1:9">
      <c r="A6366">
        <v>6365</v>
      </c>
      <c r="B6366">
        <v>1527</v>
      </c>
      <c r="C6366">
        <v>1</v>
      </c>
      <c r="D6366">
        <v>202</v>
      </c>
      <c r="E6366" t="s">
        <v>6</v>
      </c>
      <c r="F6366">
        <v>28</v>
      </c>
      <c r="G6366" t="s">
        <v>1</v>
      </c>
      <c r="H6366" t="s">
        <v>17</v>
      </c>
      <c r="I6366" t="s">
        <v>8</v>
      </c>
    </row>
    <row r="6367" spans="1:9">
      <c r="A6367">
        <v>6366</v>
      </c>
      <c r="B6367">
        <v>993</v>
      </c>
      <c r="C6367">
        <v>3</v>
      </c>
      <c r="D6367">
        <v>185</v>
      </c>
      <c r="E6367" t="s">
        <v>5</v>
      </c>
      <c r="F6367">
        <v>24</v>
      </c>
      <c r="G6367" t="s">
        <v>1</v>
      </c>
      <c r="H6367" t="s">
        <v>18</v>
      </c>
      <c r="I6367" t="s">
        <v>10</v>
      </c>
    </row>
    <row r="6368" spans="1:9">
      <c r="A6368">
        <v>6367</v>
      </c>
      <c r="B6368">
        <v>1307</v>
      </c>
      <c r="C6368">
        <v>1</v>
      </c>
      <c r="D6368">
        <v>231</v>
      </c>
      <c r="E6368" t="s">
        <v>6</v>
      </c>
      <c r="F6368">
        <v>27</v>
      </c>
      <c r="G6368" t="s">
        <v>1</v>
      </c>
      <c r="H6368" t="s">
        <v>17</v>
      </c>
      <c r="I6368" t="s">
        <v>8</v>
      </c>
    </row>
    <row r="6369" spans="1:9">
      <c r="A6369">
        <v>6368</v>
      </c>
      <c r="B6369">
        <v>2048</v>
      </c>
      <c r="C6369">
        <v>7</v>
      </c>
      <c r="D6369">
        <v>320</v>
      </c>
      <c r="E6369" t="s">
        <v>5</v>
      </c>
      <c r="F6369">
        <v>25</v>
      </c>
      <c r="G6369" t="s">
        <v>2</v>
      </c>
      <c r="H6369" t="s">
        <v>17</v>
      </c>
      <c r="I6369" t="s">
        <v>22</v>
      </c>
    </row>
    <row r="6370" spans="1:9">
      <c r="A6370">
        <v>6369</v>
      </c>
      <c r="B6370">
        <v>76</v>
      </c>
      <c r="C6370">
        <v>9</v>
      </c>
      <c r="D6370">
        <v>90</v>
      </c>
      <c r="E6370" t="s">
        <v>5</v>
      </c>
      <c r="F6370">
        <v>26</v>
      </c>
      <c r="G6370" t="s">
        <v>2</v>
      </c>
      <c r="H6370" t="s">
        <v>18</v>
      </c>
      <c r="I6370" t="s">
        <v>24</v>
      </c>
    </row>
    <row r="6371" spans="1:9">
      <c r="A6371">
        <v>6370</v>
      </c>
      <c r="B6371">
        <v>329</v>
      </c>
      <c r="C6371">
        <v>2</v>
      </c>
      <c r="D6371">
        <v>90</v>
      </c>
      <c r="E6371" t="s">
        <v>5</v>
      </c>
      <c r="F6371">
        <v>19</v>
      </c>
      <c r="G6371" t="s">
        <v>1</v>
      </c>
      <c r="H6371" t="s">
        <v>18</v>
      </c>
      <c r="I6371" t="s">
        <v>9</v>
      </c>
    </row>
    <row r="6372" spans="1:9">
      <c r="A6372">
        <v>6371</v>
      </c>
      <c r="B6372">
        <v>928</v>
      </c>
      <c r="C6372">
        <v>3</v>
      </c>
      <c r="D6372">
        <v>158</v>
      </c>
      <c r="E6372" t="s">
        <v>5</v>
      </c>
      <c r="F6372">
        <v>25</v>
      </c>
      <c r="G6372" t="s">
        <v>1</v>
      </c>
      <c r="H6372" t="s">
        <v>18</v>
      </c>
      <c r="I6372" t="s">
        <v>10</v>
      </c>
    </row>
    <row r="6373" spans="1:9">
      <c r="A6373">
        <v>6372</v>
      </c>
      <c r="B6373">
        <v>946</v>
      </c>
      <c r="C6373">
        <v>9</v>
      </c>
      <c r="D6373">
        <v>90</v>
      </c>
      <c r="E6373" t="s">
        <v>6</v>
      </c>
      <c r="F6373">
        <v>34</v>
      </c>
      <c r="G6373" t="s">
        <v>2</v>
      </c>
      <c r="H6373" t="s">
        <v>18</v>
      </c>
      <c r="I6373" t="s">
        <v>24</v>
      </c>
    </row>
    <row r="6374" spans="1:9">
      <c r="A6374">
        <v>6373</v>
      </c>
      <c r="B6374">
        <v>789</v>
      </c>
      <c r="C6374">
        <v>6</v>
      </c>
      <c r="D6374">
        <v>40</v>
      </c>
      <c r="E6374" t="s">
        <v>5</v>
      </c>
      <c r="F6374">
        <v>33</v>
      </c>
      <c r="G6374" t="s">
        <v>2</v>
      </c>
      <c r="H6374" t="s">
        <v>18</v>
      </c>
      <c r="I6374" t="s">
        <v>21</v>
      </c>
    </row>
    <row r="6375" spans="1:9">
      <c r="A6375">
        <v>6374</v>
      </c>
      <c r="B6375">
        <v>20</v>
      </c>
      <c r="C6375">
        <v>5</v>
      </c>
      <c r="D6375">
        <v>90</v>
      </c>
      <c r="E6375" t="s">
        <v>6</v>
      </c>
      <c r="F6375">
        <v>30</v>
      </c>
      <c r="G6375" t="s">
        <v>1</v>
      </c>
      <c r="H6375" t="s">
        <v>18</v>
      </c>
      <c r="I6375" t="s">
        <v>12</v>
      </c>
    </row>
    <row r="6376" spans="1:9">
      <c r="A6376">
        <v>6375</v>
      </c>
      <c r="B6376">
        <v>1705</v>
      </c>
      <c r="C6376">
        <v>3</v>
      </c>
      <c r="D6376">
        <v>90</v>
      </c>
      <c r="E6376" t="s">
        <v>6</v>
      </c>
      <c r="F6376">
        <v>30</v>
      </c>
      <c r="G6376" t="s">
        <v>1</v>
      </c>
      <c r="H6376" t="s">
        <v>18</v>
      </c>
      <c r="I6376" t="s">
        <v>10</v>
      </c>
    </row>
    <row r="6377" spans="1:9">
      <c r="A6377">
        <v>6376</v>
      </c>
      <c r="B6377">
        <v>669</v>
      </c>
      <c r="C6377">
        <v>5</v>
      </c>
      <c r="D6377">
        <v>127</v>
      </c>
      <c r="E6377" t="s">
        <v>6</v>
      </c>
      <c r="F6377">
        <v>19</v>
      </c>
      <c r="G6377" t="s">
        <v>1</v>
      </c>
      <c r="H6377" t="s">
        <v>18</v>
      </c>
      <c r="I6377" t="s">
        <v>12</v>
      </c>
    </row>
    <row r="6378" spans="1:9">
      <c r="A6378">
        <v>6377</v>
      </c>
      <c r="B6378">
        <v>1540</v>
      </c>
      <c r="C6378">
        <v>2</v>
      </c>
      <c r="D6378">
        <v>90</v>
      </c>
      <c r="E6378" t="s">
        <v>5</v>
      </c>
      <c r="F6378">
        <v>30</v>
      </c>
      <c r="G6378" t="s">
        <v>1</v>
      </c>
      <c r="H6378" t="s">
        <v>18</v>
      </c>
      <c r="I6378" t="s">
        <v>9</v>
      </c>
    </row>
    <row r="6379" spans="1:9">
      <c r="A6379">
        <v>6378</v>
      </c>
      <c r="B6379">
        <v>1218</v>
      </c>
      <c r="C6379">
        <v>6</v>
      </c>
      <c r="D6379">
        <v>40</v>
      </c>
      <c r="E6379" t="s">
        <v>6</v>
      </c>
      <c r="F6379">
        <v>24</v>
      </c>
      <c r="G6379" t="s">
        <v>2</v>
      </c>
      <c r="H6379" t="s">
        <v>18</v>
      </c>
      <c r="I6379" t="s">
        <v>21</v>
      </c>
    </row>
    <row r="6380" spans="1:9">
      <c r="A6380">
        <v>6379</v>
      </c>
      <c r="B6380">
        <v>1899</v>
      </c>
      <c r="C6380">
        <v>4</v>
      </c>
      <c r="D6380">
        <v>236</v>
      </c>
      <c r="E6380" t="s">
        <v>5</v>
      </c>
      <c r="F6380">
        <v>18</v>
      </c>
      <c r="G6380" t="s">
        <v>1</v>
      </c>
      <c r="H6380" t="s">
        <v>17</v>
      </c>
      <c r="I6380" t="s">
        <v>11</v>
      </c>
    </row>
    <row r="6381" spans="1:9">
      <c r="A6381">
        <v>6380</v>
      </c>
      <c r="B6381">
        <v>356</v>
      </c>
      <c r="C6381">
        <v>1</v>
      </c>
      <c r="D6381">
        <v>146</v>
      </c>
      <c r="E6381" t="s">
        <v>6</v>
      </c>
      <c r="F6381">
        <v>30</v>
      </c>
      <c r="G6381" t="s">
        <v>1</v>
      </c>
      <c r="H6381" t="s">
        <v>18</v>
      </c>
      <c r="I6381" t="s">
        <v>8</v>
      </c>
    </row>
    <row r="6382" spans="1:9">
      <c r="A6382">
        <v>6381</v>
      </c>
      <c r="B6382">
        <v>2051</v>
      </c>
      <c r="C6382">
        <v>8</v>
      </c>
      <c r="D6382">
        <v>90</v>
      </c>
      <c r="E6382" t="s">
        <v>5</v>
      </c>
      <c r="F6382">
        <v>26</v>
      </c>
      <c r="G6382" t="s">
        <v>2</v>
      </c>
      <c r="H6382" t="s">
        <v>18</v>
      </c>
      <c r="I6382" t="s">
        <v>23</v>
      </c>
    </row>
    <row r="6383" spans="1:9">
      <c r="A6383">
        <v>6382</v>
      </c>
      <c r="B6383">
        <v>1129</v>
      </c>
      <c r="C6383">
        <v>6</v>
      </c>
      <c r="D6383">
        <v>248</v>
      </c>
      <c r="E6383" t="s">
        <v>6</v>
      </c>
      <c r="F6383">
        <v>32</v>
      </c>
      <c r="G6383" t="s">
        <v>2</v>
      </c>
      <c r="H6383" t="s">
        <v>18</v>
      </c>
      <c r="I6383" t="s">
        <v>21</v>
      </c>
    </row>
    <row r="6384" spans="1:9">
      <c r="A6384">
        <v>6383</v>
      </c>
      <c r="B6384">
        <v>315</v>
      </c>
      <c r="C6384">
        <v>4</v>
      </c>
      <c r="D6384">
        <v>220</v>
      </c>
      <c r="E6384" t="s">
        <v>6</v>
      </c>
      <c r="F6384">
        <v>28</v>
      </c>
      <c r="G6384" t="s">
        <v>1</v>
      </c>
      <c r="H6384" t="s">
        <v>18</v>
      </c>
      <c r="I6384" t="s">
        <v>11</v>
      </c>
    </row>
    <row r="6385" spans="1:9">
      <c r="A6385">
        <v>6384</v>
      </c>
      <c r="B6385">
        <v>765</v>
      </c>
      <c r="C6385">
        <v>2</v>
      </c>
      <c r="D6385">
        <v>194</v>
      </c>
      <c r="E6385" t="s">
        <v>6</v>
      </c>
      <c r="F6385">
        <v>23</v>
      </c>
      <c r="G6385" t="s">
        <v>1</v>
      </c>
      <c r="H6385" t="s">
        <v>18</v>
      </c>
      <c r="I6385" t="s">
        <v>9</v>
      </c>
    </row>
    <row r="6386" spans="1:9">
      <c r="A6386">
        <v>6385</v>
      </c>
      <c r="B6386">
        <v>1811</v>
      </c>
      <c r="C6386">
        <v>6</v>
      </c>
      <c r="D6386">
        <v>40</v>
      </c>
      <c r="E6386" t="s">
        <v>6</v>
      </c>
      <c r="F6386">
        <v>22</v>
      </c>
      <c r="G6386" t="s">
        <v>2</v>
      </c>
      <c r="H6386" t="s">
        <v>18</v>
      </c>
      <c r="I6386" t="s">
        <v>21</v>
      </c>
    </row>
    <row r="6387" spans="1:9">
      <c r="A6387">
        <v>6386</v>
      </c>
      <c r="B6387">
        <v>150</v>
      </c>
      <c r="C6387">
        <v>4</v>
      </c>
      <c r="D6387">
        <v>90</v>
      </c>
      <c r="E6387" t="s">
        <v>6</v>
      </c>
      <c r="F6387">
        <v>43</v>
      </c>
      <c r="G6387" t="s">
        <v>1</v>
      </c>
      <c r="H6387" t="s">
        <v>18</v>
      </c>
      <c r="I6387" t="s">
        <v>11</v>
      </c>
    </row>
    <row r="6388" spans="1:9">
      <c r="A6388">
        <v>6387</v>
      </c>
      <c r="B6388">
        <v>1381</v>
      </c>
      <c r="C6388">
        <v>4</v>
      </c>
      <c r="D6388">
        <v>240</v>
      </c>
      <c r="E6388" t="s">
        <v>6</v>
      </c>
      <c r="F6388">
        <v>28</v>
      </c>
      <c r="G6388" t="s">
        <v>1</v>
      </c>
      <c r="H6388" t="s">
        <v>17</v>
      </c>
      <c r="I6388" t="s">
        <v>11</v>
      </c>
    </row>
    <row r="6389" spans="1:9">
      <c r="A6389">
        <v>6388</v>
      </c>
      <c r="B6389">
        <v>955</v>
      </c>
      <c r="C6389">
        <v>9</v>
      </c>
      <c r="D6389">
        <v>40</v>
      </c>
      <c r="E6389" t="s">
        <v>6</v>
      </c>
      <c r="F6389">
        <v>40</v>
      </c>
      <c r="G6389" t="s">
        <v>2</v>
      </c>
      <c r="H6389" t="s">
        <v>18</v>
      </c>
      <c r="I6389" t="s">
        <v>24</v>
      </c>
    </row>
    <row r="6390" spans="1:9">
      <c r="A6390">
        <v>6389</v>
      </c>
      <c r="B6390">
        <v>776</v>
      </c>
      <c r="C6390">
        <v>2</v>
      </c>
      <c r="D6390">
        <v>153</v>
      </c>
      <c r="E6390" t="s">
        <v>6</v>
      </c>
      <c r="F6390">
        <v>20</v>
      </c>
      <c r="G6390" t="s">
        <v>1</v>
      </c>
      <c r="H6390" t="s">
        <v>17</v>
      </c>
      <c r="I6390" t="s">
        <v>9</v>
      </c>
    </row>
    <row r="6391" spans="1:9">
      <c r="A6391">
        <v>6390</v>
      </c>
      <c r="B6391">
        <v>1595</v>
      </c>
      <c r="C6391">
        <v>5</v>
      </c>
      <c r="D6391">
        <v>189</v>
      </c>
      <c r="E6391" t="s">
        <v>5</v>
      </c>
      <c r="F6391">
        <v>24</v>
      </c>
      <c r="G6391" t="s">
        <v>1</v>
      </c>
      <c r="H6391" t="s">
        <v>18</v>
      </c>
      <c r="I6391" t="s">
        <v>12</v>
      </c>
    </row>
    <row r="6392" spans="1:9">
      <c r="A6392">
        <v>6391</v>
      </c>
      <c r="B6392">
        <v>15</v>
      </c>
      <c r="C6392">
        <v>5</v>
      </c>
      <c r="D6392">
        <v>201</v>
      </c>
      <c r="E6392" t="s">
        <v>5</v>
      </c>
      <c r="F6392">
        <v>29</v>
      </c>
      <c r="G6392" t="s">
        <v>1</v>
      </c>
      <c r="H6392" t="s">
        <v>17</v>
      </c>
      <c r="I6392" t="s">
        <v>12</v>
      </c>
    </row>
    <row r="6393" spans="1:9">
      <c r="A6393">
        <v>6392</v>
      </c>
      <c r="B6393">
        <v>647</v>
      </c>
      <c r="C6393">
        <v>1</v>
      </c>
      <c r="D6393">
        <v>206</v>
      </c>
      <c r="E6393" t="s">
        <v>5</v>
      </c>
      <c r="F6393">
        <v>35</v>
      </c>
      <c r="G6393" t="s">
        <v>1</v>
      </c>
      <c r="H6393" t="s">
        <v>17</v>
      </c>
      <c r="I6393" t="s">
        <v>8</v>
      </c>
    </row>
    <row r="6394" spans="1:9">
      <c r="A6394">
        <v>6393</v>
      </c>
      <c r="B6394">
        <v>1840</v>
      </c>
      <c r="C6394">
        <v>2</v>
      </c>
      <c r="D6394">
        <v>212</v>
      </c>
      <c r="E6394" t="s">
        <v>5</v>
      </c>
      <c r="F6394">
        <v>29</v>
      </c>
      <c r="G6394" t="s">
        <v>1</v>
      </c>
      <c r="H6394" t="s">
        <v>17</v>
      </c>
      <c r="I6394" t="s">
        <v>9</v>
      </c>
    </row>
    <row r="6395" spans="1:9">
      <c r="A6395">
        <v>6394</v>
      </c>
      <c r="B6395">
        <v>967</v>
      </c>
      <c r="C6395">
        <v>1</v>
      </c>
      <c r="D6395">
        <v>112</v>
      </c>
      <c r="E6395" t="s">
        <v>5</v>
      </c>
      <c r="F6395">
        <v>35</v>
      </c>
      <c r="G6395" t="s">
        <v>1</v>
      </c>
      <c r="H6395" t="s">
        <v>18</v>
      </c>
      <c r="I6395" t="s">
        <v>8</v>
      </c>
    </row>
    <row r="6396" spans="1:9">
      <c r="A6396">
        <v>6395</v>
      </c>
      <c r="B6396">
        <v>124</v>
      </c>
      <c r="C6396">
        <v>4</v>
      </c>
      <c r="D6396">
        <v>90</v>
      </c>
      <c r="E6396" t="s">
        <v>5</v>
      </c>
      <c r="F6396">
        <v>37</v>
      </c>
      <c r="G6396" t="s">
        <v>1</v>
      </c>
      <c r="H6396" t="s">
        <v>18</v>
      </c>
      <c r="I6396" t="s">
        <v>11</v>
      </c>
    </row>
    <row r="6397" spans="1:9">
      <c r="A6397">
        <v>6396</v>
      </c>
      <c r="B6397">
        <v>1916</v>
      </c>
      <c r="C6397">
        <v>7</v>
      </c>
      <c r="D6397">
        <v>40</v>
      </c>
      <c r="E6397" t="s">
        <v>6</v>
      </c>
      <c r="F6397">
        <v>26</v>
      </c>
      <c r="G6397" t="s">
        <v>2</v>
      </c>
      <c r="H6397" t="s">
        <v>18</v>
      </c>
      <c r="I6397" t="s">
        <v>22</v>
      </c>
    </row>
    <row r="6398" spans="1:9">
      <c r="A6398">
        <v>6397</v>
      </c>
      <c r="B6398">
        <v>684</v>
      </c>
      <c r="C6398">
        <v>3</v>
      </c>
      <c r="D6398">
        <v>90</v>
      </c>
      <c r="E6398" t="s">
        <v>6</v>
      </c>
      <c r="F6398">
        <v>26</v>
      </c>
      <c r="G6398" t="s">
        <v>1</v>
      </c>
      <c r="H6398" t="s">
        <v>18</v>
      </c>
      <c r="I6398" t="s">
        <v>10</v>
      </c>
    </row>
    <row r="6399" spans="1:9">
      <c r="A6399">
        <v>6398</v>
      </c>
      <c r="B6399">
        <v>266</v>
      </c>
      <c r="C6399">
        <v>5</v>
      </c>
      <c r="D6399">
        <v>90</v>
      </c>
      <c r="E6399" t="s">
        <v>6</v>
      </c>
      <c r="F6399">
        <v>24</v>
      </c>
      <c r="G6399" t="s">
        <v>1</v>
      </c>
      <c r="H6399" t="s">
        <v>18</v>
      </c>
      <c r="I6399" t="s">
        <v>12</v>
      </c>
    </row>
    <row r="6400" spans="1:9">
      <c r="A6400">
        <v>6399</v>
      </c>
      <c r="B6400">
        <v>1890</v>
      </c>
      <c r="C6400">
        <v>2</v>
      </c>
      <c r="D6400">
        <v>176</v>
      </c>
      <c r="E6400" t="s">
        <v>5</v>
      </c>
      <c r="F6400">
        <v>25</v>
      </c>
      <c r="G6400" t="s">
        <v>1</v>
      </c>
      <c r="H6400" t="s">
        <v>18</v>
      </c>
      <c r="I6400" t="s">
        <v>9</v>
      </c>
    </row>
    <row r="6401" spans="1:9">
      <c r="A6401">
        <v>6400</v>
      </c>
      <c r="B6401">
        <v>199</v>
      </c>
      <c r="C6401">
        <v>4</v>
      </c>
      <c r="D6401">
        <v>90</v>
      </c>
      <c r="E6401" t="s">
        <v>6</v>
      </c>
      <c r="F6401">
        <v>31</v>
      </c>
      <c r="G6401" t="s">
        <v>1</v>
      </c>
      <c r="H6401" t="s">
        <v>18</v>
      </c>
      <c r="I6401" t="s">
        <v>11</v>
      </c>
    </row>
    <row r="6402" spans="1:9">
      <c r="A6402">
        <v>6401</v>
      </c>
      <c r="B6402">
        <v>1934</v>
      </c>
      <c r="C6402">
        <v>2</v>
      </c>
      <c r="D6402">
        <v>182</v>
      </c>
      <c r="E6402" t="s">
        <v>5</v>
      </c>
      <c r="F6402">
        <v>37</v>
      </c>
      <c r="G6402" t="s">
        <v>1</v>
      </c>
      <c r="H6402" t="s">
        <v>18</v>
      </c>
      <c r="I6402" t="s">
        <v>9</v>
      </c>
    </row>
    <row r="6403" spans="1:9">
      <c r="A6403">
        <v>6402</v>
      </c>
      <c r="B6403">
        <v>239</v>
      </c>
      <c r="C6403">
        <v>5</v>
      </c>
      <c r="D6403">
        <v>90</v>
      </c>
      <c r="E6403" t="s">
        <v>5</v>
      </c>
      <c r="F6403">
        <v>27</v>
      </c>
      <c r="G6403" t="s">
        <v>1</v>
      </c>
      <c r="H6403" t="s">
        <v>18</v>
      </c>
      <c r="I6403" t="s">
        <v>12</v>
      </c>
    </row>
    <row r="6404" spans="1:9">
      <c r="A6404">
        <v>6403</v>
      </c>
      <c r="B6404">
        <v>360</v>
      </c>
      <c r="C6404">
        <v>3</v>
      </c>
      <c r="D6404">
        <v>89</v>
      </c>
      <c r="E6404" t="s">
        <v>6</v>
      </c>
      <c r="F6404">
        <v>25</v>
      </c>
      <c r="G6404" t="s">
        <v>1</v>
      </c>
      <c r="H6404" t="s">
        <v>18</v>
      </c>
      <c r="I6404" t="s">
        <v>10</v>
      </c>
    </row>
    <row r="6405" spans="1:9">
      <c r="A6405">
        <v>6404</v>
      </c>
      <c r="B6405">
        <v>268</v>
      </c>
      <c r="C6405">
        <v>4</v>
      </c>
      <c r="D6405">
        <v>177</v>
      </c>
      <c r="E6405" t="s">
        <v>6</v>
      </c>
      <c r="F6405">
        <v>32</v>
      </c>
      <c r="G6405" t="s">
        <v>1</v>
      </c>
      <c r="H6405" t="s">
        <v>18</v>
      </c>
      <c r="I6405" t="s">
        <v>11</v>
      </c>
    </row>
    <row r="6406" spans="1:9">
      <c r="A6406">
        <v>6405</v>
      </c>
      <c r="B6406">
        <v>844</v>
      </c>
      <c r="C6406">
        <v>3</v>
      </c>
      <c r="D6406">
        <v>179</v>
      </c>
      <c r="E6406" t="s">
        <v>6</v>
      </c>
      <c r="F6406">
        <v>18</v>
      </c>
      <c r="G6406" t="s">
        <v>1</v>
      </c>
      <c r="H6406" t="s">
        <v>18</v>
      </c>
      <c r="I6406" t="s">
        <v>10</v>
      </c>
    </row>
    <row r="6407" spans="1:9">
      <c r="A6407">
        <v>6406</v>
      </c>
      <c r="B6407">
        <v>748</v>
      </c>
      <c r="C6407">
        <v>7</v>
      </c>
      <c r="D6407">
        <v>40</v>
      </c>
      <c r="E6407" t="s">
        <v>5</v>
      </c>
      <c r="F6407">
        <v>25</v>
      </c>
      <c r="G6407" t="s">
        <v>2</v>
      </c>
      <c r="H6407" t="s">
        <v>18</v>
      </c>
      <c r="I6407" t="s">
        <v>22</v>
      </c>
    </row>
    <row r="6408" spans="1:9">
      <c r="A6408">
        <v>6407</v>
      </c>
      <c r="B6408">
        <v>968</v>
      </c>
      <c r="C6408">
        <v>9</v>
      </c>
      <c r="D6408">
        <v>90</v>
      </c>
      <c r="E6408" t="s">
        <v>6</v>
      </c>
      <c r="F6408">
        <v>34</v>
      </c>
      <c r="G6408" t="s">
        <v>2</v>
      </c>
      <c r="H6408" t="s">
        <v>18</v>
      </c>
      <c r="I6408" t="s">
        <v>24</v>
      </c>
    </row>
    <row r="6409" spans="1:9">
      <c r="A6409">
        <v>6408</v>
      </c>
      <c r="B6409">
        <v>430</v>
      </c>
      <c r="C6409">
        <v>5</v>
      </c>
      <c r="D6409">
        <v>88</v>
      </c>
      <c r="E6409" t="s">
        <v>6</v>
      </c>
      <c r="F6409">
        <v>24</v>
      </c>
      <c r="G6409" t="s">
        <v>1</v>
      </c>
      <c r="H6409" t="s">
        <v>18</v>
      </c>
      <c r="I6409" t="s">
        <v>12</v>
      </c>
    </row>
    <row r="6410" spans="1:9">
      <c r="A6410">
        <v>6409</v>
      </c>
      <c r="B6410">
        <v>313</v>
      </c>
      <c r="C6410">
        <v>3</v>
      </c>
      <c r="D6410">
        <v>191</v>
      </c>
      <c r="E6410" t="s">
        <v>6</v>
      </c>
      <c r="F6410">
        <v>40</v>
      </c>
      <c r="G6410" t="s">
        <v>1</v>
      </c>
      <c r="H6410" t="s">
        <v>18</v>
      </c>
      <c r="I6410" t="s">
        <v>10</v>
      </c>
    </row>
    <row r="6411" spans="1:9">
      <c r="A6411">
        <v>6410</v>
      </c>
      <c r="B6411">
        <v>1376</v>
      </c>
      <c r="C6411">
        <v>1</v>
      </c>
      <c r="D6411">
        <v>84</v>
      </c>
      <c r="E6411" t="s">
        <v>5</v>
      </c>
      <c r="F6411">
        <v>30</v>
      </c>
      <c r="G6411" t="s">
        <v>1</v>
      </c>
      <c r="H6411" t="s">
        <v>18</v>
      </c>
      <c r="I6411" t="s">
        <v>8</v>
      </c>
    </row>
    <row r="6412" spans="1:9">
      <c r="A6412">
        <v>6411</v>
      </c>
      <c r="B6412">
        <v>1781</v>
      </c>
      <c r="C6412">
        <v>7</v>
      </c>
      <c r="D6412">
        <v>40</v>
      </c>
      <c r="E6412" t="s">
        <v>5</v>
      </c>
      <c r="F6412">
        <v>27</v>
      </c>
      <c r="G6412" t="s">
        <v>2</v>
      </c>
      <c r="H6412" t="s">
        <v>18</v>
      </c>
      <c r="I6412" t="s">
        <v>22</v>
      </c>
    </row>
    <row r="6413" spans="1:9">
      <c r="A6413">
        <v>6412</v>
      </c>
      <c r="B6413">
        <v>790</v>
      </c>
      <c r="C6413">
        <v>1</v>
      </c>
      <c r="D6413">
        <v>90</v>
      </c>
      <c r="E6413" t="s">
        <v>6</v>
      </c>
      <c r="F6413">
        <v>30</v>
      </c>
      <c r="G6413" t="s">
        <v>1</v>
      </c>
      <c r="H6413" t="s">
        <v>18</v>
      </c>
      <c r="I6413" t="s">
        <v>8</v>
      </c>
    </row>
    <row r="6414" spans="1:9">
      <c r="A6414">
        <v>6413</v>
      </c>
      <c r="B6414">
        <v>533</v>
      </c>
      <c r="C6414">
        <v>4</v>
      </c>
      <c r="D6414">
        <v>113</v>
      </c>
      <c r="E6414" t="s">
        <v>6</v>
      </c>
      <c r="F6414">
        <v>18</v>
      </c>
      <c r="G6414" t="s">
        <v>1</v>
      </c>
      <c r="H6414" t="s">
        <v>18</v>
      </c>
      <c r="I6414" t="s">
        <v>11</v>
      </c>
    </row>
    <row r="6415" spans="1:9">
      <c r="A6415">
        <v>6414</v>
      </c>
      <c r="B6415">
        <v>2031</v>
      </c>
      <c r="C6415">
        <v>1</v>
      </c>
      <c r="D6415">
        <v>119</v>
      </c>
      <c r="E6415" t="s">
        <v>5</v>
      </c>
      <c r="F6415">
        <v>33</v>
      </c>
      <c r="G6415" t="s">
        <v>1</v>
      </c>
      <c r="H6415" t="s">
        <v>18</v>
      </c>
      <c r="I6415" t="s">
        <v>8</v>
      </c>
    </row>
    <row r="6416" spans="1:9">
      <c r="A6416">
        <v>6415</v>
      </c>
      <c r="B6416">
        <v>74</v>
      </c>
      <c r="C6416">
        <v>4</v>
      </c>
      <c r="D6416">
        <v>90</v>
      </c>
      <c r="E6416" t="s">
        <v>6</v>
      </c>
      <c r="F6416">
        <v>19</v>
      </c>
      <c r="G6416" t="s">
        <v>1</v>
      </c>
      <c r="H6416" t="s">
        <v>18</v>
      </c>
      <c r="I6416" t="s">
        <v>11</v>
      </c>
    </row>
    <row r="6417" spans="1:9">
      <c r="A6417">
        <v>6416</v>
      </c>
      <c r="B6417">
        <v>1560</v>
      </c>
      <c r="C6417">
        <v>9</v>
      </c>
      <c r="D6417">
        <v>230</v>
      </c>
      <c r="E6417" t="s">
        <v>6</v>
      </c>
      <c r="F6417">
        <v>29</v>
      </c>
      <c r="G6417" t="s">
        <v>2</v>
      </c>
      <c r="H6417" t="s">
        <v>17</v>
      </c>
      <c r="I6417" t="s">
        <v>24</v>
      </c>
    </row>
    <row r="6418" spans="1:9">
      <c r="A6418">
        <v>6417</v>
      </c>
      <c r="B6418">
        <v>1400</v>
      </c>
      <c r="C6418">
        <v>2</v>
      </c>
      <c r="D6418">
        <v>90</v>
      </c>
      <c r="E6418" t="s">
        <v>6</v>
      </c>
      <c r="F6418">
        <v>20</v>
      </c>
      <c r="G6418" t="s">
        <v>1</v>
      </c>
      <c r="H6418" t="s">
        <v>18</v>
      </c>
      <c r="I6418" t="s">
        <v>9</v>
      </c>
    </row>
    <row r="6419" spans="1:9">
      <c r="A6419">
        <v>6418</v>
      </c>
      <c r="B6419">
        <v>1359</v>
      </c>
      <c r="C6419">
        <v>3</v>
      </c>
      <c r="D6419">
        <v>85</v>
      </c>
      <c r="E6419" t="s">
        <v>5</v>
      </c>
      <c r="F6419">
        <v>30</v>
      </c>
      <c r="G6419" t="s">
        <v>1</v>
      </c>
      <c r="H6419" t="s">
        <v>18</v>
      </c>
      <c r="I6419" t="s">
        <v>10</v>
      </c>
    </row>
    <row r="6420" spans="1:9">
      <c r="A6420">
        <v>6419</v>
      </c>
      <c r="B6420">
        <v>1477</v>
      </c>
      <c r="C6420">
        <v>1</v>
      </c>
      <c r="D6420">
        <v>167</v>
      </c>
      <c r="E6420" t="s">
        <v>5</v>
      </c>
      <c r="F6420">
        <v>29</v>
      </c>
      <c r="G6420" t="s">
        <v>1</v>
      </c>
      <c r="H6420" t="s">
        <v>18</v>
      </c>
      <c r="I6420" t="s">
        <v>8</v>
      </c>
    </row>
    <row r="6421" spans="1:9">
      <c r="A6421">
        <v>6420</v>
      </c>
      <c r="B6421">
        <v>360</v>
      </c>
      <c r="C6421">
        <v>9</v>
      </c>
      <c r="D6421">
        <v>40</v>
      </c>
      <c r="E6421" t="s">
        <v>6</v>
      </c>
      <c r="F6421">
        <v>25</v>
      </c>
      <c r="G6421" t="s">
        <v>2</v>
      </c>
      <c r="H6421" t="s">
        <v>18</v>
      </c>
      <c r="I6421" t="s">
        <v>24</v>
      </c>
    </row>
    <row r="6422" spans="1:9">
      <c r="A6422">
        <v>6421</v>
      </c>
      <c r="B6422">
        <v>583</v>
      </c>
      <c r="C6422">
        <v>2</v>
      </c>
      <c r="D6422">
        <v>144</v>
      </c>
      <c r="E6422" t="s">
        <v>6</v>
      </c>
      <c r="F6422">
        <v>22</v>
      </c>
      <c r="G6422" t="s">
        <v>1</v>
      </c>
      <c r="H6422" t="s">
        <v>18</v>
      </c>
      <c r="I6422" t="s">
        <v>9</v>
      </c>
    </row>
    <row r="6423" spans="1:9">
      <c r="A6423">
        <v>6422</v>
      </c>
      <c r="B6423">
        <v>2073</v>
      </c>
      <c r="C6423">
        <v>3</v>
      </c>
      <c r="D6423">
        <v>215</v>
      </c>
      <c r="E6423" t="s">
        <v>5</v>
      </c>
      <c r="F6423">
        <v>20</v>
      </c>
      <c r="G6423" t="s">
        <v>1</v>
      </c>
      <c r="H6423" t="s">
        <v>17</v>
      </c>
      <c r="I6423" t="s">
        <v>10</v>
      </c>
    </row>
    <row r="6424" spans="1:9">
      <c r="A6424">
        <v>6423</v>
      </c>
      <c r="B6424">
        <v>1541</v>
      </c>
      <c r="C6424">
        <v>6</v>
      </c>
      <c r="D6424">
        <v>90</v>
      </c>
      <c r="E6424" t="s">
        <v>5</v>
      </c>
      <c r="F6424">
        <v>34</v>
      </c>
      <c r="G6424" t="s">
        <v>2</v>
      </c>
      <c r="H6424" t="s">
        <v>18</v>
      </c>
      <c r="I6424" t="s">
        <v>21</v>
      </c>
    </row>
    <row r="6425" spans="1:9">
      <c r="A6425">
        <v>6424</v>
      </c>
      <c r="B6425">
        <v>419</v>
      </c>
      <c r="C6425">
        <v>6</v>
      </c>
      <c r="D6425">
        <v>40</v>
      </c>
      <c r="E6425" t="s">
        <v>6</v>
      </c>
      <c r="F6425">
        <v>41</v>
      </c>
      <c r="G6425" t="s">
        <v>2</v>
      </c>
      <c r="H6425" t="s">
        <v>18</v>
      </c>
      <c r="I6425" t="s">
        <v>21</v>
      </c>
    </row>
    <row r="6426" spans="1:9">
      <c r="A6426">
        <v>6425</v>
      </c>
      <c r="B6426">
        <v>1409</v>
      </c>
      <c r="C6426">
        <v>3</v>
      </c>
      <c r="D6426">
        <v>90</v>
      </c>
      <c r="E6426" t="s">
        <v>5</v>
      </c>
      <c r="F6426">
        <v>30</v>
      </c>
      <c r="G6426" t="s">
        <v>1</v>
      </c>
      <c r="H6426" t="s">
        <v>18</v>
      </c>
      <c r="I6426" t="s">
        <v>10</v>
      </c>
    </row>
    <row r="6427" spans="1:9">
      <c r="A6427">
        <v>6426</v>
      </c>
      <c r="B6427">
        <v>349</v>
      </c>
      <c r="C6427">
        <v>2</v>
      </c>
      <c r="D6427">
        <v>121</v>
      </c>
      <c r="E6427" t="s">
        <v>6</v>
      </c>
      <c r="F6427">
        <v>21</v>
      </c>
      <c r="G6427" t="s">
        <v>1</v>
      </c>
      <c r="H6427" t="s">
        <v>18</v>
      </c>
      <c r="I6427" t="s">
        <v>9</v>
      </c>
    </row>
    <row r="6428" spans="1:9">
      <c r="A6428">
        <v>6427</v>
      </c>
      <c r="B6428">
        <v>1127</v>
      </c>
      <c r="C6428">
        <v>4</v>
      </c>
      <c r="D6428">
        <v>125</v>
      </c>
      <c r="E6428" t="s">
        <v>5</v>
      </c>
      <c r="F6428">
        <v>19</v>
      </c>
      <c r="G6428" t="s">
        <v>1</v>
      </c>
      <c r="H6428" t="s">
        <v>18</v>
      </c>
      <c r="I6428" t="s">
        <v>11</v>
      </c>
    </row>
    <row r="6429" spans="1:9">
      <c r="A6429">
        <v>6428</v>
      </c>
      <c r="B6429">
        <v>352</v>
      </c>
      <c r="C6429">
        <v>5</v>
      </c>
      <c r="D6429">
        <v>119</v>
      </c>
      <c r="E6429" t="s">
        <v>6</v>
      </c>
      <c r="F6429">
        <v>44</v>
      </c>
      <c r="G6429" t="s">
        <v>1</v>
      </c>
      <c r="H6429" t="s">
        <v>18</v>
      </c>
      <c r="I6429" t="s">
        <v>12</v>
      </c>
    </row>
    <row r="6430" spans="1:9">
      <c r="A6430">
        <v>6429</v>
      </c>
      <c r="B6430">
        <v>935</v>
      </c>
      <c r="C6430">
        <v>6</v>
      </c>
      <c r="D6430">
        <v>169</v>
      </c>
      <c r="E6430" t="s">
        <v>5</v>
      </c>
      <c r="F6430">
        <v>31</v>
      </c>
      <c r="G6430" t="s">
        <v>2</v>
      </c>
      <c r="H6430" t="s">
        <v>18</v>
      </c>
      <c r="I6430" t="s">
        <v>21</v>
      </c>
    </row>
    <row r="6431" spans="1:9">
      <c r="A6431">
        <v>6430</v>
      </c>
      <c r="B6431">
        <v>1278</v>
      </c>
      <c r="C6431">
        <v>1</v>
      </c>
      <c r="D6431">
        <v>191</v>
      </c>
      <c r="E6431" t="s">
        <v>5</v>
      </c>
      <c r="F6431">
        <v>18</v>
      </c>
      <c r="G6431" t="s">
        <v>1</v>
      </c>
      <c r="H6431" t="s">
        <v>18</v>
      </c>
      <c r="I6431" t="s">
        <v>8</v>
      </c>
    </row>
    <row r="6432" spans="1:9">
      <c r="A6432">
        <v>6431</v>
      </c>
      <c r="B6432">
        <v>178</v>
      </c>
      <c r="C6432">
        <v>7</v>
      </c>
      <c r="D6432">
        <v>40</v>
      </c>
      <c r="E6432" t="s">
        <v>6</v>
      </c>
      <c r="F6432">
        <v>22</v>
      </c>
      <c r="G6432" t="s">
        <v>2</v>
      </c>
      <c r="H6432" t="s">
        <v>18</v>
      </c>
      <c r="I6432" t="s">
        <v>22</v>
      </c>
    </row>
    <row r="6433" spans="1:9">
      <c r="A6433">
        <v>6432</v>
      </c>
      <c r="B6433">
        <v>24</v>
      </c>
      <c r="C6433">
        <v>8</v>
      </c>
      <c r="D6433">
        <v>381</v>
      </c>
      <c r="E6433" t="s">
        <v>6</v>
      </c>
      <c r="F6433">
        <v>32</v>
      </c>
      <c r="G6433" t="s">
        <v>2</v>
      </c>
      <c r="H6433" t="s">
        <v>18</v>
      </c>
      <c r="I6433" t="s">
        <v>23</v>
      </c>
    </row>
    <row r="6434" spans="1:9">
      <c r="A6434">
        <v>6433</v>
      </c>
      <c r="B6434">
        <v>399</v>
      </c>
      <c r="C6434">
        <v>8</v>
      </c>
      <c r="D6434">
        <v>40</v>
      </c>
      <c r="E6434" t="s">
        <v>5</v>
      </c>
      <c r="F6434">
        <v>28</v>
      </c>
      <c r="G6434" t="s">
        <v>2</v>
      </c>
      <c r="H6434" t="s">
        <v>18</v>
      </c>
      <c r="I6434" t="s">
        <v>23</v>
      </c>
    </row>
    <row r="6435" spans="1:9">
      <c r="A6435">
        <v>6434</v>
      </c>
      <c r="B6435">
        <v>152</v>
      </c>
      <c r="C6435">
        <v>1</v>
      </c>
      <c r="D6435">
        <v>188</v>
      </c>
      <c r="E6435" t="s">
        <v>6</v>
      </c>
      <c r="F6435">
        <v>21</v>
      </c>
      <c r="G6435" t="s">
        <v>1</v>
      </c>
      <c r="H6435" t="s">
        <v>17</v>
      </c>
      <c r="I6435" t="s">
        <v>8</v>
      </c>
    </row>
    <row r="6436" spans="1:9">
      <c r="A6436">
        <v>6435</v>
      </c>
      <c r="B6436">
        <v>2031</v>
      </c>
      <c r="C6436">
        <v>1</v>
      </c>
      <c r="D6436">
        <v>90</v>
      </c>
      <c r="E6436" t="s">
        <v>5</v>
      </c>
      <c r="F6436">
        <v>33</v>
      </c>
      <c r="G6436" t="s">
        <v>1</v>
      </c>
      <c r="H6436" t="s">
        <v>18</v>
      </c>
      <c r="I6436" t="s">
        <v>8</v>
      </c>
    </row>
    <row r="6437" spans="1:9">
      <c r="A6437">
        <v>6436</v>
      </c>
      <c r="B6437">
        <v>2119</v>
      </c>
      <c r="C6437">
        <v>3</v>
      </c>
      <c r="D6437">
        <v>131</v>
      </c>
      <c r="E6437" t="s">
        <v>6</v>
      </c>
      <c r="F6437">
        <v>31</v>
      </c>
      <c r="G6437" t="s">
        <v>1</v>
      </c>
      <c r="H6437" t="s">
        <v>18</v>
      </c>
      <c r="I6437" t="s">
        <v>10</v>
      </c>
    </row>
    <row r="6438" spans="1:9">
      <c r="A6438">
        <v>6437</v>
      </c>
      <c r="B6438">
        <v>1021</v>
      </c>
      <c r="C6438">
        <v>1</v>
      </c>
      <c r="D6438">
        <v>222</v>
      </c>
      <c r="E6438" t="s">
        <v>6</v>
      </c>
      <c r="F6438">
        <v>35</v>
      </c>
      <c r="G6438" t="s">
        <v>1</v>
      </c>
      <c r="H6438" t="s">
        <v>17</v>
      </c>
      <c r="I6438" t="s">
        <v>8</v>
      </c>
    </row>
    <row r="6439" spans="1:9">
      <c r="A6439">
        <v>6438</v>
      </c>
      <c r="B6439">
        <v>61</v>
      </c>
      <c r="C6439">
        <v>8</v>
      </c>
      <c r="D6439">
        <v>376</v>
      </c>
      <c r="E6439" t="s">
        <v>5</v>
      </c>
      <c r="F6439">
        <v>24</v>
      </c>
      <c r="G6439" t="s">
        <v>2</v>
      </c>
      <c r="H6439" t="s">
        <v>17</v>
      </c>
      <c r="I6439" t="s">
        <v>23</v>
      </c>
    </row>
    <row r="6440" spans="1:9">
      <c r="A6440">
        <v>6439</v>
      </c>
      <c r="B6440">
        <v>209</v>
      </c>
      <c r="C6440">
        <v>5</v>
      </c>
      <c r="D6440">
        <v>90</v>
      </c>
      <c r="E6440" t="s">
        <v>6</v>
      </c>
      <c r="F6440">
        <v>31</v>
      </c>
      <c r="G6440" t="s">
        <v>1</v>
      </c>
      <c r="H6440" t="s">
        <v>18</v>
      </c>
      <c r="I6440" t="s">
        <v>12</v>
      </c>
    </row>
    <row r="6441" spans="1:9">
      <c r="A6441">
        <v>6440</v>
      </c>
      <c r="B6441">
        <v>1611</v>
      </c>
      <c r="C6441">
        <v>2</v>
      </c>
      <c r="D6441">
        <v>179</v>
      </c>
      <c r="E6441" t="s">
        <v>5</v>
      </c>
      <c r="F6441">
        <v>36</v>
      </c>
      <c r="G6441" t="s">
        <v>1</v>
      </c>
      <c r="H6441" t="s">
        <v>18</v>
      </c>
      <c r="I6441" t="s">
        <v>9</v>
      </c>
    </row>
    <row r="6442" spans="1:9">
      <c r="A6442">
        <v>6441</v>
      </c>
      <c r="B6442">
        <v>2081</v>
      </c>
      <c r="C6442">
        <v>2</v>
      </c>
      <c r="D6442">
        <v>135</v>
      </c>
      <c r="E6442" t="s">
        <v>5</v>
      </c>
      <c r="F6442">
        <v>31</v>
      </c>
      <c r="G6442" t="s">
        <v>1</v>
      </c>
      <c r="H6442" t="s">
        <v>18</v>
      </c>
      <c r="I6442" t="s">
        <v>9</v>
      </c>
    </row>
    <row r="6443" spans="1:9">
      <c r="A6443">
        <v>6442</v>
      </c>
      <c r="B6443">
        <v>2096</v>
      </c>
      <c r="C6443">
        <v>6</v>
      </c>
      <c r="D6443">
        <v>40</v>
      </c>
      <c r="E6443" t="s">
        <v>6</v>
      </c>
      <c r="F6443">
        <v>38</v>
      </c>
      <c r="G6443" t="s">
        <v>2</v>
      </c>
      <c r="H6443" t="s">
        <v>18</v>
      </c>
      <c r="I6443" t="s">
        <v>21</v>
      </c>
    </row>
    <row r="6444" spans="1:9">
      <c r="A6444">
        <v>6443</v>
      </c>
      <c r="B6444">
        <v>1135</v>
      </c>
      <c r="C6444">
        <v>1</v>
      </c>
      <c r="D6444">
        <v>219</v>
      </c>
      <c r="E6444" t="s">
        <v>5</v>
      </c>
      <c r="F6444">
        <v>25</v>
      </c>
      <c r="G6444" t="s">
        <v>1</v>
      </c>
      <c r="H6444" t="s">
        <v>17</v>
      </c>
      <c r="I6444" t="s">
        <v>8</v>
      </c>
    </row>
    <row r="6445" spans="1:9">
      <c r="A6445">
        <v>6444</v>
      </c>
      <c r="B6445">
        <v>1742</v>
      </c>
      <c r="C6445">
        <v>1</v>
      </c>
      <c r="D6445">
        <v>166</v>
      </c>
      <c r="E6445" t="s">
        <v>6</v>
      </c>
      <c r="F6445">
        <v>30</v>
      </c>
      <c r="G6445" t="s">
        <v>1</v>
      </c>
      <c r="H6445" t="s">
        <v>17</v>
      </c>
      <c r="I6445" t="s">
        <v>8</v>
      </c>
    </row>
    <row r="6446" spans="1:9">
      <c r="A6446">
        <v>6445</v>
      </c>
      <c r="B6446">
        <v>2007</v>
      </c>
      <c r="C6446">
        <v>1</v>
      </c>
      <c r="D6446">
        <v>86</v>
      </c>
      <c r="E6446" t="s">
        <v>5</v>
      </c>
      <c r="F6446">
        <v>27</v>
      </c>
      <c r="G6446" t="s">
        <v>1</v>
      </c>
      <c r="H6446" t="s">
        <v>18</v>
      </c>
      <c r="I6446" t="s">
        <v>8</v>
      </c>
    </row>
    <row r="6447" spans="1:9">
      <c r="A6447">
        <v>6446</v>
      </c>
      <c r="B6447">
        <v>793</v>
      </c>
      <c r="C6447">
        <v>2</v>
      </c>
      <c r="D6447">
        <v>90</v>
      </c>
      <c r="E6447" t="s">
        <v>6</v>
      </c>
      <c r="F6447">
        <v>27</v>
      </c>
      <c r="G6447" t="s">
        <v>1</v>
      </c>
      <c r="H6447" t="s">
        <v>18</v>
      </c>
      <c r="I6447" t="s">
        <v>9</v>
      </c>
    </row>
    <row r="6448" spans="1:9">
      <c r="A6448">
        <v>6447</v>
      </c>
      <c r="B6448">
        <v>239</v>
      </c>
      <c r="C6448">
        <v>3</v>
      </c>
      <c r="D6448">
        <v>152</v>
      </c>
      <c r="E6448" t="s">
        <v>5</v>
      </c>
      <c r="F6448">
        <v>27</v>
      </c>
      <c r="G6448" t="s">
        <v>1</v>
      </c>
      <c r="H6448" t="s">
        <v>17</v>
      </c>
      <c r="I6448" t="s">
        <v>10</v>
      </c>
    </row>
    <row r="6449" spans="1:9">
      <c r="A6449">
        <v>6448</v>
      </c>
      <c r="B6449">
        <v>453</v>
      </c>
      <c r="C6449">
        <v>3</v>
      </c>
      <c r="D6449">
        <v>130</v>
      </c>
      <c r="E6449" t="s">
        <v>5</v>
      </c>
      <c r="F6449">
        <v>32</v>
      </c>
      <c r="G6449" t="s">
        <v>1</v>
      </c>
      <c r="H6449" t="s">
        <v>18</v>
      </c>
      <c r="I6449" t="s">
        <v>10</v>
      </c>
    </row>
    <row r="6450" spans="1:9">
      <c r="A6450">
        <v>6449</v>
      </c>
      <c r="B6450">
        <v>1500</v>
      </c>
      <c r="C6450">
        <v>6</v>
      </c>
      <c r="D6450">
        <v>176</v>
      </c>
      <c r="E6450" t="s">
        <v>6</v>
      </c>
      <c r="F6450">
        <v>22</v>
      </c>
      <c r="G6450" t="s">
        <v>2</v>
      </c>
      <c r="H6450" t="s">
        <v>18</v>
      </c>
      <c r="I6450" t="s">
        <v>21</v>
      </c>
    </row>
    <row r="6451" spans="1:9">
      <c r="A6451">
        <v>6450</v>
      </c>
      <c r="B6451">
        <v>2087</v>
      </c>
      <c r="C6451">
        <v>7</v>
      </c>
      <c r="D6451">
        <v>40</v>
      </c>
      <c r="E6451" t="s">
        <v>6</v>
      </c>
      <c r="F6451">
        <v>22</v>
      </c>
      <c r="G6451" t="s">
        <v>2</v>
      </c>
      <c r="H6451" t="s">
        <v>18</v>
      </c>
      <c r="I6451" t="s">
        <v>22</v>
      </c>
    </row>
    <row r="6452" spans="1:9">
      <c r="A6452">
        <v>6451</v>
      </c>
      <c r="B6452">
        <v>1241</v>
      </c>
      <c r="C6452">
        <v>3</v>
      </c>
      <c r="D6452">
        <v>218</v>
      </c>
      <c r="E6452" t="s">
        <v>5</v>
      </c>
      <c r="F6452">
        <v>31</v>
      </c>
      <c r="G6452" t="s">
        <v>1</v>
      </c>
      <c r="H6452" t="s">
        <v>18</v>
      </c>
      <c r="I6452" t="s">
        <v>10</v>
      </c>
    </row>
    <row r="6453" spans="1:9">
      <c r="A6453">
        <v>6452</v>
      </c>
      <c r="B6453">
        <v>981</v>
      </c>
      <c r="C6453">
        <v>4</v>
      </c>
      <c r="D6453">
        <v>120</v>
      </c>
      <c r="E6453" t="s">
        <v>6</v>
      </c>
      <c r="F6453">
        <v>31</v>
      </c>
      <c r="G6453" t="s">
        <v>1</v>
      </c>
      <c r="H6453" t="s">
        <v>17</v>
      </c>
      <c r="I6453" t="s">
        <v>11</v>
      </c>
    </row>
    <row r="6454" spans="1:9">
      <c r="A6454">
        <v>6453</v>
      </c>
      <c r="B6454">
        <v>20</v>
      </c>
      <c r="C6454">
        <v>6</v>
      </c>
      <c r="D6454">
        <v>291</v>
      </c>
      <c r="E6454" t="s">
        <v>6</v>
      </c>
      <c r="F6454">
        <v>30</v>
      </c>
      <c r="G6454" t="s">
        <v>2</v>
      </c>
      <c r="H6454" t="s">
        <v>18</v>
      </c>
      <c r="I6454" t="s">
        <v>21</v>
      </c>
    </row>
    <row r="6455" spans="1:9">
      <c r="A6455">
        <v>6454</v>
      </c>
      <c r="B6455">
        <v>620</v>
      </c>
      <c r="C6455">
        <v>2</v>
      </c>
      <c r="D6455">
        <v>90</v>
      </c>
      <c r="E6455" t="s">
        <v>6</v>
      </c>
      <c r="F6455">
        <v>38</v>
      </c>
      <c r="G6455" t="s">
        <v>1</v>
      </c>
      <c r="H6455" t="s">
        <v>18</v>
      </c>
      <c r="I6455" t="s">
        <v>9</v>
      </c>
    </row>
    <row r="6456" spans="1:9">
      <c r="A6456">
        <v>6455</v>
      </c>
      <c r="B6456">
        <v>610</v>
      </c>
      <c r="C6456">
        <v>3</v>
      </c>
      <c r="D6456">
        <v>121</v>
      </c>
      <c r="E6456" t="s">
        <v>6</v>
      </c>
      <c r="F6456">
        <v>21</v>
      </c>
      <c r="G6456" t="s">
        <v>1</v>
      </c>
      <c r="H6456" t="s">
        <v>18</v>
      </c>
      <c r="I6456" t="s">
        <v>10</v>
      </c>
    </row>
    <row r="6457" spans="1:9">
      <c r="A6457">
        <v>6456</v>
      </c>
      <c r="B6457">
        <v>1557</v>
      </c>
      <c r="C6457">
        <v>3</v>
      </c>
      <c r="D6457">
        <v>84</v>
      </c>
      <c r="E6457" t="s">
        <v>6</v>
      </c>
      <c r="F6457">
        <v>31</v>
      </c>
      <c r="G6457" t="s">
        <v>1</v>
      </c>
      <c r="H6457" t="s">
        <v>18</v>
      </c>
      <c r="I6457" t="s">
        <v>10</v>
      </c>
    </row>
    <row r="6458" spans="1:9">
      <c r="A6458">
        <v>6457</v>
      </c>
      <c r="B6458">
        <v>1761</v>
      </c>
      <c r="C6458">
        <v>4</v>
      </c>
      <c r="D6458">
        <v>88</v>
      </c>
      <c r="E6458" t="s">
        <v>6</v>
      </c>
      <c r="F6458">
        <v>23</v>
      </c>
      <c r="G6458" t="s">
        <v>1</v>
      </c>
      <c r="H6458" t="s">
        <v>18</v>
      </c>
      <c r="I6458" t="s">
        <v>11</v>
      </c>
    </row>
    <row r="6459" spans="1:9">
      <c r="A6459">
        <v>6458</v>
      </c>
      <c r="B6459">
        <v>1423</v>
      </c>
      <c r="C6459">
        <v>2</v>
      </c>
      <c r="D6459">
        <v>90</v>
      </c>
      <c r="E6459" t="s">
        <v>5</v>
      </c>
      <c r="F6459">
        <v>34</v>
      </c>
      <c r="G6459" t="s">
        <v>1</v>
      </c>
      <c r="H6459" t="s">
        <v>18</v>
      </c>
      <c r="I6459" t="s">
        <v>9</v>
      </c>
    </row>
    <row r="6460" spans="1:9">
      <c r="A6460">
        <v>6459</v>
      </c>
      <c r="B6460">
        <v>1170</v>
      </c>
      <c r="C6460">
        <v>2</v>
      </c>
      <c r="D6460">
        <v>183</v>
      </c>
      <c r="E6460" t="s">
        <v>5</v>
      </c>
      <c r="F6460">
        <v>24</v>
      </c>
      <c r="G6460" t="s">
        <v>1</v>
      </c>
      <c r="H6460" t="s">
        <v>18</v>
      </c>
      <c r="I6460" t="s">
        <v>9</v>
      </c>
    </row>
    <row r="6461" spans="1:9">
      <c r="A6461">
        <v>6460</v>
      </c>
      <c r="B6461">
        <v>587</v>
      </c>
      <c r="C6461">
        <v>1</v>
      </c>
      <c r="D6461">
        <v>90</v>
      </c>
      <c r="E6461" t="s">
        <v>6</v>
      </c>
      <c r="F6461">
        <v>32</v>
      </c>
      <c r="G6461" t="s">
        <v>1</v>
      </c>
      <c r="H6461" t="s">
        <v>18</v>
      </c>
      <c r="I6461" t="s">
        <v>8</v>
      </c>
    </row>
    <row r="6462" spans="1:9">
      <c r="A6462">
        <v>6461</v>
      </c>
      <c r="B6462">
        <v>846</v>
      </c>
      <c r="C6462">
        <v>4</v>
      </c>
      <c r="D6462">
        <v>188</v>
      </c>
      <c r="E6462" t="s">
        <v>6</v>
      </c>
      <c r="F6462">
        <v>27</v>
      </c>
      <c r="G6462" t="s">
        <v>1</v>
      </c>
      <c r="H6462" t="s">
        <v>17</v>
      </c>
      <c r="I6462" t="s">
        <v>11</v>
      </c>
    </row>
    <row r="6463" spans="1:9">
      <c r="A6463">
        <v>6462</v>
      </c>
      <c r="B6463">
        <v>798</v>
      </c>
      <c r="C6463">
        <v>5</v>
      </c>
      <c r="D6463">
        <v>90</v>
      </c>
      <c r="E6463" t="s">
        <v>5</v>
      </c>
      <c r="F6463">
        <v>18</v>
      </c>
      <c r="G6463" t="s">
        <v>1</v>
      </c>
      <c r="H6463" t="s">
        <v>18</v>
      </c>
      <c r="I6463" t="s">
        <v>12</v>
      </c>
    </row>
    <row r="6464" spans="1:9">
      <c r="A6464">
        <v>6463</v>
      </c>
      <c r="B6464">
        <v>887</v>
      </c>
      <c r="C6464">
        <v>7</v>
      </c>
      <c r="D6464">
        <v>90</v>
      </c>
      <c r="E6464" t="s">
        <v>6</v>
      </c>
      <c r="F6464">
        <v>26</v>
      </c>
      <c r="G6464" t="s">
        <v>2</v>
      </c>
      <c r="H6464" t="s">
        <v>18</v>
      </c>
      <c r="I6464" t="s">
        <v>22</v>
      </c>
    </row>
    <row r="6465" spans="1:9">
      <c r="A6465">
        <v>6464</v>
      </c>
      <c r="B6465">
        <v>32</v>
      </c>
      <c r="C6465">
        <v>6</v>
      </c>
      <c r="D6465">
        <v>40</v>
      </c>
      <c r="E6465" t="s">
        <v>5</v>
      </c>
      <c r="F6465">
        <v>21</v>
      </c>
      <c r="G6465" t="s">
        <v>2</v>
      </c>
      <c r="H6465" t="s">
        <v>18</v>
      </c>
      <c r="I6465" t="s">
        <v>21</v>
      </c>
    </row>
    <row r="6466" spans="1:9">
      <c r="A6466">
        <v>6465</v>
      </c>
      <c r="B6466">
        <v>1574</v>
      </c>
      <c r="C6466">
        <v>2</v>
      </c>
      <c r="D6466">
        <v>131</v>
      </c>
      <c r="E6466" t="s">
        <v>6</v>
      </c>
      <c r="F6466">
        <v>23</v>
      </c>
      <c r="G6466" t="s">
        <v>1</v>
      </c>
      <c r="H6466" t="s">
        <v>18</v>
      </c>
      <c r="I6466" t="s">
        <v>9</v>
      </c>
    </row>
    <row r="6467" spans="1:9">
      <c r="A6467">
        <v>6466</v>
      </c>
      <c r="B6467">
        <v>1993</v>
      </c>
      <c r="C6467">
        <v>8</v>
      </c>
      <c r="D6467">
        <v>40</v>
      </c>
      <c r="E6467" t="s">
        <v>6</v>
      </c>
      <c r="F6467">
        <v>27</v>
      </c>
      <c r="G6467" t="s">
        <v>2</v>
      </c>
      <c r="H6467" t="s">
        <v>18</v>
      </c>
      <c r="I6467" t="s">
        <v>23</v>
      </c>
    </row>
    <row r="6468" spans="1:9">
      <c r="A6468">
        <v>6467</v>
      </c>
      <c r="B6468">
        <v>1076</v>
      </c>
      <c r="C6468">
        <v>2</v>
      </c>
      <c r="D6468">
        <v>83</v>
      </c>
      <c r="E6468" t="s">
        <v>6</v>
      </c>
      <c r="F6468">
        <v>20</v>
      </c>
      <c r="G6468" t="s">
        <v>1</v>
      </c>
      <c r="H6468" t="s">
        <v>17</v>
      </c>
      <c r="I6468" t="s">
        <v>9</v>
      </c>
    </row>
    <row r="6469" spans="1:9">
      <c r="A6469">
        <v>6468</v>
      </c>
      <c r="B6469">
        <v>681</v>
      </c>
      <c r="C6469">
        <v>3</v>
      </c>
      <c r="D6469">
        <v>249</v>
      </c>
      <c r="E6469" t="s">
        <v>6</v>
      </c>
      <c r="F6469">
        <v>29</v>
      </c>
      <c r="G6469" t="s">
        <v>1</v>
      </c>
      <c r="H6469" t="s">
        <v>18</v>
      </c>
      <c r="I6469" t="s">
        <v>10</v>
      </c>
    </row>
    <row r="6470" spans="1:9">
      <c r="A6470">
        <v>6469</v>
      </c>
      <c r="B6470">
        <v>682</v>
      </c>
      <c r="C6470">
        <v>9</v>
      </c>
      <c r="D6470">
        <v>40</v>
      </c>
      <c r="E6470" t="s">
        <v>6</v>
      </c>
      <c r="F6470">
        <v>43</v>
      </c>
      <c r="G6470" t="s">
        <v>2</v>
      </c>
      <c r="H6470" t="s">
        <v>18</v>
      </c>
      <c r="I6470" t="s">
        <v>24</v>
      </c>
    </row>
    <row r="6471" spans="1:9">
      <c r="A6471">
        <v>6470</v>
      </c>
      <c r="B6471">
        <v>1486</v>
      </c>
      <c r="C6471">
        <v>2</v>
      </c>
      <c r="D6471">
        <v>212</v>
      </c>
      <c r="E6471" t="s">
        <v>6</v>
      </c>
      <c r="F6471">
        <v>29</v>
      </c>
      <c r="G6471" t="s">
        <v>1</v>
      </c>
      <c r="H6471" t="s">
        <v>17</v>
      </c>
      <c r="I6471" t="s">
        <v>9</v>
      </c>
    </row>
    <row r="6472" spans="1:9">
      <c r="A6472">
        <v>6471</v>
      </c>
      <c r="B6472">
        <v>1519</v>
      </c>
      <c r="C6472">
        <v>5</v>
      </c>
      <c r="D6472">
        <v>136</v>
      </c>
      <c r="E6472" t="s">
        <v>6</v>
      </c>
      <c r="F6472">
        <v>29</v>
      </c>
      <c r="G6472" t="s">
        <v>1</v>
      </c>
      <c r="H6472" t="s">
        <v>18</v>
      </c>
      <c r="I6472" t="s">
        <v>12</v>
      </c>
    </row>
    <row r="6473" spans="1:9">
      <c r="A6473">
        <v>6472</v>
      </c>
      <c r="B6473">
        <v>627</v>
      </c>
      <c r="C6473">
        <v>4</v>
      </c>
      <c r="D6473">
        <v>81</v>
      </c>
      <c r="E6473" t="s">
        <v>5</v>
      </c>
      <c r="F6473">
        <v>24</v>
      </c>
      <c r="G6473" t="s">
        <v>1</v>
      </c>
      <c r="H6473" t="s">
        <v>18</v>
      </c>
      <c r="I6473" t="s">
        <v>11</v>
      </c>
    </row>
    <row r="6474" spans="1:9">
      <c r="A6474">
        <v>6473</v>
      </c>
      <c r="B6474">
        <v>1087</v>
      </c>
      <c r="C6474">
        <v>4</v>
      </c>
      <c r="D6474">
        <v>197</v>
      </c>
      <c r="E6474" t="s">
        <v>5</v>
      </c>
      <c r="F6474">
        <v>18</v>
      </c>
      <c r="G6474" t="s">
        <v>1</v>
      </c>
      <c r="H6474" t="s">
        <v>18</v>
      </c>
      <c r="I6474" t="s">
        <v>11</v>
      </c>
    </row>
    <row r="6475" spans="1:9">
      <c r="A6475">
        <v>6474</v>
      </c>
      <c r="B6475">
        <v>1314</v>
      </c>
      <c r="C6475">
        <v>5</v>
      </c>
      <c r="D6475">
        <v>90</v>
      </c>
      <c r="E6475" t="s">
        <v>6</v>
      </c>
      <c r="F6475">
        <v>18</v>
      </c>
      <c r="G6475" t="s">
        <v>1</v>
      </c>
      <c r="H6475" t="s">
        <v>18</v>
      </c>
      <c r="I6475" t="s">
        <v>12</v>
      </c>
    </row>
    <row r="6476" spans="1:9">
      <c r="A6476">
        <v>6475</v>
      </c>
      <c r="B6476">
        <v>712</v>
      </c>
      <c r="C6476">
        <v>9</v>
      </c>
      <c r="D6476">
        <v>40</v>
      </c>
      <c r="E6476" t="s">
        <v>5</v>
      </c>
      <c r="F6476">
        <v>31</v>
      </c>
      <c r="G6476" t="s">
        <v>2</v>
      </c>
      <c r="H6476" t="s">
        <v>18</v>
      </c>
      <c r="I6476" t="s">
        <v>24</v>
      </c>
    </row>
    <row r="6477" spans="1:9">
      <c r="A6477">
        <v>6476</v>
      </c>
      <c r="B6477">
        <v>977</v>
      </c>
      <c r="C6477">
        <v>4</v>
      </c>
      <c r="D6477">
        <v>119</v>
      </c>
      <c r="E6477" t="s">
        <v>6</v>
      </c>
      <c r="F6477">
        <v>27</v>
      </c>
      <c r="G6477" t="s">
        <v>1</v>
      </c>
      <c r="H6477" t="s">
        <v>18</v>
      </c>
      <c r="I6477" t="s">
        <v>11</v>
      </c>
    </row>
    <row r="6478" spans="1:9">
      <c r="A6478">
        <v>6477</v>
      </c>
      <c r="B6478">
        <v>871</v>
      </c>
      <c r="C6478">
        <v>5</v>
      </c>
      <c r="D6478">
        <v>158</v>
      </c>
      <c r="E6478" t="s">
        <v>5</v>
      </c>
      <c r="F6478">
        <v>34</v>
      </c>
      <c r="G6478" t="s">
        <v>1</v>
      </c>
      <c r="H6478" t="s">
        <v>18</v>
      </c>
      <c r="I6478" t="s">
        <v>12</v>
      </c>
    </row>
    <row r="6479" spans="1:9">
      <c r="A6479">
        <v>6478</v>
      </c>
      <c r="B6479">
        <v>1729</v>
      </c>
      <c r="C6479">
        <v>4</v>
      </c>
      <c r="D6479">
        <v>130</v>
      </c>
      <c r="E6479" t="s">
        <v>5</v>
      </c>
      <c r="F6479">
        <v>33</v>
      </c>
      <c r="G6479" t="s">
        <v>1</v>
      </c>
      <c r="H6479" t="s">
        <v>18</v>
      </c>
      <c r="I6479" t="s">
        <v>11</v>
      </c>
    </row>
    <row r="6480" spans="1:9">
      <c r="A6480">
        <v>6479</v>
      </c>
      <c r="B6480">
        <v>1634</v>
      </c>
      <c r="C6480">
        <v>8</v>
      </c>
      <c r="D6480">
        <v>40</v>
      </c>
      <c r="E6480" t="s">
        <v>6</v>
      </c>
      <c r="F6480">
        <v>27</v>
      </c>
      <c r="G6480" t="s">
        <v>2</v>
      </c>
      <c r="H6480" t="s">
        <v>18</v>
      </c>
      <c r="I6480" t="s">
        <v>23</v>
      </c>
    </row>
    <row r="6481" spans="1:9">
      <c r="A6481">
        <v>6480</v>
      </c>
      <c r="B6481">
        <v>1051</v>
      </c>
      <c r="C6481">
        <v>1</v>
      </c>
      <c r="D6481">
        <v>236</v>
      </c>
      <c r="E6481" t="s">
        <v>5</v>
      </c>
      <c r="F6481">
        <v>50</v>
      </c>
      <c r="G6481" t="s">
        <v>1</v>
      </c>
      <c r="H6481" t="s">
        <v>17</v>
      </c>
      <c r="I6481" t="s">
        <v>8</v>
      </c>
    </row>
    <row r="6482" spans="1:9">
      <c r="A6482">
        <v>6481</v>
      </c>
      <c r="B6482">
        <v>1049</v>
      </c>
      <c r="C6482">
        <v>5</v>
      </c>
      <c r="D6482">
        <v>90</v>
      </c>
      <c r="E6482" t="s">
        <v>5</v>
      </c>
      <c r="F6482">
        <v>23</v>
      </c>
      <c r="G6482" t="s">
        <v>1</v>
      </c>
      <c r="H6482" t="s">
        <v>18</v>
      </c>
      <c r="I6482" t="s">
        <v>12</v>
      </c>
    </row>
    <row r="6483" spans="1:9">
      <c r="A6483">
        <v>6482</v>
      </c>
      <c r="B6483">
        <v>296</v>
      </c>
      <c r="C6483">
        <v>9</v>
      </c>
      <c r="D6483">
        <v>90</v>
      </c>
      <c r="E6483" t="s">
        <v>6</v>
      </c>
      <c r="F6483">
        <v>33</v>
      </c>
      <c r="G6483" t="s">
        <v>2</v>
      </c>
      <c r="H6483" t="s">
        <v>18</v>
      </c>
      <c r="I6483" t="s">
        <v>24</v>
      </c>
    </row>
    <row r="6484" spans="1:9">
      <c r="A6484">
        <v>6483</v>
      </c>
      <c r="B6484">
        <v>1671</v>
      </c>
      <c r="C6484">
        <v>5</v>
      </c>
      <c r="D6484">
        <v>131</v>
      </c>
      <c r="E6484" t="s">
        <v>6</v>
      </c>
      <c r="F6484">
        <v>25</v>
      </c>
      <c r="G6484" t="s">
        <v>1</v>
      </c>
      <c r="H6484" t="s">
        <v>18</v>
      </c>
      <c r="I6484" t="s">
        <v>12</v>
      </c>
    </row>
    <row r="6485" spans="1:9">
      <c r="A6485">
        <v>6484</v>
      </c>
      <c r="B6485">
        <v>1288</v>
      </c>
      <c r="C6485">
        <v>9</v>
      </c>
      <c r="D6485">
        <v>40</v>
      </c>
      <c r="E6485" t="s">
        <v>5</v>
      </c>
      <c r="F6485">
        <v>36</v>
      </c>
      <c r="G6485" t="s">
        <v>2</v>
      </c>
      <c r="H6485" t="s">
        <v>18</v>
      </c>
      <c r="I6485" t="s">
        <v>24</v>
      </c>
    </row>
    <row r="6486" spans="1:9">
      <c r="A6486">
        <v>6485</v>
      </c>
      <c r="B6486">
        <v>566</v>
      </c>
      <c r="C6486">
        <v>5</v>
      </c>
      <c r="D6486">
        <v>82</v>
      </c>
      <c r="E6486" t="s">
        <v>6</v>
      </c>
      <c r="F6486">
        <v>32</v>
      </c>
      <c r="G6486" t="s">
        <v>1</v>
      </c>
      <c r="H6486" t="s">
        <v>17</v>
      </c>
      <c r="I6486" t="s">
        <v>12</v>
      </c>
    </row>
    <row r="6487" spans="1:9">
      <c r="A6487">
        <v>6486</v>
      </c>
      <c r="B6487">
        <v>1658</v>
      </c>
      <c r="C6487">
        <v>6</v>
      </c>
      <c r="D6487">
        <v>90</v>
      </c>
      <c r="E6487" t="s">
        <v>6</v>
      </c>
      <c r="F6487">
        <v>19</v>
      </c>
      <c r="G6487" t="s">
        <v>2</v>
      </c>
      <c r="H6487" t="s">
        <v>18</v>
      </c>
      <c r="I6487" t="s">
        <v>21</v>
      </c>
    </row>
    <row r="6488" spans="1:9">
      <c r="A6488">
        <v>6487</v>
      </c>
      <c r="B6488">
        <v>1905</v>
      </c>
      <c r="C6488">
        <v>9</v>
      </c>
      <c r="D6488">
        <v>40</v>
      </c>
      <c r="E6488" t="s">
        <v>6</v>
      </c>
      <c r="F6488">
        <v>20</v>
      </c>
      <c r="G6488" t="s">
        <v>2</v>
      </c>
      <c r="H6488" t="s">
        <v>18</v>
      </c>
      <c r="I6488" t="s">
        <v>24</v>
      </c>
    </row>
    <row r="6489" spans="1:9">
      <c r="A6489">
        <v>6488</v>
      </c>
      <c r="B6489">
        <v>191</v>
      </c>
      <c r="C6489">
        <v>3</v>
      </c>
      <c r="D6489">
        <v>198</v>
      </c>
      <c r="E6489" t="s">
        <v>6</v>
      </c>
      <c r="F6489">
        <v>34</v>
      </c>
      <c r="G6489" t="s">
        <v>1</v>
      </c>
      <c r="H6489" t="s">
        <v>18</v>
      </c>
      <c r="I6489" t="s">
        <v>10</v>
      </c>
    </row>
    <row r="6490" spans="1:9">
      <c r="A6490">
        <v>6489</v>
      </c>
      <c r="B6490">
        <v>40</v>
      </c>
      <c r="C6490">
        <v>2</v>
      </c>
      <c r="D6490">
        <v>102</v>
      </c>
      <c r="E6490" t="s">
        <v>6</v>
      </c>
      <c r="F6490">
        <v>32</v>
      </c>
      <c r="G6490" t="s">
        <v>1</v>
      </c>
      <c r="H6490" t="s">
        <v>18</v>
      </c>
      <c r="I6490" t="s">
        <v>9</v>
      </c>
    </row>
    <row r="6491" spans="1:9">
      <c r="A6491">
        <v>6490</v>
      </c>
      <c r="B6491">
        <v>874</v>
      </c>
      <c r="C6491">
        <v>8</v>
      </c>
      <c r="D6491">
        <v>40</v>
      </c>
      <c r="E6491" t="s">
        <v>5</v>
      </c>
      <c r="F6491">
        <v>29</v>
      </c>
      <c r="G6491" t="s">
        <v>2</v>
      </c>
      <c r="H6491" t="s">
        <v>18</v>
      </c>
      <c r="I6491" t="s">
        <v>23</v>
      </c>
    </row>
    <row r="6492" spans="1:9">
      <c r="A6492">
        <v>6491</v>
      </c>
      <c r="B6492">
        <v>1238</v>
      </c>
      <c r="C6492">
        <v>7</v>
      </c>
      <c r="D6492">
        <v>90</v>
      </c>
      <c r="E6492" t="s">
        <v>6</v>
      </c>
      <c r="F6492">
        <v>19</v>
      </c>
      <c r="G6492" t="s">
        <v>2</v>
      </c>
      <c r="H6492" t="s">
        <v>18</v>
      </c>
      <c r="I6492" t="s">
        <v>22</v>
      </c>
    </row>
    <row r="6493" spans="1:9">
      <c r="A6493">
        <v>6492</v>
      </c>
      <c r="B6493">
        <v>1562</v>
      </c>
      <c r="C6493">
        <v>3</v>
      </c>
      <c r="D6493">
        <v>90</v>
      </c>
      <c r="E6493" t="s">
        <v>6</v>
      </c>
      <c r="F6493">
        <v>34</v>
      </c>
      <c r="G6493" t="s">
        <v>1</v>
      </c>
      <c r="H6493" t="s">
        <v>18</v>
      </c>
      <c r="I6493" t="s">
        <v>10</v>
      </c>
    </row>
    <row r="6494" spans="1:9">
      <c r="A6494">
        <v>6493</v>
      </c>
      <c r="B6494">
        <v>1200</v>
      </c>
      <c r="C6494">
        <v>3</v>
      </c>
      <c r="D6494">
        <v>235</v>
      </c>
      <c r="E6494" t="s">
        <v>5</v>
      </c>
      <c r="F6494">
        <v>23</v>
      </c>
      <c r="G6494" t="s">
        <v>1</v>
      </c>
      <c r="H6494" t="s">
        <v>17</v>
      </c>
      <c r="I6494" t="s">
        <v>10</v>
      </c>
    </row>
    <row r="6495" spans="1:9">
      <c r="A6495">
        <v>6494</v>
      </c>
      <c r="B6495">
        <v>502</v>
      </c>
      <c r="C6495">
        <v>3</v>
      </c>
      <c r="D6495">
        <v>90</v>
      </c>
      <c r="E6495" t="s">
        <v>5</v>
      </c>
      <c r="F6495">
        <v>33</v>
      </c>
      <c r="G6495" t="s">
        <v>1</v>
      </c>
      <c r="H6495" t="s">
        <v>18</v>
      </c>
      <c r="I6495" t="s">
        <v>10</v>
      </c>
    </row>
    <row r="6496" spans="1:9">
      <c r="A6496">
        <v>6495</v>
      </c>
      <c r="B6496">
        <v>1522</v>
      </c>
      <c r="C6496">
        <v>6</v>
      </c>
      <c r="D6496">
        <v>90</v>
      </c>
      <c r="E6496" t="s">
        <v>6</v>
      </c>
      <c r="F6496">
        <v>26</v>
      </c>
      <c r="G6496" t="s">
        <v>2</v>
      </c>
      <c r="H6496" t="s">
        <v>18</v>
      </c>
      <c r="I6496" t="s">
        <v>21</v>
      </c>
    </row>
    <row r="6497" spans="1:9">
      <c r="A6497">
        <v>6496</v>
      </c>
      <c r="B6497">
        <v>950</v>
      </c>
      <c r="C6497">
        <v>9</v>
      </c>
      <c r="D6497">
        <v>90</v>
      </c>
      <c r="E6497" t="s">
        <v>5</v>
      </c>
      <c r="F6497">
        <v>19</v>
      </c>
      <c r="G6497" t="s">
        <v>2</v>
      </c>
      <c r="H6497" t="s">
        <v>18</v>
      </c>
      <c r="I6497" t="s">
        <v>24</v>
      </c>
    </row>
    <row r="6498" spans="1:9">
      <c r="A6498">
        <v>6497</v>
      </c>
      <c r="B6498">
        <v>1616</v>
      </c>
      <c r="C6498">
        <v>5</v>
      </c>
      <c r="D6498">
        <v>90</v>
      </c>
      <c r="E6498" t="s">
        <v>5</v>
      </c>
      <c r="F6498">
        <v>19</v>
      </c>
      <c r="G6498" t="s">
        <v>1</v>
      </c>
      <c r="H6498" t="s">
        <v>18</v>
      </c>
      <c r="I6498" t="s">
        <v>12</v>
      </c>
    </row>
    <row r="6499" spans="1:9">
      <c r="A6499">
        <v>6498</v>
      </c>
      <c r="B6499">
        <v>1144</v>
      </c>
      <c r="C6499">
        <v>9</v>
      </c>
      <c r="D6499">
        <v>40</v>
      </c>
      <c r="E6499" t="s">
        <v>5</v>
      </c>
      <c r="F6499">
        <v>26</v>
      </c>
      <c r="G6499" t="s">
        <v>2</v>
      </c>
      <c r="H6499" t="s">
        <v>18</v>
      </c>
      <c r="I6499" t="s">
        <v>24</v>
      </c>
    </row>
    <row r="6500" spans="1:9">
      <c r="A6500">
        <v>6499</v>
      </c>
      <c r="B6500">
        <v>434</v>
      </c>
      <c r="C6500">
        <v>3</v>
      </c>
      <c r="D6500">
        <v>90</v>
      </c>
      <c r="E6500" t="s">
        <v>5</v>
      </c>
      <c r="F6500">
        <v>23</v>
      </c>
      <c r="G6500" t="s">
        <v>1</v>
      </c>
      <c r="H6500" t="s">
        <v>18</v>
      </c>
      <c r="I6500" t="s">
        <v>10</v>
      </c>
    </row>
    <row r="6501" spans="1:9">
      <c r="A6501">
        <v>6500</v>
      </c>
      <c r="B6501">
        <v>142</v>
      </c>
      <c r="C6501">
        <v>6</v>
      </c>
      <c r="D6501">
        <v>40</v>
      </c>
      <c r="E6501" t="s">
        <v>6</v>
      </c>
      <c r="F6501">
        <v>22</v>
      </c>
      <c r="G6501" t="s">
        <v>2</v>
      </c>
      <c r="H6501" t="s">
        <v>18</v>
      </c>
      <c r="I6501" t="s">
        <v>21</v>
      </c>
    </row>
    <row r="6502" spans="1:9">
      <c r="A6502">
        <v>6501</v>
      </c>
      <c r="B6502">
        <v>111</v>
      </c>
      <c r="C6502">
        <v>6</v>
      </c>
      <c r="D6502">
        <v>205</v>
      </c>
      <c r="E6502" t="s">
        <v>5</v>
      </c>
      <c r="F6502">
        <v>22</v>
      </c>
      <c r="G6502" t="s">
        <v>2</v>
      </c>
      <c r="H6502" t="s">
        <v>18</v>
      </c>
      <c r="I6502" t="s">
        <v>21</v>
      </c>
    </row>
    <row r="6503" spans="1:9">
      <c r="A6503">
        <v>6502</v>
      </c>
      <c r="B6503">
        <v>275</v>
      </c>
      <c r="C6503">
        <v>2</v>
      </c>
      <c r="D6503">
        <v>90</v>
      </c>
      <c r="E6503" t="s">
        <v>6</v>
      </c>
      <c r="F6503">
        <v>36</v>
      </c>
      <c r="G6503" t="s">
        <v>1</v>
      </c>
      <c r="H6503" t="s">
        <v>18</v>
      </c>
      <c r="I6503" t="s">
        <v>9</v>
      </c>
    </row>
    <row r="6504" spans="1:9">
      <c r="A6504">
        <v>6503</v>
      </c>
      <c r="B6504">
        <v>130</v>
      </c>
      <c r="C6504">
        <v>6</v>
      </c>
      <c r="D6504">
        <v>40</v>
      </c>
      <c r="E6504" t="s">
        <v>5</v>
      </c>
      <c r="F6504">
        <v>33</v>
      </c>
      <c r="G6504" t="s">
        <v>2</v>
      </c>
      <c r="H6504" t="s">
        <v>18</v>
      </c>
      <c r="I6504" t="s">
        <v>21</v>
      </c>
    </row>
    <row r="6505" spans="1:9">
      <c r="A6505">
        <v>6504</v>
      </c>
      <c r="B6505">
        <v>1083</v>
      </c>
      <c r="C6505">
        <v>7</v>
      </c>
      <c r="D6505">
        <v>90</v>
      </c>
      <c r="E6505" t="s">
        <v>6</v>
      </c>
      <c r="F6505">
        <v>24</v>
      </c>
      <c r="G6505" t="s">
        <v>2</v>
      </c>
      <c r="H6505" t="s">
        <v>18</v>
      </c>
      <c r="I6505" t="s">
        <v>22</v>
      </c>
    </row>
    <row r="6506" spans="1:9">
      <c r="A6506">
        <v>6505</v>
      </c>
      <c r="B6506">
        <v>291</v>
      </c>
      <c r="C6506">
        <v>9</v>
      </c>
      <c r="D6506">
        <v>40</v>
      </c>
      <c r="E6506" t="s">
        <v>6</v>
      </c>
      <c r="F6506">
        <v>31</v>
      </c>
      <c r="G6506" t="s">
        <v>2</v>
      </c>
      <c r="H6506" t="s">
        <v>18</v>
      </c>
      <c r="I6506" t="s">
        <v>24</v>
      </c>
    </row>
    <row r="6507" spans="1:9">
      <c r="A6507">
        <v>6506</v>
      </c>
      <c r="B6507">
        <v>1273</v>
      </c>
      <c r="C6507">
        <v>7</v>
      </c>
      <c r="D6507">
        <v>210</v>
      </c>
      <c r="E6507" t="s">
        <v>6</v>
      </c>
      <c r="F6507">
        <v>34</v>
      </c>
      <c r="G6507" t="s">
        <v>2</v>
      </c>
      <c r="H6507" t="s">
        <v>18</v>
      </c>
      <c r="I6507" t="s">
        <v>22</v>
      </c>
    </row>
    <row r="6508" spans="1:9">
      <c r="A6508">
        <v>6507</v>
      </c>
      <c r="B6508">
        <v>1097</v>
      </c>
      <c r="C6508">
        <v>6</v>
      </c>
      <c r="D6508">
        <v>40</v>
      </c>
      <c r="E6508" t="s">
        <v>6</v>
      </c>
      <c r="F6508">
        <v>29</v>
      </c>
      <c r="G6508" t="s">
        <v>2</v>
      </c>
      <c r="H6508" t="s">
        <v>18</v>
      </c>
      <c r="I6508" t="s">
        <v>21</v>
      </c>
    </row>
    <row r="6509" spans="1:9">
      <c r="A6509">
        <v>6508</v>
      </c>
      <c r="B6509">
        <v>735</v>
      </c>
      <c r="C6509">
        <v>5</v>
      </c>
      <c r="D6509">
        <v>162</v>
      </c>
      <c r="E6509" t="s">
        <v>5</v>
      </c>
      <c r="F6509">
        <v>32</v>
      </c>
      <c r="G6509" t="s">
        <v>1</v>
      </c>
      <c r="H6509" t="s">
        <v>17</v>
      </c>
      <c r="I6509" t="s">
        <v>12</v>
      </c>
    </row>
    <row r="6510" spans="1:9">
      <c r="A6510">
        <v>6509</v>
      </c>
      <c r="B6510">
        <v>117</v>
      </c>
      <c r="C6510">
        <v>3</v>
      </c>
      <c r="D6510">
        <v>148</v>
      </c>
      <c r="E6510" t="s">
        <v>5</v>
      </c>
      <c r="F6510">
        <v>20</v>
      </c>
      <c r="G6510" t="s">
        <v>1</v>
      </c>
      <c r="H6510" t="s">
        <v>17</v>
      </c>
      <c r="I6510" t="s">
        <v>10</v>
      </c>
    </row>
    <row r="6511" spans="1:9">
      <c r="A6511">
        <v>6510</v>
      </c>
      <c r="B6511">
        <v>926</v>
      </c>
      <c r="C6511">
        <v>5</v>
      </c>
      <c r="D6511">
        <v>124</v>
      </c>
      <c r="E6511" t="s">
        <v>6</v>
      </c>
      <c r="F6511">
        <v>39</v>
      </c>
      <c r="G6511" t="s">
        <v>1</v>
      </c>
      <c r="H6511" t="s">
        <v>17</v>
      </c>
      <c r="I6511" t="s">
        <v>12</v>
      </c>
    </row>
    <row r="6512" spans="1:9">
      <c r="A6512">
        <v>6511</v>
      </c>
      <c r="B6512">
        <v>1185</v>
      </c>
      <c r="C6512">
        <v>1</v>
      </c>
      <c r="D6512">
        <v>109</v>
      </c>
      <c r="E6512" t="s">
        <v>5</v>
      </c>
      <c r="F6512">
        <v>42</v>
      </c>
      <c r="G6512" t="s">
        <v>1</v>
      </c>
      <c r="H6512" t="s">
        <v>18</v>
      </c>
      <c r="I6512" t="s">
        <v>8</v>
      </c>
    </row>
    <row r="6513" spans="1:9">
      <c r="A6513">
        <v>6512</v>
      </c>
      <c r="B6513">
        <v>746</v>
      </c>
      <c r="C6513">
        <v>8</v>
      </c>
      <c r="D6513">
        <v>40</v>
      </c>
      <c r="E6513" t="s">
        <v>5</v>
      </c>
      <c r="F6513">
        <v>30</v>
      </c>
      <c r="G6513" t="s">
        <v>2</v>
      </c>
      <c r="H6513" t="s">
        <v>18</v>
      </c>
      <c r="I6513" t="s">
        <v>23</v>
      </c>
    </row>
    <row r="6514" spans="1:9">
      <c r="A6514">
        <v>6513</v>
      </c>
      <c r="B6514">
        <v>1380</v>
      </c>
      <c r="C6514">
        <v>3</v>
      </c>
      <c r="D6514">
        <v>207</v>
      </c>
      <c r="E6514" t="s">
        <v>5</v>
      </c>
      <c r="F6514">
        <v>35</v>
      </c>
      <c r="G6514" t="s">
        <v>1</v>
      </c>
      <c r="H6514" t="s">
        <v>17</v>
      </c>
      <c r="I6514" t="s">
        <v>10</v>
      </c>
    </row>
    <row r="6515" spans="1:9">
      <c r="A6515">
        <v>6514</v>
      </c>
      <c r="B6515">
        <v>475</v>
      </c>
      <c r="C6515">
        <v>8</v>
      </c>
      <c r="D6515">
        <v>395</v>
      </c>
      <c r="E6515" t="s">
        <v>5</v>
      </c>
      <c r="F6515">
        <v>27</v>
      </c>
      <c r="G6515" t="s">
        <v>2</v>
      </c>
      <c r="H6515" t="s">
        <v>18</v>
      </c>
      <c r="I6515" t="s">
        <v>23</v>
      </c>
    </row>
    <row r="6516" spans="1:9">
      <c r="A6516">
        <v>6515</v>
      </c>
      <c r="B6516">
        <v>209</v>
      </c>
      <c r="C6516">
        <v>9</v>
      </c>
      <c r="D6516">
        <v>345</v>
      </c>
      <c r="E6516" t="s">
        <v>6</v>
      </c>
      <c r="F6516">
        <v>31</v>
      </c>
      <c r="G6516" t="s">
        <v>2</v>
      </c>
      <c r="H6516" t="s">
        <v>18</v>
      </c>
      <c r="I6516" t="s">
        <v>24</v>
      </c>
    </row>
    <row r="6517" spans="1:9">
      <c r="A6517">
        <v>6516</v>
      </c>
      <c r="B6517">
        <v>1937</v>
      </c>
      <c r="C6517">
        <v>2</v>
      </c>
      <c r="D6517">
        <v>182</v>
      </c>
      <c r="E6517" t="s">
        <v>6</v>
      </c>
      <c r="F6517">
        <v>21</v>
      </c>
      <c r="G6517" t="s">
        <v>1</v>
      </c>
      <c r="H6517" t="s">
        <v>18</v>
      </c>
      <c r="I6517" t="s">
        <v>9</v>
      </c>
    </row>
    <row r="6518" spans="1:9">
      <c r="A6518">
        <v>6517</v>
      </c>
      <c r="B6518">
        <v>1056</v>
      </c>
      <c r="C6518">
        <v>6</v>
      </c>
      <c r="D6518">
        <v>40</v>
      </c>
      <c r="E6518" t="s">
        <v>6</v>
      </c>
      <c r="F6518">
        <v>22</v>
      </c>
      <c r="G6518" t="s">
        <v>2</v>
      </c>
      <c r="H6518" t="s">
        <v>18</v>
      </c>
      <c r="I6518" t="s">
        <v>21</v>
      </c>
    </row>
    <row r="6519" spans="1:9">
      <c r="A6519">
        <v>6518</v>
      </c>
      <c r="B6519">
        <v>919</v>
      </c>
      <c r="C6519">
        <v>2</v>
      </c>
      <c r="D6519">
        <v>90</v>
      </c>
      <c r="E6519" t="s">
        <v>5</v>
      </c>
      <c r="F6519">
        <v>27</v>
      </c>
      <c r="G6519" t="s">
        <v>1</v>
      </c>
      <c r="H6519" t="s">
        <v>18</v>
      </c>
      <c r="I6519" t="s">
        <v>9</v>
      </c>
    </row>
    <row r="6520" spans="1:9">
      <c r="A6520">
        <v>6519</v>
      </c>
      <c r="B6520">
        <v>1298</v>
      </c>
      <c r="C6520">
        <v>4</v>
      </c>
      <c r="D6520">
        <v>90</v>
      </c>
      <c r="E6520" t="s">
        <v>5</v>
      </c>
      <c r="F6520">
        <v>28</v>
      </c>
      <c r="G6520" t="s">
        <v>1</v>
      </c>
      <c r="H6520" t="s">
        <v>18</v>
      </c>
      <c r="I6520" t="s">
        <v>11</v>
      </c>
    </row>
    <row r="6521" spans="1:9">
      <c r="A6521">
        <v>6520</v>
      </c>
      <c r="B6521">
        <v>2010</v>
      </c>
      <c r="C6521">
        <v>8</v>
      </c>
      <c r="D6521">
        <v>266</v>
      </c>
      <c r="E6521" t="s">
        <v>5</v>
      </c>
      <c r="F6521">
        <v>45</v>
      </c>
      <c r="G6521" t="s">
        <v>2</v>
      </c>
      <c r="H6521" t="s">
        <v>18</v>
      </c>
      <c r="I6521" t="s">
        <v>23</v>
      </c>
    </row>
    <row r="6522" spans="1:9">
      <c r="A6522">
        <v>6521</v>
      </c>
      <c r="B6522">
        <v>2094</v>
      </c>
      <c r="C6522">
        <v>3</v>
      </c>
      <c r="D6522">
        <v>94</v>
      </c>
      <c r="E6522" t="s">
        <v>6</v>
      </c>
      <c r="F6522">
        <v>25</v>
      </c>
      <c r="G6522" t="s">
        <v>1</v>
      </c>
      <c r="H6522" t="s">
        <v>18</v>
      </c>
      <c r="I6522" t="s">
        <v>10</v>
      </c>
    </row>
    <row r="6523" spans="1:9">
      <c r="A6523">
        <v>6522</v>
      </c>
      <c r="B6523">
        <v>692</v>
      </c>
      <c r="C6523">
        <v>2</v>
      </c>
      <c r="D6523">
        <v>90</v>
      </c>
      <c r="E6523" t="s">
        <v>5</v>
      </c>
      <c r="F6523">
        <v>31</v>
      </c>
      <c r="G6523" t="s">
        <v>1</v>
      </c>
      <c r="H6523" t="s">
        <v>18</v>
      </c>
      <c r="I6523" t="s">
        <v>9</v>
      </c>
    </row>
    <row r="6524" spans="1:9">
      <c r="A6524">
        <v>6523</v>
      </c>
      <c r="B6524">
        <v>1257</v>
      </c>
      <c r="C6524">
        <v>3</v>
      </c>
      <c r="D6524">
        <v>132</v>
      </c>
      <c r="E6524" t="s">
        <v>6</v>
      </c>
      <c r="F6524">
        <v>26</v>
      </c>
      <c r="G6524" t="s">
        <v>1</v>
      </c>
      <c r="H6524" t="s">
        <v>18</v>
      </c>
      <c r="I6524" t="s">
        <v>10</v>
      </c>
    </row>
    <row r="6525" spans="1:9">
      <c r="A6525">
        <v>6524</v>
      </c>
      <c r="B6525">
        <v>1699</v>
      </c>
      <c r="C6525">
        <v>5</v>
      </c>
      <c r="D6525">
        <v>90</v>
      </c>
      <c r="E6525" t="s">
        <v>5</v>
      </c>
      <c r="F6525">
        <v>20</v>
      </c>
      <c r="G6525" t="s">
        <v>1</v>
      </c>
      <c r="H6525" t="s">
        <v>18</v>
      </c>
      <c r="I6525" t="s">
        <v>12</v>
      </c>
    </row>
    <row r="6526" spans="1:9">
      <c r="A6526">
        <v>6525</v>
      </c>
      <c r="B6526">
        <v>1352</v>
      </c>
      <c r="C6526">
        <v>1</v>
      </c>
      <c r="D6526">
        <v>185</v>
      </c>
      <c r="E6526" t="s">
        <v>5</v>
      </c>
      <c r="F6526">
        <v>25</v>
      </c>
      <c r="G6526" t="s">
        <v>1</v>
      </c>
      <c r="H6526" t="s">
        <v>18</v>
      </c>
      <c r="I6526" t="s">
        <v>8</v>
      </c>
    </row>
    <row r="6527" spans="1:9">
      <c r="A6527">
        <v>6526</v>
      </c>
      <c r="B6527">
        <v>124</v>
      </c>
      <c r="C6527">
        <v>2</v>
      </c>
      <c r="D6527">
        <v>120</v>
      </c>
      <c r="E6527" t="s">
        <v>5</v>
      </c>
      <c r="F6527">
        <v>37</v>
      </c>
      <c r="G6527" t="s">
        <v>1</v>
      </c>
      <c r="H6527" t="s">
        <v>17</v>
      </c>
      <c r="I6527" t="s">
        <v>9</v>
      </c>
    </row>
    <row r="6528" spans="1:9">
      <c r="A6528">
        <v>6527</v>
      </c>
      <c r="B6528">
        <v>999</v>
      </c>
      <c r="C6528">
        <v>9</v>
      </c>
      <c r="D6528">
        <v>90</v>
      </c>
      <c r="E6528" t="s">
        <v>5</v>
      </c>
      <c r="F6528">
        <v>28</v>
      </c>
      <c r="G6528" t="s">
        <v>2</v>
      </c>
      <c r="H6528" t="s">
        <v>18</v>
      </c>
      <c r="I6528" t="s">
        <v>24</v>
      </c>
    </row>
    <row r="6529" spans="1:9">
      <c r="A6529">
        <v>6528</v>
      </c>
      <c r="B6529">
        <v>1890</v>
      </c>
      <c r="C6529">
        <v>7</v>
      </c>
      <c r="D6529">
        <v>153</v>
      </c>
      <c r="E6529" t="s">
        <v>5</v>
      </c>
      <c r="F6529">
        <v>25</v>
      </c>
      <c r="G6529" t="s">
        <v>2</v>
      </c>
      <c r="H6529" t="s">
        <v>17</v>
      </c>
      <c r="I6529" t="s">
        <v>22</v>
      </c>
    </row>
    <row r="6530" spans="1:9">
      <c r="A6530">
        <v>6529</v>
      </c>
      <c r="B6530">
        <v>624</v>
      </c>
      <c r="C6530">
        <v>7</v>
      </c>
      <c r="D6530">
        <v>40</v>
      </c>
      <c r="E6530" t="s">
        <v>5</v>
      </c>
      <c r="F6530">
        <v>18</v>
      </c>
      <c r="G6530" t="s">
        <v>2</v>
      </c>
      <c r="H6530" t="s">
        <v>18</v>
      </c>
      <c r="I6530" t="s">
        <v>22</v>
      </c>
    </row>
    <row r="6531" spans="1:9">
      <c r="A6531">
        <v>6530</v>
      </c>
      <c r="B6531">
        <v>465</v>
      </c>
      <c r="C6531">
        <v>3</v>
      </c>
      <c r="D6531">
        <v>249</v>
      </c>
      <c r="E6531" t="s">
        <v>5</v>
      </c>
      <c r="F6531">
        <v>25</v>
      </c>
      <c r="G6531" t="s">
        <v>1</v>
      </c>
      <c r="H6531" t="s">
        <v>18</v>
      </c>
      <c r="I6531" t="s">
        <v>10</v>
      </c>
    </row>
    <row r="6532" spans="1:9">
      <c r="A6532">
        <v>6531</v>
      </c>
      <c r="B6532">
        <v>300</v>
      </c>
      <c r="C6532">
        <v>5</v>
      </c>
      <c r="D6532">
        <v>90</v>
      </c>
      <c r="E6532" t="s">
        <v>6</v>
      </c>
      <c r="F6532">
        <v>35</v>
      </c>
      <c r="G6532" t="s">
        <v>1</v>
      </c>
      <c r="H6532" t="s">
        <v>18</v>
      </c>
      <c r="I6532" t="s">
        <v>12</v>
      </c>
    </row>
    <row r="6533" spans="1:9">
      <c r="A6533">
        <v>6532</v>
      </c>
      <c r="B6533">
        <v>341</v>
      </c>
      <c r="C6533">
        <v>2</v>
      </c>
      <c r="D6533">
        <v>179</v>
      </c>
      <c r="E6533" t="s">
        <v>6</v>
      </c>
      <c r="F6533">
        <v>19</v>
      </c>
      <c r="G6533" t="s">
        <v>1</v>
      </c>
      <c r="H6533" t="s">
        <v>18</v>
      </c>
      <c r="I6533" t="s">
        <v>9</v>
      </c>
    </row>
    <row r="6534" spans="1:9">
      <c r="A6534">
        <v>6533</v>
      </c>
      <c r="B6534">
        <v>766</v>
      </c>
      <c r="C6534">
        <v>5</v>
      </c>
      <c r="D6534">
        <v>178</v>
      </c>
      <c r="E6534" t="s">
        <v>5</v>
      </c>
      <c r="F6534">
        <v>36</v>
      </c>
      <c r="G6534" t="s">
        <v>1</v>
      </c>
      <c r="H6534" t="s">
        <v>18</v>
      </c>
      <c r="I6534" t="s">
        <v>12</v>
      </c>
    </row>
    <row r="6535" spans="1:9">
      <c r="A6535">
        <v>6534</v>
      </c>
      <c r="B6535">
        <v>1936</v>
      </c>
      <c r="C6535">
        <v>2</v>
      </c>
      <c r="D6535">
        <v>90</v>
      </c>
      <c r="E6535" t="s">
        <v>5</v>
      </c>
      <c r="F6535">
        <v>34</v>
      </c>
      <c r="G6535" t="s">
        <v>1</v>
      </c>
      <c r="H6535" t="s">
        <v>18</v>
      </c>
      <c r="I6535" t="s">
        <v>9</v>
      </c>
    </row>
    <row r="6536" spans="1:9">
      <c r="A6536">
        <v>6535</v>
      </c>
      <c r="B6536">
        <v>1641</v>
      </c>
      <c r="C6536">
        <v>3</v>
      </c>
      <c r="D6536">
        <v>239</v>
      </c>
      <c r="E6536" t="s">
        <v>5</v>
      </c>
      <c r="F6536">
        <v>41</v>
      </c>
      <c r="G6536" t="s">
        <v>1</v>
      </c>
      <c r="H6536" t="s">
        <v>17</v>
      </c>
      <c r="I6536" t="s">
        <v>10</v>
      </c>
    </row>
    <row r="6537" spans="1:9">
      <c r="A6537">
        <v>6536</v>
      </c>
      <c r="B6537">
        <v>2064</v>
      </c>
      <c r="C6537">
        <v>7</v>
      </c>
      <c r="D6537">
        <v>250</v>
      </c>
      <c r="E6537" t="s">
        <v>5</v>
      </c>
      <c r="F6537">
        <v>32</v>
      </c>
      <c r="G6537" t="s">
        <v>2</v>
      </c>
      <c r="H6537" t="s">
        <v>18</v>
      </c>
      <c r="I6537" t="s">
        <v>22</v>
      </c>
    </row>
    <row r="6538" spans="1:9">
      <c r="A6538">
        <v>6537</v>
      </c>
      <c r="B6538">
        <v>1821</v>
      </c>
      <c r="C6538">
        <v>5</v>
      </c>
      <c r="D6538">
        <v>218</v>
      </c>
      <c r="E6538" t="s">
        <v>6</v>
      </c>
      <c r="F6538">
        <v>34</v>
      </c>
      <c r="G6538" t="s">
        <v>1</v>
      </c>
      <c r="H6538" t="s">
        <v>18</v>
      </c>
      <c r="I6538" t="s">
        <v>12</v>
      </c>
    </row>
    <row r="6539" spans="1:9">
      <c r="A6539">
        <v>6538</v>
      </c>
      <c r="B6539">
        <v>906</v>
      </c>
      <c r="C6539">
        <v>5</v>
      </c>
      <c r="D6539">
        <v>139</v>
      </c>
      <c r="E6539" t="s">
        <v>6</v>
      </c>
      <c r="F6539">
        <v>41</v>
      </c>
      <c r="G6539" t="s">
        <v>1</v>
      </c>
      <c r="H6539" t="s">
        <v>17</v>
      </c>
      <c r="I6539" t="s">
        <v>12</v>
      </c>
    </row>
    <row r="6540" spans="1:9">
      <c r="A6540">
        <v>6539</v>
      </c>
      <c r="B6540">
        <v>950</v>
      </c>
      <c r="C6540">
        <v>2</v>
      </c>
      <c r="D6540">
        <v>90</v>
      </c>
      <c r="E6540" t="s">
        <v>5</v>
      </c>
      <c r="F6540">
        <v>19</v>
      </c>
      <c r="G6540" t="s">
        <v>1</v>
      </c>
      <c r="H6540" t="s">
        <v>18</v>
      </c>
      <c r="I6540" t="s">
        <v>9</v>
      </c>
    </row>
    <row r="6541" spans="1:9">
      <c r="A6541">
        <v>6540</v>
      </c>
      <c r="B6541">
        <v>1180</v>
      </c>
      <c r="C6541">
        <v>5</v>
      </c>
      <c r="D6541">
        <v>179</v>
      </c>
      <c r="E6541" t="s">
        <v>5</v>
      </c>
      <c r="F6541">
        <v>29</v>
      </c>
      <c r="G6541" t="s">
        <v>1</v>
      </c>
      <c r="H6541" t="s">
        <v>18</v>
      </c>
      <c r="I6541" t="s">
        <v>12</v>
      </c>
    </row>
    <row r="6542" spans="1:9">
      <c r="A6542">
        <v>6541</v>
      </c>
      <c r="B6542">
        <v>282</v>
      </c>
      <c r="C6542">
        <v>1</v>
      </c>
      <c r="D6542">
        <v>163</v>
      </c>
      <c r="E6542" t="s">
        <v>6</v>
      </c>
      <c r="F6542">
        <v>33</v>
      </c>
      <c r="G6542" t="s">
        <v>1</v>
      </c>
      <c r="H6542" t="s">
        <v>17</v>
      </c>
      <c r="I6542" t="s">
        <v>8</v>
      </c>
    </row>
    <row r="6543" spans="1:9">
      <c r="A6543">
        <v>6542</v>
      </c>
      <c r="B6543">
        <v>2090</v>
      </c>
      <c r="C6543">
        <v>9</v>
      </c>
      <c r="D6543">
        <v>90</v>
      </c>
      <c r="E6543" t="s">
        <v>6</v>
      </c>
      <c r="F6543">
        <v>28</v>
      </c>
      <c r="G6543" t="s">
        <v>2</v>
      </c>
      <c r="H6543" t="s">
        <v>18</v>
      </c>
      <c r="I6543" t="s">
        <v>24</v>
      </c>
    </row>
    <row r="6544" spans="1:9">
      <c r="A6544">
        <v>6543</v>
      </c>
      <c r="B6544">
        <v>800</v>
      </c>
      <c r="C6544">
        <v>4</v>
      </c>
      <c r="D6544">
        <v>100</v>
      </c>
      <c r="E6544" t="s">
        <v>6</v>
      </c>
      <c r="F6544">
        <v>24</v>
      </c>
      <c r="G6544" t="s">
        <v>1</v>
      </c>
      <c r="H6544" t="s">
        <v>18</v>
      </c>
      <c r="I6544" t="s">
        <v>11</v>
      </c>
    </row>
    <row r="6545" spans="1:9">
      <c r="A6545">
        <v>6544</v>
      </c>
      <c r="B6545">
        <v>318</v>
      </c>
      <c r="C6545">
        <v>6</v>
      </c>
      <c r="D6545">
        <v>90</v>
      </c>
      <c r="E6545" t="s">
        <v>6</v>
      </c>
      <c r="F6545">
        <v>25</v>
      </c>
      <c r="G6545" t="s">
        <v>2</v>
      </c>
      <c r="H6545" t="s">
        <v>18</v>
      </c>
      <c r="I6545" t="s">
        <v>21</v>
      </c>
    </row>
    <row r="6546" spans="1:9">
      <c r="A6546">
        <v>6545</v>
      </c>
      <c r="B6546">
        <v>1852</v>
      </c>
      <c r="C6546">
        <v>6</v>
      </c>
      <c r="D6546">
        <v>354</v>
      </c>
      <c r="E6546" t="s">
        <v>5</v>
      </c>
      <c r="F6546">
        <v>19</v>
      </c>
      <c r="G6546" t="s">
        <v>2</v>
      </c>
      <c r="H6546" t="s">
        <v>18</v>
      </c>
      <c r="I6546" t="s">
        <v>21</v>
      </c>
    </row>
    <row r="6547" spans="1:9">
      <c r="A6547">
        <v>6546</v>
      </c>
      <c r="B6547">
        <v>1679</v>
      </c>
      <c r="C6547">
        <v>2</v>
      </c>
      <c r="D6547">
        <v>109</v>
      </c>
      <c r="E6547" t="s">
        <v>6</v>
      </c>
      <c r="F6547">
        <v>19</v>
      </c>
      <c r="G6547" t="s">
        <v>1</v>
      </c>
      <c r="H6547" t="s">
        <v>18</v>
      </c>
      <c r="I6547" t="s">
        <v>9</v>
      </c>
    </row>
    <row r="6548" spans="1:9">
      <c r="A6548">
        <v>6547</v>
      </c>
      <c r="B6548">
        <v>1124</v>
      </c>
      <c r="C6548">
        <v>8</v>
      </c>
      <c r="D6548">
        <v>40</v>
      </c>
      <c r="E6548" t="s">
        <v>5</v>
      </c>
      <c r="F6548">
        <v>25</v>
      </c>
      <c r="G6548" t="s">
        <v>2</v>
      </c>
      <c r="H6548" t="s">
        <v>18</v>
      </c>
      <c r="I6548" t="s">
        <v>23</v>
      </c>
    </row>
    <row r="6549" spans="1:9">
      <c r="A6549">
        <v>6548</v>
      </c>
      <c r="B6549">
        <v>943</v>
      </c>
      <c r="C6549">
        <v>6</v>
      </c>
      <c r="D6549">
        <v>90</v>
      </c>
      <c r="E6549" t="s">
        <v>5</v>
      </c>
      <c r="F6549">
        <v>22</v>
      </c>
      <c r="G6549" t="s">
        <v>2</v>
      </c>
      <c r="H6549" t="s">
        <v>18</v>
      </c>
      <c r="I6549" t="s">
        <v>21</v>
      </c>
    </row>
    <row r="6550" spans="1:9">
      <c r="A6550">
        <v>6549</v>
      </c>
      <c r="B6550">
        <v>1823</v>
      </c>
      <c r="C6550">
        <v>9</v>
      </c>
      <c r="D6550">
        <v>165</v>
      </c>
      <c r="E6550" t="s">
        <v>5</v>
      </c>
      <c r="F6550">
        <v>18</v>
      </c>
      <c r="G6550" t="s">
        <v>2</v>
      </c>
      <c r="H6550" t="s">
        <v>17</v>
      </c>
      <c r="I6550" t="s">
        <v>24</v>
      </c>
    </row>
    <row r="6551" spans="1:9">
      <c r="A6551">
        <v>6550</v>
      </c>
      <c r="B6551">
        <v>1762</v>
      </c>
      <c r="C6551">
        <v>3</v>
      </c>
      <c r="D6551">
        <v>158</v>
      </c>
      <c r="E6551" t="s">
        <v>6</v>
      </c>
      <c r="F6551">
        <v>22</v>
      </c>
      <c r="G6551" t="s">
        <v>1</v>
      </c>
      <c r="H6551" t="s">
        <v>18</v>
      </c>
      <c r="I6551" t="s">
        <v>10</v>
      </c>
    </row>
    <row r="6552" spans="1:9">
      <c r="A6552">
        <v>6551</v>
      </c>
      <c r="B6552">
        <v>2013</v>
      </c>
      <c r="C6552">
        <v>3</v>
      </c>
      <c r="D6552">
        <v>146</v>
      </c>
      <c r="E6552" t="s">
        <v>5</v>
      </c>
      <c r="F6552">
        <v>24</v>
      </c>
      <c r="G6552" t="s">
        <v>1</v>
      </c>
      <c r="H6552" t="s">
        <v>18</v>
      </c>
      <c r="I6552" t="s">
        <v>10</v>
      </c>
    </row>
    <row r="6553" spans="1:9">
      <c r="A6553">
        <v>6552</v>
      </c>
      <c r="B6553">
        <v>1943</v>
      </c>
      <c r="C6553">
        <v>7</v>
      </c>
      <c r="D6553">
        <v>337</v>
      </c>
      <c r="E6553" t="s">
        <v>5</v>
      </c>
      <c r="F6553">
        <v>18</v>
      </c>
      <c r="G6553" t="s">
        <v>2</v>
      </c>
      <c r="H6553" t="s">
        <v>17</v>
      </c>
      <c r="I6553" t="s">
        <v>22</v>
      </c>
    </row>
    <row r="6554" spans="1:9">
      <c r="A6554">
        <v>6553</v>
      </c>
      <c r="B6554">
        <v>222</v>
      </c>
      <c r="C6554">
        <v>9</v>
      </c>
      <c r="D6554">
        <v>40</v>
      </c>
      <c r="E6554" t="s">
        <v>5</v>
      </c>
      <c r="F6554">
        <v>32</v>
      </c>
      <c r="G6554" t="s">
        <v>2</v>
      </c>
      <c r="H6554" t="s">
        <v>18</v>
      </c>
      <c r="I6554" t="s">
        <v>24</v>
      </c>
    </row>
    <row r="6555" spans="1:9">
      <c r="A6555">
        <v>6554</v>
      </c>
      <c r="B6555">
        <v>241</v>
      </c>
      <c r="C6555">
        <v>2</v>
      </c>
      <c r="D6555">
        <v>147</v>
      </c>
      <c r="E6555" t="s">
        <v>5</v>
      </c>
      <c r="F6555">
        <v>31</v>
      </c>
      <c r="G6555" t="s">
        <v>1</v>
      </c>
      <c r="H6555" t="s">
        <v>18</v>
      </c>
      <c r="I6555" t="s">
        <v>9</v>
      </c>
    </row>
    <row r="6556" spans="1:9">
      <c r="A6556">
        <v>6555</v>
      </c>
      <c r="B6556">
        <v>459</v>
      </c>
      <c r="C6556">
        <v>5</v>
      </c>
      <c r="D6556">
        <v>107</v>
      </c>
      <c r="E6556" t="s">
        <v>5</v>
      </c>
      <c r="F6556">
        <v>27</v>
      </c>
      <c r="G6556" t="s">
        <v>1</v>
      </c>
      <c r="H6556" t="s">
        <v>17</v>
      </c>
      <c r="I6556" t="s">
        <v>12</v>
      </c>
    </row>
    <row r="6557" spans="1:9">
      <c r="A6557">
        <v>6556</v>
      </c>
      <c r="B6557">
        <v>1505</v>
      </c>
      <c r="C6557">
        <v>5</v>
      </c>
      <c r="D6557">
        <v>90</v>
      </c>
      <c r="E6557" t="s">
        <v>5</v>
      </c>
      <c r="F6557">
        <v>28</v>
      </c>
      <c r="G6557" t="s">
        <v>1</v>
      </c>
      <c r="H6557" t="s">
        <v>18</v>
      </c>
      <c r="I6557" t="s">
        <v>12</v>
      </c>
    </row>
    <row r="6558" spans="1:9">
      <c r="A6558">
        <v>6557</v>
      </c>
      <c r="B6558">
        <v>912</v>
      </c>
      <c r="C6558">
        <v>2</v>
      </c>
      <c r="D6558">
        <v>173</v>
      </c>
      <c r="E6558" t="s">
        <v>6</v>
      </c>
      <c r="F6558">
        <v>46</v>
      </c>
      <c r="G6558" t="s">
        <v>1</v>
      </c>
      <c r="H6558" t="s">
        <v>17</v>
      </c>
      <c r="I6558" t="s">
        <v>9</v>
      </c>
    </row>
    <row r="6559" spans="1:9">
      <c r="A6559">
        <v>6558</v>
      </c>
      <c r="B6559">
        <v>907</v>
      </c>
      <c r="C6559">
        <v>1</v>
      </c>
      <c r="D6559">
        <v>111</v>
      </c>
      <c r="E6559" t="s">
        <v>6</v>
      </c>
      <c r="F6559">
        <v>18</v>
      </c>
      <c r="G6559" t="s">
        <v>1</v>
      </c>
      <c r="H6559" t="s">
        <v>17</v>
      </c>
      <c r="I6559" t="s">
        <v>8</v>
      </c>
    </row>
    <row r="6560" spans="1:9">
      <c r="A6560">
        <v>6559</v>
      </c>
      <c r="B6560">
        <v>684</v>
      </c>
      <c r="C6560">
        <v>7</v>
      </c>
      <c r="D6560">
        <v>40</v>
      </c>
      <c r="E6560" t="s">
        <v>6</v>
      </c>
      <c r="F6560">
        <v>26</v>
      </c>
      <c r="G6560" t="s">
        <v>2</v>
      </c>
      <c r="H6560" t="s">
        <v>18</v>
      </c>
      <c r="I6560" t="s">
        <v>22</v>
      </c>
    </row>
    <row r="6561" spans="1:9">
      <c r="A6561">
        <v>6560</v>
      </c>
      <c r="B6561">
        <v>1586</v>
      </c>
      <c r="C6561">
        <v>5</v>
      </c>
      <c r="D6561">
        <v>90</v>
      </c>
      <c r="E6561" t="s">
        <v>5</v>
      </c>
      <c r="F6561">
        <v>36</v>
      </c>
      <c r="G6561" t="s">
        <v>1</v>
      </c>
      <c r="H6561" t="s">
        <v>18</v>
      </c>
      <c r="I6561" t="s">
        <v>12</v>
      </c>
    </row>
    <row r="6562" spans="1:9">
      <c r="A6562">
        <v>6561</v>
      </c>
      <c r="B6562">
        <v>89</v>
      </c>
      <c r="C6562">
        <v>6</v>
      </c>
      <c r="D6562">
        <v>40</v>
      </c>
      <c r="E6562" t="s">
        <v>5</v>
      </c>
      <c r="F6562">
        <v>32</v>
      </c>
      <c r="G6562" t="s">
        <v>2</v>
      </c>
      <c r="H6562" t="s">
        <v>18</v>
      </c>
      <c r="I6562" t="s">
        <v>21</v>
      </c>
    </row>
    <row r="6563" spans="1:9">
      <c r="A6563">
        <v>6562</v>
      </c>
      <c r="B6563">
        <v>520</v>
      </c>
      <c r="C6563">
        <v>5</v>
      </c>
      <c r="D6563">
        <v>174</v>
      </c>
      <c r="E6563" t="s">
        <v>5</v>
      </c>
      <c r="F6563">
        <v>24</v>
      </c>
      <c r="G6563" t="s">
        <v>1</v>
      </c>
      <c r="H6563" t="s">
        <v>18</v>
      </c>
      <c r="I6563" t="s">
        <v>12</v>
      </c>
    </row>
    <row r="6564" spans="1:9">
      <c r="A6564">
        <v>6563</v>
      </c>
      <c r="B6564">
        <v>1746</v>
      </c>
      <c r="C6564">
        <v>8</v>
      </c>
      <c r="D6564">
        <v>40</v>
      </c>
      <c r="E6564" t="s">
        <v>5</v>
      </c>
      <c r="F6564">
        <v>30</v>
      </c>
      <c r="G6564" t="s">
        <v>2</v>
      </c>
      <c r="H6564" t="s">
        <v>18</v>
      </c>
      <c r="I6564" t="s">
        <v>23</v>
      </c>
    </row>
    <row r="6565" spans="1:9">
      <c r="A6565">
        <v>6564</v>
      </c>
      <c r="B6565">
        <v>550</v>
      </c>
      <c r="C6565">
        <v>1</v>
      </c>
      <c r="D6565">
        <v>146</v>
      </c>
      <c r="E6565" t="s">
        <v>6</v>
      </c>
      <c r="F6565">
        <v>19</v>
      </c>
      <c r="G6565" t="s">
        <v>1</v>
      </c>
      <c r="H6565" t="s">
        <v>18</v>
      </c>
      <c r="I6565" t="s">
        <v>8</v>
      </c>
    </row>
    <row r="6566" spans="1:9">
      <c r="A6566">
        <v>6565</v>
      </c>
      <c r="B6566">
        <v>1960</v>
      </c>
      <c r="C6566">
        <v>1</v>
      </c>
      <c r="D6566">
        <v>90</v>
      </c>
      <c r="E6566" t="s">
        <v>5</v>
      </c>
      <c r="F6566">
        <v>29</v>
      </c>
      <c r="G6566" t="s">
        <v>1</v>
      </c>
      <c r="H6566" t="s">
        <v>18</v>
      </c>
      <c r="I6566" t="s">
        <v>8</v>
      </c>
    </row>
    <row r="6567" spans="1:9">
      <c r="A6567">
        <v>6566</v>
      </c>
      <c r="B6567">
        <v>1221</v>
      </c>
      <c r="C6567">
        <v>4</v>
      </c>
      <c r="D6567">
        <v>206</v>
      </c>
      <c r="E6567" t="s">
        <v>5</v>
      </c>
      <c r="F6567">
        <v>30</v>
      </c>
      <c r="G6567" t="s">
        <v>1</v>
      </c>
      <c r="H6567" t="s">
        <v>17</v>
      </c>
      <c r="I6567" t="s">
        <v>11</v>
      </c>
    </row>
    <row r="6568" spans="1:9">
      <c r="A6568">
        <v>6567</v>
      </c>
      <c r="B6568">
        <v>723</v>
      </c>
      <c r="C6568">
        <v>8</v>
      </c>
      <c r="D6568">
        <v>40</v>
      </c>
      <c r="E6568" t="s">
        <v>5</v>
      </c>
      <c r="F6568">
        <v>32</v>
      </c>
      <c r="G6568" t="s">
        <v>2</v>
      </c>
      <c r="H6568" t="s">
        <v>18</v>
      </c>
      <c r="I6568" t="s">
        <v>23</v>
      </c>
    </row>
    <row r="6569" spans="1:9">
      <c r="A6569">
        <v>6568</v>
      </c>
      <c r="B6569">
        <v>1478</v>
      </c>
      <c r="C6569">
        <v>3</v>
      </c>
      <c r="D6569">
        <v>90</v>
      </c>
      <c r="E6569" t="s">
        <v>6</v>
      </c>
      <c r="F6569">
        <v>23</v>
      </c>
      <c r="G6569" t="s">
        <v>1</v>
      </c>
      <c r="H6569" t="s">
        <v>18</v>
      </c>
      <c r="I6569" t="s">
        <v>10</v>
      </c>
    </row>
    <row r="6570" spans="1:9">
      <c r="A6570">
        <v>6569</v>
      </c>
      <c r="B6570">
        <v>1826</v>
      </c>
      <c r="C6570">
        <v>1</v>
      </c>
      <c r="D6570">
        <v>90</v>
      </c>
      <c r="E6570" t="s">
        <v>5</v>
      </c>
      <c r="F6570">
        <v>25</v>
      </c>
      <c r="G6570" t="s">
        <v>1</v>
      </c>
      <c r="H6570" t="s">
        <v>18</v>
      </c>
      <c r="I6570" t="s">
        <v>8</v>
      </c>
    </row>
    <row r="6571" spans="1:9">
      <c r="A6571">
        <v>6570</v>
      </c>
      <c r="B6571">
        <v>278</v>
      </c>
      <c r="C6571">
        <v>8</v>
      </c>
      <c r="D6571">
        <v>40</v>
      </c>
      <c r="E6571" t="s">
        <v>5</v>
      </c>
      <c r="F6571">
        <v>22</v>
      </c>
      <c r="G6571" t="s">
        <v>2</v>
      </c>
      <c r="H6571" t="s">
        <v>18</v>
      </c>
      <c r="I6571" t="s">
        <v>23</v>
      </c>
    </row>
    <row r="6572" spans="1:9">
      <c r="A6572">
        <v>6571</v>
      </c>
      <c r="B6572">
        <v>1024</v>
      </c>
      <c r="C6572">
        <v>3</v>
      </c>
      <c r="D6572">
        <v>90</v>
      </c>
      <c r="E6572" t="s">
        <v>5</v>
      </c>
      <c r="F6572">
        <v>27</v>
      </c>
      <c r="G6572" t="s">
        <v>1</v>
      </c>
      <c r="H6572" t="s">
        <v>18</v>
      </c>
      <c r="I6572" t="s">
        <v>10</v>
      </c>
    </row>
    <row r="6573" spans="1:9">
      <c r="A6573">
        <v>6572</v>
      </c>
      <c r="B6573">
        <v>646</v>
      </c>
      <c r="C6573">
        <v>8</v>
      </c>
      <c r="D6573">
        <v>40</v>
      </c>
      <c r="E6573" t="s">
        <v>5</v>
      </c>
      <c r="F6573">
        <v>27</v>
      </c>
      <c r="G6573" t="s">
        <v>2</v>
      </c>
      <c r="H6573" t="s">
        <v>18</v>
      </c>
      <c r="I6573" t="s">
        <v>23</v>
      </c>
    </row>
    <row r="6574" spans="1:9">
      <c r="A6574">
        <v>6573</v>
      </c>
      <c r="B6574">
        <v>389</v>
      </c>
      <c r="C6574">
        <v>1</v>
      </c>
      <c r="D6574">
        <v>138</v>
      </c>
      <c r="E6574" t="s">
        <v>5</v>
      </c>
      <c r="F6574">
        <v>24</v>
      </c>
      <c r="G6574" t="s">
        <v>1</v>
      </c>
      <c r="H6574" t="s">
        <v>17</v>
      </c>
      <c r="I6574" t="s">
        <v>8</v>
      </c>
    </row>
    <row r="6575" spans="1:9">
      <c r="A6575">
        <v>6574</v>
      </c>
      <c r="B6575">
        <v>1834</v>
      </c>
      <c r="C6575">
        <v>5</v>
      </c>
      <c r="D6575">
        <v>102</v>
      </c>
      <c r="E6575" t="s">
        <v>6</v>
      </c>
      <c r="F6575">
        <v>25</v>
      </c>
      <c r="G6575" t="s">
        <v>1</v>
      </c>
      <c r="H6575" t="s">
        <v>18</v>
      </c>
      <c r="I6575" t="s">
        <v>12</v>
      </c>
    </row>
    <row r="6576" spans="1:9">
      <c r="A6576">
        <v>6575</v>
      </c>
      <c r="B6576">
        <v>2026</v>
      </c>
      <c r="C6576">
        <v>7</v>
      </c>
      <c r="D6576">
        <v>90</v>
      </c>
      <c r="E6576" t="s">
        <v>5</v>
      </c>
      <c r="F6576">
        <v>35</v>
      </c>
      <c r="G6576" t="s">
        <v>2</v>
      </c>
      <c r="H6576" t="s">
        <v>18</v>
      </c>
      <c r="I6576" t="s">
        <v>22</v>
      </c>
    </row>
    <row r="6577" spans="1:9">
      <c r="A6577">
        <v>6576</v>
      </c>
      <c r="B6577">
        <v>1868</v>
      </c>
      <c r="C6577">
        <v>1</v>
      </c>
      <c r="D6577">
        <v>209</v>
      </c>
      <c r="E6577" t="s">
        <v>6</v>
      </c>
      <c r="F6577">
        <v>27</v>
      </c>
      <c r="G6577" t="s">
        <v>1</v>
      </c>
      <c r="H6577" t="s">
        <v>18</v>
      </c>
      <c r="I6577" t="s">
        <v>8</v>
      </c>
    </row>
    <row r="6578" spans="1:9">
      <c r="A6578">
        <v>6577</v>
      </c>
      <c r="B6578">
        <v>636</v>
      </c>
      <c r="C6578">
        <v>7</v>
      </c>
      <c r="D6578">
        <v>40</v>
      </c>
      <c r="E6578" t="s">
        <v>5</v>
      </c>
      <c r="F6578">
        <v>32</v>
      </c>
      <c r="G6578" t="s">
        <v>2</v>
      </c>
      <c r="H6578" t="s">
        <v>18</v>
      </c>
      <c r="I6578" t="s">
        <v>22</v>
      </c>
    </row>
    <row r="6579" spans="1:9">
      <c r="A6579">
        <v>6578</v>
      </c>
      <c r="B6579">
        <v>648</v>
      </c>
      <c r="C6579">
        <v>4</v>
      </c>
      <c r="D6579">
        <v>196</v>
      </c>
      <c r="E6579" t="s">
        <v>5</v>
      </c>
      <c r="F6579">
        <v>24</v>
      </c>
      <c r="G6579" t="s">
        <v>1</v>
      </c>
      <c r="H6579" t="s">
        <v>18</v>
      </c>
      <c r="I6579" t="s">
        <v>11</v>
      </c>
    </row>
    <row r="6580" spans="1:9">
      <c r="A6580">
        <v>6579</v>
      </c>
      <c r="B6580">
        <v>1605</v>
      </c>
      <c r="C6580">
        <v>5</v>
      </c>
      <c r="D6580">
        <v>124</v>
      </c>
      <c r="E6580" t="s">
        <v>6</v>
      </c>
      <c r="F6580">
        <v>28</v>
      </c>
      <c r="G6580" t="s">
        <v>1</v>
      </c>
      <c r="H6580" t="s">
        <v>17</v>
      </c>
      <c r="I6580" t="s">
        <v>12</v>
      </c>
    </row>
    <row r="6581" spans="1:9">
      <c r="A6581">
        <v>6580</v>
      </c>
      <c r="B6581">
        <v>1851</v>
      </c>
      <c r="C6581">
        <v>3</v>
      </c>
      <c r="D6581">
        <v>130</v>
      </c>
      <c r="E6581" t="s">
        <v>5</v>
      </c>
      <c r="F6581">
        <v>25</v>
      </c>
      <c r="G6581" t="s">
        <v>1</v>
      </c>
      <c r="H6581" t="s">
        <v>18</v>
      </c>
      <c r="I6581" t="s">
        <v>10</v>
      </c>
    </row>
    <row r="6582" spans="1:9">
      <c r="A6582">
        <v>6581</v>
      </c>
      <c r="B6582">
        <v>2030</v>
      </c>
      <c r="C6582">
        <v>4</v>
      </c>
      <c r="D6582">
        <v>210</v>
      </c>
      <c r="E6582" t="s">
        <v>5</v>
      </c>
      <c r="F6582">
        <v>32</v>
      </c>
      <c r="G6582" t="s">
        <v>1</v>
      </c>
      <c r="H6582" t="s">
        <v>18</v>
      </c>
      <c r="I6582" t="s">
        <v>11</v>
      </c>
    </row>
    <row r="6583" spans="1:9">
      <c r="A6583">
        <v>6582</v>
      </c>
      <c r="B6583">
        <v>608</v>
      </c>
      <c r="C6583">
        <v>9</v>
      </c>
      <c r="D6583">
        <v>90</v>
      </c>
      <c r="E6583" t="s">
        <v>5</v>
      </c>
      <c r="F6583">
        <v>26</v>
      </c>
      <c r="G6583" t="s">
        <v>2</v>
      </c>
      <c r="H6583" t="s">
        <v>18</v>
      </c>
      <c r="I6583" t="s">
        <v>24</v>
      </c>
    </row>
    <row r="6584" spans="1:9">
      <c r="A6584">
        <v>6583</v>
      </c>
      <c r="B6584">
        <v>566</v>
      </c>
      <c r="C6584">
        <v>1</v>
      </c>
      <c r="D6584">
        <v>135</v>
      </c>
      <c r="E6584" t="s">
        <v>6</v>
      </c>
      <c r="F6584">
        <v>32</v>
      </c>
      <c r="G6584" t="s">
        <v>1</v>
      </c>
      <c r="H6584" t="s">
        <v>18</v>
      </c>
      <c r="I6584" t="s">
        <v>8</v>
      </c>
    </row>
    <row r="6585" spans="1:9">
      <c r="A6585">
        <v>6584</v>
      </c>
      <c r="B6585">
        <v>509</v>
      </c>
      <c r="C6585">
        <v>6</v>
      </c>
      <c r="D6585">
        <v>90</v>
      </c>
      <c r="E6585" t="s">
        <v>6</v>
      </c>
      <c r="F6585">
        <v>33</v>
      </c>
      <c r="G6585" t="s">
        <v>2</v>
      </c>
      <c r="H6585" t="s">
        <v>18</v>
      </c>
      <c r="I6585" t="s">
        <v>21</v>
      </c>
    </row>
    <row r="6586" spans="1:9">
      <c r="A6586">
        <v>6585</v>
      </c>
      <c r="B6586">
        <v>587</v>
      </c>
      <c r="C6586">
        <v>2</v>
      </c>
      <c r="D6586">
        <v>151</v>
      </c>
      <c r="E6586" t="s">
        <v>6</v>
      </c>
      <c r="F6586">
        <v>32</v>
      </c>
      <c r="G6586" t="s">
        <v>1</v>
      </c>
      <c r="H6586" t="s">
        <v>18</v>
      </c>
      <c r="I6586" t="s">
        <v>9</v>
      </c>
    </row>
    <row r="6587" spans="1:9">
      <c r="A6587">
        <v>6586</v>
      </c>
      <c r="B6587">
        <v>1602</v>
      </c>
      <c r="C6587">
        <v>3</v>
      </c>
      <c r="D6587">
        <v>222</v>
      </c>
      <c r="E6587" t="s">
        <v>6</v>
      </c>
      <c r="F6587">
        <v>32</v>
      </c>
      <c r="G6587" t="s">
        <v>1</v>
      </c>
      <c r="H6587" t="s">
        <v>17</v>
      </c>
      <c r="I6587" t="s">
        <v>10</v>
      </c>
    </row>
    <row r="6588" spans="1:9">
      <c r="A6588">
        <v>6587</v>
      </c>
      <c r="B6588">
        <v>1772</v>
      </c>
      <c r="C6588">
        <v>1</v>
      </c>
      <c r="D6588">
        <v>90</v>
      </c>
      <c r="E6588" t="s">
        <v>6</v>
      </c>
      <c r="F6588">
        <v>30</v>
      </c>
      <c r="G6588" t="s">
        <v>1</v>
      </c>
      <c r="H6588" t="s">
        <v>18</v>
      </c>
      <c r="I6588" t="s">
        <v>8</v>
      </c>
    </row>
    <row r="6589" spans="1:9">
      <c r="A6589">
        <v>6588</v>
      </c>
      <c r="B6589">
        <v>2121</v>
      </c>
      <c r="C6589">
        <v>9</v>
      </c>
      <c r="D6589">
        <v>155</v>
      </c>
      <c r="E6589" t="s">
        <v>6</v>
      </c>
      <c r="F6589">
        <v>18</v>
      </c>
      <c r="G6589" t="s">
        <v>2</v>
      </c>
      <c r="H6589" t="s">
        <v>18</v>
      </c>
      <c r="I6589" t="s">
        <v>24</v>
      </c>
    </row>
    <row r="6590" spans="1:9">
      <c r="A6590">
        <v>6589</v>
      </c>
      <c r="B6590">
        <v>1119</v>
      </c>
      <c r="C6590">
        <v>4</v>
      </c>
      <c r="D6590">
        <v>162</v>
      </c>
      <c r="E6590" t="s">
        <v>5</v>
      </c>
      <c r="F6590">
        <v>18</v>
      </c>
      <c r="G6590" t="s">
        <v>1</v>
      </c>
      <c r="H6590" t="s">
        <v>17</v>
      </c>
      <c r="I6590" t="s">
        <v>11</v>
      </c>
    </row>
    <row r="6591" spans="1:9">
      <c r="A6591">
        <v>6590</v>
      </c>
      <c r="B6591">
        <v>403</v>
      </c>
      <c r="C6591">
        <v>4</v>
      </c>
      <c r="D6591">
        <v>106</v>
      </c>
      <c r="E6591" t="s">
        <v>6</v>
      </c>
      <c r="F6591">
        <v>26</v>
      </c>
      <c r="G6591" t="s">
        <v>1</v>
      </c>
      <c r="H6591" t="s">
        <v>18</v>
      </c>
      <c r="I6591" t="s">
        <v>11</v>
      </c>
    </row>
    <row r="6592" spans="1:9">
      <c r="A6592">
        <v>6591</v>
      </c>
      <c r="B6592">
        <v>516</v>
      </c>
      <c r="C6592">
        <v>8</v>
      </c>
      <c r="D6592">
        <v>90</v>
      </c>
      <c r="E6592" t="s">
        <v>6</v>
      </c>
      <c r="F6592">
        <v>39</v>
      </c>
      <c r="G6592" t="s">
        <v>2</v>
      </c>
      <c r="H6592" t="s">
        <v>18</v>
      </c>
      <c r="I6592" t="s">
        <v>23</v>
      </c>
    </row>
    <row r="6593" spans="1:9">
      <c r="A6593">
        <v>6592</v>
      </c>
      <c r="B6593">
        <v>2093</v>
      </c>
      <c r="C6593">
        <v>5</v>
      </c>
      <c r="D6593">
        <v>209</v>
      </c>
      <c r="E6593" t="s">
        <v>6</v>
      </c>
      <c r="F6593">
        <v>22</v>
      </c>
      <c r="G6593" t="s">
        <v>1</v>
      </c>
      <c r="H6593" t="s">
        <v>18</v>
      </c>
      <c r="I6593" t="s">
        <v>12</v>
      </c>
    </row>
    <row r="6594" spans="1:9">
      <c r="A6594">
        <v>6593</v>
      </c>
      <c r="B6594">
        <v>1626</v>
      </c>
      <c r="C6594">
        <v>1</v>
      </c>
      <c r="D6594">
        <v>250</v>
      </c>
      <c r="E6594" t="s">
        <v>6</v>
      </c>
      <c r="F6594">
        <v>29</v>
      </c>
      <c r="G6594" t="s">
        <v>1</v>
      </c>
      <c r="H6594" t="s">
        <v>18</v>
      </c>
      <c r="I6594" t="s">
        <v>8</v>
      </c>
    </row>
    <row r="6595" spans="1:9">
      <c r="A6595">
        <v>6594</v>
      </c>
      <c r="B6595">
        <v>812</v>
      </c>
      <c r="C6595">
        <v>7</v>
      </c>
      <c r="D6595">
        <v>40</v>
      </c>
      <c r="E6595" t="s">
        <v>6</v>
      </c>
      <c r="F6595">
        <v>32</v>
      </c>
      <c r="G6595" t="s">
        <v>2</v>
      </c>
      <c r="H6595" t="s">
        <v>18</v>
      </c>
      <c r="I6595" t="s">
        <v>22</v>
      </c>
    </row>
    <row r="6596" spans="1:9">
      <c r="A6596">
        <v>6595</v>
      </c>
      <c r="B6596">
        <v>595</v>
      </c>
      <c r="C6596">
        <v>6</v>
      </c>
      <c r="D6596">
        <v>40</v>
      </c>
      <c r="E6596" t="s">
        <v>5</v>
      </c>
      <c r="F6596">
        <v>18</v>
      </c>
      <c r="G6596" t="s">
        <v>2</v>
      </c>
      <c r="H6596" t="s">
        <v>18</v>
      </c>
      <c r="I6596" t="s">
        <v>21</v>
      </c>
    </row>
    <row r="6597" spans="1:9">
      <c r="A6597">
        <v>6596</v>
      </c>
      <c r="B6597">
        <v>1071</v>
      </c>
      <c r="C6597">
        <v>9</v>
      </c>
      <c r="D6597">
        <v>388</v>
      </c>
      <c r="E6597" t="s">
        <v>5</v>
      </c>
      <c r="F6597">
        <v>24</v>
      </c>
      <c r="G6597" t="s">
        <v>2</v>
      </c>
      <c r="H6597" t="s">
        <v>17</v>
      </c>
      <c r="I6597" t="s">
        <v>24</v>
      </c>
    </row>
    <row r="6598" spans="1:9">
      <c r="A6598">
        <v>6597</v>
      </c>
      <c r="B6598">
        <v>502</v>
      </c>
      <c r="C6598">
        <v>2</v>
      </c>
      <c r="D6598">
        <v>198</v>
      </c>
      <c r="E6598" t="s">
        <v>5</v>
      </c>
      <c r="F6598">
        <v>33</v>
      </c>
      <c r="G6598" t="s">
        <v>1</v>
      </c>
      <c r="H6598" t="s">
        <v>18</v>
      </c>
      <c r="I6598" t="s">
        <v>9</v>
      </c>
    </row>
    <row r="6599" spans="1:9">
      <c r="A6599">
        <v>6598</v>
      </c>
      <c r="B6599">
        <v>1128</v>
      </c>
      <c r="C6599">
        <v>7</v>
      </c>
      <c r="D6599">
        <v>297</v>
      </c>
      <c r="E6599" t="s">
        <v>6</v>
      </c>
      <c r="F6599">
        <v>30</v>
      </c>
      <c r="G6599" t="s">
        <v>2</v>
      </c>
      <c r="H6599" t="s">
        <v>17</v>
      </c>
      <c r="I6599" t="s">
        <v>22</v>
      </c>
    </row>
    <row r="6600" spans="1:9">
      <c r="A6600">
        <v>6599</v>
      </c>
      <c r="B6600">
        <v>163</v>
      </c>
      <c r="C6600">
        <v>7</v>
      </c>
      <c r="D6600">
        <v>40</v>
      </c>
      <c r="E6600" t="s">
        <v>6</v>
      </c>
      <c r="F6600">
        <v>24</v>
      </c>
      <c r="G6600" t="s">
        <v>2</v>
      </c>
      <c r="H6600" t="s">
        <v>18</v>
      </c>
      <c r="I6600" t="s">
        <v>22</v>
      </c>
    </row>
    <row r="6601" spans="1:9">
      <c r="A6601">
        <v>6600</v>
      </c>
      <c r="B6601">
        <v>1970</v>
      </c>
      <c r="C6601">
        <v>3</v>
      </c>
      <c r="D6601">
        <v>226</v>
      </c>
      <c r="E6601" t="s">
        <v>6</v>
      </c>
      <c r="F6601">
        <v>33</v>
      </c>
      <c r="G6601" t="s">
        <v>1</v>
      </c>
      <c r="H6601" t="s">
        <v>17</v>
      </c>
      <c r="I6601" t="s">
        <v>10</v>
      </c>
    </row>
    <row r="6602" spans="1:9">
      <c r="A6602">
        <v>6601</v>
      </c>
      <c r="B6602">
        <v>253</v>
      </c>
      <c r="C6602">
        <v>6</v>
      </c>
      <c r="D6602">
        <v>90</v>
      </c>
      <c r="E6602" t="s">
        <v>5</v>
      </c>
      <c r="F6602">
        <v>23</v>
      </c>
      <c r="G6602" t="s">
        <v>2</v>
      </c>
      <c r="H6602" t="s">
        <v>18</v>
      </c>
      <c r="I6602" t="s">
        <v>21</v>
      </c>
    </row>
    <row r="6603" spans="1:9">
      <c r="A6603">
        <v>6602</v>
      </c>
      <c r="B6603">
        <v>1972</v>
      </c>
      <c r="C6603">
        <v>2</v>
      </c>
      <c r="D6603">
        <v>208</v>
      </c>
      <c r="E6603" t="s">
        <v>5</v>
      </c>
      <c r="F6603">
        <v>25</v>
      </c>
      <c r="G6603" t="s">
        <v>1</v>
      </c>
      <c r="H6603" t="s">
        <v>17</v>
      </c>
      <c r="I6603" t="s">
        <v>9</v>
      </c>
    </row>
    <row r="6604" spans="1:9">
      <c r="A6604">
        <v>6603</v>
      </c>
      <c r="B6604">
        <v>1545</v>
      </c>
      <c r="C6604">
        <v>2</v>
      </c>
      <c r="D6604">
        <v>90</v>
      </c>
      <c r="E6604" t="s">
        <v>6</v>
      </c>
      <c r="F6604">
        <v>34</v>
      </c>
      <c r="G6604" t="s">
        <v>1</v>
      </c>
      <c r="H6604" t="s">
        <v>18</v>
      </c>
      <c r="I6604" t="s">
        <v>9</v>
      </c>
    </row>
    <row r="6605" spans="1:9">
      <c r="A6605">
        <v>6604</v>
      </c>
      <c r="B6605">
        <v>2082</v>
      </c>
      <c r="C6605">
        <v>9</v>
      </c>
      <c r="D6605">
        <v>319</v>
      </c>
      <c r="E6605" t="s">
        <v>6</v>
      </c>
      <c r="F6605">
        <v>23</v>
      </c>
      <c r="G6605" t="s">
        <v>2</v>
      </c>
      <c r="H6605" t="s">
        <v>18</v>
      </c>
      <c r="I6605" t="s">
        <v>24</v>
      </c>
    </row>
    <row r="6606" spans="1:9">
      <c r="A6606">
        <v>6605</v>
      </c>
      <c r="B6606">
        <v>342</v>
      </c>
      <c r="C6606">
        <v>3</v>
      </c>
      <c r="D6606">
        <v>130</v>
      </c>
      <c r="E6606" t="s">
        <v>6</v>
      </c>
      <c r="F6606">
        <v>18</v>
      </c>
      <c r="G6606" t="s">
        <v>1</v>
      </c>
      <c r="H6606" t="s">
        <v>18</v>
      </c>
      <c r="I6606" t="s">
        <v>10</v>
      </c>
    </row>
    <row r="6607" spans="1:9">
      <c r="A6607">
        <v>6606</v>
      </c>
      <c r="B6607">
        <v>1732</v>
      </c>
      <c r="C6607">
        <v>2</v>
      </c>
      <c r="D6607">
        <v>125</v>
      </c>
      <c r="E6607" t="s">
        <v>6</v>
      </c>
      <c r="F6607">
        <v>34</v>
      </c>
      <c r="G6607" t="s">
        <v>1</v>
      </c>
      <c r="H6607" t="s">
        <v>18</v>
      </c>
      <c r="I6607" t="s">
        <v>9</v>
      </c>
    </row>
    <row r="6608" spans="1:9">
      <c r="A6608">
        <v>6607</v>
      </c>
      <c r="B6608">
        <v>1736</v>
      </c>
      <c r="C6608">
        <v>9</v>
      </c>
      <c r="D6608">
        <v>380</v>
      </c>
      <c r="E6608" t="s">
        <v>6</v>
      </c>
      <c r="F6608">
        <v>41</v>
      </c>
      <c r="G6608" t="s">
        <v>2</v>
      </c>
      <c r="H6608" t="s">
        <v>18</v>
      </c>
      <c r="I6608" t="s">
        <v>24</v>
      </c>
    </row>
    <row r="6609" spans="1:9">
      <c r="A6609">
        <v>6608</v>
      </c>
      <c r="B6609">
        <v>562</v>
      </c>
      <c r="C6609">
        <v>2</v>
      </c>
      <c r="D6609">
        <v>90</v>
      </c>
      <c r="E6609" t="s">
        <v>6</v>
      </c>
      <c r="F6609">
        <v>26</v>
      </c>
      <c r="G6609" t="s">
        <v>1</v>
      </c>
      <c r="H6609" t="s">
        <v>18</v>
      </c>
      <c r="I6609" t="s">
        <v>9</v>
      </c>
    </row>
    <row r="6610" spans="1:9">
      <c r="A6610">
        <v>6609</v>
      </c>
      <c r="B6610">
        <v>1463</v>
      </c>
      <c r="C6610">
        <v>9</v>
      </c>
      <c r="D6610">
        <v>40</v>
      </c>
      <c r="E6610" t="s">
        <v>6</v>
      </c>
      <c r="F6610">
        <v>24</v>
      </c>
      <c r="G6610" t="s">
        <v>2</v>
      </c>
      <c r="H6610" t="s">
        <v>18</v>
      </c>
      <c r="I6610" t="s">
        <v>24</v>
      </c>
    </row>
    <row r="6611" spans="1:9">
      <c r="A6611">
        <v>6610</v>
      </c>
      <c r="B6611">
        <v>843</v>
      </c>
      <c r="C6611">
        <v>2</v>
      </c>
      <c r="D6611">
        <v>121</v>
      </c>
      <c r="E6611" t="s">
        <v>5</v>
      </c>
      <c r="F6611">
        <v>27</v>
      </c>
      <c r="G6611" t="s">
        <v>1</v>
      </c>
      <c r="H6611" t="s">
        <v>18</v>
      </c>
      <c r="I6611" t="s">
        <v>9</v>
      </c>
    </row>
    <row r="6612" spans="1:9">
      <c r="A6612">
        <v>6611</v>
      </c>
      <c r="B6612">
        <v>1563</v>
      </c>
      <c r="C6612">
        <v>5</v>
      </c>
      <c r="D6612">
        <v>192</v>
      </c>
      <c r="E6612" t="s">
        <v>6</v>
      </c>
      <c r="F6612">
        <v>26</v>
      </c>
      <c r="G6612" t="s">
        <v>1</v>
      </c>
      <c r="H6612" t="s">
        <v>18</v>
      </c>
      <c r="I6612" t="s">
        <v>12</v>
      </c>
    </row>
    <row r="6613" spans="1:9">
      <c r="A6613">
        <v>6612</v>
      </c>
      <c r="B6613">
        <v>326</v>
      </c>
      <c r="C6613">
        <v>4</v>
      </c>
      <c r="D6613">
        <v>90</v>
      </c>
      <c r="E6613" t="s">
        <v>5</v>
      </c>
      <c r="F6613">
        <v>32</v>
      </c>
      <c r="G6613" t="s">
        <v>1</v>
      </c>
      <c r="H6613" t="s">
        <v>18</v>
      </c>
      <c r="I6613" t="s">
        <v>11</v>
      </c>
    </row>
    <row r="6614" spans="1:9">
      <c r="A6614">
        <v>6613</v>
      </c>
      <c r="B6614">
        <v>2121</v>
      </c>
      <c r="C6614">
        <v>1</v>
      </c>
      <c r="D6614">
        <v>118</v>
      </c>
      <c r="E6614" t="s">
        <v>6</v>
      </c>
      <c r="F6614">
        <v>18</v>
      </c>
      <c r="G6614" t="s">
        <v>1</v>
      </c>
      <c r="H6614" t="s">
        <v>18</v>
      </c>
      <c r="I6614" t="s">
        <v>8</v>
      </c>
    </row>
    <row r="6615" spans="1:9">
      <c r="A6615">
        <v>6614</v>
      </c>
      <c r="B6615">
        <v>24</v>
      </c>
      <c r="C6615">
        <v>1</v>
      </c>
      <c r="D6615">
        <v>146</v>
      </c>
      <c r="E6615" t="s">
        <v>6</v>
      </c>
      <c r="F6615">
        <v>32</v>
      </c>
      <c r="G6615" t="s">
        <v>1</v>
      </c>
      <c r="H6615" t="s">
        <v>18</v>
      </c>
      <c r="I6615" t="s">
        <v>8</v>
      </c>
    </row>
    <row r="6616" spans="1:9">
      <c r="A6616">
        <v>6615</v>
      </c>
      <c r="B6616">
        <v>496</v>
      </c>
      <c r="C6616">
        <v>4</v>
      </c>
      <c r="D6616">
        <v>90</v>
      </c>
      <c r="E6616" t="s">
        <v>6</v>
      </c>
      <c r="F6616">
        <v>20</v>
      </c>
      <c r="G6616" t="s">
        <v>1</v>
      </c>
      <c r="H6616" t="s">
        <v>18</v>
      </c>
      <c r="I6616" t="s">
        <v>11</v>
      </c>
    </row>
    <row r="6617" spans="1:9">
      <c r="A6617">
        <v>6616</v>
      </c>
      <c r="B6617">
        <v>1380</v>
      </c>
      <c r="C6617">
        <v>6</v>
      </c>
      <c r="D6617">
        <v>40</v>
      </c>
      <c r="E6617" t="s">
        <v>5</v>
      </c>
      <c r="F6617">
        <v>35</v>
      </c>
      <c r="G6617" t="s">
        <v>2</v>
      </c>
      <c r="H6617" t="s">
        <v>18</v>
      </c>
      <c r="I6617" t="s">
        <v>21</v>
      </c>
    </row>
    <row r="6618" spans="1:9">
      <c r="A6618">
        <v>6617</v>
      </c>
      <c r="B6618">
        <v>1005</v>
      </c>
      <c r="C6618">
        <v>8</v>
      </c>
      <c r="D6618">
        <v>40</v>
      </c>
      <c r="E6618" t="s">
        <v>6</v>
      </c>
      <c r="F6618">
        <v>31</v>
      </c>
      <c r="G6618" t="s">
        <v>2</v>
      </c>
      <c r="H6618" t="s">
        <v>18</v>
      </c>
      <c r="I6618" t="s">
        <v>23</v>
      </c>
    </row>
    <row r="6619" spans="1:9">
      <c r="A6619">
        <v>6618</v>
      </c>
      <c r="B6619">
        <v>1045</v>
      </c>
      <c r="C6619">
        <v>6</v>
      </c>
      <c r="D6619">
        <v>40</v>
      </c>
      <c r="E6619" t="s">
        <v>6</v>
      </c>
      <c r="F6619">
        <v>26</v>
      </c>
      <c r="G6619" t="s">
        <v>2</v>
      </c>
      <c r="H6619" t="s">
        <v>18</v>
      </c>
      <c r="I6619" t="s">
        <v>21</v>
      </c>
    </row>
    <row r="6620" spans="1:9">
      <c r="A6620">
        <v>6619</v>
      </c>
      <c r="B6620">
        <v>210</v>
      </c>
      <c r="C6620">
        <v>4</v>
      </c>
      <c r="D6620">
        <v>188</v>
      </c>
      <c r="E6620" t="s">
        <v>5</v>
      </c>
      <c r="F6620">
        <v>31</v>
      </c>
      <c r="G6620" t="s">
        <v>1</v>
      </c>
      <c r="H6620" t="s">
        <v>17</v>
      </c>
      <c r="I6620" t="s">
        <v>11</v>
      </c>
    </row>
    <row r="6621" spans="1:9">
      <c r="A6621">
        <v>6620</v>
      </c>
      <c r="B6621">
        <v>1498</v>
      </c>
      <c r="C6621">
        <v>9</v>
      </c>
      <c r="D6621">
        <v>40</v>
      </c>
      <c r="E6621" t="s">
        <v>5</v>
      </c>
      <c r="F6621">
        <v>18</v>
      </c>
      <c r="G6621" t="s">
        <v>2</v>
      </c>
      <c r="H6621" t="s">
        <v>18</v>
      </c>
      <c r="I6621" t="s">
        <v>24</v>
      </c>
    </row>
    <row r="6622" spans="1:9">
      <c r="A6622">
        <v>6621</v>
      </c>
      <c r="B6622">
        <v>540</v>
      </c>
      <c r="C6622">
        <v>9</v>
      </c>
      <c r="D6622">
        <v>40</v>
      </c>
      <c r="E6622" t="s">
        <v>6</v>
      </c>
      <c r="F6622">
        <v>36</v>
      </c>
      <c r="G6622" t="s">
        <v>2</v>
      </c>
      <c r="H6622" t="s">
        <v>18</v>
      </c>
      <c r="I6622" t="s">
        <v>24</v>
      </c>
    </row>
    <row r="6623" spans="1:9">
      <c r="A6623">
        <v>6622</v>
      </c>
      <c r="B6623">
        <v>1818</v>
      </c>
      <c r="C6623">
        <v>8</v>
      </c>
      <c r="D6623">
        <v>169</v>
      </c>
      <c r="E6623" t="s">
        <v>5</v>
      </c>
      <c r="F6623">
        <v>30</v>
      </c>
      <c r="G6623" t="s">
        <v>2</v>
      </c>
      <c r="H6623" t="s">
        <v>18</v>
      </c>
      <c r="I6623" t="s">
        <v>23</v>
      </c>
    </row>
    <row r="6624" spans="1:9">
      <c r="A6624">
        <v>6623</v>
      </c>
      <c r="B6624">
        <v>1838</v>
      </c>
      <c r="C6624">
        <v>2</v>
      </c>
      <c r="D6624">
        <v>126</v>
      </c>
      <c r="E6624" t="s">
        <v>6</v>
      </c>
      <c r="F6624">
        <v>34</v>
      </c>
      <c r="G6624" t="s">
        <v>1</v>
      </c>
      <c r="H6624" t="s">
        <v>18</v>
      </c>
      <c r="I6624" t="s">
        <v>9</v>
      </c>
    </row>
    <row r="6625" spans="1:9">
      <c r="A6625">
        <v>6624</v>
      </c>
      <c r="B6625">
        <v>464</v>
      </c>
      <c r="C6625">
        <v>5</v>
      </c>
      <c r="D6625">
        <v>90</v>
      </c>
      <c r="E6625" t="s">
        <v>6</v>
      </c>
      <c r="F6625">
        <v>25</v>
      </c>
      <c r="G6625" t="s">
        <v>1</v>
      </c>
      <c r="H6625" t="s">
        <v>18</v>
      </c>
      <c r="I6625" t="s">
        <v>12</v>
      </c>
    </row>
    <row r="6626" spans="1:9">
      <c r="A6626">
        <v>6625</v>
      </c>
      <c r="B6626">
        <v>1883</v>
      </c>
      <c r="C6626">
        <v>1</v>
      </c>
      <c r="D6626">
        <v>194</v>
      </c>
      <c r="E6626" t="s">
        <v>5</v>
      </c>
      <c r="F6626">
        <v>34</v>
      </c>
      <c r="G6626" t="s">
        <v>1</v>
      </c>
      <c r="H6626" t="s">
        <v>18</v>
      </c>
      <c r="I6626" t="s">
        <v>8</v>
      </c>
    </row>
    <row r="6627" spans="1:9">
      <c r="A6627">
        <v>6626</v>
      </c>
      <c r="B6627">
        <v>1479</v>
      </c>
      <c r="C6627">
        <v>2</v>
      </c>
      <c r="D6627">
        <v>197</v>
      </c>
      <c r="E6627" t="s">
        <v>5</v>
      </c>
      <c r="F6627">
        <v>20</v>
      </c>
      <c r="G6627" t="s">
        <v>1</v>
      </c>
      <c r="H6627" t="s">
        <v>18</v>
      </c>
      <c r="I6627" t="s">
        <v>9</v>
      </c>
    </row>
    <row r="6628" spans="1:9">
      <c r="A6628">
        <v>6627</v>
      </c>
      <c r="B6628">
        <v>254</v>
      </c>
      <c r="C6628">
        <v>8</v>
      </c>
      <c r="D6628">
        <v>40</v>
      </c>
      <c r="E6628" t="s">
        <v>5</v>
      </c>
      <c r="F6628">
        <v>34</v>
      </c>
      <c r="G6628" t="s">
        <v>2</v>
      </c>
      <c r="H6628" t="s">
        <v>18</v>
      </c>
      <c r="I6628" t="s">
        <v>23</v>
      </c>
    </row>
    <row r="6629" spans="1:9">
      <c r="A6629">
        <v>6628</v>
      </c>
      <c r="B6629">
        <v>150</v>
      </c>
      <c r="C6629">
        <v>8</v>
      </c>
      <c r="D6629">
        <v>90</v>
      </c>
      <c r="E6629" t="s">
        <v>6</v>
      </c>
      <c r="F6629">
        <v>43</v>
      </c>
      <c r="G6629" t="s">
        <v>2</v>
      </c>
      <c r="H6629" t="s">
        <v>18</v>
      </c>
      <c r="I6629" t="s">
        <v>23</v>
      </c>
    </row>
    <row r="6630" spans="1:9">
      <c r="A6630">
        <v>6629</v>
      </c>
      <c r="B6630">
        <v>1189</v>
      </c>
      <c r="C6630">
        <v>4</v>
      </c>
      <c r="D6630">
        <v>203</v>
      </c>
      <c r="E6630" t="s">
        <v>5</v>
      </c>
      <c r="F6630">
        <v>28</v>
      </c>
      <c r="G6630" t="s">
        <v>1</v>
      </c>
      <c r="H6630" t="s">
        <v>17</v>
      </c>
      <c r="I6630" t="s">
        <v>11</v>
      </c>
    </row>
    <row r="6631" spans="1:9">
      <c r="A6631">
        <v>6630</v>
      </c>
      <c r="B6631">
        <v>844</v>
      </c>
      <c r="C6631">
        <v>1</v>
      </c>
      <c r="D6631">
        <v>213</v>
      </c>
      <c r="E6631" t="s">
        <v>6</v>
      </c>
      <c r="F6631">
        <v>18</v>
      </c>
      <c r="G6631" t="s">
        <v>1</v>
      </c>
      <c r="H6631" t="s">
        <v>18</v>
      </c>
      <c r="I6631" t="s">
        <v>8</v>
      </c>
    </row>
    <row r="6632" spans="1:9">
      <c r="A6632">
        <v>6631</v>
      </c>
      <c r="B6632">
        <v>919</v>
      </c>
      <c r="C6632">
        <v>3</v>
      </c>
      <c r="D6632">
        <v>192</v>
      </c>
      <c r="E6632" t="s">
        <v>5</v>
      </c>
      <c r="F6632">
        <v>27</v>
      </c>
      <c r="G6632" t="s">
        <v>1</v>
      </c>
      <c r="H6632" t="s">
        <v>18</v>
      </c>
      <c r="I6632" t="s">
        <v>10</v>
      </c>
    </row>
    <row r="6633" spans="1:9">
      <c r="A6633">
        <v>6632</v>
      </c>
      <c r="B6633">
        <v>842</v>
      </c>
      <c r="C6633">
        <v>5</v>
      </c>
      <c r="D6633">
        <v>137</v>
      </c>
      <c r="E6633" t="s">
        <v>5</v>
      </c>
      <c r="F6633">
        <v>34</v>
      </c>
      <c r="G6633" t="s">
        <v>1</v>
      </c>
      <c r="H6633" t="s">
        <v>17</v>
      </c>
      <c r="I6633" t="s">
        <v>12</v>
      </c>
    </row>
    <row r="6634" spans="1:9">
      <c r="A6634">
        <v>6633</v>
      </c>
      <c r="B6634">
        <v>254</v>
      </c>
      <c r="C6634">
        <v>4</v>
      </c>
      <c r="D6634">
        <v>236</v>
      </c>
      <c r="E6634" t="s">
        <v>5</v>
      </c>
      <c r="F6634">
        <v>34</v>
      </c>
      <c r="G6634" t="s">
        <v>1</v>
      </c>
      <c r="H6634" t="s">
        <v>17</v>
      </c>
      <c r="I6634" t="s">
        <v>11</v>
      </c>
    </row>
    <row r="6635" spans="1:9">
      <c r="A6635">
        <v>6634</v>
      </c>
      <c r="B6635">
        <v>1743</v>
      </c>
      <c r="C6635">
        <v>3</v>
      </c>
      <c r="D6635">
        <v>90</v>
      </c>
      <c r="E6635" t="s">
        <v>6</v>
      </c>
      <c r="F6635">
        <v>34</v>
      </c>
      <c r="G6635" t="s">
        <v>1</v>
      </c>
      <c r="H6635" t="s">
        <v>18</v>
      </c>
      <c r="I6635" t="s">
        <v>10</v>
      </c>
    </row>
    <row r="6636" spans="1:9">
      <c r="A6636">
        <v>6635</v>
      </c>
      <c r="B6636">
        <v>1297</v>
      </c>
      <c r="C6636">
        <v>2</v>
      </c>
      <c r="D6636">
        <v>90</v>
      </c>
      <c r="E6636" t="s">
        <v>6</v>
      </c>
      <c r="F6636">
        <v>35</v>
      </c>
      <c r="G6636" t="s">
        <v>1</v>
      </c>
      <c r="H6636" t="s">
        <v>18</v>
      </c>
      <c r="I6636" t="s">
        <v>9</v>
      </c>
    </row>
    <row r="6637" spans="1:9">
      <c r="A6637">
        <v>6636</v>
      </c>
      <c r="B6637">
        <v>77</v>
      </c>
      <c r="C6637">
        <v>1</v>
      </c>
      <c r="D6637">
        <v>131</v>
      </c>
      <c r="E6637" t="s">
        <v>5</v>
      </c>
      <c r="F6637">
        <v>23</v>
      </c>
      <c r="G6637" t="s">
        <v>1</v>
      </c>
      <c r="H6637" t="s">
        <v>18</v>
      </c>
      <c r="I6637" t="s">
        <v>8</v>
      </c>
    </row>
    <row r="6638" spans="1:9">
      <c r="A6638">
        <v>6637</v>
      </c>
      <c r="B6638">
        <v>389</v>
      </c>
      <c r="C6638">
        <v>5</v>
      </c>
      <c r="D6638">
        <v>109</v>
      </c>
      <c r="E6638" t="s">
        <v>5</v>
      </c>
      <c r="F6638">
        <v>24</v>
      </c>
      <c r="G6638" t="s">
        <v>1</v>
      </c>
      <c r="H6638" t="s">
        <v>18</v>
      </c>
      <c r="I6638" t="s">
        <v>12</v>
      </c>
    </row>
    <row r="6639" spans="1:9">
      <c r="A6639">
        <v>6638</v>
      </c>
      <c r="B6639">
        <v>704</v>
      </c>
      <c r="C6639">
        <v>5</v>
      </c>
      <c r="D6639">
        <v>219</v>
      </c>
      <c r="E6639" t="s">
        <v>5</v>
      </c>
      <c r="F6639">
        <v>26</v>
      </c>
      <c r="G6639" t="s">
        <v>1</v>
      </c>
      <c r="H6639" t="s">
        <v>17</v>
      </c>
      <c r="I6639" t="s">
        <v>12</v>
      </c>
    </row>
    <row r="6640" spans="1:9">
      <c r="A6640">
        <v>6639</v>
      </c>
      <c r="B6640">
        <v>536</v>
      </c>
      <c r="C6640">
        <v>6</v>
      </c>
      <c r="D6640">
        <v>90</v>
      </c>
      <c r="E6640" t="s">
        <v>5</v>
      </c>
      <c r="F6640">
        <v>32</v>
      </c>
      <c r="G6640" t="s">
        <v>2</v>
      </c>
      <c r="H6640" t="s">
        <v>18</v>
      </c>
      <c r="I6640" t="s">
        <v>21</v>
      </c>
    </row>
    <row r="6641" spans="1:9">
      <c r="A6641">
        <v>6640</v>
      </c>
      <c r="B6641">
        <v>1996</v>
      </c>
      <c r="C6641">
        <v>3</v>
      </c>
      <c r="D6641">
        <v>90</v>
      </c>
      <c r="E6641" t="s">
        <v>5</v>
      </c>
      <c r="F6641">
        <v>20</v>
      </c>
      <c r="G6641" t="s">
        <v>1</v>
      </c>
      <c r="H6641" t="s">
        <v>18</v>
      </c>
      <c r="I6641" t="s">
        <v>10</v>
      </c>
    </row>
    <row r="6642" spans="1:9">
      <c r="A6642">
        <v>6641</v>
      </c>
      <c r="B6642">
        <v>359</v>
      </c>
      <c r="C6642">
        <v>4</v>
      </c>
      <c r="D6642">
        <v>162</v>
      </c>
      <c r="E6642" t="s">
        <v>5</v>
      </c>
      <c r="F6642">
        <v>36</v>
      </c>
      <c r="G6642" t="s">
        <v>1</v>
      </c>
      <c r="H6642" t="s">
        <v>17</v>
      </c>
      <c r="I6642" t="s">
        <v>11</v>
      </c>
    </row>
    <row r="6643" spans="1:9">
      <c r="A6643">
        <v>6642</v>
      </c>
      <c r="B6643">
        <v>268</v>
      </c>
      <c r="C6643">
        <v>3</v>
      </c>
      <c r="D6643">
        <v>144</v>
      </c>
      <c r="E6643" t="s">
        <v>6</v>
      </c>
      <c r="F6643">
        <v>32</v>
      </c>
      <c r="G6643" t="s">
        <v>1</v>
      </c>
      <c r="H6643" t="s">
        <v>18</v>
      </c>
      <c r="I6643" t="s">
        <v>10</v>
      </c>
    </row>
    <row r="6644" spans="1:9">
      <c r="A6644">
        <v>6643</v>
      </c>
      <c r="B6644">
        <v>1658</v>
      </c>
      <c r="C6644">
        <v>2</v>
      </c>
      <c r="D6644">
        <v>90</v>
      </c>
      <c r="E6644" t="s">
        <v>6</v>
      </c>
      <c r="F6644">
        <v>19</v>
      </c>
      <c r="G6644" t="s">
        <v>1</v>
      </c>
      <c r="H6644" t="s">
        <v>18</v>
      </c>
      <c r="I6644" t="s">
        <v>9</v>
      </c>
    </row>
    <row r="6645" spans="1:9">
      <c r="A6645">
        <v>6644</v>
      </c>
      <c r="B6645">
        <v>1796</v>
      </c>
      <c r="C6645">
        <v>2</v>
      </c>
      <c r="D6645">
        <v>90</v>
      </c>
      <c r="E6645" t="s">
        <v>6</v>
      </c>
      <c r="F6645">
        <v>25</v>
      </c>
      <c r="G6645" t="s">
        <v>1</v>
      </c>
      <c r="H6645" t="s">
        <v>18</v>
      </c>
      <c r="I6645" t="s">
        <v>9</v>
      </c>
    </row>
    <row r="6646" spans="1:9">
      <c r="A6646">
        <v>6645</v>
      </c>
      <c r="B6646">
        <v>1774</v>
      </c>
      <c r="C6646">
        <v>6</v>
      </c>
      <c r="D6646">
        <v>40</v>
      </c>
      <c r="E6646" t="s">
        <v>5</v>
      </c>
      <c r="F6646">
        <v>39</v>
      </c>
      <c r="G6646" t="s">
        <v>2</v>
      </c>
      <c r="H6646" t="s">
        <v>18</v>
      </c>
      <c r="I6646" t="s">
        <v>21</v>
      </c>
    </row>
    <row r="6647" spans="1:9">
      <c r="A6647">
        <v>6646</v>
      </c>
      <c r="B6647">
        <v>2007</v>
      </c>
      <c r="C6647">
        <v>4</v>
      </c>
      <c r="D6647">
        <v>165</v>
      </c>
      <c r="E6647" t="s">
        <v>5</v>
      </c>
      <c r="F6647">
        <v>27</v>
      </c>
      <c r="G6647" t="s">
        <v>1</v>
      </c>
      <c r="H6647" t="s">
        <v>17</v>
      </c>
      <c r="I6647" t="s">
        <v>11</v>
      </c>
    </row>
    <row r="6648" spans="1:9">
      <c r="A6648">
        <v>6647</v>
      </c>
      <c r="B6648">
        <v>1891</v>
      </c>
      <c r="C6648">
        <v>4</v>
      </c>
      <c r="D6648">
        <v>156</v>
      </c>
      <c r="E6648" t="s">
        <v>6</v>
      </c>
      <c r="F6648">
        <v>33</v>
      </c>
      <c r="G6648" t="s">
        <v>1</v>
      </c>
      <c r="H6648" t="s">
        <v>17</v>
      </c>
      <c r="I6648" t="s">
        <v>11</v>
      </c>
    </row>
    <row r="6649" spans="1:9">
      <c r="A6649">
        <v>6648</v>
      </c>
      <c r="B6649">
        <v>849</v>
      </c>
      <c r="C6649">
        <v>8</v>
      </c>
      <c r="D6649">
        <v>90</v>
      </c>
      <c r="E6649" t="s">
        <v>5</v>
      </c>
      <c r="F6649">
        <v>27</v>
      </c>
      <c r="G6649" t="s">
        <v>2</v>
      </c>
      <c r="H6649" t="s">
        <v>18</v>
      </c>
      <c r="I6649" t="s">
        <v>23</v>
      </c>
    </row>
    <row r="6650" spans="1:9">
      <c r="A6650">
        <v>6649</v>
      </c>
      <c r="B6650">
        <v>206</v>
      </c>
      <c r="C6650">
        <v>2</v>
      </c>
      <c r="D6650">
        <v>158</v>
      </c>
      <c r="E6650" t="s">
        <v>5</v>
      </c>
      <c r="F6650">
        <v>28</v>
      </c>
      <c r="G6650" t="s">
        <v>1</v>
      </c>
      <c r="H6650" t="s">
        <v>18</v>
      </c>
      <c r="I6650" t="s">
        <v>9</v>
      </c>
    </row>
    <row r="6651" spans="1:9">
      <c r="A6651">
        <v>6650</v>
      </c>
      <c r="B6651">
        <v>668</v>
      </c>
      <c r="C6651">
        <v>3</v>
      </c>
      <c r="D6651">
        <v>90</v>
      </c>
      <c r="E6651" t="s">
        <v>5</v>
      </c>
      <c r="F6651">
        <v>22</v>
      </c>
      <c r="G6651" t="s">
        <v>1</v>
      </c>
      <c r="H6651" t="s">
        <v>18</v>
      </c>
      <c r="I6651" t="s">
        <v>10</v>
      </c>
    </row>
    <row r="6652" spans="1:9">
      <c r="A6652">
        <v>6651</v>
      </c>
      <c r="B6652">
        <v>1709</v>
      </c>
      <c r="C6652">
        <v>6</v>
      </c>
      <c r="D6652">
        <v>90</v>
      </c>
      <c r="E6652" t="s">
        <v>5</v>
      </c>
      <c r="F6652">
        <v>30</v>
      </c>
      <c r="G6652" t="s">
        <v>2</v>
      </c>
      <c r="H6652" t="s">
        <v>18</v>
      </c>
      <c r="I6652" t="s">
        <v>21</v>
      </c>
    </row>
    <row r="6653" spans="1:9">
      <c r="A6653">
        <v>6652</v>
      </c>
      <c r="B6653">
        <v>1070</v>
      </c>
      <c r="C6653">
        <v>3</v>
      </c>
      <c r="D6653">
        <v>90</v>
      </c>
      <c r="E6653" t="s">
        <v>6</v>
      </c>
      <c r="F6653">
        <v>27</v>
      </c>
      <c r="G6653" t="s">
        <v>1</v>
      </c>
      <c r="H6653" t="s">
        <v>18</v>
      </c>
      <c r="I6653" t="s">
        <v>10</v>
      </c>
    </row>
    <row r="6654" spans="1:9">
      <c r="A6654">
        <v>6653</v>
      </c>
      <c r="B6654">
        <v>1444</v>
      </c>
      <c r="C6654">
        <v>1</v>
      </c>
      <c r="D6654">
        <v>90</v>
      </c>
      <c r="E6654" t="s">
        <v>6</v>
      </c>
      <c r="F6654">
        <v>20</v>
      </c>
      <c r="G6654" t="s">
        <v>1</v>
      </c>
      <c r="H6654" t="s">
        <v>18</v>
      </c>
      <c r="I6654" t="s">
        <v>8</v>
      </c>
    </row>
    <row r="6655" spans="1:9">
      <c r="A6655">
        <v>6654</v>
      </c>
      <c r="B6655">
        <v>1933</v>
      </c>
      <c r="C6655">
        <v>6</v>
      </c>
      <c r="D6655">
        <v>90</v>
      </c>
      <c r="E6655" t="s">
        <v>5</v>
      </c>
      <c r="F6655">
        <v>24</v>
      </c>
      <c r="G6655" t="s">
        <v>2</v>
      </c>
      <c r="H6655" t="s">
        <v>18</v>
      </c>
      <c r="I6655" t="s">
        <v>21</v>
      </c>
    </row>
    <row r="6656" spans="1:9">
      <c r="A6656">
        <v>6655</v>
      </c>
      <c r="B6656">
        <v>394</v>
      </c>
      <c r="C6656">
        <v>8</v>
      </c>
      <c r="D6656">
        <v>40</v>
      </c>
      <c r="E6656" t="s">
        <v>5</v>
      </c>
      <c r="F6656">
        <v>30</v>
      </c>
      <c r="G6656" t="s">
        <v>2</v>
      </c>
      <c r="H6656" t="s">
        <v>18</v>
      </c>
      <c r="I6656" t="s">
        <v>23</v>
      </c>
    </row>
    <row r="6657" spans="1:9">
      <c r="A6657">
        <v>6656</v>
      </c>
      <c r="B6657">
        <v>1447</v>
      </c>
      <c r="C6657">
        <v>9</v>
      </c>
      <c r="D6657">
        <v>40</v>
      </c>
      <c r="E6657" t="s">
        <v>5</v>
      </c>
      <c r="F6657">
        <v>22</v>
      </c>
      <c r="G6657" t="s">
        <v>2</v>
      </c>
      <c r="H6657" t="s">
        <v>18</v>
      </c>
      <c r="I6657" t="s">
        <v>24</v>
      </c>
    </row>
    <row r="6658" spans="1:9">
      <c r="A6658">
        <v>6657</v>
      </c>
      <c r="B6658">
        <v>212</v>
      </c>
      <c r="C6658">
        <v>2</v>
      </c>
      <c r="D6658">
        <v>132</v>
      </c>
      <c r="E6658" t="s">
        <v>5</v>
      </c>
      <c r="F6658">
        <v>23</v>
      </c>
      <c r="G6658" t="s">
        <v>1</v>
      </c>
      <c r="H6658" t="s">
        <v>18</v>
      </c>
      <c r="I6658" t="s">
        <v>9</v>
      </c>
    </row>
    <row r="6659" spans="1:9">
      <c r="A6659">
        <v>6658</v>
      </c>
      <c r="B6659">
        <v>1073</v>
      </c>
      <c r="C6659">
        <v>8</v>
      </c>
      <c r="D6659">
        <v>40</v>
      </c>
      <c r="E6659" t="s">
        <v>5</v>
      </c>
      <c r="F6659">
        <v>30</v>
      </c>
      <c r="G6659" t="s">
        <v>2</v>
      </c>
      <c r="H6659" t="s">
        <v>18</v>
      </c>
      <c r="I6659" t="s">
        <v>23</v>
      </c>
    </row>
    <row r="6660" spans="1:9">
      <c r="A6660">
        <v>6659</v>
      </c>
      <c r="B6660">
        <v>1305</v>
      </c>
      <c r="C6660">
        <v>1</v>
      </c>
      <c r="D6660">
        <v>101</v>
      </c>
      <c r="E6660" t="s">
        <v>6</v>
      </c>
      <c r="F6660">
        <v>33</v>
      </c>
      <c r="G6660" t="s">
        <v>1</v>
      </c>
      <c r="H6660" t="s">
        <v>18</v>
      </c>
      <c r="I6660" t="s">
        <v>8</v>
      </c>
    </row>
    <row r="6661" spans="1:9">
      <c r="A6661">
        <v>6660</v>
      </c>
      <c r="B6661">
        <v>1979</v>
      </c>
      <c r="C6661">
        <v>4</v>
      </c>
      <c r="D6661">
        <v>164</v>
      </c>
      <c r="E6661" t="s">
        <v>6</v>
      </c>
      <c r="F6661">
        <v>18</v>
      </c>
      <c r="G6661" t="s">
        <v>1</v>
      </c>
      <c r="H6661" t="s">
        <v>18</v>
      </c>
      <c r="I6661" t="s">
        <v>11</v>
      </c>
    </row>
    <row r="6662" spans="1:9">
      <c r="A6662">
        <v>6661</v>
      </c>
      <c r="B6662">
        <v>1632</v>
      </c>
      <c r="C6662">
        <v>6</v>
      </c>
      <c r="D6662">
        <v>40</v>
      </c>
      <c r="E6662" t="s">
        <v>6</v>
      </c>
      <c r="F6662">
        <v>29</v>
      </c>
      <c r="G6662" t="s">
        <v>2</v>
      </c>
      <c r="H6662" t="s">
        <v>18</v>
      </c>
      <c r="I6662" t="s">
        <v>21</v>
      </c>
    </row>
    <row r="6663" spans="1:9">
      <c r="A6663">
        <v>6662</v>
      </c>
      <c r="B6663">
        <v>1877</v>
      </c>
      <c r="C6663">
        <v>5</v>
      </c>
      <c r="D6663">
        <v>163</v>
      </c>
      <c r="E6663" t="s">
        <v>5</v>
      </c>
      <c r="F6663">
        <v>36</v>
      </c>
      <c r="G6663" t="s">
        <v>1</v>
      </c>
      <c r="H6663" t="s">
        <v>17</v>
      </c>
      <c r="I6663" t="s">
        <v>12</v>
      </c>
    </row>
    <row r="6664" spans="1:9">
      <c r="A6664">
        <v>6663</v>
      </c>
      <c r="B6664">
        <v>177</v>
      </c>
      <c r="C6664">
        <v>3</v>
      </c>
      <c r="D6664">
        <v>143</v>
      </c>
      <c r="E6664" t="s">
        <v>5</v>
      </c>
      <c r="F6664">
        <v>25</v>
      </c>
      <c r="G6664" t="s">
        <v>1</v>
      </c>
      <c r="H6664" t="s">
        <v>18</v>
      </c>
      <c r="I6664" t="s">
        <v>10</v>
      </c>
    </row>
    <row r="6665" spans="1:9">
      <c r="A6665">
        <v>6664</v>
      </c>
      <c r="B6665">
        <v>151</v>
      </c>
      <c r="C6665">
        <v>7</v>
      </c>
      <c r="D6665">
        <v>90</v>
      </c>
      <c r="E6665" t="s">
        <v>6</v>
      </c>
      <c r="F6665">
        <v>23</v>
      </c>
      <c r="G6665" t="s">
        <v>2</v>
      </c>
      <c r="H6665" t="s">
        <v>18</v>
      </c>
      <c r="I6665" t="s">
        <v>22</v>
      </c>
    </row>
    <row r="6666" spans="1:9">
      <c r="A6666">
        <v>6665</v>
      </c>
      <c r="B6666">
        <v>106</v>
      </c>
      <c r="C6666">
        <v>6</v>
      </c>
      <c r="D6666">
        <v>90</v>
      </c>
      <c r="E6666" t="s">
        <v>6</v>
      </c>
      <c r="F6666">
        <v>26</v>
      </c>
      <c r="G6666" t="s">
        <v>2</v>
      </c>
      <c r="H6666" t="s">
        <v>18</v>
      </c>
      <c r="I6666" t="s">
        <v>21</v>
      </c>
    </row>
    <row r="6667" spans="1:9">
      <c r="A6667">
        <v>6666</v>
      </c>
      <c r="B6667">
        <v>369</v>
      </c>
      <c r="C6667">
        <v>2</v>
      </c>
      <c r="D6667">
        <v>187</v>
      </c>
      <c r="E6667" t="s">
        <v>5</v>
      </c>
      <c r="F6667">
        <v>22</v>
      </c>
      <c r="G6667" t="s">
        <v>1</v>
      </c>
      <c r="H6667" t="s">
        <v>18</v>
      </c>
      <c r="I6667" t="s">
        <v>9</v>
      </c>
    </row>
    <row r="6668" spans="1:9">
      <c r="A6668">
        <v>6667</v>
      </c>
      <c r="B6668">
        <v>579</v>
      </c>
      <c r="C6668">
        <v>7</v>
      </c>
      <c r="D6668">
        <v>40</v>
      </c>
      <c r="E6668" t="s">
        <v>6</v>
      </c>
      <c r="F6668">
        <v>25</v>
      </c>
      <c r="G6668" t="s">
        <v>2</v>
      </c>
      <c r="H6668" t="s">
        <v>18</v>
      </c>
      <c r="I6668" t="s">
        <v>22</v>
      </c>
    </row>
    <row r="6669" spans="1:9">
      <c r="A6669">
        <v>6668</v>
      </c>
      <c r="B6669">
        <v>679</v>
      </c>
      <c r="C6669">
        <v>1</v>
      </c>
      <c r="D6669">
        <v>241</v>
      </c>
      <c r="E6669" t="s">
        <v>5</v>
      </c>
      <c r="F6669">
        <v>30</v>
      </c>
      <c r="G6669" t="s">
        <v>1</v>
      </c>
      <c r="H6669" t="s">
        <v>17</v>
      </c>
      <c r="I6669" t="s">
        <v>8</v>
      </c>
    </row>
    <row r="6670" spans="1:9">
      <c r="A6670">
        <v>6669</v>
      </c>
      <c r="B6670">
        <v>1284</v>
      </c>
      <c r="C6670">
        <v>4</v>
      </c>
      <c r="D6670">
        <v>148</v>
      </c>
      <c r="E6670" t="s">
        <v>5</v>
      </c>
      <c r="F6670">
        <v>24</v>
      </c>
      <c r="G6670" t="s">
        <v>1</v>
      </c>
      <c r="H6670" t="s">
        <v>17</v>
      </c>
      <c r="I6670" t="s">
        <v>11</v>
      </c>
    </row>
    <row r="6671" spans="1:9">
      <c r="A6671">
        <v>6670</v>
      </c>
      <c r="B6671">
        <v>1790</v>
      </c>
      <c r="C6671">
        <v>3</v>
      </c>
      <c r="D6671">
        <v>90</v>
      </c>
      <c r="E6671" t="s">
        <v>5</v>
      </c>
      <c r="F6671">
        <v>27</v>
      </c>
      <c r="G6671" t="s">
        <v>1</v>
      </c>
      <c r="H6671" t="s">
        <v>18</v>
      </c>
      <c r="I6671" t="s">
        <v>10</v>
      </c>
    </row>
    <row r="6672" spans="1:9">
      <c r="A6672">
        <v>6671</v>
      </c>
      <c r="B6672">
        <v>986</v>
      </c>
      <c r="C6672">
        <v>1</v>
      </c>
      <c r="D6672">
        <v>100</v>
      </c>
      <c r="E6672" t="s">
        <v>5</v>
      </c>
      <c r="F6672">
        <v>28</v>
      </c>
      <c r="G6672" t="s">
        <v>1</v>
      </c>
      <c r="H6672" t="s">
        <v>18</v>
      </c>
      <c r="I6672" t="s">
        <v>8</v>
      </c>
    </row>
    <row r="6673" spans="1:9">
      <c r="A6673">
        <v>6672</v>
      </c>
      <c r="B6673">
        <v>1053</v>
      </c>
      <c r="C6673">
        <v>1</v>
      </c>
      <c r="D6673">
        <v>126</v>
      </c>
      <c r="E6673" t="s">
        <v>5</v>
      </c>
      <c r="F6673">
        <v>26</v>
      </c>
      <c r="G6673" t="s">
        <v>1</v>
      </c>
      <c r="H6673" t="s">
        <v>18</v>
      </c>
      <c r="I6673" t="s">
        <v>8</v>
      </c>
    </row>
    <row r="6674" spans="1:9">
      <c r="A6674">
        <v>6673</v>
      </c>
      <c r="B6674">
        <v>1856</v>
      </c>
      <c r="C6674">
        <v>3</v>
      </c>
      <c r="D6674">
        <v>214</v>
      </c>
      <c r="E6674" t="s">
        <v>5</v>
      </c>
      <c r="F6674">
        <v>30</v>
      </c>
      <c r="G6674" t="s">
        <v>1</v>
      </c>
      <c r="H6674" t="s">
        <v>18</v>
      </c>
      <c r="I6674" t="s">
        <v>10</v>
      </c>
    </row>
    <row r="6675" spans="1:9">
      <c r="A6675">
        <v>6674</v>
      </c>
      <c r="B6675">
        <v>1016</v>
      </c>
      <c r="C6675">
        <v>7</v>
      </c>
      <c r="D6675">
        <v>40</v>
      </c>
      <c r="E6675" t="s">
        <v>5</v>
      </c>
      <c r="F6675">
        <v>34</v>
      </c>
      <c r="G6675" t="s">
        <v>2</v>
      </c>
      <c r="H6675" t="s">
        <v>18</v>
      </c>
      <c r="I6675" t="s">
        <v>22</v>
      </c>
    </row>
    <row r="6676" spans="1:9">
      <c r="A6676">
        <v>6675</v>
      </c>
      <c r="B6676">
        <v>1835</v>
      </c>
      <c r="C6676">
        <v>4</v>
      </c>
      <c r="D6676">
        <v>188</v>
      </c>
      <c r="E6676" t="s">
        <v>6</v>
      </c>
      <c r="F6676">
        <v>30</v>
      </c>
      <c r="G6676" t="s">
        <v>1</v>
      </c>
      <c r="H6676" t="s">
        <v>17</v>
      </c>
      <c r="I6676" t="s">
        <v>11</v>
      </c>
    </row>
    <row r="6677" spans="1:9">
      <c r="A6677">
        <v>6676</v>
      </c>
      <c r="B6677">
        <v>704</v>
      </c>
      <c r="C6677">
        <v>3</v>
      </c>
      <c r="D6677">
        <v>122</v>
      </c>
      <c r="E6677" t="s">
        <v>5</v>
      </c>
      <c r="F6677">
        <v>26</v>
      </c>
      <c r="G6677" t="s">
        <v>1</v>
      </c>
      <c r="H6677" t="s">
        <v>17</v>
      </c>
      <c r="I6677" t="s">
        <v>10</v>
      </c>
    </row>
    <row r="6678" spans="1:9">
      <c r="A6678">
        <v>6677</v>
      </c>
      <c r="B6678">
        <v>124</v>
      </c>
      <c r="C6678">
        <v>3</v>
      </c>
      <c r="D6678">
        <v>195</v>
      </c>
      <c r="E6678" t="s">
        <v>5</v>
      </c>
      <c r="F6678">
        <v>37</v>
      </c>
      <c r="G6678" t="s">
        <v>1</v>
      </c>
      <c r="H6678" t="s">
        <v>18</v>
      </c>
      <c r="I6678" t="s">
        <v>10</v>
      </c>
    </row>
    <row r="6679" spans="1:9">
      <c r="A6679">
        <v>6678</v>
      </c>
      <c r="B6679">
        <v>1796</v>
      </c>
      <c r="C6679">
        <v>3</v>
      </c>
      <c r="D6679">
        <v>166</v>
      </c>
      <c r="E6679" t="s">
        <v>6</v>
      </c>
      <c r="F6679">
        <v>25</v>
      </c>
      <c r="G6679" t="s">
        <v>1</v>
      </c>
      <c r="H6679" t="s">
        <v>17</v>
      </c>
      <c r="I6679" t="s">
        <v>10</v>
      </c>
    </row>
    <row r="6680" spans="1:9">
      <c r="A6680">
        <v>6679</v>
      </c>
      <c r="B6680">
        <v>1230</v>
      </c>
      <c r="C6680">
        <v>3</v>
      </c>
      <c r="D6680">
        <v>142</v>
      </c>
      <c r="E6680" t="s">
        <v>5</v>
      </c>
      <c r="F6680">
        <v>18</v>
      </c>
      <c r="G6680" t="s">
        <v>1</v>
      </c>
      <c r="H6680" t="s">
        <v>17</v>
      </c>
      <c r="I6680" t="s">
        <v>10</v>
      </c>
    </row>
    <row r="6681" spans="1:9">
      <c r="A6681">
        <v>6680</v>
      </c>
      <c r="B6681">
        <v>644</v>
      </c>
      <c r="C6681">
        <v>4</v>
      </c>
      <c r="D6681">
        <v>216</v>
      </c>
      <c r="E6681" t="s">
        <v>5</v>
      </c>
      <c r="F6681">
        <v>24</v>
      </c>
      <c r="G6681" t="s">
        <v>1</v>
      </c>
      <c r="H6681" t="s">
        <v>17</v>
      </c>
      <c r="I6681" t="s">
        <v>11</v>
      </c>
    </row>
    <row r="6682" spans="1:9">
      <c r="A6682">
        <v>6681</v>
      </c>
      <c r="B6682">
        <v>613</v>
      </c>
      <c r="C6682">
        <v>1</v>
      </c>
      <c r="D6682">
        <v>240</v>
      </c>
      <c r="E6682" t="s">
        <v>5</v>
      </c>
      <c r="F6682">
        <v>31</v>
      </c>
      <c r="G6682" t="s">
        <v>1</v>
      </c>
      <c r="H6682" t="s">
        <v>17</v>
      </c>
      <c r="I6682" t="s">
        <v>8</v>
      </c>
    </row>
    <row r="6683" spans="1:9">
      <c r="A6683">
        <v>6682</v>
      </c>
      <c r="B6683">
        <v>1693</v>
      </c>
      <c r="C6683">
        <v>5</v>
      </c>
      <c r="D6683">
        <v>128</v>
      </c>
      <c r="E6683" t="s">
        <v>6</v>
      </c>
      <c r="F6683">
        <v>32</v>
      </c>
      <c r="G6683" t="s">
        <v>1</v>
      </c>
      <c r="H6683" t="s">
        <v>17</v>
      </c>
      <c r="I6683" t="s">
        <v>12</v>
      </c>
    </row>
    <row r="6684" spans="1:9">
      <c r="A6684">
        <v>6683</v>
      </c>
      <c r="B6684">
        <v>1609</v>
      </c>
      <c r="C6684">
        <v>1</v>
      </c>
      <c r="D6684">
        <v>120</v>
      </c>
      <c r="E6684" t="s">
        <v>5</v>
      </c>
      <c r="F6684">
        <v>29</v>
      </c>
      <c r="G6684" t="s">
        <v>1</v>
      </c>
      <c r="H6684" t="s">
        <v>17</v>
      </c>
      <c r="I6684" t="s">
        <v>8</v>
      </c>
    </row>
    <row r="6685" spans="1:9">
      <c r="A6685">
        <v>6684</v>
      </c>
      <c r="B6685">
        <v>1774</v>
      </c>
      <c r="C6685">
        <v>2</v>
      </c>
      <c r="D6685">
        <v>228</v>
      </c>
      <c r="E6685" t="s">
        <v>5</v>
      </c>
      <c r="F6685">
        <v>39</v>
      </c>
      <c r="G6685" t="s">
        <v>1</v>
      </c>
      <c r="H6685" t="s">
        <v>17</v>
      </c>
      <c r="I6685" t="s">
        <v>9</v>
      </c>
    </row>
    <row r="6686" spans="1:9">
      <c r="A6686">
        <v>6685</v>
      </c>
      <c r="B6686">
        <v>942</v>
      </c>
      <c r="C6686">
        <v>5</v>
      </c>
      <c r="D6686">
        <v>133</v>
      </c>
      <c r="E6686" t="s">
        <v>5</v>
      </c>
      <c r="F6686">
        <v>24</v>
      </c>
      <c r="G6686" t="s">
        <v>1</v>
      </c>
      <c r="H6686" t="s">
        <v>17</v>
      </c>
      <c r="I6686" t="s">
        <v>12</v>
      </c>
    </row>
    <row r="6687" spans="1:9">
      <c r="A6687">
        <v>6686</v>
      </c>
      <c r="B6687">
        <v>715</v>
      </c>
      <c r="C6687">
        <v>4</v>
      </c>
      <c r="D6687">
        <v>140</v>
      </c>
      <c r="E6687" t="s">
        <v>5</v>
      </c>
      <c r="F6687">
        <v>21</v>
      </c>
      <c r="G6687" t="s">
        <v>1</v>
      </c>
      <c r="H6687" t="s">
        <v>18</v>
      </c>
      <c r="I6687" t="s">
        <v>11</v>
      </c>
    </row>
    <row r="6688" spans="1:9">
      <c r="A6688">
        <v>6687</v>
      </c>
      <c r="B6688">
        <v>2076</v>
      </c>
      <c r="C6688">
        <v>8</v>
      </c>
      <c r="D6688">
        <v>332</v>
      </c>
      <c r="E6688" t="s">
        <v>6</v>
      </c>
      <c r="F6688">
        <v>24</v>
      </c>
      <c r="G6688" t="s">
        <v>2</v>
      </c>
      <c r="H6688" t="s">
        <v>17</v>
      </c>
      <c r="I6688" t="s">
        <v>23</v>
      </c>
    </row>
    <row r="6689" spans="1:9">
      <c r="A6689">
        <v>6688</v>
      </c>
      <c r="B6689">
        <v>1364</v>
      </c>
      <c r="C6689">
        <v>9</v>
      </c>
      <c r="D6689">
        <v>40</v>
      </c>
      <c r="E6689" t="s">
        <v>5</v>
      </c>
      <c r="F6689">
        <v>40</v>
      </c>
      <c r="G6689" t="s">
        <v>2</v>
      </c>
      <c r="H6689" t="s">
        <v>18</v>
      </c>
      <c r="I6689" t="s">
        <v>24</v>
      </c>
    </row>
    <row r="6690" spans="1:9">
      <c r="A6690">
        <v>6689</v>
      </c>
      <c r="B6690">
        <v>794</v>
      </c>
      <c r="C6690">
        <v>9</v>
      </c>
      <c r="D6690">
        <v>282</v>
      </c>
      <c r="E6690" t="s">
        <v>5</v>
      </c>
      <c r="F6690">
        <v>27</v>
      </c>
      <c r="G6690" t="s">
        <v>2</v>
      </c>
      <c r="H6690" t="s">
        <v>17</v>
      </c>
      <c r="I6690" t="s">
        <v>24</v>
      </c>
    </row>
    <row r="6691" spans="1:9">
      <c r="A6691">
        <v>6690</v>
      </c>
      <c r="B6691">
        <v>1439</v>
      </c>
      <c r="C6691">
        <v>6</v>
      </c>
      <c r="D6691">
        <v>40</v>
      </c>
      <c r="E6691" t="s">
        <v>5</v>
      </c>
      <c r="F6691">
        <v>28</v>
      </c>
      <c r="G6691" t="s">
        <v>2</v>
      </c>
      <c r="H6691" t="s">
        <v>18</v>
      </c>
      <c r="I6691" t="s">
        <v>21</v>
      </c>
    </row>
    <row r="6692" spans="1:9">
      <c r="A6692">
        <v>6691</v>
      </c>
      <c r="B6692">
        <v>1652</v>
      </c>
      <c r="C6692">
        <v>3</v>
      </c>
      <c r="D6692">
        <v>215</v>
      </c>
      <c r="E6692" t="s">
        <v>5</v>
      </c>
      <c r="F6692">
        <v>22</v>
      </c>
      <c r="G6692" t="s">
        <v>1</v>
      </c>
      <c r="H6692" t="s">
        <v>17</v>
      </c>
      <c r="I6692" t="s">
        <v>10</v>
      </c>
    </row>
    <row r="6693" spans="1:9">
      <c r="A6693">
        <v>6692</v>
      </c>
      <c r="B6693">
        <v>953</v>
      </c>
      <c r="C6693">
        <v>8</v>
      </c>
      <c r="D6693">
        <v>281</v>
      </c>
      <c r="E6693" t="s">
        <v>5</v>
      </c>
      <c r="F6693">
        <v>20</v>
      </c>
      <c r="G6693" t="s">
        <v>2</v>
      </c>
      <c r="H6693" t="s">
        <v>18</v>
      </c>
      <c r="I6693" t="s">
        <v>23</v>
      </c>
    </row>
    <row r="6694" spans="1:9">
      <c r="A6694">
        <v>6693</v>
      </c>
      <c r="B6694">
        <v>324</v>
      </c>
      <c r="C6694">
        <v>3</v>
      </c>
      <c r="D6694">
        <v>187</v>
      </c>
      <c r="E6694" t="s">
        <v>6</v>
      </c>
      <c r="F6694">
        <v>42</v>
      </c>
      <c r="G6694" t="s">
        <v>1</v>
      </c>
      <c r="H6694" t="s">
        <v>18</v>
      </c>
      <c r="I6694" t="s">
        <v>10</v>
      </c>
    </row>
    <row r="6695" spans="1:9">
      <c r="A6695">
        <v>6694</v>
      </c>
      <c r="B6695">
        <v>1300</v>
      </c>
      <c r="C6695">
        <v>6</v>
      </c>
      <c r="D6695">
        <v>40</v>
      </c>
      <c r="E6695" t="s">
        <v>6</v>
      </c>
      <c r="F6695">
        <v>26</v>
      </c>
      <c r="G6695" t="s">
        <v>2</v>
      </c>
      <c r="H6695" t="s">
        <v>18</v>
      </c>
      <c r="I6695" t="s">
        <v>21</v>
      </c>
    </row>
    <row r="6696" spans="1:9">
      <c r="A6696">
        <v>6695</v>
      </c>
      <c r="B6696">
        <v>1227</v>
      </c>
      <c r="C6696">
        <v>2</v>
      </c>
      <c r="D6696">
        <v>177</v>
      </c>
      <c r="E6696" t="s">
        <v>5</v>
      </c>
      <c r="F6696">
        <v>20</v>
      </c>
      <c r="G6696" t="s">
        <v>1</v>
      </c>
      <c r="H6696" t="s">
        <v>18</v>
      </c>
      <c r="I6696" t="s">
        <v>9</v>
      </c>
    </row>
    <row r="6697" spans="1:9">
      <c r="A6697">
        <v>6696</v>
      </c>
      <c r="B6697">
        <v>719</v>
      </c>
      <c r="C6697">
        <v>3</v>
      </c>
      <c r="D6697">
        <v>233</v>
      </c>
      <c r="E6697" t="s">
        <v>6</v>
      </c>
      <c r="F6697">
        <v>31</v>
      </c>
      <c r="G6697" t="s">
        <v>1</v>
      </c>
      <c r="H6697" t="s">
        <v>18</v>
      </c>
      <c r="I6697" t="s">
        <v>10</v>
      </c>
    </row>
    <row r="6698" spans="1:9">
      <c r="A6698">
        <v>6697</v>
      </c>
      <c r="B6698">
        <v>1537</v>
      </c>
      <c r="C6698">
        <v>4</v>
      </c>
      <c r="D6698">
        <v>139</v>
      </c>
      <c r="E6698" t="s">
        <v>6</v>
      </c>
      <c r="F6698">
        <v>25</v>
      </c>
      <c r="G6698" t="s">
        <v>1</v>
      </c>
      <c r="H6698" t="s">
        <v>17</v>
      </c>
      <c r="I6698" t="s">
        <v>11</v>
      </c>
    </row>
    <row r="6699" spans="1:9">
      <c r="A6699">
        <v>6698</v>
      </c>
      <c r="B6699">
        <v>587</v>
      </c>
      <c r="C6699">
        <v>7</v>
      </c>
      <c r="D6699">
        <v>365</v>
      </c>
      <c r="E6699" t="s">
        <v>6</v>
      </c>
      <c r="F6699">
        <v>32</v>
      </c>
      <c r="G6699" t="s">
        <v>2</v>
      </c>
      <c r="H6699" t="s">
        <v>18</v>
      </c>
      <c r="I6699" t="s">
        <v>22</v>
      </c>
    </row>
    <row r="6700" spans="1:9">
      <c r="A6700">
        <v>6699</v>
      </c>
      <c r="B6700">
        <v>1212</v>
      </c>
      <c r="C6700">
        <v>3</v>
      </c>
      <c r="D6700">
        <v>170</v>
      </c>
      <c r="E6700" t="s">
        <v>5</v>
      </c>
      <c r="F6700">
        <v>36</v>
      </c>
      <c r="G6700" t="s">
        <v>1</v>
      </c>
      <c r="H6700" t="s">
        <v>18</v>
      </c>
      <c r="I6700" t="s">
        <v>10</v>
      </c>
    </row>
    <row r="6701" spans="1:9">
      <c r="A6701">
        <v>6700</v>
      </c>
      <c r="B6701">
        <v>1069</v>
      </c>
      <c r="C6701">
        <v>6</v>
      </c>
      <c r="D6701">
        <v>40</v>
      </c>
      <c r="E6701" t="s">
        <v>6</v>
      </c>
      <c r="F6701">
        <v>25</v>
      </c>
      <c r="G6701" t="s">
        <v>2</v>
      </c>
      <c r="H6701" t="s">
        <v>18</v>
      </c>
      <c r="I6701" t="s">
        <v>21</v>
      </c>
    </row>
    <row r="6702" spans="1:9">
      <c r="A6702">
        <v>6701</v>
      </c>
      <c r="B6702">
        <v>77</v>
      </c>
      <c r="C6702">
        <v>7</v>
      </c>
      <c r="D6702">
        <v>40</v>
      </c>
      <c r="E6702" t="s">
        <v>5</v>
      </c>
      <c r="F6702">
        <v>23</v>
      </c>
      <c r="G6702" t="s">
        <v>2</v>
      </c>
      <c r="H6702" t="s">
        <v>18</v>
      </c>
      <c r="I6702" t="s">
        <v>22</v>
      </c>
    </row>
    <row r="6703" spans="1:9">
      <c r="A6703">
        <v>6702</v>
      </c>
      <c r="B6703">
        <v>231</v>
      </c>
      <c r="C6703">
        <v>1</v>
      </c>
      <c r="D6703">
        <v>127</v>
      </c>
      <c r="E6703" t="s">
        <v>6</v>
      </c>
      <c r="F6703">
        <v>45</v>
      </c>
      <c r="G6703" t="s">
        <v>1</v>
      </c>
      <c r="H6703" t="s">
        <v>18</v>
      </c>
      <c r="I6703" t="s">
        <v>8</v>
      </c>
    </row>
    <row r="6704" spans="1:9">
      <c r="A6704">
        <v>6703</v>
      </c>
      <c r="B6704">
        <v>1264</v>
      </c>
      <c r="C6704">
        <v>4</v>
      </c>
      <c r="D6704">
        <v>123</v>
      </c>
      <c r="E6704" t="s">
        <v>5</v>
      </c>
      <c r="F6704">
        <v>30</v>
      </c>
      <c r="G6704" t="s">
        <v>1</v>
      </c>
      <c r="H6704" t="s">
        <v>18</v>
      </c>
      <c r="I6704" t="s">
        <v>11</v>
      </c>
    </row>
    <row r="6705" spans="1:9">
      <c r="A6705">
        <v>6704</v>
      </c>
      <c r="B6705">
        <v>641</v>
      </c>
      <c r="C6705">
        <v>4</v>
      </c>
      <c r="D6705">
        <v>194</v>
      </c>
      <c r="E6705" t="s">
        <v>5</v>
      </c>
      <c r="F6705">
        <v>30</v>
      </c>
      <c r="G6705" t="s">
        <v>1</v>
      </c>
      <c r="H6705" t="s">
        <v>18</v>
      </c>
      <c r="I6705" t="s">
        <v>11</v>
      </c>
    </row>
    <row r="6706" spans="1:9">
      <c r="A6706">
        <v>6705</v>
      </c>
      <c r="B6706">
        <v>1242</v>
      </c>
      <c r="C6706">
        <v>9</v>
      </c>
      <c r="D6706">
        <v>90</v>
      </c>
      <c r="E6706" t="s">
        <v>6</v>
      </c>
      <c r="F6706">
        <v>32</v>
      </c>
      <c r="G6706" t="s">
        <v>2</v>
      </c>
      <c r="H6706" t="s">
        <v>18</v>
      </c>
      <c r="I6706" t="s">
        <v>24</v>
      </c>
    </row>
    <row r="6707" spans="1:9">
      <c r="A6707">
        <v>6706</v>
      </c>
      <c r="B6707">
        <v>44</v>
      </c>
      <c r="C6707">
        <v>3</v>
      </c>
      <c r="D6707">
        <v>199</v>
      </c>
      <c r="E6707" t="s">
        <v>6</v>
      </c>
      <c r="F6707">
        <v>31</v>
      </c>
      <c r="G6707" t="s">
        <v>1</v>
      </c>
      <c r="H6707" t="s">
        <v>18</v>
      </c>
      <c r="I6707" t="s">
        <v>10</v>
      </c>
    </row>
    <row r="6708" spans="1:9">
      <c r="A6708">
        <v>6707</v>
      </c>
      <c r="B6708">
        <v>1945</v>
      </c>
      <c r="C6708">
        <v>3</v>
      </c>
      <c r="D6708">
        <v>90</v>
      </c>
      <c r="E6708" t="s">
        <v>6</v>
      </c>
      <c r="F6708">
        <v>21</v>
      </c>
      <c r="G6708" t="s">
        <v>1</v>
      </c>
      <c r="H6708" t="s">
        <v>18</v>
      </c>
      <c r="I6708" t="s">
        <v>10</v>
      </c>
    </row>
    <row r="6709" spans="1:9">
      <c r="A6709">
        <v>6708</v>
      </c>
      <c r="B6709">
        <v>1893</v>
      </c>
      <c r="C6709">
        <v>1</v>
      </c>
      <c r="D6709">
        <v>90</v>
      </c>
      <c r="E6709" t="s">
        <v>6</v>
      </c>
      <c r="F6709">
        <v>33</v>
      </c>
      <c r="G6709" t="s">
        <v>1</v>
      </c>
      <c r="H6709" t="s">
        <v>18</v>
      </c>
      <c r="I6709" t="s">
        <v>8</v>
      </c>
    </row>
    <row r="6710" spans="1:9">
      <c r="A6710">
        <v>6709</v>
      </c>
      <c r="B6710">
        <v>948</v>
      </c>
      <c r="C6710">
        <v>2</v>
      </c>
      <c r="D6710">
        <v>149</v>
      </c>
      <c r="E6710" t="s">
        <v>5</v>
      </c>
      <c r="F6710">
        <v>35</v>
      </c>
      <c r="G6710" t="s">
        <v>1</v>
      </c>
      <c r="H6710" t="s">
        <v>18</v>
      </c>
      <c r="I6710" t="s">
        <v>9</v>
      </c>
    </row>
    <row r="6711" spans="1:9">
      <c r="A6711">
        <v>6710</v>
      </c>
      <c r="B6711">
        <v>917</v>
      </c>
      <c r="C6711">
        <v>7</v>
      </c>
      <c r="D6711">
        <v>356</v>
      </c>
      <c r="E6711" t="s">
        <v>6</v>
      </c>
      <c r="F6711">
        <v>24</v>
      </c>
      <c r="G6711" t="s">
        <v>2</v>
      </c>
      <c r="H6711" t="s">
        <v>17</v>
      </c>
      <c r="I6711" t="s">
        <v>22</v>
      </c>
    </row>
    <row r="6712" spans="1:9">
      <c r="A6712">
        <v>6711</v>
      </c>
      <c r="B6712">
        <v>1426</v>
      </c>
      <c r="C6712">
        <v>9</v>
      </c>
      <c r="D6712">
        <v>90</v>
      </c>
      <c r="E6712" t="s">
        <v>5</v>
      </c>
      <c r="F6712">
        <v>34</v>
      </c>
      <c r="G6712" t="s">
        <v>2</v>
      </c>
      <c r="H6712" t="s">
        <v>18</v>
      </c>
      <c r="I6712" t="s">
        <v>24</v>
      </c>
    </row>
    <row r="6713" spans="1:9">
      <c r="A6713">
        <v>6712</v>
      </c>
      <c r="B6713">
        <v>1317</v>
      </c>
      <c r="C6713">
        <v>5</v>
      </c>
      <c r="D6713">
        <v>175</v>
      </c>
      <c r="E6713" t="s">
        <v>6</v>
      </c>
      <c r="F6713">
        <v>25</v>
      </c>
      <c r="G6713" t="s">
        <v>1</v>
      </c>
      <c r="H6713" t="s">
        <v>18</v>
      </c>
      <c r="I6713" t="s">
        <v>12</v>
      </c>
    </row>
    <row r="6714" spans="1:9">
      <c r="A6714">
        <v>6713</v>
      </c>
      <c r="B6714">
        <v>721</v>
      </c>
      <c r="C6714">
        <v>3</v>
      </c>
      <c r="D6714">
        <v>246</v>
      </c>
      <c r="E6714" t="s">
        <v>6</v>
      </c>
      <c r="F6714">
        <v>33</v>
      </c>
      <c r="G6714" t="s">
        <v>1</v>
      </c>
      <c r="H6714" t="s">
        <v>17</v>
      </c>
      <c r="I6714" t="s">
        <v>10</v>
      </c>
    </row>
    <row r="6715" spans="1:9">
      <c r="A6715">
        <v>6714</v>
      </c>
      <c r="B6715">
        <v>1513</v>
      </c>
      <c r="C6715">
        <v>4</v>
      </c>
      <c r="D6715">
        <v>178</v>
      </c>
      <c r="E6715" t="s">
        <v>6</v>
      </c>
      <c r="F6715">
        <v>22</v>
      </c>
      <c r="G6715" t="s">
        <v>1</v>
      </c>
      <c r="H6715" t="s">
        <v>18</v>
      </c>
      <c r="I6715" t="s">
        <v>11</v>
      </c>
    </row>
    <row r="6716" spans="1:9">
      <c r="A6716">
        <v>6715</v>
      </c>
      <c r="B6716">
        <v>1007</v>
      </c>
      <c r="C6716">
        <v>5</v>
      </c>
      <c r="D6716">
        <v>90</v>
      </c>
      <c r="E6716" t="s">
        <v>6</v>
      </c>
      <c r="F6716">
        <v>27</v>
      </c>
      <c r="G6716" t="s">
        <v>1</v>
      </c>
      <c r="H6716" t="s">
        <v>18</v>
      </c>
      <c r="I6716" t="s">
        <v>12</v>
      </c>
    </row>
    <row r="6717" spans="1:9">
      <c r="A6717">
        <v>6716</v>
      </c>
      <c r="B6717">
        <v>1196</v>
      </c>
      <c r="C6717">
        <v>7</v>
      </c>
      <c r="D6717">
        <v>311</v>
      </c>
      <c r="E6717" t="s">
        <v>5</v>
      </c>
      <c r="F6717">
        <v>41</v>
      </c>
      <c r="G6717" t="s">
        <v>2</v>
      </c>
      <c r="H6717" t="s">
        <v>18</v>
      </c>
      <c r="I6717" t="s">
        <v>22</v>
      </c>
    </row>
    <row r="6718" spans="1:9">
      <c r="A6718">
        <v>6717</v>
      </c>
      <c r="B6718">
        <v>1626</v>
      </c>
      <c r="C6718">
        <v>7</v>
      </c>
      <c r="D6718">
        <v>90</v>
      </c>
      <c r="E6718" t="s">
        <v>6</v>
      </c>
      <c r="F6718">
        <v>29</v>
      </c>
      <c r="G6718" t="s">
        <v>2</v>
      </c>
      <c r="H6718" t="s">
        <v>18</v>
      </c>
      <c r="I6718" t="s">
        <v>22</v>
      </c>
    </row>
    <row r="6719" spans="1:9">
      <c r="A6719">
        <v>6718</v>
      </c>
      <c r="B6719">
        <v>589</v>
      </c>
      <c r="C6719">
        <v>2</v>
      </c>
      <c r="D6719">
        <v>90</v>
      </c>
      <c r="E6719" t="s">
        <v>6</v>
      </c>
      <c r="F6719">
        <v>28</v>
      </c>
      <c r="G6719" t="s">
        <v>1</v>
      </c>
      <c r="H6719" t="s">
        <v>18</v>
      </c>
      <c r="I6719" t="s">
        <v>9</v>
      </c>
    </row>
    <row r="6720" spans="1:9">
      <c r="A6720">
        <v>6719</v>
      </c>
      <c r="B6720">
        <v>449</v>
      </c>
      <c r="C6720">
        <v>2</v>
      </c>
      <c r="D6720">
        <v>235</v>
      </c>
      <c r="E6720" t="s">
        <v>5</v>
      </c>
      <c r="F6720">
        <v>42</v>
      </c>
      <c r="G6720" t="s">
        <v>1</v>
      </c>
      <c r="H6720" t="s">
        <v>17</v>
      </c>
      <c r="I6720" t="s">
        <v>9</v>
      </c>
    </row>
    <row r="6721" spans="1:9">
      <c r="A6721">
        <v>6720</v>
      </c>
      <c r="B6721">
        <v>1545</v>
      </c>
      <c r="C6721">
        <v>6</v>
      </c>
      <c r="D6721">
        <v>90</v>
      </c>
      <c r="E6721" t="s">
        <v>6</v>
      </c>
      <c r="F6721">
        <v>34</v>
      </c>
      <c r="G6721" t="s">
        <v>2</v>
      </c>
      <c r="H6721" t="s">
        <v>18</v>
      </c>
      <c r="I6721" t="s">
        <v>21</v>
      </c>
    </row>
    <row r="6722" spans="1:9">
      <c r="A6722">
        <v>6721</v>
      </c>
      <c r="B6722">
        <v>916</v>
      </c>
      <c r="C6722">
        <v>5</v>
      </c>
      <c r="D6722">
        <v>90</v>
      </c>
      <c r="E6722" t="s">
        <v>5</v>
      </c>
      <c r="F6722">
        <v>24</v>
      </c>
      <c r="G6722" t="s">
        <v>1</v>
      </c>
      <c r="H6722" t="s">
        <v>18</v>
      </c>
      <c r="I6722" t="s">
        <v>12</v>
      </c>
    </row>
    <row r="6723" spans="1:9">
      <c r="A6723">
        <v>6722</v>
      </c>
      <c r="B6723">
        <v>2050</v>
      </c>
      <c r="C6723">
        <v>2</v>
      </c>
      <c r="D6723">
        <v>90</v>
      </c>
      <c r="E6723" t="s">
        <v>5</v>
      </c>
      <c r="F6723">
        <v>35</v>
      </c>
      <c r="G6723" t="s">
        <v>1</v>
      </c>
      <c r="H6723" t="s">
        <v>18</v>
      </c>
      <c r="I6723" t="s">
        <v>9</v>
      </c>
    </row>
    <row r="6724" spans="1:9">
      <c r="A6724">
        <v>6723</v>
      </c>
      <c r="B6724">
        <v>2114</v>
      </c>
      <c r="C6724">
        <v>3</v>
      </c>
      <c r="D6724">
        <v>90</v>
      </c>
      <c r="E6724" t="s">
        <v>5</v>
      </c>
      <c r="F6724">
        <v>32</v>
      </c>
      <c r="G6724" t="s">
        <v>1</v>
      </c>
      <c r="H6724" t="s">
        <v>18</v>
      </c>
      <c r="I6724" t="s">
        <v>10</v>
      </c>
    </row>
    <row r="6725" spans="1:9">
      <c r="A6725">
        <v>6724</v>
      </c>
      <c r="B6725">
        <v>748</v>
      </c>
      <c r="C6725">
        <v>6</v>
      </c>
      <c r="D6725">
        <v>336</v>
      </c>
      <c r="E6725" t="s">
        <v>5</v>
      </c>
      <c r="F6725">
        <v>25</v>
      </c>
      <c r="G6725" t="s">
        <v>2</v>
      </c>
      <c r="H6725" t="s">
        <v>17</v>
      </c>
      <c r="I6725" t="s">
        <v>21</v>
      </c>
    </row>
    <row r="6726" spans="1:9">
      <c r="A6726">
        <v>6725</v>
      </c>
      <c r="B6726">
        <v>910</v>
      </c>
      <c r="C6726">
        <v>6</v>
      </c>
      <c r="D6726">
        <v>40</v>
      </c>
      <c r="E6726" t="s">
        <v>5</v>
      </c>
      <c r="F6726">
        <v>35</v>
      </c>
      <c r="G6726" t="s">
        <v>2</v>
      </c>
      <c r="H6726" t="s">
        <v>18</v>
      </c>
      <c r="I6726" t="s">
        <v>21</v>
      </c>
    </row>
    <row r="6727" spans="1:9">
      <c r="A6727">
        <v>6726</v>
      </c>
      <c r="B6727">
        <v>1787</v>
      </c>
      <c r="C6727">
        <v>8</v>
      </c>
      <c r="D6727">
        <v>90</v>
      </c>
      <c r="E6727" t="s">
        <v>6</v>
      </c>
      <c r="F6727">
        <v>32</v>
      </c>
      <c r="G6727" t="s">
        <v>2</v>
      </c>
      <c r="H6727" t="s">
        <v>18</v>
      </c>
      <c r="I6727" t="s">
        <v>23</v>
      </c>
    </row>
    <row r="6728" spans="1:9">
      <c r="A6728">
        <v>6727</v>
      </c>
      <c r="B6728">
        <v>2109</v>
      </c>
      <c r="C6728">
        <v>1</v>
      </c>
      <c r="D6728">
        <v>90</v>
      </c>
      <c r="E6728" t="s">
        <v>6</v>
      </c>
      <c r="F6728">
        <v>49</v>
      </c>
      <c r="G6728" t="s">
        <v>1</v>
      </c>
      <c r="H6728" t="s">
        <v>18</v>
      </c>
      <c r="I6728" t="s">
        <v>8</v>
      </c>
    </row>
    <row r="6729" spans="1:9">
      <c r="A6729">
        <v>6728</v>
      </c>
      <c r="B6729">
        <v>180</v>
      </c>
      <c r="C6729">
        <v>2</v>
      </c>
      <c r="D6729">
        <v>195</v>
      </c>
      <c r="E6729" t="s">
        <v>5</v>
      </c>
      <c r="F6729">
        <v>24</v>
      </c>
      <c r="G6729" t="s">
        <v>1</v>
      </c>
      <c r="H6729" t="s">
        <v>18</v>
      </c>
      <c r="I6729" t="s">
        <v>9</v>
      </c>
    </row>
    <row r="6730" spans="1:9">
      <c r="A6730">
        <v>6729</v>
      </c>
      <c r="B6730">
        <v>193</v>
      </c>
      <c r="C6730">
        <v>3</v>
      </c>
      <c r="D6730">
        <v>136</v>
      </c>
      <c r="E6730" t="s">
        <v>5</v>
      </c>
      <c r="F6730">
        <v>32</v>
      </c>
      <c r="G6730" t="s">
        <v>1</v>
      </c>
      <c r="H6730" t="s">
        <v>18</v>
      </c>
      <c r="I6730" t="s">
        <v>10</v>
      </c>
    </row>
    <row r="6731" spans="1:9">
      <c r="A6731">
        <v>6730</v>
      </c>
      <c r="B6731">
        <v>28</v>
      </c>
      <c r="C6731">
        <v>9</v>
      </c>
      <c r="D6731">
        <v>90</v>
      </c>
      <c r="E6731" t="s">
        <v>5</v>
      </c>
      <c r="F6731">
        <v>35</v>
      </c>
      <c r="G6731" t="s">
        <v>2</v>
      </c>
      <c r="H6731" t="s">
        <v>18</v>
      </c>
      <c r="I6731" t="s">
        <v>24</v>
      </c>
    </row>
    <row r="6732" spans="1:9">
      <c r="A6732">
        <v>6731</v>
      </c>
      <c r="B6732">
        <v>662</v>
      </c>
      <c r="C6732">
        <v>5</v>
      </c>
      <c r="D6732">
        <v>90</v>
      </c>
      <c r="E6732" t="s">
        <v>5</v>
      </c>
      <c r="F6732">
        <v>40</v>
      </c>
      <c r="G6732" t="s">
        <v>1</v>
      </c>
      <c r="H6732" t="s">
        <v>18</v>
      </c>
      <c r="I6732" t="s">
        <v>12</v>
      </c>
    </row>
    <row r="6733" spans="1:9">
      <c r="A6733">
        <v>6732</v>
      </c>
      <c r="B6733">
        <v>551</v>
      </c>
      <c r="C6733">
        <v>8</v>
      </c>
      <c r="D6733">
        <v>40</v>
      </c>
      <c r="E6733" t="s">
        <v>5</v>
      </c>
      <c r="F6733">
        <v>20</v>
      </c>
      <c r="G6733" t="s">
        <v>2</v>
      </c>
      <c r="H6733" t="s">
        <v>18</v>
      </c>
      <c r="I6733" t="s">
        <v>23</v>
      </c>
    </row>
    <row r="6734" spans="1:9">
      <c r="A6734">
        <v>6733</v>
      </c>
      <c r="B6734">
        <v>854</v>
      </c>
      <c r="C6734">
        <v>3</v>
      </c>
      <c r="D6734">
        <v>90</v>
      </c>
      <c r="E6734" t="s">
        <v>6</v>
      </c>
      <c r="F6734">
        <v>29</v>
      </c>
      <c r="G6734" t="s">
        <v>1</v>
      </c>
      <c r="H6734" t="s">
        <v>18</v>
      </c>
      <c r="I6734" t="s">
        <v>10</v>
      </c>
    </row>
    <row r="6735" spans="1:9">
      <c r="A6735">
        <v>6734</v>
      </c>
      <c r="B6735">
        <v>2106</v>
      </c>
      <c r="C6735">
        <v>3</v>
      </c>
      <c r="D6735">
        <v>163</v>
      </c>
      <c r="E6735" t="s">
        <v>6</v>
      </c>
      <c r="F6735">
        <v>20</v>
      </c>
      <c r="G6735" t="s">
        <v>1</v>
      </c>
      <c r="H6735" t="s">
        <v>17</v>
      </c>
      <c r="I6735" t="s">
        <v>10</v>
      </c>
    </row>
    <row r="6736" spans="1:9">
      <c r="A6736">
        <v>6735</v>
      </c>
      <c r="B6736">
        <v>1383</v>
      </c>
      <c r="C6736">
        <v>6</v>
      </c>
      <c r="D6736">
        <v>90</v>
      </c>
      <c r="E6736" t="s">
        <v>6</v>
      </c>
      <c r="F6736">
        <v>22</v>
      </c>
      <c r="G6736" t="s">
        <v>2</v>
      </c>
      <c r="H6736" t="s">
        <v>18</v>
      </c>
      <c r="I6736" t="s">
        <v>21</v>
      </c>
    </row>
    <row r="6737" spans="1:9">
      <c r="A6737">
        <v>6736</v>
      </c>
      <c r="B6737">
        <v>379</v>
      </c>
      <c r="C6737">
        <v>1</v>
      </c>
      <c r="D6737">
        <v>84</v>
      </c>
      <c r="E6737" t="s">
        <v>5</v>
      </c>
      <c r="F6737">
        <v>19</v>
      </c>
      <c r="G6737" t="s">
        <v>1</v>
      </c>
      <c r="H6737" t="s">
        <v>18</v>
      </c>
      <c r="I6737" t="s">
        <v>8</v>
      </c>
    </row>
    <row r="6738" spans="1:9">
      <c r="A6738">
        <v>6737</v>
      </c>
      <c r="B6738">
        <v>608</v>
      </c>
      <c r="C6738">
        <v>3</v>
      </c>
      <c r="D6738">
        <v>90</v>
      </c>
      <c r="E6738" t="s">
        <v>5</v>
      </c>
      <c r="F6738">
        <v>26</v>
      </c>
      <c r="G6738" t="s">
        <v>1</v>
      </c>
      <c r="H6738" t="s">
        <v>18</v>
      </c>
      <c r="I6738" t="s">
        <v>10</v>
      </c>
    </row>
    <row r="6739" spans="1:9">
      <c r="A6739">
        <v>6738</v>
      </c>
      <c r="B6739">
        <v>591</v>
      </c>
      <c r="C6739">
        <v>5</v>
      </c>
      <c r="D6739">
        <v>90</v>
      </c>
      <c r="E6739" t="s">
        <v>6</v>
      </c>
      <c r="F6739">
        <v>22</v>
      </c>
      <c r="G6739" t="s">
        <v>1</v>
      </c>
      <c r="H6739" t="s">
        <v>18</v>
      </c>
      <c r="I6739" t="s">
        <v>12</v>
      </c>
    </row>
    <row r="6740" spans="1:9">
      <c r="A6740">
        <v>6739</v>
      </c>
      <c r="B6740">
        <v>1077</v>
      </c>
      <c r="C6740">
        <v>5</v>
      </c>
      <c r="D6740">
        <v>135</v>
      </c>
      <c r="E6740" t="s">
        <v>5</v>
      </c>
      <c r="F6740">
        <v>32</v>
      </c>
      <c r="G6740" t="s">
        <v>1</v>
      </c>
      <c r="H6740" t="s">
        <v>18</v>
      </c>
      <c r="I6740" t="s">
        <v>12</v>
      </c>
    </row>
    <row r="6741" spans="1:9">
      <c r="A6741">
        <v>6740</v>
      </c>
      <c r="B6741">
        <v>241</v>
      </c>
      <c r="C6741">
        <v>8</v>
      </c>
      <c r="D6741">
        <v>341</v>
      </c>
      <c r="E6741" t="s">
        <v>5</v>
      </c>
      <c r="F6741">
        <v>31</v>
      </c>
      <c r="G6741" t="s">
        <v>2</v>
      </c>
      <c r="H6741" t="s">
        <v>18</v>
      </c>
      <c r="I6741" t="s">
        <v>23</v>
      </c>
    </row>
    <row r="6742" spans="1:9">
      <c r="A6742">
        <v>6741</v>
      </c>
      <c r="B6742">
        <v>925</v>
      </c>
      <c r="C6742">
        <v>6</v>
      </c>
      <c r="D6742">
        <v>90</v>
      </c>
      <c r="E6742" t="s">
        <v>5</v>
      </c>
      <c r="F6742">
        <v>31</v>
      </c>
      <c r="G6742" t="s">
        <v>2</v>
      </c>
      <c r="H6742" t="s">
        <v>18</v>
      </c>
      <c r="I6742" t="s">
        <v>21</v>
      </c>
    </row>
    <row r="6743" spans="1:9">
      <c r="A6743">
        <v>6742</v>
      </c>
      <c r="B6743">
        <v>139</v>
      </c>
      <c r="C6743">
        <v>2</v>
      </c>
      <c r="D6743">
        <v>174</v>
      </c>
      <c r="E6743" t="s">
        <v>6</v>
      </c>
      <c r="F6743">
        <v>24</v>
      </c>
      <c r="G6743" t="s">
        <v>1</v>
      </c>
      <c r="H6743" t="s">
        <v>18</v>
      </c>
      <c r="I6743" t="s">
        <v>9</v>
      </c>
    </row>
    <row r="6744" spans="1:9">
      <c r="A6744">
        <v>6743</v>
      </c>
      <c r="B6744">
        <v>548</v>
      </c>
      <c r="C6744">
        <v>3</v>
      </c>
      <c r="D6744">
        <v>128</v>
      </c>
      <c r="E6744" t="s">
        <v>6</v>
      </c>
      <c r="F6744">
        <v>29</v>
      </c>
      <c r="G6744" t="s">
        <v>1</v>
      </c>
      <c r="H6744" t="s">
        <v>17</v>
      </c>
      <c r="I6744" t="s">
        <v>10</v>
      </c>
    </row>
    <row r="6745" spans="1:9">
      <c r="A6745">
        <v>6744</v>
      </c>
      <c r="B6745">
        <v>991</v>
      </c>
      <c r="C6745">
        <v>5</v>
      </c>
      <c r="D6745">
        <v>135</v>
      </c>
      <c r="E6745" t="s">
        <v>5</v>
      </c>
      <c r="F6745">
        <v>30</v>
      </c>
      <c r="G6745" t="s">
        <v>1</v>
      </c>
      <c r="H6745" t="s">
        <v>18</v>
      </c>
      <c r="I6745" t="s">
        <v>12</v>
      </c>
    </row>
    <row r="6746" spans="1:9">
      <c r="A6746">
        <v>6745</v>
      </c>
      <c r="B6746">
        <v>420</v>
      </c>
      <c r="C6746">
        <v>8</v>
      </c>
      <c r="D6746">
        <v>324</v>
      </c>
      <c r="E6746" t="s">
        <v>5</v>
      </c>
      <c r="F6746">
        <v>33</v>
      </c>
      <c r="G6746" t="s">
        <v>2</v>
      </c>
      <c r="H6746" t="s">
        <v>17</v>
      </c>
      <c r="I6746" t="s">
        <v>23</v>
      </c>
    </row>
    <row r="6747" spans="1:9">
      <c r="A6747">
        <v>6746</v>
      </c>
      <c r="B6747">
        <v>1756</v>
      </c>
      <c r="C6747">
        <v>1</v>
      </c>
      <c r="D6747">
        <v>144</v>
      </c>
      <c r="E6747" t="s">
        <v>5</v>
      </c>
      <c r="F6747">
        <v>28</v>
      </c>
      <c r="G6747" t="s">
        <v>1</v>
      </c>
      <c r="H6747" t="s">
        <v>18</v>
      </c>
      <c r="I6747" t="s">
        <v>8</v>
      </c>
    </row>
    <row r="6748" spans="1:9">
      <c r="A6748">
        <v>6747</v>
      </c>
      <c r="B6748">
        <v>1793</v>
      </c>
      <c r="C6748">
        <v>8</v>
      </c>
      <c r="D6748">
        <v>169</v>
      </c>
      <c r="E6748" t="s">
        <v>6</v>
      </c>
      <c r="F6748">
        <v>27</v>
      </c>
      <c r="G6748" t="s">
        <v>2</v>
      </c>
      <c r="H6748" t="s">
        <v>18</v>
      </c>
      <c r="I6748" t="s">
        <v>23</v>
      </c>
    </row>
    <row r="6749" spans="1:9">
      <c r="A6749">
        <v>6748</v>
      </c>
      <c r="B6749">
        <v>2021</v>
      </c>
      <c r="C6749">
        <v>3</v>
      </c>
      <c r="D6749">
        <v>202</v>
      </c>
      <c r="E6749" t="s">
        <v>5</v>
      </c>
      <c r="F6749">
        <v>20</v>
      </c>
      <c r="G6749" t="s">
        <v>1</v>
      </c>
      <c r="H6749" t="s">
        <v>17</v>
      </c>
      <c r="I6749" t="s">
        <v>10</v>
      </c>
    </row>
    <row r="6750" spans="1:9">
      <c r="A6750">
        <v>6749</v>
      </c>
      <c r="B6750">
        <v>374</v>
      </c>
      <c r="C6750">
        <v>6</v>
      </c>
      <c r="D6750">
        <v>90</v>
      </c>
      <c r="E6750" t="s">
        <v>6</v>
      </c>
      <c r="F6750">
        <v>34</v>
      </c>
      <c r="G6750" t="s">
        <v>2</v>
      </c>
      <c r="H6750" t="s">
        <v>18</v>
      </c>
      <c r="I6750" t="s">
        <v>21</v>
      </c>
    </row>
    <row r="6751" spans="1:9">
      <c r="A6751">
        <v>6750</v>
      </c>
      <c r="B6751">
        <v>449</v>
      </c>
      <c r="C6751">
        <v>5</v>
      </c>
      <c r="D6751">
        <v>90</v>
      </c>
      <c r="E6751" t="s">
        <v>5</v>
      </c>
      <c r="F6751">
        <v>42</v>
      </c>
      <c r="G6751" t="s">
        <v>1</v>
      </c>
      <c r="H6751" t="s">
        <v>18</v>
      </c>
      <c r="I6751" t="s">
        <v>12</v>
      </c>
    </row>
    <row r="6752" spans="1:9">
      <c r="A6752">
        <v>6751</v>
      </c>
      <c r="B6752">
        <v>920</v>
      </c>
      <c r="C6752">
        <v>5</v>
      </c>
      <c r="D6752">
        <v>128</v>
      </c>
      <c r="E6752" t="s">
        <v>5</v>
      </c>
      <c r="F6752">
        <v>32</v>
      </c>
      <c r="G6752" t="s">
        <v>1</v>
      </c>
      <c r="H6752" t="s">
        <v>17</v>
      </c>
      <c r="I6752" t="s">
        <v>12</v>
      </c>
    </row>
    <row r="6753" spans="1:9">
      <c r="A6753">
        <v>6752</v>
      </c>
      <c r="B6753">
        <v>206</v>
      </c>
      <c r="C6753">
        <v>2</v>
      </c>
      <c r="D6753">
        <v>192</v>
      </c>
      <c r="E6753" t="s">
        <v>5</v>
      </c>
      <c r="F6753">
        <v>28</v>
      </c>
      <c r="G6753" t="s">
        <v>1</v>
      </c>
      <c r="H6753" t="s">
        <v>18</v>
      </c>
      <c r="I6753" t="s">
        <v>9</v>
      </c>
    </row>
    <row r="6754" spans="1:9">
      <c r="A6754">
        <v>6753</v>
      </c>
      <c r="B6754">
        <v>505</v>
      </c>
      <c r="C6754">
        <v>3</v>
      </c>
      <c r="D6754">
        <v>134</v>
      </c>
      <c r="E6754" t="s">
        <v>6</v>
      </c>
      <c r="F6754">
        <v>28</v>
      </c>
      <c r="G6754" t="s">
        <v>1</v>
      </c>
      <c r="H6754" t="s">
        <v>18</v>
      </c>
      <c r="I6754" t="s">
        <v>10</v>
      </c>
    </row>
    <row r="6755" spans="1:9">
      <c r="A6755">
        <v>6754</v>
      </c>
      <c r="B6755">
        <v>972</v>
      </c>
      <c r="C6755">
        <v>3</v>
      </c>
      <c r="D6755">
        <v>167</v>
      </c>
      <c r="E6755" t="s">
        <v>5</v>
      </c>
      <c r="F6755">
        <v>27</v>
      </c>
      <c r="G6755" t="s">
        <v>1</v>
      </c>
      <c r="H6755" t="s">
        <v>18</v>
      </c>
      <c r="I6755" t="s">
        <v>10</v>
      </c>
    </row>
    <row r="6756" spans="1:9">
      <c r="A6756">
        <v>6755</v>
      </c>
      <c r="B6756">
        <v>442</v>
      </c>
      <c r="C6756">
        <v>2</v>
      </c>
      <c r="D6756">
        <v>183</v>
      </c>
      <c r="E6756" t="s">
        <v>5</v>
      </c>
      <c r="F6756">
        <v>20</v>
      </c>
      <c r="G6756" t="s">
        <v>1</v>
      </c>
      <c r="H6756" t="s">
        <v>18</v>
      </c>
      <c r="I6756" t="s">
        <v>9</v>
      </c>
    </row>
    <row r="6757" spans="1:9">
      <c r="A6757">
        <v>6756</v>
      </c>
      <c r="B6757">
        <v>629</v>
      </c>
      <c r="C6757">
        <v>6</v>
      </c>
      <c r="D6757">
        <v>297</v>
      </c>
      <c r="E6757" t="s">
        <v>6</v>
      </c>
      <c r="F6757">
        <v>30</v>
      </c>
      <c r="G6757" t="s">
        <v>2</v>
      </c>
      <c r="H6757" t="s">
        <v>17</v>
      </c>
      <c r="I6757" t="s">
        <v>21</v>
      </c>
    </row>
    <row r="6758" spans="1:9">
      <c r="A6758">
        <v>6757</v>
      </c>
      <c r="B6758">
        <v>687</v>
      </c>
      <c r="C6758">
        <v>9</v>
      </c>
      <c r="D6758">
        <v>171</v>
      </c>
      <c r="E6758" t="s">
        <v>5</v>
      </c>
      <c r="F6758">
        <v>31</v>
      </c>
      <c r="G6758" t="s">
        <v>2</v>
      </c>
      <c r="H6758" t="s">
        <v>17</v>
      </c>
      <c r="I6758" t="s">
        <v>24</v>
      </c>
    </row>
    <row r="6759" spans="1:9">
      <c r="A6759">
        <v>6758</v>
      </c>
      <c r="B6759">
        <v>2064</v>
      </c>
      <c r="C6759">
        <v>4</v>
      </c>
      <c r="D6759">
        <v>115</v>
      </c>
      <c r="E6759" t="s">
        <v>5</v>
      </c>
      <c r="F6759">
        <v>32</v>
      </c>
      <c r="G6759" t="s">
        <v>1</v>
      </c>
      <c r="H6759" t="s">
        <v>17</v>
      </c>
      <c r="I6759" t="s">
        <v>11</v>
      </c>
    </row>
    <row r="6760" spans="1:9">
      <c r="A6760">
        <v>6759</v>
      </c>
      <c r="B6760">
        <v>1667</v>
      </c>
      <c r="C6760">
        <v>2</v>
      </c>
      <c r="D6760">
        <v>133</v>
      </c>
      <c r="E6760" t="s">
        <v>6</v>
      </c>
      <c r="F6760">
        <v>24</v>
      </c>
      <c r="G6760" t="s">
        <v>1</v>
      </c>
      <c r="H6760" t="s">
        <v>17</v>
      </c>
      <c r="I6760" t="s">
        <v>9</v>
      </c>
    </row>
    <row r="6761" spans="1:9">
      <c r="A6761">
        <v>6760</v>
      </c>
      <c r="B6761">
        <v>1853</v>
      </c>
      <c r="C6761">
        <v>1</v>
      </c>
      <c r="D6761">
        <v>90</v>
      </c>
      <c r="E6761" t="s">
        <v>5</v>
      </c>
      <c r="F6761">
        <v>29</v>
      </c>
      <c r="G6761" t="s">
        <v>1</v>
      </c>
      <c r="H6761" t="s">
        <v>18</v>
      </c>
      <c r="I6761" t="s">
        <v>8</v>
      </c>
    </row>
    <row r="6762" spans="1:9">
      <c r="A6762">
        <v>6761</v>
      </c>
      <c r="B6762">
        <v>389</v>
      </c>
      <c r="C6762">
        <v>2</v>
      </c>
      <c r="D6762">
        <v>137</v>
      </c>
      <c r="E6762" t="s">
        <v>5</v>
      </c>
      <c r="F6762">
        <v>24</v>
      </c>
      <c r="G6762" t="s">
        <v>1</v>
      </c>
      <c r="H6762" t="s">
        <v>17</v>
      </c>
      <c r="I6762" t="s">
        <v>9</v>
      </c>
    </row>
    <row r="6763" spans="1:9">
      <c r="A6763">
        <v>6762</v>
      </c>
      <c r="B6763">
        <v>924</v>
      </c>
      <c r="C6763">
        <v>5</v>
      </c>
      <c r="D6763">
        <v>133</v>
      </c>
      <c r="E6763" t="s">
        <v>5</v>
      </c>
      <c r="F6763">
        <v>27</v>
      </c>
      <c r="G6763" t="s">
        <v>1</v>
      </c>
      <c r="H6763" t="s">
        <v>17</v>
      </c>
      <c r="I6763" t="s">
        <v>12</v>
      </c>
    </row>
    <row r="6764" spans="1:9">
      <c r="A6764">
        <v>6763</v>
      </c>
      <c r="B6764">
        <v>225</v>
      </c>
      <c r="C6764">
        <v>6</v>
      </c>
      <c r="D6764">
        <v>90</v>
      </c>
      <c r="E6764" t="s">
        <v>5</v>
      </c>
      <c r="F6764">
        <v>24</v>
      </c>
      <c r="G6764" t="s">
        <v>2</v>
      </c>
      <c r="H6764" t="s">
        <v>18</v>
      </c>
      <c r="I6764" t="s">
        <v>21</v>
      </c>
    </row>
    <row r="6765" spans="1:9">
      <c r="A6765">
        <v>6764</v>
      </c>
      <c r="B6765">
        <v>2044</v>
      </c>
      <c r="C6765">
        <v>1</v>
      </c>
      <c r="D6765">
        <v>157</v>
      </c>
      <c r="E6765" t="s">
        <v>5</v>
      </c>
      <c r="F6765">
        <v>33</v>
      </c>
      <c r="G6765" t="s">
        <v>1</v>
      </c>
      <c r="H6765" t="s">
        <v>18</v>
      </c>
      <c r="I6765" t="s">
        <v>8</v>
      </c>
    </row>
    <row r="6766" spans="1:9">
      <c r="A6766">
        <v>6765</v>
      </c>
      <c r="B6766">
        <v>58</v>
      </c>
      <c r="C6766">
        <v>3</v>
      </c>
      <c r="D6766">
        <v>90</v>
      </c>
      <c r="E6766" t="s">
        <v>6</v>
      </c>
      <c r="F6766">
        <v>33</v>
      </c>
      <c r="G6766" t="s">
        <v>1</v>
      </c>
      <c r="H6766" t="s">
        <v>18</v>
      </c>
      <c r="I6766" t="s">
        <v>10</v>
      </c>
    </row>
    <row r="6767" spans="1:9">
      <c r="A6767">
        <v>6766</v>
      </c>
      <c r="B6767">
        <v>1206</v>
      </c>
      <c r="C6767">
        <v>7</v>
      </c>
      <c r="D6767">
        <v>268</v>
      </c>
      <c r="E6767" t="s">
        <v>6</v>
      </c>
      <c r="F6767">
        <v>29</v>
      </c>
      <c r="G6767" t="s">
        <v>2</v>
      </c>
      <c r="H6767" t="s">
        <v>17</v>
      </c>
      <c r="I6767" t="s">
        <v>22</v>
      </c>
    </row>
    <row r="6768" spans="1:9">
      <c r="A6768">
        <v>6767</v>
      </c>
      <c r="B6768">
        <v>366</v>
      </c>
      <c r="C6768">
        <v>5</v>
      </c>
      <c r="D6768">
        <v>162</v>
      </c>
      <c r="E6768" t="s">
        <v>6</v>
      </c>
      <c r="F6768">
        <v>31</v>
      </c>
      <c r="G6768" t="s">
        <v>1</v>
      </c>
      <c r="H6768" t="s">
        <v>17</v>
      </c>
      <c r="I6768" t="s">
        <v>12</v>
      </c>
    </row>
    <row r="6769" spans="1:9">
      <c r="A6769">
        <v>6768</v>
      </c>
      <c r="B6769">
        <v>554</v>
      </c>
      <c r="C6769">
        <v>2</v>
      </c>
      <c r="D6769">
        <v>90</v>
      </c>
      <c r="E6769" t="s">
        <v>5</v>
      </c>
      <c r="F6769">
        <v>32</v>
      </c>
      <c r="G6769" t="s">
        <v>1</v>
      </c>
      <c r="H6769" t="s">
        <v>18</v>
      </c>
      <c r="I6769" t="s">
        <v>9</v>
      </c>
    </row>
    <row r="6770" spans="1:9">
      <c r="A6770">
        <v>6769</v>
      </c>
      <c r="B6770">
        <v>299</v>
      </c>
      <c r="C6770">
        <v>6</v>
      </c>
      <c r="D6770">
        <v>40</v>
      </c>
      <c r="E6770" t="s">
        <v>6</v>
      </c>
      <c r="F6770">
        <v>21</v>
      </c>
      <c r="G6770" t="s">
        <v>2</v>
      </c>
      <c r="H6770" t="s">
        <v>18</v>
      </c>
      <c r="I6770" t="s">
        <v>21</v>
      </c>
    </row>
    <row r="6771" spans="1:9">
      <c r="A6771">
        <v>6770</v>
      </c>
      <c r="B6771">
        <v>990</v>
      </c>
      <c r="C6771">
        <v>8</v>
      </c>
      <c r="D6771">
        <v>90</v>
      </c>
      <c r="E6771" t="s">
        <v>6</v>
      </c>
      <c r="F6771">
        <v>27</v>
      </c>
      <c r="G6771" t="s">
        <v>2</v>
      </c>
      <c r="H6771" t="s">
        <v>18</v>
      </c>
      <c r="I6771" t="s">
        <v>23</v>
      </c>
    </row>
    <row r="6772" spans="1:9">
      <c r="A6772">
        <v>6771</v>
      </c>
      <c r="B6772">
        <v>611</v>
      </c>
      <c r="C6772">
        <v>9</v>
      </c>
      <c r="D6772">
        <v>40</v>
      </c>
      <c r="E6772" t="s">
        <v>6</v>
      </c>
      <c r="F6772">
        <v>31</v>
      </c>
      <c r="G6772" t="s">
        <v>2</v>
      </c>
      <c r="H6772" t="s">
        <v>18</v>
      </c>
      <c r="I6772" t="s">
        <v>24</v>
      </c>
    </row>
    <row r="6773" spans="1:9">
      <c r="A6773">
        <v>6772</v>
      </c>
      <c r="B6773">
        <v>1185</v>
      </c>
      <c r="C6773">
        <v>1</v>
      </c>
      <c r="D6773">
        <v>229</v>
      </c>
      <c r="E6773" t="s">
        <v>5</v>
      </c>
      <c r="F6773">
        <v>42</v>
      </c>
      <c r="G6773" t="s">
        <v>1</v>
      </c>
      <c r="H6773" t="s">
        <v>18</v>
      </c>
      <c r="I6773" t="s">
        <v>8</v>
      </c>
    </row>
    <row r="6774" spans="1:9">
      <c r="A6774">
        <v>6773</v>
      </c>
      <c r="B6774">
        <v>461</v>
      </c>
      <c r="C6774">
        <v>9</v>
      </c>
      <c r="D6774">
        <v>90</v>
      </c>
      <c r="E6774" t="s">
        <v>6</v>
      </c>
      <c r="F6774">
        <v>31</v>
      </c>
      <c r="G6774" t="s">
        <v>2</v>
      </c>
      <c r="H6774" t="s">
        <v>18</v>
      </c>
      <c r="I6774" t="s">
        <v>24</v>
      </c>
    </row>
    <row r="6775" spans="1:9">
      <c r="A6775">
        <v>6774</v>
      </c>
      <c r="B6775">
        <v>885</v>
      </c>
      <c r="C6775">
        <v>9</v>
      </c>
      <c r="D6775">
        <v>40</v>
      </c>
      <c r="E6775" t="s">
        <v>6</v>
      </c>
      <c r="F6775">
        <v>26</v>
      </c>
      <c r="G6775" t="s">
        <v>2</v>
      </c>
      <c r="H6775" t="s">
        <v>18</v>
      </c>
      <c r="I6775" t="s">
        <v>24</v>
      </c>
    </row>
    <row r="6776" spans="1:9">
      <c r="A6776">
        <v>6775</v>
      </c>
      <c r="B6776">
        <v>1</v>
      </c>
      <c r="C6776">
        <v>9</v>
      </c>
      <c r="D6776">
        <v>90</v>
      </c>
      <c r="E6776" t="s">
        <v>5</v>
      </c>
      <c r="F6776">
        <v>26</v>
      </c>
      <c r="G6776" t="s">
        <v>2</v>
      </c>
      <c r="H6776" t="s">
        <v>18</v>
      </c>
      <c r="I6776" t="s">
        <v>24</v>
      </c>
    </row>
    <row r="6777" spans="1:9">
      <c r="A6777">
        <v>6776</v>
      </c>
      <c r="B6777">
        <v>348</v>
      </c>
      <c r="C6777">
        <v>6</v>
      </c>
      <c r="D6777">
        <v>40</v>
      </c>
      <c r="E6777" t="s">
        <v>6</v>
      </c>
      <c r="F6777">
        <v>36</v>
      </c>
      <c r="G6777" t="s">
        <v>2</v>
      </c>
      <c r="H6777" t="s">
        <v>18</v>
      </c>
      <c r="I6777" t="s">
        <v>21</v>
      </c>
    </row>
    <row r="6778" spans="1:9">
      <c r="A6778">
        <v>6777</v>
      </c>
      <c r="B6778">
        <v>1130</v>
      </c>
      <c r="C6778">
        <v>3</v>
      </c>
      <c r="D6778">
        <v>148</v>
      </c>
      <c r="E6778" t="s">
        <v>5</v>
      </c>
      <c r="F6778">
        <v>33</v>
      </c>
      <c r="G6778" t="s">
        <v>1</v>
      </c>
      <c r="H6778" t="s">
        <v>17</v>
      </c>
      <c r="I6778" t="s">
        <v>10</v>
      </c>
    </row>
    <row r="6779" spans="1:9">
      <c r="A6779">
        <v>6778</v>
      </c>
      <c r="B6779">
        <v>1452</v>
      </c>
      <c r="C6779">
        <v>4</v>
      </c>
      <c r="D6779">
        <v>194</v>
      </c>
      <c r="E6779" t="s">
        <v>5</v>
      </c>
      <c r="F6779">
        <v>20</v>
      </c>
      <c r="G6779" t="s">
        <v>1</v>
      </c>
      <c r="H6779" t="s">
        <v>18</v>
      </c>
      <c r="I6779" t="s">
        <v>11</v>
      </c>
    </row>
    <row r="6780" spans="1:9">
      <c r="A6780">
        <v>6779</v>
      </c>
      <c r="B6780">
        <v>587</v>
      </c>
      <c r="C6780">
        <v>1</v>
      </c>
      <c r="D6780">
        <v>90</v>
      </c>
      <c r="E6780" t="s">
        <v>6</v>
      </c>
      <c r="F6780">
        <v>32</v>
      </c>
      <c r="G6780" t="s">
        <v>1</v>
      </c>
      <c r="H6780" t="s">
        <v>18</v>
      </c>
      <c r="I6780" t="s">
        <v>8</v>
      </c>
    </row>
    <row r="6781" spans="1:9">
      <c r="A6781">
        <v>6780</v>
      </c>
      <c r="B6781">
        <v>659</v>
      </c>
      <c r="C6781">
        <v>8</v>
      </c>
      <c r="D6781">
        <v>151</v>
      </c>
      <c r="E6781" t="s">
        <v>6</v>
      </c>
      <c r="F6781">
        <v>32</v>
      </c>
      <c r="G6781" t="s">
        <v>2</v>
      </c>
      <c r="H6781" t="s">
        <v>18</v>
      </c>
      <c r="I6781" t="s">
        <v>23</v>
      </c>
    </row>
    <row r="6782" spans="1:9">
      <c r="A6782">
        <v>6781</v>
      </c>
      <c r="B6782">
        <v>765</v>
      </c>
      <c r="C6782">
        <v>2</v>
      </c>
      <c r="D6782">
        <v>90</v>
      </c>
      <c r="E6782" t="s">
        <v>6</v>
      </c>
      <c r="F6782">
        <v>23</v>
      </c>
      <c r="G6782" t="s">
        <v>1</v>
      </c>
      <c r="H6782" t="s">
        <v>18</v>
      </c>
      <c r="I6782" t="s">
        <v>9</v>
      </c>
    </row>
    <row r="6783" spans="1:9">
      <c r="A6783">
        <v>6782</v>
      </c>
      <c r="B6783">
        <v>1621</v>
      </c>
      <c r="C6783">
        <v>1</v>
      </c>
      <c r="D6783">
        <v>124</v>
      </c>
      <c r="E6783" t="s">
        <v>5</v>
      </c>
      <c r="F6783">
        <v>29</v>
      </c>
      <c r="G6783" t="s">
        <v>1</v>
      </c>
      <c r="H6783" t="s">
        <v>17</v>
      </c>
      <c r="I6783" t="s">
        <v>8</v>
      </c>
    </row>
    <row r="6784" spans="1:9">
      <c r="A6784">
        <v>6783</v>
      </c>
      <c r="B6784">
        <v>1872</v>
      </c>
      <c r="C6784">
        <v>1</v>
      </c>
      <c r="D6784">
        <v>159</v>
      </c>
      <c r="E6784" t="s">
        <v>6</v>
      </c>
      <c r="F6784">
        <v>27</v>
      </c>
      <c r="G6784" t="s">
        <v>1</v>
      </c>
      <c r="H6784" t="s">
        <v>18</v>
      </c>
      <c r="I6784" t="s">
        <v>8</v>
      </c>
    </row>
    <row r="6785" spans="1:9">
      <c r="A6785">
        <v>6784</v>
      </c>
      <c r="B6785">
        <v>527</v>
      </c>
      <c r="C6785">
        <v>6</v>
      </c>
      <c r="D6785">
        <v>90</v>
      </c>
      <c r="E6785" t="s">
        <v>6</v>
      </c>
      <c r="F6785">
        <v>26</v>
      </c>
      <c r="G6785" t="s">
        <v>2</v>
      </c>
      <c r="H6785" t="s">
        <v>18</v>
      </c>
      <c r="I6785" t="s">
        <v>21</v>
      </c>
    </row>
    <row r="6786" spans="1:9">
      <c r="A6786">
        <v>6785</v>
      </c>
      <c r="B6786">
        <v>580</v>
      </c>
      <c r="C6786">
        <v>1</v>
      </c>
      <c r="D6786">
        <v>83</v>
      </c>
      <c r="E6786" t="s">
        <v>6</v>
      </c>
      <c r="F6786">
        <v>25</v>
      </c>
      <c r="G6786" t="s">
        <v>1</v>
      </c>
      <c r="H6786" t="s">
        <v>17</v>
      </c>
      <c r="I6786" t="s">
        <v>8</v>
      </c>
    </row>
    <row r="6787" spans="1:9">
      <c r="A6787">
        <v>6786</v>
      </c>
      <c r="B6787">
        <v>1255</v>
      </c>
      <c r="C6787">
        <v>8</v>
      </c>
      <c r="D6787">
        <v>40</v>
      </c>
      <c r="E6787" t="s">
        <v>5</v>
      </c>
      <c r="F6787">
        <v>39</v>
      </c>
      <c r="G6787" t="s">
        <v>2</v>
      </c>
      <c r="H6787" t="s">
        <v>18</v>
      </c>
      <c r="I6787" t="s">
        <v>23</v>
      </c>
    </row>
    <row r="6788" spans="1:9">
      <c r="A6788">
        <v>6787</v>
      </c>
      <c r="B6788">
        <v>742</v>
      </c>
      <c r="C6788">
        <v>6</v>
      </c>
      <c r="D6788">
        <v>40</v>
      </c>
      <c r="E6788" t="s">
        <v>6</v>
      </c>
      <c r="F6788">
        <v>25</v>
      </c>
      <c r="G6788" t="s">
        <v>2</v>
      </c>
      <c r="H6788" t="s">
        <v>18</v>
      </c>
      <c r="I6788" t="s">
        <v>21</v>
      </c>
    </row>
    <row r="6789" spans="1:9">
      <c r="A6789">
        <v>6788</v>
      </c>
      <c r="B6789">
        <v>995</v>
      </c>
      <c r="C6789">
        <v>8</v>
      </c>
      <c r="D6789">
        <v>90</v>
      </c>
      <c r="E6789" t="s">
        <v>5</v>
      </c>
      <c r="F6789">
        <v>36</v>
      </c>
      <c r="G6789" t="s">
        <v>2</v>
      </c>
      <c r="H6789" t="s">
        <v>18</v>
      </c>
      <c r="I6789" t="s">
        <v>23</v>
      </c>
    </row>
    <row r="6790" spans="1:9">
      <c r="A6790">
        <v>6789</v>
      </c>
      <c r="B6790">
        <v>1180</v>
      </c>
      <c r="C6790">
        <v>3</v>
      </c>
      <c r="D6790">
        <v>219</v>
      </c>
      <c r="E6790" t="s">
        <v>5</v>
      </c>
      <c r="F6790">
        <v>29</v>
      </c>
      <c r="G6790" t="s">
        <v>1</v>
      </c>
      <c r="H6790" t="s">
        <v>17</v>
      </c>
      <c r="I6790" t="s">
        <v>10</v>
      </c>
    </row>
    <row r="6791" spans="1:9">
      <c r="A6791">
        <v>6790</v>
      </c>
      <c r="B6791">
        <v>570</v>
      </c>
      <c r="C6791">
        <v>5</v>
      </c>
      <c r="D6791">
        <v>181</v>
      </c>
      <c r="E6791" t="s">
        <v>5</v>
      </c>
      <c r="F6791">
        <v>34</v>
      </c>
      <c r="G6791" t="s">
        <v>1</v>
      </c>
      <c r="H6791" t="s">
        <v>18</v>
      </c>
      <c r="I6791" t="s">
        <v>12</v>
      </c>
    </row>
    <row r="6792" spans="1:9">
      <c r="A6792">
        <v>6791</v>
      </c>
      <c r="B6792">
        <v>1447</v>
      </c>
      <c r="C6792">
        <v>6</v>
      </c>
      <c r="D6792">
        <v>243</v>
      </c>
      <c r="E6792" t="s">
        <v>5</v>
      </c>
      <c r="F6792">
        <v>22</v>
      </c>
      <c r="G6792" t="s">
        <v>2</v>
      </c>
      <c r="H6792" t="s">
        <v>18</v>
      </c>
      <c r="I6792" t="s">
        <v>21</v>
      </c>
    </row>
    <row r="6793" spans="1:9">
      <c r="A6793">
        <v>6792</v>
      </c>
      <c r="B6793">
        <v>1150</v>
      </c>
      <c r="C6793">
        <v>4</v>
      </c>
      <c r="D6793">
        <v>90</v>
      </c>
      <c r="E6793" t="s">
        <v>6</v>
      </c>
      <c r="F6793">
        <v>41</v>
      </c>
      <c r="G6793" t="s">
        <v>1</v>
      </c>
      <c r="H6793" t="s">
        <v>18</v>
      </c>
      <c r="I6793" t="s">
        <v>11</v>
      </c>
    </row>
    <row r="6794" spans="1:9">
      <c r="A6794">
        <v>6793</v>
      </c>
      <c r="B6794">
        <v>782</v>
      </c>
      <c r="C6794">
        <v>5</v>
      </c>
      <c r="D6794">
        <v>89</v>
      </c>
      <c r="E6794" t="s">
        <v>5</v>
      </c>
      <c r="F6794">
        <v>19</v>
      </c>
      <c r="G6794" t="s">
        <v>1</v>
      </c>
      <c r="H6794" t="s">
        <v>18</v>
      </c>
      <c r="I6794" t="s">
        <v>12</v>
      </c>
    </row>
    <row r="6795" spans="1:9">
      <c r="A6795">
        <v>6794</v>
      </c>
      <c r="B6795">
        <v>921</v>
      </c>
      <c r="C6795">
        <v>2</v>
      </c>
      <c r="D6795">
        <v>198</v>
      </c>
      <c r="E6795" t="s">
        <v>5</v>
      </c>
      <c r="F6795">
        <v>33</v>
      </c>
      <c r="G6795" t="s">
        <v>1</v>
      </c>
      <c r="H6795" t="s">
        <v>18</v>
      </c>
      <c r="I6795" t="s">
        <v>9</v>
      </c>
    </row>
    <row r="6796" spans="1:9">
      <c r="A6796">
        <v>6795</v>
      </c>
      <c r="B6796">
        <v>592</v>
      </c>
      <c r="C6796">
        <v>1</v>
      </c>
      <c r="D6796">
        <v>220</v>
      </c>
      <c r="E6796" t="s">
        <v>6</v>
      </c>
      <c r="F6796">
        <v>29</v>
      </c>
      <c r="G6796" t="s">
        <v>1</v>
      </c>
      <c r="H6796" t="s">
        <v>18</v>
      </c>
      <c r="I6796" t="s">
        <v>8</v>
      </c>
    </row>
    <row r="6797" spans="1:9">
      <c r="A6797">
        <v>6796</v>
      </c>
      <c r="B6797">
        <v>195</v>
      </c>
      <c r="C6797">
        <v>7</v>
      </c>
      <c r="D6797">
        <v>40</v>
      </c>
      <c r="E6797" t="s">
        <v>5</v>
      </c>
      <c r="F6797">
        <v>35</v>
      </c>
      <c r="G6797" t="s">
        <v>2</v>
      </c>
      <c r="H6797" t="s">
        <v>18</v>
      </c>
      <c r="I6797" t="s">
        <v>22</v>
      </c>
    </row>
    <row r="6798" spans="1:9">
      <c r="A6798">
        <v>6797</v>
      </c>
      <c r="B6798">
        <v>660</v>
      </c>
      <c r="C6798">
        <v>7</v>
      </c>
      <c r="D6798">
        <v>40</v>
      </c>
      <c r="E6798" t="s">
        <v>5</v>
      </c>
      <c r="F6798">
        <v>27</v>
      </c>
      <c r="G6798" t="s">
        <v>2</v>
      </c>
      <c r="H6798" t="s">
        <v>18</v>
      </c>
      <c r="I6798" t="s">
        <v>22</v>
      </c>
    </row>
    <row r="6799" spans="1:9">
      <c r="A6799">
        <v>6798</v>
      </c>
      <c r="B6799">
        <v>239</v>
      </c>
      <c r="C6799">
        <v>1</v>
      </c>
      <c r="D6799">
        <v>90</v>
      </c>
      <c r="E6799" t="s">
        <v>5</v>
      </c>
      <c r="F6799">
        <v>27</v>
      </c>
      <c r="G6799" t="s">
        <v>1</v>
      </c>
      <c r="H6799" t="s">
        <v>18</v>
      </c>
      <c r="I6799" t="s">
        <v>8</v>
      </c>
    </row>
    <row r="6800" spans="1:9">
      <c r="A6800">
        <v>6799</v>
      </c>
      <c r="B6800">
        <v>1914</v>
      </c>
      <c r="C6800">
        <v>3</v>
      </c>
      <c r="D6800">
        <v>197</v>
      </c>
      <c r="E6800" t="s">
        <v>5</v>
      </c>
      <c r="F6800">
        <v>18</v>
      </c>
      <c r="G6800" t="s">
        <v>1</v>
      </c>
      <c r="H6800" t="s">
        <v>18</v>
      </c>
      <c r="I6800" t="s">
        <v>10</v>
      </c>
    </row>
    <row r="6801" spans="1:9">
      <c r="A6801">
        <v>6800</v>
      </c>
      <c r="B6801">
        <v>284</v>
      </c>
      <c r="C6801">
        <v>4</v>
      </c>
      <c r="D6801">
        <v>130</v>
      </c>
      <c r="E6801" t="s">
        <v>6</v>
      </c>
      <c r="F6801">
        <v>35</v>
      </c>
      <c r="G6801" t="s">
        <v>1</v>
      </c>
      <c r="H6801" t="s">
        <v>18</v>
      </c>
      <c r="I6801" t="s">
        <v>11</v>
      </c>
    </row>
    <row r="6802" spans="1:9">
      <c r="A6802">
        <v>6801</v>
      </c>
      <c r="B6802">
        <v>1221</v>
      </c>
      <c r="C6802">
        <v>6</v>
      </c>
      <c r="D6802">
        <v>159</v>
      </c>
      <c r="E6802" t="s">
        <v>5</v>
      </c>
      <c r="F6802">
        <v>30</v>
      </c>
      <c r="G6802" t="s">
        <v>2</v>
      </c>
      <c r="H6802" t="s">
        <v>18</v>
      </c>
      <c r="I6802" t="s">
        <v>21</v>
      </c>
    </row>
    <row r="6803" spans="1:9">
      <c r="A6803">
        <v>6802</v>
      </c>
      <c r="B6803">
        <v>592</v>
      </c>
      <c r="C6803">
        <v>4</v>
      </c>
      <c r="D6803">
        <v>188</v>
      </c>
      <c r="E6803" t="s">
        <v>6</v>
      </c>
      <c r="F6803">
        <v>29</v>
      </c>
      <c r="G6803" t="s">
        <v>1</v>
      </c>
      <c r="H6803" t="s">
        <v>17</v>
      </c>
      <c r="I6803" t="s">
        <v>11</v>
      </c>
    </row>
    <row r="6804" spans="1:9">
      <c r="A6804">
        <v>6803</v>
      </c>
      <c r="B6804">
        <v>740</v>
      </c>
      <c r="C6804">
        <v>1</v>
      </c>
      <c r="D6804">
        <v>138</v>
      </c>
      <c r="E6804" t="s">
        <v>6</v>
      </c>
      <c r="F6804">
        <v>31</v>
      </c>
      <c r="G6804" t="s">
        <v>1</v>
      </c>
      <c r="H6804" t="s">
        <v>17</v>
      </c>
      <c r="I6804" t="s">
        <v>8</v>
      </c>
    </row>
    <row r="6805" spans="1:9">
      <c r="A6805">
        <v>6804</v>
      </c>
      <c r="B6805">
        <v>1214</v>
      </c>
      <c r="C6805">
        <v>5</v>
      </c>
      <c r="D6805">
        <v>186</v>
      </c>
      <c r="E6805" t="s">
        <v>6</v>
      </c>
      <c r="F6805">
        <v>28</v>
      </c>
      <c r="G6805" t="s">
        <v>1</v>
      </c>
      <c r="H6805" t="s">
        <v>18</v>
      </c>
      <c r="I6805" t="s">
        <v>12</v>
      </c>
    </row>
    <row r="6806" spans="1:9">
      <c r="A6806">
        <v>6805</v>
      </c>
      <c r="B6806">
        <v>1144</v>
      </c>
      <c r="C6806">
        <v>9</v>
      </c>
      <c r="D6806">
        <v>90</v>
      </c>
      <c r="E6806" t="s">
        <v>5</v>
      </c>
      <c r="F6806">
        <v>26</v>
      </c>
      <c r="G6806" t="s">
        <v>2</v>
      </c>
      <c r="H6806" t="s">
        <v>18</v>
      </c>
      <c r="I6806" t="s">
        <v>24</v>
      </c>
    </row>
    <row r="6807" spans="1:9">
      <c r="A6807">
        <v>6806</v>
      </c>
      <c r="B6807">
        <v>224</v>
      </c>
      <c r="C6807">
        <v>5</v>
      </c>
      <c r="D6807">
        <v>217</v>
      </c>
      <c r="E6807" t="s">
        <v>5</v>
      </c>
      <c r="F6807">
        <v>21</v>
      </c>
      <c r="G6807" t="s">
        <v>1</v>
      </c>
      <c r="H6807" t="s">
        <v>17</v>
      </c>
      <c r="I6807" t="s">
        <v>12</v>
      </c>
    </row>
    <row r="6808" spans="1:9">
      <c r="A6808">
        <v>6807</v>
      </c>
      <c r="B6808">
        <v>318</v>
      </c>
      <c r="C6808">
        <v>4</v>
      </c>
      <c r="D6808">
        <v>159</v>
      </c>
      <c r="E6808" t="s">
        <v>6</v>
      </c>
      <c r="F6808">
        <v>25</v>
      </c>
      <c r="G6808" t="s">
        <v>1</v>
      </c>
      <c r="H6808" t="s">
        <v>18</v>
      </c>
      <c r="I6808" t="s">
        <v>11</v>
      </c>
    </row>
    <row r="6809" spans="1:9">
      <c r="A6809">
        <v>6808</v>
      </c>
      <c r="B6809">
        <v>1840</v>
      </c>
      <c r="C6809">
        <v>5</v>
      </c>
      <c r="D6809">
        <v>122</v>
      </c>
      <c r="E6809" t="s">
        <v>5</v>
      </c>
      <c r="F6809">
        <v>29</v>
      </c>
      <c r="G6809" t="s">
        <v>1</v>
      </c>
      <c r="H6809" t="s">
        <v>17</v>
      </c>
      <c r="I6809" t="s">
        <v>12</v>
      </c>
    </row>
    <row r="6810" spans="1:9">
      <c r="A6810">
        <v>6809</v>
      </c>
      <c r="B6810">
        <v>1646</v>
      </c>
      <c r="C6810">
        <v>5</v>
      </c>
      <c r="D6810">
        <v>233</v>
      </c>
      <c r="E6810" t="s">
        <v>5</v>
      </c>
      <c r="F6810">
        <v>29</v>
      </c>
      <c r="G6810" t="s">
        <v>1</v>
      </c>
      <c r="H6810" t="s">
        <v>18</v>
      </c>
      <c r="I6810" t="s">
        <v>12</v>
      </c>
    </row>
    <row r="6811" spans="1:9">
      <c r="A6811">
        <v>6810</v>
      </c>
      <c r="B6811">
        <v>93</v>
      </c>
      <c r="C6811">
        <v>8</v>
      </c>
      <c r="D6811">
        <v>40</v>
      </c>
      <c r="E6811" t="s">
        <v>5</v>
      </c>
      <c r="F6811">
        <v>25</v>
      </c>
      <c r="G6811" t="s">
        <v>2</v>
      </c>
      <c r="H6811" t="s">
        <v>18</v>
      </c>
      <c r="I6811" t="s">
        <v>23</v>
      </c>
    </row>
    <row r="6812" spans="1:9">
      <c r="A6812">
        <v>6811</v>
      </c>
      <c r="B6812">
        <v>325</v>
      </c>
      <c r="C6812">
        <v>8</v>
      </c>
      <c r="D6812">
        <v>40</v>
      </c>
      <c r="E6812" t="s">
        <v>5</v>
      </c>
      <c r="F6812">
        <v>19</v>
      </c>
      <c r="G6812" t="s">
        <v>2</v>
      </c>
      <c r="H6812" t="s">
        <v>18</v>
      </c>
      <c r="I6812" t="s">
        <v>23</v>
      </c>
    </row>
    <row r="6813" spans="1:9">
      <c r="A6813">
        <v>6812</v>
      </c>
      <c r="B6813">
        <v>1524</v>
      </c>
      <c r="C6813">
        <v>8</v>
      </c>
      <c r="D6813">
        <v>40</v>
      </c>
      <c r="E6813" t="s">
        <v>6</v>
      </c>
      <c r="F6813">
        <v>31</v>
      </c>
      <c r="G6813" t="s">
        <v>2</v>
      </c>
      <c r="H6813" t="s">
        <v>18</v>
      </c>
      <c r="I6813" t="s">
        <v>23</v>
      </c>
    </row>
    <row r="6814" spans="1:9">
      <c r="A6814">
        <v>6813</v>
      </c>
      <c r="B6814">
        <v>12</v>
      </c>
      <c r="C6814">
        <v>7</v>
      </c>
      <c r="D6814">
        <v>40</v>
      </c>
      <c r="E6814" t="s">
        <v>5</v>
      </c>
      <c r="F6814">
        <v>35</v>
      </c>
      <c r="G6814" t="s">
        <v>2</v>
      </c>
      <c r="H6814" t="s">
        <v>18</v>
      </c>
      <c r="I6814" t="s">
        <v>22</v>
      </c>
    </row>
    <row r="6815" spans="1:9">
      <c r="A6815">
        <v>6814</v>
      </c>
      <c r="B6815">
        <v>914</v>
      </c>
      <c r="C6815">
        <v>7</v>
      </c>
      <c r="D6815">
        <v>40</v>
      </c>
      <c r="E6815" t="s">
        <v>6</v>
      </c>
      <c r="F6815">
        <v>28</v>
      </c>
      <c r="G6815" t="s">
        <v>2</v>
      </c>
      <c r="H6815" t="s">
        <v>18</v>
      </c>
      <c r="I6815" t="s">
        <v>22</v>
      </c>
    </row>
    <row r="6816" spans="1:9">
      <c r="A6816">
        <v>6815</v>
      </c>
      <c r="B6816">
        <v>1199</v>
      </c>
      <c r="C6816">
        <v>1</v>
      </c>
      <c r="D6816">
        <v>236</v>
      </c>
      <c r="E6816" t="s">
        <v>5</v>
      </c>
      <c r="F6816">
        <v>25</v>
      </c>
      <c r="G6816" t="s">
        <v>1</v>
      </c>
      <c r="H6816" t="s">
        <v>17</v>
      </c>
      <c r="I6816" t="s">
        <v>8</v>
      </c>
    </row>
    <row r="6817" spans="1:9">
      <c r="A6817">
        <v>6816</v>
      </c>
      <c r="B6817">
        <v>1364</v>
      </c>
      <c r="C6817">
        <v>3</v>
      </c>
      <c r="D6817">
        <v>238</v>
      </c>
      <c r="E6817" t="s">
        <v>5</v>
      </c>
      <c r="F6817">
        <v>40</v>
      </c>
      <c r="G6817" t="s">
        <v>1</v>
      </c>
      <c r="H6817" t="s">
        <v>18</v>
      </c>
      <c r="I6817" t="s">
        <v>10</v>
      </c>
    </row>
    <row r="6818" spans="1:9">
      <c r="A6818">
        <v>6817</v>
      </c>
      <c r="B6818">
        <v>1538</v>
      </c>
      <c r="C6818">
        <v>6</v>
      </c>
      <c r="D6818">
        <v>40</v>
      </c>
      <c r="E6818" t="s">
        <v>6</v>
      </c>
      <c r="F6818">
        <v>20</v>
      </c>
      <c r="G6818" t="s">
        <v>2</v>
      </c>
      <c r="H6818" t="s">
        <v>18</v>
      </c>
      <c r="I6818" t="s">
        <v>21</v>
      </c>
    </row>
    <row r="6819" spans="1:9">
      <c r="A6819">
        <v>6818</v>
      </c>
      <c r="B6819">
        <v>549</v>
      </c>
      <c r="C6819">
        <v>7</v>
      </c>
      <c r="D6819">
        <v>40</v>
      </c>
      <c r="E6819" t="s">
        <v>6</v>
      </c>
      <c r="F6819">
        <v>34</v>
      </c>
      <c r="G6819" t="s">
        <v>2</v>
      </c>
      <c r="H6819" t="s">
        <v>18</v>
      </c>
      <c r="I6819" t="s">
        <v>22</v>
      </c>
    </row>
    <row r="6820" spans="1:9">
      <c r="A6820">
        <v>6819</v>
      </c>
      <c r="B6820">
        <v>2084</v>
      </c>
      <c r="C6820">
        <v>6</v>
      </c>
      <c r="D6820">
        <v>90</v>
      </c>
      <c r="E6820" t="s">
        <v>5</v>
      </c>
      <c r="F6820">
        <v>28</v>
      </c>
      <c r="G6820" t="s">
        <v>2</v>
      </c>
      <c r="H6820" t="s">
        <v>18</v>
      </c>
      <c r="I6820" t="s">
        <v>21</v>
      </c>
    </row>
    <row r="6821" spans="1:9">
      <c r="A6821">
        <v>6820</v>
      </c>
      <c r="B6821">
        <v>96</v>
      </c>
      <c r="C6821">
        <v>2</v>
      </c>
      <c r="D6821">
        <v>216</v>
      </c>
      <c r="E6821" t="s">
        <v>5</v>
      </c>
      <c r="F6821">
        <v>24</v>
      </c>
      <c r="G6821" t="s">
        <v>1</v>
      </c>
      <c r="H6821" t="s">
        <v>17</v>
      </c>
      <c r="I6821" t="s">
        <v>9</v>
      </c>
    </row>
    <row r="6822" spans="1:9">
      <c r="A6822">
        <v>6821</v>
      </c>
      <c r="B6822">
        <v>526</v>
      </c>
      <c r="C6822">
        <v>2</v>
      </c>
      <c r="D6822">
        <v>189</v>
      </c>
      <c r="E6822" t="s">
        <v>6</v>
      </c>
      <c r="F6822">
        <v>29</v>
      </c>
      <c r="G6822" t="s">
        <v>1</v>
      </c>
      <c r="H6822" t="s">
        <v>18</v>
      </c>
      <c r="I6822" t="s">
        <v>9</v>
      </c>
    </row>
    <row r="6823" spans="1:9">
      <c r="A6823">
        <v>6822</v>
      </c>
      <c r="B6823">
        <v>1072</v>
      </c>
      <c r="C6823">
        <v>1</v>
      </c>
      <c r="D6823">
        <v>145</v>
      </c>
      <c r="E6823" t="s">
        <v>6</v>
      </c>
      <c r="F6823">
        <v>34</v>
      </c>
      <c r="G6823" t="s">
        <v>1</v>
      </c>
      <c r="H6823" t="s">
        <v>17</v>
      </c>
      <c r="I6823" t="s">
        <v>8</v>
      </c>
    </row>
    <row r="6824" spans="1:9">
      <c r="A6824">
        <v>6823</v>
      </c>
      <c r="B6824">
        <v>1084</v>
      </c>
      <c r="C6824">
        <v>4</v>
      </c>
      <c r="D6824">
        <v>227</v>
      </c>
      <c r="E6824" t="s">
        <v>6</v>
      </c>
      <c r="F6824">
        <v>28</v>
      </c>
      <c r="G6824" t="s">
        <v>1</v>
      </c>
      <c r="H6824" t="s">
        <v>17</v>
      </c>
      <c r="I6824" t="s">
        <v>11</v>
      </c>
    </row>
    <row r="6825" spans="1:9">
      <c r="A6825">
        <v>6824</v>
      </c>
      <c r="B6825">
        <v>796</v>
      </c>
      <c r="C6825">
        <v>4</v>
      </c>
      <c r="D6825">
        <v>90</v>
      </c>
      <c r="E6825" t="s">
        <v>6</v>
      </c>
      <c r="F6825">
        <v>35</v>
      </c>
      <c r="G6825" t="s">
        <v>1</v>
      </c>
      <c r="H6825" t="s">
        <v>18</v>
      </c>
      <c r="I6825" t="s">
        <v>11</v>
      </c>
    </row>
    <row r="6826" spans="1:9">
      <c r="A6826">
        <v>6825</v>
      </c>
      <c r="B6826">
        <v>805</v>
      </c>
      <c r="C6826">
        <v>8</v>
      </c>
      <c r="D6826">
        <v>40</v>
      </c>
      <c r="E6826" t="s">
        <v>6</v>
      </c>
      <c r="F6826">
        <v>27</v>
      </c>
      <c r="G6826" t="s">
        <v>2</v>
      </c>
      <c r="H6826" t="s">
        <v>18</v>
      </c>
      <c r="I6826" t="s">
        <v>23</v>
      </c>
    </row>
    <row r="6827" spans="1:9">
      <c r="A6827">
        <v>6826</v>
      </c>
      <c r="B6827">
        <v>1696</v>
      </c>
      <c r="C6827">
        <v>8</v>
      </c>
      <c r="D6827">
        <v>40</v>
      </c>
      <c r="E6827" t="s">
        <v>5</v>
      </c>
      <c r="F6827">
        <v>37</v>
      </c>
      <c r="G6827" t="s">
        <v>2</v>
      </c>
      <c r="H6827" t="s">
        <v>18</v>
      </c>
      <c r="I6827" t="s">
        <v>23</v>
      </c>
    </row>
    <row r="6828" spans="1:9">
      <c r="A6828">
        <v>6827</v>
      </c>
      <c r="B6828">
        <v>1155</v>
      </c>
      <c r="C6828">
        <v>3</v>
      </c>
      <c r="D6828">
        <v>184</v>
      </c>
      <c r="E6828" t="s">
        <v>6</v>
      </c>
      <c r="F6828">
        <v>34</v>
      </c>
      <c r="G6828" t="s">
        <v>1</v>
      </c>
      <c r="H6828" t="s">
        <v>18</v>
      </c>
      <c r="I6828" t="s">
        <v>10</v>
      </c>
    </row>
    <row r="6829" spans="1:9">
      <c r="A6829">
        <v>6828</v>
      </c>
      <c r="B6829">
        <v>407</v>
      </c>
      <c r="C6829">
        <v>4</v>
      </c>
      <c r="D6829">
        <v>232</v>
      </c>
      <c r="E6829" t="s">
        <v>5</v>
      </c>
      <c r="F6829">
        <v>43</v>
      </c>
      <c r="G6829" t="s">
        <v>1</v>
      </c>
      <c r="H6829" t="s">
        <v>18</v>
      </c>
      <c r="I6829" t="s">
        <v>11</v>
      </c>
    </row>
    <row r="6830" spans="1:9">
      <c r="A6830">
        <v>6829</v>
      </c>
      <c r="B6830">
        <v>750</v>
      </c>
      <c r="C6830">
        <v>3</v>
      </c>
      <c r="D6830">
        <v>81</v>
      </c>
      <c r="E6830" t="s">
        <v>5</v>
      </c>
      <c r="F6830">
        <v>27</v>
      </c>
      <c r="G6830" t="s">
        <v>1</v>
      </c>
      <c r="H6830" t="s">
        <v>18</v>
      </c>
      <c r="I6830" t="s">
        <v>10</v>
      </c>
    </row>
    <row r="6831" spans="1:9">
      <c r="A6831">
        <v>6830</v>
      </c>
      <c r="B6831">
        <v>1987</v>
      </c>
      <c r="C6831">
        <v>1</v>
      </c>
      <c r="D6831">
        <v>85</v>
      </c>
      <c r="E6831" t="s">
        <v>6</v>
      </c>
      <c r="F6831">
        <v>37</v>
      </c>
      <c r="G6831" t="s">
        <v>1</v>
      </c>
      <c r="H6831" t="s">
        <v>18</v>
      </c>
      <c r="I6831" t="s">
        <v>8</v>
      </c>
    </row>
    <row r="6832" spans="1:9">
      <c r="A6832">
        <v>6831</v>
      </c>
      <c r="B6832">
        <v>1912</v>
      </c>
      <c r="C6832">
        <v>1</v>
      </c>
      <c r="D6832">
        <v>192</v>
      </c>
      <c r="E6832" t="s">
        <v>6</v>
      </c>
      <c r="F6832">
        <v>27</v>
      </c>
      <c r="G6832" t="s">
        <v>1</v>
      </c>
      <c r="H6832" t="s">
        <v>18</v>
      </c>
      <c r="I6832" t="s">
        <v>8</v>
      </c>
    </row>
    <row r="6833" spans="1:9">
      <c r="A6833">
        <v>6832</v>
      </c>
      <c r="B6833">
        <v>204</v>
      </c>
      <c r="C6833">
        <v>4</v>
      </c>
      <c r="D6833">
        <v>132</v>
      </c>
      <c r="E6833" t="s">
        <v>5</v>
      </c>
      <c r="F6833">
        <v>35</v>
      </c>
      <c r="G6833" t="s">
        <v>1</v>
      </c>
      <c r="H6833" t="s">
        <v>18</v>
      </c>
      <c r="I6833" t="s">
        <v>11</v>
      </c>
    </row>
    <row r="6834" spans="1:9">
      <c r="A6834">
        <v>6833</v>
      </c>
      <c r="B6834">
        <v>1424</v>
      </c>
      <c r="C6834">
        <v>3</v>
      </c>
      <c r="D6834">
        <v>154</v>
      </c>
      <c r="E6834" t="s">
        <v>5</v>
      </c>
      <c r="F6834">
        <v>27</v>
      </c>
      <c r="G6834" t="s">
        <v>1</v>
      </c>
      <c r="H6834" t="s">
        <v>18</v>
      </c>
      <c r="I6834" t="s">
        <v>10</v>
      </c>
    </row>
    <row r="6835" spans="1:9">
      <c r="A6835">
        <v>6834</v>
      </c>
      <c r="B6835">
        <v>858</v>
      </c>
      <c r="C6835">
        <v>4</v>
      </c>
      <c r="D6835">
        <v>161</v>
      </c>
      <c r="E6835" t="s">
        <v>5</v>
      </c>
      <c r="F6835">
        <v>34</v>
      </c>
      <c r="G6835" t="s">
        <v>1</v>
      </c>
      <c r="H6835" t="s">
        <v>18</v>
      </c>
      <c r="I6835" t="s">
        <v>11</v>
      </c>
    </row>
    <row r="6836" spans="1:9">
      <c r="A6836">
        <v>6835</v>
      </c>
      <c r="B6836">
        <v>1909</v>
      </c>
      <c r="C6836">
        <v>4</v>
      </c>
      <c r="D6836">
        <v>90</v>
      </c>
      <c r="E6836" t="s">
        <v>6</v>
      </c>
      <c r="F6836">
        <v>24</v>
      </c>
      <c r="G6836" t="s">
        <v>1</v>
      </c>
      <c r="H6836" t="s">
        <v>18</v>
      </c>
      <c r="I6836" t="s">
        <v>11</v>
      </c>
    </row>
    <row r="6837" spans="1:9">
      <c r="A6837">
        <v>6836</v>
      </c>
      <c r="B6837">
        <v>1463</v>
      </c>
      <c r="C6837">
        <v>3</v>
      </c>
      <c r="D6837">
        <v>144</v>
      </c>
      <c r="E6837" t="s">
        <v>6</v>
      </c>
      <c r="F6837">
        <v>24</v>
      </c>
      <c r="G6837" t="s">
        <v>1</v>
      </c>
      <c r="H6837" t="s">
        <v>18</v>
      </c>
      <c r="I6837" t="s">
        <v>10</v>
      </c>
    </row>
    <row r="6838" spans="1:9">
      <c r="A6838">
        <v>6837</v>
      </c>
      <c r="B6838">
        <v>1500</v>
      </c>
      <c r="C6838">
        <v>1</v>
      </c>
      <c r="D6838">
        <v>96</v>
      </c>
      <c r="E6838" t="s">
        <v>6</v>
      </c>
      <c r="F6838">
        <v>22</v>
      </c>
      <c r="G6838" t="s">
        <v>1</v>
      </c>
      <c r="H6838" t="s">
        <v>18</v>
      </c>
      <c r="I6838" t="s">
        <v>8</v>
      </c>
    </row>
    <row r="6839" spans="1:9">
      <c r="A6839">
        <v>6838</v>
      </c>
      <c r="B6839">
        <v>772</v>
      </c>
      <c r="C6839">
        <v>3</v>
      </c>
      <c r="D6839">
        <v>234</v>
      </c>
      <c r="E6839" t="s">
        <v>6</v>
      </c>
      <c r="F6839">
        <v>23</v>
      </c>
      <c r="G6839" t="s">
        <v>1</v>
      </c>
      <c r="H6839" t="s">
        <v>17</v>
      </c>
      <c r="I6839" t="s">
        <v>10</v>
      </c>
    </row>
    <row r="6840" spans="1:9">
      <c r="A6840">
        <v>6839</v>
      </c>
      <c r="B6840">
        <v>1399</v>
      </c>
      <c r="C6840">
        <v>3</v>
      </c>
      <c r="D6840">
        <v>90</v>
      </c>
      <c r="E6840" t="s">
        <v>6</v>
      </c>
      <c r="F6840">
        <v>33</v>
      </c>
      <c r="G6840" t="s">
        <v>1</v>
      </c>
      <c r="H6840" t="s">
        <v>18</v>
      </c>
      <c r="I6840" t="s">
        <v>10</v>
      </c>
    </row>
    <row r="6841" spans="1:9">
      <c r="A6841">
        <v>6840</v>
      </c>
      <c r="B6841">
        <v>582</v>
      </c>
      <c r="C6841">
        <v>4</v>
      </c>
      <c r="D6841">
        <v>89</v>
      </c>
      <c r="E6841" t="s">
        <v>6</v>
      </c>
      <c r="F6841">
        <v>18</v>
      </c>
      <c r="G6841" t="s">
        <v>1</v>
      </c>
      <c r="H6841" t="s">
        <v>18</v>
      </c>
      <c r="I6841" t="s">
        <v>11</v>
      </c>
    </row>
    <row r="6842" spans="1:9">
      <c r="A6842">
        <v>6841</v>
      </c>
      <c r="B6842">
        <v>843</v>
      </c>
      <c r="C6842">
        <v>4</v>
      </c>
      <c r="D6842">
        <v>230</v>
      </c>
      <c r="E6842" t="s">
        <v>5</v>
      </c>
      <c r="F6842">
        <v>27</v>
      </c>
      <c r="G6842" t="s">
        <v>1</v>
      </c>
      <c r="H6842" t="s">
        <v>17</v>
      </c>
      <c r="I6842" t="s">
        <v>11</v>
      </c>
    </row>
    <row r="6843" spans="1:9">
      <c r="A6843">
        <v>6842</v>
      </c>
      <c r="B6843">
        <v>1696</v>
      </c>
      <c r="C6843">
        <v>4</v>
      </c>
      <c r="D6843">
        <v>160</v>
      </c>
      <c r="E6843" t="s">
        <v>5</v>
      </c>
      <c r="F6843">
        <v>37</v>
      </c>
      <c r="G6843" t="s">
        <v>1</v>
      </c>
      <c r="H6843" t="s">
        <v>18</v>
      </c>
      <c r="I6843" t="s">
        <v>11</v>
      </c>
    </row>
    <row r="6844" spans="1:9">
      <c r="A6844">
        <v>6843</v>
      </c>
      <c r="B6844">
        <v>844</v>
      </c>
      <c r="C6844">
        <v>4</v>
      </c>
      <c r="D6844">
        <v>114</v>
      </c>
      <c r="E6844" t="s">
        <v>6</v>
      </c>
      <c r="F6844">
        <v>18</v>
      </c>
      <c r="G6844" t="s">
        <v>1</v>
      </c>
      <c r="H6844" t="s">
        <v>17</v>
      </c>
      <c r="I6844" t="s">
        <v>11</v>
      </c>
    </row>
    <row r="6845" spans="1:9">
      <c r="A6845">
        <v>6844</v>
      </c>
      <c r="B6845">
        <v>825</v>
      </c>
      <c r="C6845">
        <v>6</v>
      </c>
      <c r="D6845">
        <v>40</v>
      </c>
      <c r="E6845" t="s">
        <v>6</v>
      </c>
      <c r="F6845">
        <v>34</v>
      </c>
      <c r="G6845" t="s">
        <v>2</v>
      </c>
      <c r="H6845" t="s">
        <v>18</v>
      </c>
      <c r="I6845" t="s">
        <v>21</v>
      </c>
    </row>
    <row r="6846" spans="1:9">
      <c r="A6846">
        <v>6845</v>
      </c>
      <c r="B6846">
        <v>80</v>
      </c>
      <c r="C6846">
        <v>1</v>
      </c>
      <c r="D6846">
        <v>109</v>
      </c>
      <c r="E6846" t="s">
        <v>5</v>
      </c>
      <c r="F6846">
        <v>26</v>
      </c>
      <c r="G6846" t="s">
        <v>1</v>
      </c>
      <c r="H6846" t="s">
        <v>18</v>
      </c>
      <c r="I6846" t="s">
        <v>8</v>
      </c>
    </row>
    <row r="6847" spans="1:9">
      <c r="A6847">
        <v>6846</v>
      </c>
      <c r="B6847">
        <v>469</v>
      </c>
      <c r="C6847">
        <v>8</v>
      </c>
      <c r="D6847">
        <v>40</v>
      </c>
      <c r="E6847" t="s">
        <v>6</v>
      </c>
      <c r="F6847">
        <v>26</v>
      </c>
      <c r="G6847" t="s">
        <v>2</v>
      </c>
      <c r="H6847" t="s">
        <v>18</v>
      </c>
      <c r="I6847" t="s">
        <v>23</v>
      </c>
    </row>
    <row r="6848" spans="1:9">
      <c r="A6848">
        <v>6847</v>
      </c>
      <c r="B6848">
        <v>2018</v>
      </c>
      <c r="C6848">
        <v>3</v>
      </c>
      <c r="D6848">
        <v>177</v>
      </c>
      <c r="E6848" t="s">
        <v>6</v>
      </c>
      <c r="F6848">
        <v>41</v>
      </c>
      <c r="G6848" t="s">
        <v>1</v>
      </c>
      <c r="H6848" t="s">
        <v>18</v>
      </c>
      <c r="I6848" t="s">
        <v>10</v>
      </c>
    </row>
    <row r="6849" spans="1:9">
      <c r="A6849">
        <v>6848</v>
      </c>
      <c r="B6849">
        <v>1448</v>
      </c>
      <c r="C6849">
        <v>1</v>
      </c>
      <c r="D6849">
        <v>141</v>
      </c>
      <c r="E6849" t="s">
        <v>6</v>
      </c>
      <c r="F6849">
        <v>24</v>
      </c>
      <c r="G6849" t="s">
        <v>1</v>
      </c>
      <c r="H6849" t="s">
        <v>17</v>
      </c>
      <c r="I6849" t="s">
        <v>8</v>
      </c>
    </row>
    <row r="6850" spans="1:9">
      <c r="A6850">
        <v>6849</v>
      </c>
      <c r="B6850">
        <v>177</v>
      </c>
      <c r="C6850">
        <v>6</v>
      </c>
      <c r="D6850">
        <v>40</v>
      </c>
      <c r="E6850" t="s">
        <v>5</v>
      </c>
      <c r="F6850">
        <v>25</v>
      </c>
      <c r="G6850" t="s">
        <v>2</v>
      </c>
      <c r="H6850" t="s">
        <v>18</v>
      </c>
      <c r="I6850" t="s">
        <v>21</v>
      </c>
    </row>
    <row r="6851" spans="1:9">
      <c r="A6851">
        <v>6850</v>
      </c>
      <c r="B6851">
        <v>1383</v>
      </c>
      <c r="C6851">
        <v>6</v>
      </c>
      <c r="D6851">
        <v>40</v>
      </c>
      <c r="E6851" t="s">
        <v>6</v>
      </c>
      <c r="F6851">
        <v>22</v>
      </c>
      <c r="G6851" t="s">
        <v>2</v>
      </c>
      <c r="H6851" t="s">
        <v>18</v>
      </c>
      <c r="I6851" t="s">
        <v>21</v>
      </c>
    </row>
    <row r="6852" spans="1:9">
      <c r="A6852">
        <v>6851</v>
      </c>
      <c r="B6852">
        <v>1083</v>
      </c>
      <c r="C6852">
        <v>2</v>
      </c>
      <c r="D6852">
        <v>160</v>
      </c>
      <c r="E6852" t="s">
        <v>6</v>
      </c>
      <c r="F6852">
        <v>24</v>
      </c>
      <c r="G6852" t="s">
        <v>1</v>
      </c>
      <c r="H6852" t="s">
        <v>18</v>
      </c>
      <c r="I6852" t="s">
        <v>9</v>
      </c>
    </row>
    <row r="6853" spans="1:9">
      <c r="A6853">
        <v>6852</v>
      </c>
      <c r="B6853">
        <v>1492</v>
      </c>
      <c r="C6853">
        <v>2</v>
      </c>
      <c r="D6853">
        <v>221</v>
      </c>
      <c r="E6853" t="s">
        <v>6</v>
      </c>
      <c r="F6853">
        <v>23</v>
      </c>
      <c r="G6853" t="s">
        <v>1</v>
      </c>
      <c r="H6853" t="s">
        <v>18</v>
      </c>
      <c r="I6853" t="s">
        <v>9</v>
      </c>
    </row>
    <row r="6854" spans="1:9">
      <c r="A6854">
        <v>6853</v>
      </c>
      <c r="B6854">
        <v>1483</v>
      </c>
      <c r="C6854">
        <v>2</v>
      </c>
      <c r="D6854">
        <v>146</v>
      </c>
      <c r="E6854" t="s">
        <v>5</v>
      </c>
      <c r="F6854">
        <v>26</v>
      </c>
      <c r="G6854" t="s">
        <v>1</v>
      </c>
      <c r="H6854" t="s">
        <v>18</v>
      </c>
      <c r="I6854" t="s">
        <v>9</v>
      </c>
    </row>
    <row r="6855" spans="1:9">
      <c r="A6855">
        <v>6854</v>
      </c>
      <c r="B6855">
        <v>1229</v>
      </c>
      <c r="C6855">
        <v>7</v>
      </c>
      <c r="D6855">
        <v>235</v>
      </c>
      <c r="E6855" t="s">
        <v>6</v>
      </c>
      <c r="F6855">
        <v>38</v>
      </c>
      <c r="G6855" t="s">
        <v>2</v>
      </c>
      <c r="H6855" t="s">
        <v>17</v>
      </c>
      <c r="I6855" t="s">
        <v>22</v>
      </c>
    </row>
    <row r="6856" spans="1:9">
      <c r="A6856">
        <v>6855</v>
      </c>
      <c r="B6856">
        <v>1048</v>
      </c>
      <c r="C6856">
        <v>9</v>
      </c>
      <c r="D6856">
        <v>285</v>
      </c>
      <c r="E6856" t="s">
        <v>6</v>
      </c>
      <c r="F6856">
        <v>27</v>
      </c>
      <c r="G6856" t="s">
        <v>2</v>
      </c>
      <c r="H6856" t="s">
        <v>18</v>
      </c>
      <c r="I6856" t="s">
        <v>24</v>
      </c>
    </row>
    <row r="6857" spans="1:9">
      <c r="A6857">
        <v>6856</v>
      </c>
      <c r="B6857">
        <v>1942</v>
      </c>
      <c r="C6857">
        <v>4</v>
      </c>
      <c r="D6857">
        <v>139</v>
      </c>
      <c r="E6857" t="s">
        <v>6</v>
      </c>
      <c r="F6857">
        <v>23</v>
      </c>
      <c r="G6857" t="s">
        <v>1</v>
      </c>
      <c r="H6857" t="s">
        <v>17</v>
      </c>
      <c r="I6857" t="s">
        <v>11</v>
      </c>
    </row>
    <row r="6858" spans="1:9">
      <c r="A6858">
        <v>6857</v>
      </c>
      <c r="B6858">
        <v>1425</v>
      </c>
      <c r="C6858">
        <v>1</v>
      </c>
      <c r="D6858">
        <v>150</v>
      </c>
      <c r="E6858" t="s">
        <v>5</v>
      </c>
      <c r="F6858">
        <v>28</v>
      </c>
      <c r="G6858" t="s">
        <v>1</v>
      </c>
      <c r="H6858" t="s">
        <v>17</v>
      </c>
      <c r="I6858" t="s">
        <v>8</v>
      </c>
    </row>
    <row r="6859" spans="1:9">
      <c r="A6859">
        <v>6858</v>
      </c>
      <c r="B6859">
        <v>850</v>
      </c>
      <c r="C6859">
        <v>8</v>
      </c>
      <c r="D6859">
        <v>90</v>
      </c>
      <c r="E6859" t="s">
        <v>6</v>
      </c>
      <c r="F6859">
        <v>26</v>
      </c>
      <c r="G6859" t="s">
        <v>2</v>
      </c>
      <c r="H6859" t="s">
        <v>18</v>
      </c>
      <c r="I6859" t="s">
        <v>23</v>
      </c>
    </row>
    <row r="6860" spans="1:9">
      <c r="A6860">
        <v>6859</v>
      </c>
      <c r="B6860">
        <v>1815</v>
      </c>
      <c r="C6860">
        <v>9</v>
      </c>
      <c r="D6860">
        <v>40</v>
      </c>
      <c r="E6860" t="s">
        <v>6</v>
      </c>
      <c r="F6860">
        <v>25</v>
      </c>
      <c r="G6860" t="s">
        <v>2</v>
      </c>
      <c r="H6860" t="s">
        <v>18</v>
      </c>
      <c r="I6860" t="s">
        <v>24</v>
      </c>
    </row>
    <row r="6861" spans="1:9">
      <c r="A6861">
        <v>6860</v>
      </c>
      <c r="B6861">
        <v>1679</v>
      </c>
      <c r="C6861">
        <v>7</v>
      </c>
      <c r="D6861">
        <v>40</v>
      </c>
      <c r="E6861" t="s">
        <v>6</v>
      </c>
      <c r="F6861">
        <v>19</v>
      </c>
      <c r="G6861" t="s">
        <v>2</v>
      </c>
      <c r="H6861" t="s">
        <v>18</v>
      </c>
      <c r="I6861" t="s">
        <v>22</v>
      </c>
    </row>
    <row r="6862" spans="1:9">
      <c r="A6862">
        <v>6861</v>
      </c>
      <c r="B6862">
        <v>657</v>
      </c>
      <c r="C6862">
        <v>4</v>
      </c>
      <c r="D6862">
        <v>131</v>
      </c>
      <c r="E6862" t="s">
        <v>6</v>
      </c>
      <c r="F6862">
        <v>33</v>
      </c>
      <c r="G6862" t="s">
        <v>1</v>
      </c>
      <c r="H6862" t="s">
        <v>18</v>
      </c>
      <c r="I6862" t="s">
        <v>11</v>
      </c>
    </row>
    <row r="6863" spans="1:9">
      <c r="A6863">
        <v>6862</v>
      </c>
      <c r="B6863">
        <v>159</v>
      </c>
      <c r="C6863">
        <v>7</v>
      </c>
      <c r="D6863">
        <v>219</v>
      </c>
      <c r="E6863" t="s">
        <v>5</v>
      </c>
      <c r="F6863">
        <v>22</v>
      </c>
      <c r="G6863" t="s">
        <v>2</v>
      </c>
      <c r="H6863" t="s">
        <v>17</v>
      </c>
      <c r="I6863" t="s">
        <v>22</v>
      </c>
    </row>
    <row r="6864" spans="1:9">
      <c r="A6864">
        <v>6863</v>
      </c>
      <c r="B6864">
        <v>1691</v>
      </c>
      <c r="C6864">
        <v>6</v>
      </c>
      <c r="D6864">
        <v>40</v>
      </c>
      <c r="E6864" t="s">
        <v>6</v>
      </c>
      <c r="F6864">
        <v>21</v>
      </c>
      <c r="G6864" t="s">
        <v>2</v>
      </c>
      <c r="H6864" t="s">
        <v>18</v>
      </c>
      <c r="I6864" t="s">
        <v>21</v>
      </c>
    </row>
    <row r="6865" spans="1:9">
      <c r="A6865">
        <v>6864</v>
      </c>
      <c r="B6865">
        <v>592</v>
      </c>
      <c r="C6865">
        <v>9</v>
      </c>
      <c r="D6865">
        <v>40</v>
      </c>
      <c r="E6865" t="s">
        <v>6</v>
      </c>
      <c r="F6865">
        <v>29</v>
      </c>
      <c r="G6865" t="s">
        <v>2</v>
      </c>
      <c r="H6865" t="s">
        <v>18</v>
      </c>
      <c r="I6865" t="s">
        <v>24</v>
      </c>
    </row>
    <row r="6866" spans="1:9">
      <c r="A6866">
        <v>6865</v>
      </c>
      <c r="B6866">
        <v>1020</v>
      </c>
      <c r="C6866">
        <v>5</v>
      </c>
      <c r="D6866">
        <v>205</v>
      </c>
      <c r="E6866" t="s">
        <v>5</v>
      </c>
      <c r="F6866">
        <v>27</v>
      </c>
      <c r="G6866" t="s">
        <v>1</v>
      </c>
      <c r="H6866" t="s">
        <v>18</v>
      </c>
      <c r="I6866" t="s">
        <v>12</v>
      </c>
    </row>
    <row r="6867" spans="1:9">
      <c r="A6867">
        <v>6866</v>
      </c>
      <c r="B6867">
        <v>578</v>
      </c>
      <c r="C6867">
        <v>5</v>
      </c>
      <c r="D6867">
        <v>90</v>
      </c>
      <c r="E6867" t="s">
        <v>6</v>
      </c>
      <c r="F6867">
        <v>26</v>
      </c>
      <c r="G6867" t="s">
        <v>1</v>
      </c>
      <c r="H6867" t="s">
        <v>18</v>
      </c>
      <c r="I6867" t="s">
        <v>12</v>
      </c>
    </row>
    <row r="6868" spans="1:9">
      <c r="A6868">
        <v>6867</v>
      </c>
      <c r="B6868">
        <v>1109</v>
      </c>
      <c r="C6868">
        <v>1</v>
      </c>
      <c r="D6868">
        <v>134</v>
      </c>
      <c r="E6868" t="s">
        <v>5</v>
      </c>
      <c r="F6868">
        <v>33</v>
      </c>
      <c r="G6868" t="s">
        <v>1</v>
      </c>
      <c r="H6868" t="s">
        <v>18</v>
      </c>
      <c r="I6868" t="s">
        <v>8</v>
      </c>
    </row>
    <row r="6869" spans="1:9">
      <c r="A6869">
        <v>6868</v>
      </c>
      <c r="B6869">
        <v>1721</v>
      </c>
      <c r="C6869">
        <v>5</v>
      </c>
      <c r="D6869">
        <v>90</v>
      </c>
      <c r="E6869" t="s">
        <v>6</v>
      </c>
      <c r="F6869">
        <v>35</v>
      </c>
      <c r="G6869" t="s">
        <v>1</v>
      </c>
      <c r="H6869" t="s">
        <v>18</v>
      </c>
      <c r="I6869" t="s">
        <v>12</v>
      </c>
    </row>
    <row r="6870" spans="1:9">
      <c r="A6870">
        <v>6869</v>
      </c>
      <c r="B6870">
        <v>974</v>
      </c>
      <c r="C6870">
        <v>2</v>
      </c>
      <c r="D6870">
        <v>90</v>
      </c>
      <c r="E6870" t="s">
        <v>6</v>
      </c>
      <c r="F6870">
        <v>18</v>
      </c>
      <c r="G6870" t="s">
        <v>1</v>
      </c>
      <c r="H6870" t="s">
        <v>18</v>
      </c>
      <c r="I6870" t="s">
        <v>9</v>
      </c>
    </row>
    <row r="6871" spans="1:9">
      <c r="A6871">
        <v>6870</v>
      </c>
      <c r="B6871">
        <v>1196</v>
      </c>
      <c r="C6871">
        <v>5</v>
      </c>
      <c r="D6871">
        <v>90</v>
      </c>
      <c r="E6871" t="s">
        <v>5</v>
      </c>
      <c r="F6871">
        <v>41</v>
      </c>
      <c r="G6871" t="s">
        <v>1</v>
      </c>
      <c r="H6871" t="s">
        <v>18</v>
      </c>
      <c r="I6871" t="s">
        <v>12</v>
      </c>
    </row>
    <row r="6872" spans="1:9">
      <c r="A6872">
        <v>6871</v>
      </c>
      <c r="B6872">
        <v>379</v>
      </c>
      <c r="C6872">
        <v>5</v>
      </c>
      <c r="D6872">
        <v>250</v>
      </c>
      <c r="E6872" t="s">
        <v>5</v>
      </c>
      <c r="F6872">
        <v>19</v>
      </c>
      <c r="G6872" t="s">
        <v>1</v>
      </c>
      <c r="H6872" t="s">
        <v>18</v>
      </c>
      <c r="I6872" t="s">
        <v>12</v>
      </c>
    </row>
    <row r="6873" spans="1:9">
      <c r="A6873">
        <v>6872</v>
      </c>
      <c r="B6873">
        <v>1381</v>
      </c>
      <c r="C6873">
        <v>3</v>
      </c>
      <c r="D6873">
        <v>228</v>
      </c>
      <c r="E6873" t="s">
        <v>6</v>
      </c>
      <c r="F6873">
        <v>28</v>
      </c>
      <c r="G6873" t="s">
        <v>1</v>
      </c>
      <c r="H6873" t="s">
        <v>17</v>
      </c>
      <c r="I6873" t="s">
        <v>10</v>
      </c>
    </row>
    <row r="6874" spans="1:9">
      <c r="A6874">
        <v>6873</v>
      </c>
      <c r="B6874">
        <v>1619</v>
      </c>
      <c r="C6874">
        <v>4</v>
      </c>
      <c r="D6874">
        <v>182</v>
      </c>
      <c r="E6874" t="s">
        <v>5</v>
      </c>
      <c r="F6874">
        <v>23</v>
      </c>
      <c r="G6874" t="s">
        <v>1</v>
      </c>
      <c r="H6874" t="s">
        <v>18</v>
      </c>
      <c r="I6874" t="s">
        <v>11</v>
      </c>
    </row>
    <row r="6875" spans="1:9">
      <c r="A6875">
        <v>6874</v>
      </c>
      <c r="B6875">
        <v>924</v>
      </c>
      <c r="C6875">
        <v>2</v>
      </c>
      <c r="D6875">
        <v>205</v>
      </c>
      <c r="E6875" t="s">
        <v>5</v>
      </c>
      <c r="F6875">
        <v>27</v>
      </c>
      <c r="G6875" t="s">
        <v>1</v>
      </c>
      <c r="H6875" t="s">
        <v>18</v>
      </c>
      <c r="I6875" t="s">
        <v>9</v>
      </c>
    </row>
    <row r="6876" spans="1:9">
      <c r="A6876">
        <v>6875</v>
      </c>
      <c r="B6876">
        <v>630</v>
      </c>
      <c r="C6876">
        <v>6</v>
      </c>
      <c r="D6876">
        <v>40</v>
      </c>
      <c r="E6876" t="s">
        <v>6</v>
      </c>
      <c r="F6876">
        <v>26</v>
      </c>
      <c r="G6876" t="s">
        <v>2</v>
      </c>
      <c r="H6876" t="s">
        <v>18</v>
      </c>
      <c r="I6876" t="s">
        <v>21</v>
      </c>
    </row>
    <row r="6877" spans="1:9">
      <c r="A6877">
        <v>6876</v>
      </c>
      <c r="B6877">
        <v>1811</v>
      </c>
      <c r="C6877">
        <v>1</v>
      </c>
      <c r="D6877">
        <v>248</v>
      </c>
      <c r="E6877" t="s">
        <v>6</v>
      </c>
      <c r="F6877">
        <v>22</v>
      </c>
      <c r="G6877" t="s">
        <v>1</v>
      </c>
      <c r="H6877" t="s">
        <v>18</v>
      </c>
      <c r="I6877" t="s">
        <v>8</v>
      </c>
    </row>
    <row r="6878" spans="1:9">
      <c r="A6878">
        <v>6877</v>
      </c>
      <c r="B6878">
        <v>721</v>
      </c>
      <c r="C6878">
        <v>9</v>
      </c>
      <c r="D6878">
        <v>167</v>
      </c>
      <c r="E6878" t="s">
        <v>6</v>
      </c>
      <c r="F6878">
        <v>33</v>
      </c>
      <c r="G6878" t="s">
        <v>2</v>
      </c>
      <c r="H6878" t="s">
        <v>18</v>
      </c>
      <c r="I6878" t="s">
        <v>24</v>
      </c>
    </row>
    <row r="6879" spans="1:9">
      <c r="A6879">
        <v>6878</v>
      </c>
      <c r="B6879">
        <v>911</v>
      </c>
      <c r="C6879">
        <v>7</v>
      </c>
      <c r="D6879">
        <v>40</v>
      </c>
      <c r="E6879" t="s">
        <v>6</v>
      </c>
      <c r="F6879">
        <v>25</v>
      </c>
      <c r="G6879" t="s">
        <v>2</v>
      </c>
      <c r="H6879" t="s">
        <v>18</v>
      </c>
      <c r="I6879" t="s">
        <v>22</v>
      </c>
    </row>
    <row r="6880" spans="1:9">
      <c r="A6880">
        <v>6879</v>
      </c>
      <c r="B6880">
        <v>869</v>
      </c>
      <c r="C6880">
        <v>7</v>
      </c>
      <c r="D6880">
        <v>40</v>
      </c>
      <c r="E6880" t="s">
        <v>5</v>
      </c>
      <c r="F6880">
        <v>23</v>
      </c>
      <c r="G6880" t="s">
        <v>2</v>
      </c>
      <c r="H6880" t="s">
        <v>18</v>
      </c>
      <c r="I6880" t="s">
        <v>22</v>
      </c>
    </row>
    <row r="6881" spans="1:9">
      <c r="A6881">
        <v>6880</v>
      </c>
      <c r="B6881">
        <v>1493</v>
      </c>
      <c r="C6881">
        <v>8</v>
      </c>
      <c r="D6881">
        <v>40</v>
      </c>
      <c r="E6881" t="s">
        <v>5</v>
      </c>
      <c r="F6881">
        <v>35</v>
      </c>
      <c r="G6881" t="s">
        <v>2</v>
      </c>
      <c r="H6881" t="s">
        <v>18</v>
      </c>
      <c r="I6881" t="s">
        <v>23</v>
      </c>
    </row>
    <row r="6882" spans="1:9">
      <c r="A6882">
        <v>6881</v>
      </c>
      <c r="B6882">
        <v>21</v>
      </c>
      <c r="C6882">
        <v>1</v>
      </c>
      <c r="D6882">
        <v>197</v>
      </c>
      <c r="E6882" t="s">
        <v>5</v>
      </c>
      <c r="F6882">
        <v>37</v>
      </c>
      <c r="G6882" t="s">
        <v>1</v>
      </c>
      <c r="H6882" t="s">
        <v>18</v>
      </c>
      <c r="I6882" t="s">
        <v>8</v>
      </c>
    </row>
    <row r="6883" spans="1:9">
      <c r="A6883">
        <v>6882</v>
      </c>
      <c r="B6883">
        <v>373</v>
      </c>
      <c r="C6883">
        <v>7</v>
      </c>
      <c r="D6883">
        <v>40</v>
      </c>
      <c r="E6883" t="s">
        <v>6</v>
      </c>
      <c r="F6883">
        <v>19</v>
      </c>
      <c r="G6883" t="s">
        <v>2</v>
      </c>
      <c r="H6883" t="s">
        <v>18</v>
      </c>
      <c r="I6883" t="s">
        <v>22</v>
      </c>
    </row>
    <row r="6884" spans="1:9">
      <c r="A6884">
        <v>6883</v>
      </c>
      <c r="B6884">
        <v>955</v>
      </c>
      <c r="C6884">
        <v>2</v>
      </c>
      <c r="D6884">
        <v>239</v>
      </c>
      <c r="E6884" t="s">
        <v>6</v>
      </c>
      <c r="F6884">
        <v>40</v>
      </c>
      <c r="G6884" t="s">
        <v>1</v>
      </c>
      <c r="H6884" t="s">
        <v>17</v>
      </c>
      <c r="I6884" t="s">
        <v>9</v>
      </c>
    </row>
    <row r="6885" spans="1:9">
      <c r="A6885">
        <v>6884</v>
      </c>
      <c r="B6885">
        <v>219</v>
      </c>
      <c r="C6885">
        <v>8</v>
      </c>
      <c r="D6885">
        <v>40</v>
      </c>
      <c r="E6885" t="s">
        <v>5</v>
      </c>
      <c r="F6885">
        <v>36</v>
      </c>
      <c r="G6885" t="s">
        <v>2</v>
      </c>
      <c r="H6885" t="s">
        <v>18</v>
      </c>
      <c r="I6885" t="s">
        <v>23</v>
      </c>
    </row>
    <row r="6886" spans="1:9">
      <c r="A6886">
        <v>6885</v>
      </c>
      <c r="B6886">
        <v>1410</v>
      </c>
      <c r="C6886">
        <v>3</v>
      </c>
      <c r="D6886">
        <v>153</v>
      </c>
      <c r="E6886" t="s">
        <v>5</v>
      </c>
      <c r="F6886">
        <v>28</v>
      </c>
      <c r="G6886" t="s">
        <v>1</v>
      </c>
      <c r="H6886" t="s">
        <v>17</v>
      </c>
      <c r="I6886" t="s">
        <v>10</v>
      </c>
    </row>
    <row r="6887" spans="1:9">
      <c r="A6887">
        <v>6886</v>
      </c>
      <c r="B6887">
        <v>902</v>
      </c>
      <c r="C6887">
        <v>2</v>
      </c>
      <c r="D6887">
        <v>108</v>
      </c>
      <c r="E6887" t="s">
        <v>5</v>
      </c>
      <c r="F6887">
        <v>35</v>
      </c>
      <c r="G6887" t="s">
        <v>1</v>
      </c>
      <c r="H6887" t="s">
        <v>18</v>
      </c>
      <c r="I6887" t="s">
        <v>9</v>
      </c>
    </row>
    <row r="6888" spans="1:9">
      <c r="A6888">
        <v>6887</v>
      </c>
      <c r="B6888">
        <v>841</v>
      </c>
      <c r="C6888">
        <v>5</v>
      </c>
      <c r="D6888">
        <v>195</v>
      </c>
      <c r="E6888" t="s">
        <v>6</v>
      </c>
      <c r="F6888">
        <v>32</v>
      </c>
      <c r="G6888" t="s">
        <v>1</v>
      </c>
      <c r="H6888" t="s">
        <v>18</v>
      </c>
      <c r="I6888" t="s">
        <v>12</v>
      </c>
    </row>
    <row r="6889" spans="1:9">
      <c r="A6889">
        <v>6888</v>
      </c>
      <c r="B6889">
        <v>775</v>
      </c>
      <c r="C6889">
        <v>1</v>
      </c>
      <c r="D6889">
        <v>180</v>
      </c>
      <c r="E6889" t="s">
        <v>6</v>
      </c>
      <c r="F6889">
        <v>29</v>
      </c>
      <c r="G6889" t="s">
        <v>1</v>
      </c>
      <c r="H6889" t="s">
        <v>18</v>
      </c>
      <c r="I6889" t="s">
        <v>8</v>
      </c>
    </row>
    <row r="6890" spans="1:9">
      <c r="A6890">
        <v>6889</v>
      </c>
      <c r="B6890">
        <v>453</v>
      </c>
      <c r="C6890">
        <v>7</v>
      </c>
      <c r="D6890">
        <v>90</v>
      </c>
      <c r="E6890" t="s">
        <v>5</v>
      </c>
      <c r="F6890">
        <v>32</v>
      </c>
      <c r="G6890" t="s">
        <v>2</v>
      </c>
      <c r="H6890" t="s">
        <v>18</v>
      </c>
      <c r="I6890" t="s">
        <v>22</v>
      </c>
    </row>
    <row r="6891" spans="1:9">
      <c r="A6891">
        <v>6890</v>
      </c>
      <c r="B6891">
        <v>1455</v>
      </c>
      <c r="C6891">
        <v>7</v>
      </c>
      <c r="D6891">
        <v>312</v>
      </c>
      <c r="E6891" t="s">
        <v>6</v>
      </c>
      <c r="F6891">
        <v>47</v>
      </c>
      <c r="G6891" t="s">
        <v>2</v>
      </c>
      <c r="H6891" t="s">
        <v>18</v>
      </c>
      <c r="I6891" t="s">
        <v>22</v>
      </c>
    </row>
    <row r="6892" spans="1:9">
      <c r="A6892">
        <v>6891</v>
      </c>
      <c r="B6892">
        <v>2058</v>
      </c>
      <c r="C6892">
        <v>5</v>
      </c>
      <c r="D6892">
        <v>192</v>
      </c>
      <c r="E6892" t="s">
        <v>5</v>
      </c>
      <c r="F6892">
        <v>30</v>
      </c>
      <c r="G6892" t="s">
        <v>1</v>
      </c>
      <c r="H6892" t="s">
        <v>18</v>
      </c>
      <c r="I6892" t="s">
        <v>12</v>
      </c>
    </row>
    <row r="6893" spans="1:9">
      <c r="A6893">
        <v>6892</v>
      </c>
      <c r="B6893">
        <v>48</v>
      </c>
      <c r="C6893">
        <v>3</v>
      </c>
      <c r="D6893">
        <v>160</v>
      </c>
      <c r="E6893" t="s">
        <v>6</v>
      </c>
      <c r="F6893">
        <v>18</v>
      </c>
      <c r="G6893" t="s">
        <v>1</v>
      </c>
      <c r="H6893" t="s">
        <v>18</v>
      </c>
      <c r="I6893" t="s">
        <v>10</v>
      </c>
    </row>
    <row r="6894" spans="1:9">
      <c r="A6894">
        <v>6893</v>
      </c>
      <c r="B6894">
        <v>782</v>
      </c>
      <c r="C6894">
        <v>7</v>
      </c>
      <c r="D6894">
        <v>40</v>
      </c>
      <c r="E6894" t="s">
        <v>5</v>
      </c>
      <c r="F6894">
        <v>19</v>
      </c>
      <c r="G6894" t="s">
        <v>2</v>
      </c>
      <c r="H6894" t="s">
        <v>18</v>
      </c>
      <c r="I6894" t="s">
        <v>22</v>
      </c>
    </row>
    <row r="6895" spans="1:9">
      <c r="A6895">
        <v>6894</v>
      </c>
      <c r="B6895">
        <v>1610</v>
      </c>
      <c r="C6895">
        <v>3</v>
      </c>
      <c r="D6895">
        <v>232</v>
      </c>
      <c r="E6895" t="s">
        <v>6</v>
      </c>
      <c r="F6895">
        <v>31</v>
      </c>
      <c r="G6895" t="s">
        <v>1</v>
      </c>
      <c r="H6895" t="s">
        <v>18</v>
      </c>
      <c r="I6895" t="s">
        <v>10</v>
      </c>
    </row>
    <row r="6896" spans="1:9">
      <c r="A6896">
        <v>6895</v>
      </c>
      <c r="B6896">
        <v>1695</v>
      </c>
      <c r="C6896">
        <v>2</v>
      </c>
      <c r="D6896">
        <v>105</v>
      </c>
      <c r="E6896" t="s">
        <v>5</v>
      </c>
      <c r="F6896">
        <v>23</v>
      </c>
      <c r="G6896" t="s">
        <v>1</v>
      </c>
      <c r="H6896" t="s">
        <v>18</v>
      </c>
      <c r="I6896" t="s">
        <v>9</v>
      </c>
    </row>
    <row r="6897" spans="1:9">
      <c r="A6897">
        <v>6896</v>
      </c>
      <c r="B6897">
        <v>2087</v>
      </c>
      <c r="C6897">
        <v>2</v>
      </c>
      <c r="D6897">
        <v>90</v>
      </c>
      <c r="E6897" t="s">
        <v>6</v>
      </c>
      <c r="F6897">
        <v>22</v>
      </c>
      <c r="G6897" t="s">
        <v>1</v>
      </c>
      <c r="H6897" t="s">
        <v>18</v>
      </c>
      <c r="I6897" t="s">
        <v>9</v>
      </c>
    </row>
    <row r="6898" spans="1:9">
      <c r="A6898">
        <v>6897</v>
      </c>
      <c r="B6898">
        <v>750</v>
      </c>
      <c r="C6898">
        <v>2</v>
      </c>
      <c r="D6898">
        <v>167</v>
      </c>
      <c r="E6898" t="s">
        <v>5</v>
      </c>
      <c r="F6898">
        <v>27</v>
      </c>
      <c r="G6898" t="s">
        <v>1</v>
      </c>
      <c r="H6898" t="s">
        <v>18</v>
      </c>
      <c r="I6898" t="s">
        <v>9</v>
      </c>
    </row>
    <row r="6899" spans="1:9">
      <c r="A6899">
        <v>6898</v>
      </c>
      <c r="B6899">
        <v>1778</v>
      </c>
      <c r="C6899">
        <v>2</v>
      </c>
      <c r="D6899">
        <v>184</v>
      </c>
      <c r="E6899" t="s">
        <v>5</v>
      </c>
      <c r="F6899">
        <v>35</v>
      </c>
      <c r="G6899" t="s">
        <v>1</v>
      </c>
      <c r="H6899" t="s">
        <v>18</v>
      </c>
      <c r="I6899" t="s">
        <v>9</v>
      </c>
    </row>
    <row r="6900" spans="1:9">
      <c r="A6900">
        <v>6899</v>
      </c>
      <c r="B6900">
        <v>588</v>
      </c>
      <c r="C6900">
        <v>6</v>
      </c>
      <c r="D6900">
        <v>258</v>
      </c>
      <c r="E6900" t="s">
        <v>5</v>
      </c>
      <c r="F6900">
        <v>34</v>
      </c>
      <c r="G6900" t="s">
        <v>2</v>
      </c>
      <c r="H6900" t="s">
        <v>18</v>
      </c>
      <c r="I6900" t="s">
        <v>21</v>
      </c>
    </row>
    <row r="6901" spans="1:9">
      <c r="A6901">
        <v>6900</v>
      </c>
      <c r="B6901">
        <v>811</v>
      </c>
      <c r="C6901">
        <v>9</v>
      </c>
      <c r="D6901">
        <v>90</v>
      </c>
      <c r="E6901" t="s">
        <v>6</v>
      </c>
      <c r="F6901">
        <v>21</v>
      </c>
      <c r="G6901" t="s">
        <v>2</v>
      </c>
      <c r="H6901" t="s">
        <v>18</v>
      </c>
      <c r="I6901" t="s">
        <v>24</v>
      </c>
    </row>
    <row r="6902" spans="1:9">
      <c r="A6902">
        <v>6901</v>
      </c>
      <c r="B6902">
        <v>55</v>
      </c>
      <c r="C6902">
        <v>7</v>
      </c>
      <c r="D6902">
        <v>40</v>
      </c>
      <c r="E6902" t="s">
        <v>6</v>
      </c>
      <c r="F6902">
        <v>33</v>
      </c>
      <c r="G6902" t="s">
        <v>2</v>
      </c>
      <c r="H6902" t="s">
        <v>18</v>
      </c>
      <c r="I6902" t="s">
        <v>22</v>
      </c>
    </row>
    <row r="6903" spans="1:9">
      <c r="A6903">
        <v>6902</v>
      </c>
      <c r="B6903">
        <v>272</v>
      </c>
      <c r="C6903">
        <v>7</v>
      </c>
      <c r="D6903">
        <v>40</v>
      </c>
      <c r="E6903" t="s">
        <v>6</v>
      </c>
      <c r="F6903">
        <v>37</v>
      </c>
      <c r="G6903" t="s">
        <v>2</v>
      </c>
      <c r="H6903" t="s">
        <v>18</v>
      </c>
      <c r="I6903" t="s">
        <v>22</v>
      </c>
    </row>
    <row r="6904" spans="1:9">
      <c r="A6904">
        <v>6903</v>
      </c>
      <c r="B6904">
        <v>764</v>
      </c>
      <c r="C6904">
        <v>5</v>
      </c>
      <c r="D6904">
        <v>90</v>
      </c>
      <c r="E6904" t="s">
        <v>5</v>
      </c>
      <c r="F6904">
        <v>29</v>
      </c>
      <c r="G6904" t="s">
        <v>1</v>
      </c>
      <c r="H6904" t="s">
        <v>18</v>
      </c>
      <c r="I6904" t="s">
        <v>12</v>
      </c>
    </row>
    <row r="6905" spans="1:9">
      <c r="A6905">
        <v>6904</v>
      </c>
      <c r="B6905">
        <v>534</v>
      </c>
      <c r="C6905">
        <v>5</v>
      </c>
      <c r="D6905">
        <v>131</v>
      </c>
      <c r="E6905" t="s">
        <v>6</v>
      </c>
      <c r="F6905">
        <v>32</v>
      </c>
      <c r="G6905" t="s">
        <v>1</v>
      </c>
      <c r="H6905" t="s">
        <v>18</v>
      </c>
      <c r="I6905" t="s">
        <v>12</v>
      </c>
    </row>
    <row r="6906" spans="1:9">
      <c r="A6906">
        <v>6905</v>
      </c>
      <c r="B6906">
        <v>229</v>
      </c>
      <c r="C6906">
        <v>6</v>
      </c>
      <c r="D6906">
        <v>229</v>
      </c>
      <c r="E6906" t="s">
        <v>5</v>
      </c>
      <c r="F6906">
        <v>18</v>
      </c>
      <c r="G6906" t="s">
        <v>2</v>
      </c>
      <c r="H6906" t="s">
        <v>18</v>
      </c>
      <c r="I6906" t="s">
        <v>21</v>
      </c>
    </row>
    <row r="6907" spans="1:9">
      <c r="A6907">
        <v>6906</v>
      </c>
      <c r="B6907">
        <v>1950</v>
      </c>
      <c r="C6907">
        <v>2</v>
      </c>
      <c r="D6907">
        <v>162</v>
      </c>
      <c r="E6907" t="s">
        <v>6</v>
      </c>
      <c r="F6907">
        <v>29</v>
      </c>
      <c r="G6907" t="s">
        <v>1</v>
      </c>
      <c r="H6907" t="s">
        <v>17</v>
      </c>
      <c r="I6907" t="s">
        <v>9</v>
      </c>
    </row>
    <row r="6908" spans="1:9">
      <c r="A6908">
        <v>6907</v>
      </c>
      <c r="B6908">
        <v>1620</v>
      </c>
      <c r="C6908">
        <v>9</v>
      </c>
      <c r="D6908">
        <v>90</v>
      </c>
      <c r="E6908" t="s">
        <v>5</v>
      </c>
      <c r="F6908">
        <v>18</v>
      </c>
      <c r="G6908" t="s">
        <v>2</v>
      </c>
      <c r="H6908" t="s">
        <v>18</v>
      </c>
      <c r="I6908" t="s">
        <v>24</v>
      </c>
    </row>
    <row r="6909" spans="1:9">
      <c r="A6909">
        <v>6908</v>
      </c>
      <c r="B6909">
        <v>497</v>
      </c>
      <c r="C6909">
        <v>7</v>
      </c>
      <c r="D6909">
        <v>90</v>
      </c>
      <c r="E6909" t="s">
        <v>5</v>
      </c>
      <c r="F6909">
        <v>26</v>
      </c>
      <c r="G6909" t="s">
        <v>2</v>
      </c>
      <c r="H6909" t="s">
        <v>18</v>
      </c>
      <c r="I6909" t="s">
        <v>22</v>
      </c>
    </row>
    <row r="6910" spans="1:9">
      <c r="A6910">
        <v>6909</v>
      </c>
      <c r="B6910">
        <v>723</v>
      </c>
      <c r="C6910">
        <v>1</v>
      </c>
      <c r="D6910">
        <v>184</v>
      </c>
      <c r="E6910" t="s">
        <v>5</v>
      </c>
      <c r="F6910">
        <v>32</v>
      </c>
      <c r="G6910" t="s">
        <v>1</v>
      </c>
      <c r="H6910" t="s">
        <v>18</v>
      </c>
      <c r="I6910" t="s">
        <v>8</v>
      </c>
    </row>
    <row r="6911" spans="1:9">
      <c r="A6911">
        <v>6910</v>
      </c>
      <c r="B6911">
        <v>324</v>
      </c>
      <c r="C6911">
        <v>4</v>
      </c>
      <c r="D6911">
        <v>123</v>
      </c>
      <c r="E6911" t="s">
        <v>6</v>
      </c>
      <c r="F6911">
        <v>42</v>
      </c>
      <c r="G6911" t="s">
        <v>1</v>
      </c>
      <c r="H6911" t="s">
        <v>18</v>
      </c>
      <c r="I6911" t="s">
        <v>11</v>
      </c>
    </row>
    <row r="6912" spans="1:9">
      <c r="A6912">
        <v>6911</v>
      </c>
      <c r="B6912">
        <v>1573</v>
      </c>
      <c r="C6912">
        <v>4</v>
      </c>
      <c r="D6912">
        <v>150</v>
      </c>
      <c r="E6912" t="s">
        <v>6</v>
      </c>
      <c r="F6912">
        <v>25</v>
      </c>
      <c r="G6912" t="s">
        <v>1</v>
      </c>
      <c r="H6912" t="s">
        <v>17</v>
      </c>
      <c r="I6912" t="s">
        <v>11</v>
      </c>
    </row>
    <row r="6913" spans="1:9">
      <c r="A6913">
        <v>6912</v>
      </c>
      <c r="B6913">
        <v>648</v>
      </c>
      <c r="C6913">
        <v>2</v>
      </c>
      <c r="D6913">
        <v>198</v>
      </c>
      <c r="E6913" t="s">
        <v>5</v>
      </c>
      <c r="F6913">
        <v>24</v>
      </c>
      <c r="G6913" t="s">
        <v>1</v>
      </c>
      <c r="H6913" t="s">
        <v>18</v>
      </c>
      <c r="I6913" t="s">
        <v>9</v>
      </c>
    </row>
    <row r="6914" spans="1:9">
      <c r="A6914">
        <v>6913</v>
      </c>
      <c r="B6914">
        <v>1047</v>
      </c>
      <c r="C6914">
        <v>5</v>
      </c>
      <c r="D6914">
        <v>90</v>
      </c>
      <c r="E6914" t="s">
        <v>6</v>
      </c>
      <c r="F6914">
        <v>24</v>
      </c>
      <c r="G6914" t="s">
        <v>1</v>
      </c>
      <c r="H6914" t="s">
        <v>18</v>
      </c>
      <c r="I6914" t="s">
        <v>12</v>
      </c>
    </row>
    <row r="6915" spans="1:9">
      <c r="A6915">
        <v>6914</v>
      </c>
      <c r="B6915">
        <v>8</v>
      </c>
      <c r="C6915">
        <v>1</v>
      </c>
      <c r="D6915">
        <v>174</v>
      </c>
      <c r="E6915" t="s">
        <v>6</v>
      </c>
      <c r="F6915">
        <v>21</v>
      </c>
      <c r="G6915" t="s">
        <v>1</v>
      </c>
      <c r="H6915" t="s">
        <v>18</v>
      </c>
      <c r="I6915" t="s">
        <v>8</v>
      </c>
    </row>
    <row r="6916" spans="1:9">
      <c r="A6916">
        <v>6915</v>
      </c>
      <c r="B6916">
        <v>704</v>
      </c>
      <c r="C6916">
        <v>6</v>
      </c>
      <c r="D6916">
        <v>176</v>
      </c>
      <c r="E6916" t="s">
        <v>5</v>
      </c>
      <c r="F6916">
        <v>26</v>
      </c>
      <c r="G6916" t="s">
        <v>2</v>
      </c>
      <c r="H6916" t="s">
        <v>18</v>
      </c>
      <c r="I6916" t="s">
        <v>21</v>
      </c>
    </row>
    <row r="6917" spans="1:9">
      <c r="A6917">
        <v>6916</v>
      </c>
      <c r="B6917">
        <v>1381</v>
      </c>
      <c r="C6917">
        <v>3</v>
      </c>
      <c r="D6917">
        <v>90</v>
      </c>
      <c r="E6917" t="s">
        <v>6</v>
      </c>
      <c r="F6917">
        <v>28</v>
      </c>
      <c r="G6917" t="s">
        <v>1</v>
      </c>
      <c r="H6917" t="s">
        <v>18</v>
      </c>
      <c r="I6917" t="s">
        <v>10</v>
      </c>
    </row>
    <row r="6918" spans="1:9">
      <c r="A6918">
        <v>6917</v>
      </c>
      <c r="B6918">
        <v>818</v>
      </c>
      <c r="C6918">
        <v>7</v>
      </c>
      <c r="D6918">
        <v>40</v>
      </c>
      <c r="E6918" t="s">
        <v>6</v>
      </c>
      <c r="F6918">
        <v>37</v>
      </c>
      <c r="G6918" t="s">
        <v>2</v>
      </c>
      <c r="H6918" t="s">
        <v>18</v>
      </c>
      <c r="I6918" t="s">
        <v>22</v>
      </c>
    </row>
    <row r="6919" spans="1:9">
      <c r="A6919">
        <v>6918</v>
      </c>
      <c r="B6919">
        <v>1901</v>
      </c>
      <c r="C6919">
        <v>9</v>
      </c>
      <c r="D6919">
        <v>40</v>
      </c>
      <c r="E6919" t="s">
        <v>5</v>
      </c>
      <c r="F6919">
        <v>19</v>
      </c>
      <c r="G6919" t="s">
        <v>2</v>
      </c>
      <c r="H6919" t="s">
        <v>18</v>
      </c>
      <c r="I6919" t="s">
        <v>24</v>
      </c>
    </row>
    <row r="6920" spans="1:9">
      <c r="A6920">
        <v>6919</v>
      </c>
      <c r="B6920">
        <v>82</v>
      </c>
      <c r="C6920">
        <v>3</v>
      </c>
      <c r="D6920">
        <v>90</v>
      </c>
      <c r="E6920" t="s">
        <v>5</v>
      </c>
      <c r="F6920">
        <v>33</v>
      </c>
      <c r="G6920" t="s">
        <v>1</v>
      </c>
      <c r="H6920" t="s">
        <v>18</v>
      </c>
      <c r="I6920" t="s">
        <v>10</v>
      </c>
    </row>
    <row r="6921" spans="1:9">
      <c r="A6921">
        <v>6920</v>
      </c>
      <c r="B6921">
        <v>2072</v>
      </c>
      <c r="C6921">
        <v>2</v>
      </c>
      <c r="D6921">
        <v>90</v>
      </c>
      <c r="E6921" t="s">
        <v>5</v>
      </c>
      <c r="F6921">
        <v>31</v>
      </c>
      <c r="G6921" t="s">
        <v>1</v>
      </c>
      <c r="H6921" t="s">
        <v>18</v>
      </c>
      <c r="I6921" t="s">
        <v>9</v>
      </c>
    </row>
    <row r="6922" spans="1:9">
      <c r="A6922">
        <v>6921</v>
      </c>
      <c r="B6922">
        <v>138</v>
      </c>
      <c r="C6922">
        <v>9</v>
      </c>
      <c r="D6922">
        <v>40</v>
      </c>
      <c r="E6922" t="s">
        <v>5</v>
      </c>
      <c r="F6922">
        <v>35</v>
      </c>
      <c r="G6922" t="s">
        <v>2</v>
      </c>
      <c r="H6922" t="s">
        <v>18</v>
      </c>
      <c r="I6922" t="s">
        <v>24</v>
      </c>
    </row>
    <row r="6923" spans="1:9">
      <c r="A6923">
        <v>6922</v>
      </c>
      <c r="B6923">
        <v>512</v>
      </c>
      <c r="C6923">
        <v>4</v>
      </c>
      <c r="D6923">
        <v>140</v>
      </c>
      <c r="E6923" t="s">
        <v>5</v>
      </c>
      <c r="F6923">
        <v>27</v>
      </c>
      <c r="G6923" t="s">
        <v>1</v>
      </c>
      <c r="H6923" t="s">
        <v>18</v>
      </c>
      <c r="I6923" t="s">
        <v>11</v>
      </c>
    </row>
    <row r="6924" spans="1:9">
      <c r="A6924">
        <v>6923</v>
      </c>
      <c r="B6924">
        <v>1976</v>
      </c>
      <c r="C6924">
        <v>5</v>
      </c>
      <c r="D6924">
        <v>90</v>
      </c>
      <c r="E6924" t="s">
        <v>5</v>
      </c>
      <c r="F6924">
        <v>33</v>
      </c>
      <c r="G6924" t="s">
        <v>1</v>
      </c>
      <c r="H6924" t="s">
        <v>18</v>
      </c>
      <c r="I6924" t="s">
        <v>12</v>
      </c>
    </row>
    <row r="6925" spans="1:9">
      <c r="A6925">
        <v>6924</v>
      </c>
      <c r="B6925">
        <v>1188</v>
      </c>
      <c r="C6925">
        <v>6</v>
      </c>
      <c r="D6925">
        <v>198</v>
      </c>
      <c r="E6925" t="s">
        <v>6</v>
      </c>
      <c r="F6925">
        <v>27</v>
      </c>
      <c r="G6925" t="s">
        <v>2</v>
      </c>
      <c r="H6925" t="s">
        <v>18</v>
      </c>
      <c r="I6925" t="s">
        <v>21</v>
      </c>
    </row>
    <row r="6926" spans="1:9">
      <c r="A6926">
        <v>6925</v>
      </c>
      <c r="B6926">
        <v>993</v>
      </c>
      <c r="C6926">
        <v>9</v>
      </c>
      <c r="D6926">
        <v>90</v>
      </c>
      <c r="E6926" t="s">
        <v>5</v>
      </c>
      <c r="F6926">
        <v>24</v>
      </c>
      <c r="G6926" t="s">
        <v>2</v>
      </c>
      <c r="H6926" t="s">
        <v>18</v>
      </c>
      <c r="I6926" t="s">
        <v>24</v>
      </c>
    </row>
    <row r="6927" spans="1:9">
      <c r="A6927">
        <v>6926</v>
      </c>
      <c r="B6927">
        <v>654</v>
      </c>
      <c r="C6927">
        <v>1</v>
      </c>
      <c r="D6927">
        <v>134</v>
      </c>
      <c r="E6927" t="s">
        <v>5</v>
      </c>
      <c r="F6927">
        <v>28</v>
      </c>
      <c r="G6927" t="s">
        <v>1</v>
      </c>
      <c r="H6927" t="s">
        <v>18</v>
      </c>
      <c r="I6927" t="s">
        <v>8</v>
      </c>
    </row>
    <row r="6928" spans="1:9">
      <c r="A6928">
        <v>6927</v>
      </c>
      <c r="B6928">
        <v>421</v>
      </c>
      <c r="C6928">
        <v>4</v>
      </c>
      <c r="D6928">
        <v>110</v>
      </c>
      <c r="E6928" t="s">
        <v>5</v>
      </c>
      <c r="F6928">
        <v>18</v>
      </c>
      <c r="G6928" t="s">
        <v>1</v>
      </c>
      <c r="H6928" t="s">
        <v>18</v>
      </c>
      <c r="I6928" t="s">
        <v>11</v>
      </c>
    </row>
    <row r="6929" spans="1:9">
      <c r="A6929">
        <v>6928</v>
      </c>
      <c r="B6929">
        <v>35</v>
      </c>
      <c r="C6929">
        <v>2</v>
      </c>
      <c r="D6929">
        <v>218</v>
      </c>
      <c r="E6929" t="s">
        <v>6</v>
      </c>
      <c r="F6929">
        <v>32</v>
      </c>
      <c r="G6929" t="s">
        <v>1</v>
      </c>
      <c r="H6929" t="s">
        <v>18</v>
      </c>
      <c r="I6929" t="s">
        <v>9</v>
      </c>
    </row>
    <row r="6930" spans="1:9">
      <c r="A6930">
        <v>6929</v>
      </c>
      <c r="B6930">
        <v>1128</v>
      </c>
      <c r="C6930">
        <v>1</v>
      </c>
      <c r="D6930">
        <v>192</v>
      </c>
      <c r="E6930" t="s">
        <v>6</v>
      </c>
      <c r="F6930">
        <v>30</v>
      </c>
      <c r="G6930" t="s">
        <v>1</v>
      </c>
      <c r="H6930" t="s">
        <v>18</v>
      </c>
      <c r="I6930" t="s">
        <v>8</v>
      </c>
    </row>
    <row r="6931" spans="1:9">
      <c r="A6931">
        <v>6930</v>
      </c>
      <c r="B6931">
        <v>1936</v>
      </c>
      <c r="C6931">
        <v>1</v>
      </c>
      <c r="D6931">
        <v>120</v>
      </c>
      <c r="E6931" t="s">
        <v>5</v>
      </c>
      <c r="F6931">
        <v>34</v>
      </c>
      <c r="G6931" t="s">
        <v>1</v>
      </c>
      <c r="H6931" t="s">
        <v>17</v>
      </c>
      <c r="I6931" t="s">
        <v>8</v>
      </c>
    </row>
    <row r="6932" spans="1:9">
      <c r="A6932">
        <v>6931</v>
      </c>
      <c r="B6932">
        <v>659</v>
      </c>
      <c r="C6932">
        <v>8</v>
      </c>
      <c r="D6932">
        <v>349</v>
      </c>
      <c r="E6932" t="s">
        <v>6</v>
      </c>
      <c r="F6932">
        <v>32</v>
      </c>
      <c r="G6932" t="s">
        <v>2</v>
      </c>
      <c r="H6932" t="s">
        <v>17</v>
      </c>
      <c r="I6932" t="s">
        <v>23</v>
      </c>
    </row>
    <row r="6933" spans="1:9">
      <c r="A6933">
        <v>6932</v>
      </c>
      <c r="B6933">
        <v>95</v>
      </c>
      <c r="C6933">
        <v>2</v>
      </c>
      <c r="D6933">
        <v>205</v>
      </c>
      <c r="E6933" t="s">
        <v>5</v>
      </c>
      <c r="F6933">
        <v>31</v>
      </c>
      <c r="G6933" t="s">
        <v>1</v>
      </c>
      <c r="H6933" t="s">
        <v>18</v>
      </c>
      <c r="I6933" t="s">
        <v>9</v>
      </c>
    </row>
    <row r="6934" spans="1:9">
      <c r="A6934">
        <v>6933</v>
      </c>
      <c r="B6934">
        <v>1034</v>
      </c>
      <c r="C6934">
        <v>8</v>
      </c>
      <c r="D6934">
        <v>40</v>
      </c>
      <c r="E6934" t="s">
        <v>6</v>
      </c>
      <c r="F6934">
        <v>34</v>
      </c>
      <c r="G6934" t="s">
        <v>2</v>
      </c>
      <c r="H6934" t="s">
        <v>18</v>
      </c>
      <c r="I6934" t="s">
        <v>23</v>
      </c>
    </row>
    <row r="6935" spans="1:9">
      <c r="A6935">
        <v>6934</v>
      </c>
      <c r="B6935">
        <v>1178</v>
      </c>
      <c r="C6935">
        <v>5</v>
      </c>
      <c r="D6935">
        <v>153</v>
      </c>
      <c r="E6935" t="s">
        <v>5</v>
      </c>
      <c r="F6935">
        <v>25</v>
      </c>
      <c r="G6935" t="s">
        <v>1</v>
      </c>
      <c r="H6935" t="s">
        <v>17</v>
      </c>
      <c r="I6935" t="s">
        <v>12</v>
      </c>
    </row>
    <row r="6936" spans="1:9">
      <c r="A6936">
        <v>6935</v>
      </c>
      <c r="B6936">
        <v>1590</v>
      </c>
      <c r="C6936">
        <v>8</v>
      </c>
      <c r="D6936">
        <v>315</v>
      </c>
      <c r="E6936" t="s">
        <v>6</v>
      </c>
      <c r="F6936">
        <v>26</v>
      </c>
      <c r="G6936" t="s">
        <v>2</v>
      </c>
      <c r="H6936" t="s">
        <v>17</v>
      </c>
      <c r="I6936" t="s">
        <v>23</v>
      </c>
    </row>
    <row r="6937" spans="1:9">
      <c r="A6937">
        <v>6936</v>
      </c>
      <c r="B6937">
        <v>834</v>
      </c>
      <c r="C6937">
        <v>9</v>
      </c>
      <c r="D6937">
        <v>202</v>
      </c>
      <c r="E6937" t="s">
        <v>6</v>
      </c>
      <c r="F6937">
        <v>27</v>
      </c>
      <c r="G6937" t="s">
        <v>2</v>
      </c>
      <c r="H6937" t="s">
        <v>17</v>
      </c>
      <c r="I6937" t="s">
        <v>24</v>
      </c>
    </row>
    <row r="6938" spans="1:9">
      <c r="A6938">
        <v>6937</v>
      </c>
      <c r="B6938">
        <v>1104</v>
      </c>
      <c r="C6938">
        <v>7</v>
      </c>
      <c r="D6938">
        <v>40</v>
      </c>
      <c r="E6938" t="s">
        <v>5</v>
      </c>
      <c r="F6938">
        <v>25</v>
      </c>
      <c r="G6938" t="s">
        <v>2</v>
      </c>
      <c r="H6938" t="s">
        <v>18</v>
      </c>
      <c r="I6938" t="s">
        <v>22</v>
      </c>
    </row>
    <row r="6939" spans="1:9">
      <c r="A6939">
        <v>6938</v>
      </c>
      <c r="B6939">
        <v>1828</v>
      </c>
      <c r="C6939">
        <v>6</v>
      </c>
      <c r="D6939">
        <v>360</v>
      </c>
      <c r="E6939" t="s">
        <v>5</v>
      </c>
      <c r="F6939">
        <v>24</v>
      </c>
      <c r="G6939" t="s">
        <v>2</v>
      </c>
      <c r="H6939" t="s">
        <v>18</v>
      </c>
      <c r="I6939" t="s">
        <v>21</v>
      </c>
    </row>
    <row r="6940" spans="1:9">
      <c r="A6940">
        <v>6939</v>
      </c>
      <c r="B6940">
        <v>1665</v>
      </c>
      <c r="C6940">
        <v>7</v>
      </c>
      <c r="D6940">
        <v>40</v>
      </c>
      <c r="E6940" t="s">
        <v>6</v>
      </c>
      <c r="F6940">
        <v>25</v>
      </c>
      <c r="G6940" t="s">
        <v>2</v>
      </c>
      <c r="H6940" t="s">
        <v>18</v>
      </c>
      <c r="I6940" t="s">
        <v>22</v>
      </c>
    </row>
    <row r="6941" spans="1:9">
      <c r="A6941">
        <v>6940</v>
      </c>
      <c r="B6941">
        <v>1159</v>
      </c>
      <c r="C6941">
        <v>9</v>
      </c>
      <c r="D6941">
        <v>288</v>
      </c>
      <c r="E6941" t="s">
        <v>6</v>
      </c>
      <c r="F6941">
        <v>22</v>
      </c>
      <c r="G6941" t="s">
        <v>2</v>
      </c>
      <c r="H6941" t="s">
        <v>17</v>
      </c>
      <c r="I6941" t="s">
        <v>24</v>
      </c>
    </row>
    <row r="6942" spans="1:9">
      <c r="A6942">
        <v>6941</v>
      </c>
      <c r="B6942">
        <v>1258</v>
      </c>
      <c r="C6942">
        <v>5</v>
      </c>
      <c r="D6942">
        <v>148</v>
      </c>
      <c r="E6942" t="s">
        <v>6</v>
      </c>
      <c r="F6942">
        <v>25</v>
      </c>
      <c r="G6942" t="s">
        <v>1</v>
      </c>
      <c r="H6942" t="s">
        <v>17</v>
      </c>
      <c r="I6942" t="s">
        <v>12</v>
      </c>
    </row>
    <row r="6943" spans="1:9">
      <c r="A6943">
        <v>6942</v>
      </c>
      <c r="B6943">
        <v>629</v>
      </c>
      <c r="C6943">
        <v>1</v>
      </c>
      <c r="D6943">
        <v>186</v>
      </c>
      <c r="E6943" t="s">
        <v>6</v>
      </c>
      <c r="F6943">
        <v>30</v>
      </c>
      <c r="G6943" t="s">
        <v>1</v>
      </c>
      <c r="H6943" t="s">
        <v>18</v>
      </c>
      <c r="I6943" t="s">
        <v>8</v>
      </c>
    </row>
    <row r="6944" spans="1:9">
      <c r="A6944">
        <v>6943</v>
      </c>
      <c r="B6944">
        <v>346</v>
      </c>
      <c r="C6944">
        <v>4</v>
      </c>
      <c r="D6944">
        <v>121</v>
      </c>
      <c r="E6944" t="s">
        <v>6</v>
      </c>
      <c r="F6944">
        <v>26</v>
      </c>
      <c r="G6944" t="s">
        <v>1</v>
      </c>
      <c r="H6944" t="s">
        <v>18</v>
      </c>
      <c r="I6944" t="s">
        <v>11</v>
      </c>
    </row>
    <row r="6945" spans="1:9">
      <c r="A6945">
        <v>6944</v>
      </c>
      <c r="B6945">
        <v>380</v>
      </c>
      <c r="C6945">
        <v>6</v>
      </c>
      <c r="D6945">
        <v>40</v>
      </c>
      <c r="E6945" t="s">
        <v>6</v>
      </c>
      <c r="F6945">
        <v>27</v>
      </c>
      <c r="G6945" t="s">
        <v>2</v>
      </c>
      <c r="H6945" t="s">
        <v>18</v>
      </c>
      <c r="I6945" t="s">
        <v>21</v>
      </c>
    </row>
    <row r="6946" spans="1:9">
      <c r="A6946">
        <v>6945</v>
      </c>
      <c r="B6946">
        <v>324</v>
      </c>
      <c r="C6946">
        <v>5</v>
      </c>
      <c r="D6946">
        <v>90</v>
      </c>
      <c r="E6946" t="s">
        <v>6</v>
      </c>
      <c r="F6946">
        <v>42</v>
      </c>
      <c r="G6946" t="s">
        <v>1</v>
      </c>
      <c r="H6946" t="s">
        <v>18</v>
      </c>
      <c r="I6946" t="s">
        <v>12</v>
      </c>
    </row>
    <row r="6947" spans="1:9">
      <c r="A6947">
        <v>6946</v>
      </c>
      <c r="B6947">
        <v>1711</v>
      </c>
      <c r="C6947">
        <v>7</v>
      </c>
      <c r="D6947">
        <v>90</v>
      </c>
      <c r="E6947" t="s">
        <v>5</v>
      </c>
      <c r="F6947">
        <v>30</v>
      </c>
      <c r="G6947" t="s">
        <v>2</v>
      </c>
      <c r="H6947" t="s">
        <v>18</v>
      </c>
      <c r="I6947" t="s">
        <v>22</v>
      </c>
    </row>
    <row r="6948" spans="1:9">
      <c r="A6948">
        <v>6947</v>
      </c>
      <c r="B6948">
        <v>656</v>
      </c>
      <c r="C6948">
        <v>2</v>
      </c>
      <c r="D6948">
        <v>90</v>
      </c>
      <c r="E6948" t="s">
        <v>6</v>
      </c>
      <c r="F6948">
        <v>29</v>
      </c>
      <c r="G6948" t="s">
        <v>1</v>
      </c>
      <c r="H6948" t="s">
        <v>18</v>
      </c>
      <c r="I6948" t="s">
        <v>9</v>
      </c>
    </row>
    <row r="6949" spans="1:9">
      <c r="A6949">
        <v>6948</v>
      </c>
      <c r="B6949">
        <v>1036</v>
      </c>
      <c r="C6949">
        <v>8</v>
      </c>
      <c r="D6949">
        <v>363</v>
      </c>
      <c r="E6949" t="s">
        <v>5</v>
      </c>
      <c r="F6949">
        <v>31</v>
      </c>
      <c r="G6949" t="s">
        <v>2</v>
      </c>
      <c r="H6949" t="s">
        <v>17</v>
      </c>
      <c r="I6949" t="s">
        <v>23</v>
      </c>
    </row>
    <row r="6950" spans="1:9">
      <c r="A6950">
        <v>6949</v>
      </c>
      <c r="B6950">
        <v>193</v>
      </c>
      <c r="C6950">
        <v>7</v>
      </c>
      <c r="D6950">
        <v>289</v>
      </c>
      <c r="E6950" t="s">
        <v>5</v>
      </c>
      <c r="F6950">
        <v>32</v>
      </c>
      <c r="G6950" t="s">
        <v>2</v>
      </c>
      <c r="H6950" t="s">
        <v>17</v>
      </c>
      <c r="I6950" t="s">
        <v>22</v>
      </c>
    </row>
    <row r="6951" spans="1:9">
      <c r="A6951">
        <v>6950</v>
      </c>
      <c r="B6951">
        <v>1022</v>
      </c>
      <c r="C6951">
        <v>3</v>
      </c>
      <c r="D6951">
        <v>245</v>
      </c>
      <c r="E6951" t="s">
        <v>6</v>
      </c>
      <c r="F6951">
        <v>36</v>
      </c>
      <c r="G6951" t="s">
        <v>1</v>
      </c>
      <c r="H6951" t="s">
        <v>18</v>
      </c>
      <c r="I6951" t="s">
        <v>10</v>
      </c>
    </row>
    <row r="6952" spans="1:9">
      <c r="A6952">
        <v>6951</v>
      </c>
      <c r="B6952">
        <v>841</v>
      </c>
      <c r="C6952">
        <v>7</v>
      </c>
      <c r="D6952">
        <v>40</v>
      </c>
      <c r="E6952" t="s">
        <v>6</v>
      </c>
      <c r="F6952">
        <v>32</v>
      </c>
      <c r="G6952" t="s">
        <v>2</v>
      </c>
      <c r="H6952" t="s">
        <v>18</v>
      </c>
      <c r="I6952" t="s">
        <v>22</v>
      </c>
    </row>
    <row r="6953" spans="1:9">
      <c r="A6953">
        <v>6952</v>
      </c>
      <c r="B6953">
        <v>193</v>
      </c>
      <c r="C6953">
        <v>8</v>
      </c>
      <c r="D6953">
        <v>40</v>
      </c>
      <c r="E6953" t="s">
        <v>5</v>
      </c>
      <c r="F6953">
        <v>32</v>
      </c>
      <c r="G6953" t="s">
        <v>2</v>
      </c>
      <c r="H6953" t="s">
        <v>18</v>
      </c>
      <c r="I6953" t="s">
        <v>23</v>
      </c>
    </row>
    <row r="6954" spans="1:9">
      <c r="A6954">
        <v>6953</v>
      </c>
      <c r="B6954">
        <v>399</v>
      </c>
      <c r="C6954">
        <v>2</v>
      </c>
      <c r="D6954">
        <v>140</v>
      </c>
      <c r="E6954" t="s">
        <v>5</v>
      </c>
      <c r="F6954">
        <v>28</v>
      </c>
      <c r="G6954" t="s">
        <v>1</v>
      </c>
      <c r="H6954" t="s">
        <v>18</v>
      </c>
      <c r="I6954" t="s">
        <v>9</v>
      </c>
    </row>
    <row r="6955" spans="1:9">
      <c r="A6955">
        <v>6954</v>
      </c>
      <c r="B6955">
        <v>465</v>
      </c>
      <c r="C6955">
        <v>9</v>
      </c>
      <c r="D6955">
        <v>231</v>
      </c>
      <c r="E6955" t="s">
        <v>5</v>
      </c>
      <c r="F6955">
        <v>25</v>
      </c>
      <c r="G6955" t="s">
        <v>2</v>
      </c>
      <c r="H6955" t="s">
        <v>17</v>
      </c>
      <c r="I6955" t="s">
        <v>24</v>
      </c>
    </row>
    <row r="6956" spans="1:9">
      <c r="A6956">
        <v>6955</v>
      </c>
      <c r="B6956">
        <v>59</v>
      </c>
      <c r="C6956">
        <v>4</v>
      </c>
      <c r="D6956">
        <v>250</v>
      </c>
      <c r="E6956" t="s">
        <v>6</v>
      </c>
      <c r="F6956">
        <v>36</v>
      </c>
      <c r="G6956" t="s">
        <v>1</v>
      </c>
      <c r="H6956" t="s">
        <v>18</v>
      </c>
      <c r="I6956" t="s">
        <v>11</v>
      </c>
    </row>
    <row r="6957" spans="1:9">
      <c r="A6957">
        <v>6956</v>
      </c>
      <c r="B6957">
        <v>1558</v>
      </c>
      <c r="C6957">
        <v>5</v>
      </c>
      <c r="D6957">
        <v>119</v>
      </c>
      <c r="E6957" t="s">
        <v>5</v>
      </c>
      <c r="F6957">
        <v>27</v>
      </c>
      <c r="G6957" t="s">
        <v>1</v>
      </c>
      <c r="H6957" t="s">
        <v>18</v>
      </c>
      <c r="I6957" t="s">
        <v>12</v>
      </c>
    </row>
    <row r="6958" spans="1:9">
      <c r="A6958">
        <v>6957</v>
      </c>
      <c r="B6958">
        <v>600</v>
      </c>
      <c r="C6958">
        <v>9</v>
      </c>
      <c r="D6958">
        <v>40</v>
      </c>
      <c r="E6958" t="s">
        <v>6</v>
      </c>
      <c r="F6958">
        <v>24</v>
      </c>
      <c r="G6958" t="s">
        <v>2</v>
      </c>
      <c r="H6958" t="s">
        <v>18</v>
      </c>
      <c r="I6958" t="s">
        <v>24</v>
      </c>
    </row>
    <row r="6959" spans="1:9">
      <c r="A6959">
        <v>6958</v>
      </c>
      <c r="B6959">
        <v>1184</v>
      </c>
      <c r="C6959">
        <v>8</v>
      </c>
      <c r="D6959">
        <v>267</v>
      </c>
      <c r="E6959" t="s">
        <v>6</v>
      </c>
      <c r="F6959">
        <v>21</v>
      </c>
      <c r="G6959" t="s">
        <v>2</v>
      </c>
      <c r="H6959" t="s">
        <v>18</v>
      </c>
      <c r="I6959" t="s">
        <v>23</v>
      </c>
    </row>
    <row r="6960" spans="1:9">
      <c r="A6960">
        <v>6959</v>
      </c>
      <c r="B6960">
        <v>647</v>
      </c>
      <c r="C6960">
        <v>3</v>
      </c>
      <c r="D6960">
        <v>169</v>
      </c>
      <c r="E6960" t="s">
        <v>5</v>
      </c>
      <c r="F6960">
        <v>35</v>
      </c>
      <c r="G6960" t="s">
        <v>1</v>
      </c>
      <c r="H6960" t="s">
        <v>18</v>
      </c>
      <c r="I6960" t="s">
        <v>10</v>
      </c>
    </row>
    <row r="6961" spans="1:9">
      <c r="A6961">
        <v>6960</v>
      </c>
      <c r="B6961">
        <v>1909</v>
      </c>
      <c r="C6961">
        <v>4</v>
      </c>
      <c r="D6961">
        <v>90</v>
      </c>
      <c r="E6961" t="s">
        <v>6</v>
      </c>
      <c r="F6961">
        <v>24</v>
      </c>
      <c r="G6961" t="s">
        <v>1</v>
      </c>
      <c r="H6961" t="s">
        <v>18</v>
      </c>
      <c r="I6961" t="s">
        <v>11</v>
      </c>
    </row>
    <row r="6962" spans="1:9">
      <c r="A6962">
        <v>6961</v>
      </c>
      <c r="B6962">
        <v>1468</v>
      </c>
      <c r="C6962">
        <v>6</v>
      </c>
      <c r="D6962">
        <v>90</v>
      </c>
      <c r="E6962" t="s">
        <v>6</v>
      </c>
      <c r="F6962">
        <v>21</v>
      </c>
      <c r="G6962" t="s">
        <v>2</v>
      </c>
      <c r="H6962" t="s">
        <v>18</v>
      </c>
      <c r="I6962" t="s">
        <v>21</v>
      </c>
    </row>
    <row r="6963" spans="1:9">
      <c r="A6963">
        <v>6962</v>
      </c>
      <c r="B6963">
        <v>870</v>
      </c>
      <c r="C6963">
        <v>8</v>
      </c>
      <c r="D6963">
        <v>90</v>
      </c>
      <c r="E6963" t="s">
        <v>6</v>
      </c>
      <c r="F6963">
        <v>33</v>
      </c>
      <c r="G6963" t="s">
        <v>2</v>
      </c>
      <c r="H6963" t="s">
        <v>18</v>
      </c>
      <c r="I6963" t="s">
        <v>23</v>
      </c>
    </row>
    <row r="6964" spans="1:9">
      <c r="A6964">
        <v>6963</v>
      </c>
      <c r="B6964">
        <v>657</v>
      </c>
      <c r="C6964">
        <v>8</v>
      </c>
      <c r="D6964">
        <v>40</v>
      </c>
      <c r="E6964" t="s">
        <v>6</v>
      </c>
      <c r="F6964">
        <v>33</v>
      </c>
      <c r="G6964" t="s">
        <v>2</v>
      </c>
      <c r="H6964" t="s">
        <v>18</v>
      </c>
      <c r="I6964" t="s">
        <v>23</v>
      </c>
    </row>
    <row r="6965" spans="1:9">
      <c r="A6965">
        <v>6964</v>
      </c>
      <c r="B6965">
        <v>1232</v>
      </c>
      <c r="C6965">
        <v>6</v>
      </c>
      <c r="D6965">
        <v>40</v>
      </c>
      <c r="E6965" t="s">
        <v>6</v>
      </c>
      <c r="F6965">
        <v>27</v>
      </c>
      <c r="G6965" t="s">
        <v>2</v>
      </c>
      <c r="H6965" t="s">
        <v>18</v>
      </c>
      <c r="I6965" t="s">
        <v>21</v>
      </c>
    </row>
    <row r="6966" spans="1:9">
      <c r="A6966">
        <v>6965</v>
      </c>
      <c r="B6966">
        <v>822</v>
      </c>
      <c r="C6966">
        <v>2</v>
      </c>
      <c r="D6966">
        <v>90</v>
      </c>
      <c r="E6966" t="s">
        <v>5</v>
      </c>
      <c r="F6966">
        <v>31</v>
      </c>
      <c r="G6966" t="s">
        <v>1</v>
      </c>
      <c r="H6966" t="s">
        <v>18</v>
      </c>
      <c r="I6966" t="s">
        <v>9</v>
      </c>
    </row>
    <row r="6967" spans="1:9">
      <c r="A6967">
        <v>6966</v>
      </c>
      <c r="B6967">
        <v>1905</v>
      </c>
      <c r="C6967">
        <v>3</v>
      </c>
      <c r="D6967">
        <v>135</v>
      </c>
      <c r="E6967" t="s">
        <v>6</v>
      </c>
      <c r="F6967">
        <v>20</v>
      </c>
      <c r="G6967" t="s">
        <v>1</v>
      </c>
      <c r="H6967" t="s">
        <v>18</v>
      </c>
      <c r="I6967" t="s">
        <v>10</v>
      </c>
    </row>
    <row r="6968" spans="1:9">
      <c r="A6968">
        <v>6967</v>
      </c>
      <c r="B6968">
        <v>1047</v>
      </c>
      <c r="C6968">
        <v>9</v>
      </c>
      <c r="D6968">
        <v>40</v>
      </c>
      <c r="E6968" t="s">
        <v>6</v>
      </c>
      <c r="F6968">
        <v>24</v>
      </c>
      <c r="G6968" t="s">
        <v>2</v>
      </c>
      <c r="H6968" t="s">
        <v>18</v>
      </c>
      <c r="I6968" t="s">
        <v>24</v>
      </c>
    </row>
    <row r="6969" spans="1:9">
      <c r="A6969">
        <v>6968</v>
      </c>
      <c r="B6969">
        <v>987</v>
      </c>
      <c r="C6969">
        <v>2</v>
      </c>
      <c r="D6969">
        <v>240</v>
      </c>
      <c r="E6969" t="s">
        <v>6</v>
      </c>
      <c r="F6969">
        <v>30</v>
      </c>
      <c r="G6969" t="s">
        <v>1</v>
      </c>
      <c r="H6969" t="s">
        <v>17</v>
      </c>
      <c r="I6969" t="s">
        <v>9</v>
      </c>
    </row>
    <row r="6970" spans="1:9">
      <c r="A6970">
        <v>6969</v>
      </c>
      <c r="B6970">
        <v>430</v>
      </c>
      <c r="C6970">
        <v>7</v>
      </c>
      <c r="D6970">
        <v>40</v>
      </c>
      <c r="E6970" t="s">
        <v>6</v>
      </c>
      <c r="F6970">
        <v>24</v>
      </c>
      <c r="G6970" t="s">
        <v>2</v>
      </c>
      <c r="H6970" t="s">
        <v>18</v>
      </c>
      <c r="I6970" t="s">
        <v>22</v>
      </c>
    </row>
    <row r="6971" spans="1:9">
      <c r="A6971">
        <v>6970</v>
      </c>
      <c r="B6971">
        <v>318</v>
      </c>
      <c r="C6971">
        <v>4</v>
      </c>
      <c r="D6971">
        <v>201</v>
      </c>
      <c r="E6971" t="s">
        <v>6</v>
      </c>
      <c r="F6971">
        <v>25</v>
      </c>
      <c r="G6971" t="s">
        <v>1</v>
      </c>
      <c r="H6971" t="s">
        <v>17</v>
      </c>
      <c r="I6971" t="s">
        <v>11</v>
      </c>
    </row>
    <row r="6972" spans="1:9">
      <c r="A6972">
        <v>6971</v>
      </c>
      <c r="B6972">
        <v>1772</v>
      </c>
      <c r="C6972">
        <v>6</v>
      </c>
      <c r="D6972">
        <v>90</v>
      </c>
      <c r="E6972" t="s">
        <v>6</v>
      </c>
      <c r="F6972">
        <v>30</v>
      </c>
      <c r="G6972" t="s">
        <v>2</v>
      </c>
      <c r="H6972" t="s">
        <v>18</v>
      </c>
      <c r="I6972" t="s">
        <v>21</v>
      </c>
    </row>
    <row r="6973" spans="1:9">
      <c r="A6973">
        <v>6972</v>
      </c>
      <c r="B6973">
        <v>1207</v>
      </c>
      <c r="C6973">
        <v>2</v>
      </c>
      <c r="D6973">
        <v>161</v>
      </c>
      <c r="E6973" t="s">
        <v>6</v>
      </c>
      <c r="F6973">
        <v>20</v>
      </c>
      <c r="G6973" t="s">
        <v>1</v>
      </c>
      <c r="H6973" t="s">
        <v>18</v>
      </c>
      <c r="I6973" t="s">
        <v>9</v>
      </c>
    </row>
    <row r="6974" spans="1:9">
      <c r="A6974">
        <v>6973</v>
      </c>
      <c r="B6974">
        <v>552</v>
      </c>
      <c r="C6974">
        <v>4</v>
      </c>
      <c r="D6974">
        <v>175</v>
      </c>
      <c r="E6974" t="s">
        <v>5</v>
      </c>
      <c r="F6974">
        <v>31</v>
      </c>
      <c r="G6974" t="s">
        <v>1</v>
      </c>
      <c r="H6974" t="s">
        <v>18</v>
      </c>
      <c r="I6974" t="s">
        <v>11</v>
      </c>
    </row>
    <row r="6975" spans="1:9">
      <c r="A6975">
        <v>6974</v>
      </c>
      <c r="B6975">
        <v>1155</v>
      </c>
      <c r="C6975">
        <v>8</v>
      </c>
      <c r="D6975">
        <v>40</v>
      </c>
      <c r="E6975" t="s">
        <v>6</v>
      </c>
      <c r="F6975">
        <v>34</v>
      </c>
      <c r="G6975" t="s">
        <v>2</v>
      </c>
      <c r="H6975" t="s">
        <v>18</v>
      </c>
      <c r="I6975" t="s">
        <v>23</v>
      </c>
    </row>
    <row r="6976" spans="1:9">
      <c r="A6976">
        <v>6975</v>
      </c>
      <c r="B6976">
        <v>419</v>
      </c>
      <c r="C6976">
        <v>7</v>
      </c>
      <c r="D6976">
        <v>40</v>
      </c>
      <c r="E6976" t="s">
        <v>6</v>
      </c>
      <c r="F6976">
        <v>41</v>
      </c>
      <c r="G6976" t="s">
        <v>2</v>
      </c>
      <c r="H6976" t="s">
        <v>18</v>
      </c>
      <c r="I6976" t="s">
        <v>22</v>
      </c>
    </row>
    <row r="6977" spans="1:9">
      <c r="A6977">
        <v>6976</v>
      </c>
      <c r="B6977">
        <v>94</v>
      </c>
      <c r="C6977">
        <v>2</v>
      </c>
      <c r="D6977">
        <v>90</v>
      </c>
      <c r="E6977" t="s">
        <v>6</v>
      </c>
      <c r="F6977">
        <v>18</v>
      </c>
      <c r="G6977" t="s">
        <v>1</v>
      </c>
      <c r="H6977" t="s">
        <v>18</v>
      </c>
      <c r="I6977" t="s">
        <v>9</v>
      </c>
    </row>
    <row r="6978" spans="1:9">
      <c r="A6978">
        <v>6977</v>
      </c>
      <c r="B6978">
        <v>178</v>
      </c>
      <c r="C6978">
        <v>8</v>
      </c>
      <c r="D6978">
        <v>40</v>
      </c>
      <c r="E6978" t="s">
        <v>6</v>
      </c>
      <c r="F6978">
        <v>22</v>
      </c>
      <c r="G6978" t="s">
        <v>2</v>
      </c>
      <c r="H6978" t="s">
        <v>18</v>
      </c>
      <c r="I6978" t="s">
        <v>23</v>
      </c>
    </row>
    <row r="6979" spans="1:9">
      <c r="A6979">
        <v>6978</v>
      </c>
      <c r="B6979">
        <v>1696</v>
      </c>
      <c r="C6979">
        <v>7</v>
      </c>
      <c r="D6979">
        <v>156</v>
      </c>
      <c r="E6979" t="s">
        <v>5</v>
      </c>
      <c r="F6979">
        <v>37</v>
      </c>
      <c r="G6979" t="s">
        <v>2</v>
      </c>
      <c r="H6979" t="s">
        <v>17</v>
      </c>
      <c r="I6979" t="s">
        <v>22</v>
      </c>
    </row>
    <row r="6980" spans="1:9">
      <c r="A6980">
        <v>6979</v>
      </c>
      <c r="B6980">
        <v>1844</v>
      </c>
      <c r="C6980">
        <v>9</v>
      </c>
      <c r="D6980">
        <v>40</v>
      </c>
      <c r="E6980" t="s">
        <v>6</v>
      </c>
      <c r="F6980">
        <v>34</v>
      </c>
      <c r="G6980" t="s">
        <v>2</v>
      </c>
      <c r="H6980" t="s">
        <v>18</v>
      </c>
      <c r="I6980" t="s">
        <v>24</v>
      </c>
    </row>
    <row r="6981" spans="1:9">
      <c r="A6981">
        <v>6980</v>
      </c>
      <c r="B6981">
        <v>1270</v>
      </c>
      <c r="C6981">
        <v>1</v>
      </c>
      <c r="D6981">
        <v>147</v>
      </c>
      <c r="E6981" t="s">
        <v>5</v>
      </c>
      <c r="F6981">
        <v>31</v>
      </c>
      <c r="G6981" t="s">
        <v>1</v>
      </c>
      <c r="H6981" t="s">
        <v>18</v>
      </c>
      <c r="I6981" t="s">
        <v>8</v>
      </c>
    </row>
    <row r="6982" spans="1:9">
      <c r="A6982">
        <v>6981</v>
      </c>
      <c r="B6982">
        <v>1346</v>
      </c>
      <c r="C6982">
        <v>1</v>
      </c>
      <c r="D6982">
        <v>185</v>
      </c>
      <c r="E6982" t="s">
        <v>5</v>
      </c>
      <c r="F6982">
        <v>21</v>
      </c>
      <c r="G6982" t="s">
        <v>1</v>
      </c>
      <c r="H6982" t="s">
        <v>18</v>
      </c>
      <c r="I6982" t="s">
        <v>8</v>
      </c>
    </row>
    <row r="6983" spans="1:9">
      <c r="A6983">
        <v>6982</v>
      </c>
      <c r="B6983">
        <v>2074</v>
      </c>
      <c r="C6983">
        <v>1</v>
      </c>
      <c r="D6983">
        <v>183</v>
      </c>
      <c r="E6983" t="s">
        <v>6</v>
      </c>
      <c r="F6983">
        <v>32</v>
      </c>
      <c r="G6983" t="s">
        <v>1</v>
      </c>
      <c r="H6983" t="s">
        <v>18</v>
      </c>
      <c r="I6983" t="s">
        <v>8</v>
      </c>
    </row>
    <row r="6984" spans="1:9">
      <c r="A6984">
        <v>6983</v>
      </c>
      <c r="B6984">
        <v>1149</v>
      </c>
      <c r="C6984">
        <v>1</v>
      </c>
      <c r="D6984">
        <v>90</v>
      </c>
      <c r="E6984" t="s">
        <v>5</v>
      </c>
      <c r="F6984">
        <v>31</v>
      </c>
      <c r="G6984" t="s">
        <v>1</v>
      </c>
      <c r="H6984" t="s">
        <v>18</v>
      </c>
      <c r="I6984" t="s">
        <v>8</v>
      </c>
    </row>
    <row r="6985" spans="1:9">
      <c r="A6985">
        <v>6984</v>
      </c>
      <c r="B6985">
        <v>181</v>
      </c>
      <c r="C6985">
        <v>4</v>
      </c>
      <c r="D6985">
        <v>196</v>
      </c>
      <c r="E6985" t="s">
        <v>5</v>
      </c>
      <c r="F6985">
        <v>24</v>
      </c>
      <c r="G6985" t="s">
        <v>1</v>
      </c>
      <c r="H6985" t="s">
        <v>18</v>
      </c>
      <c r="I6985" t="s">
        <v>11</v>
      </c>
    </row>
    <row r="6986" spans="1:9">
      <c r="A6986">
        <v>6985</v>
      </c>
      <c r="B6986">
        <v>738</v>
      </c>
      <c r="C6986">
        <v>9</v>
      </c>
      <c r="D6986">
        <v>40</v>
      </c>
      <c r="E6986" t="s">
        <v>5</v>
      </c>
      <c r="F6986">
        <v>34</v>
      </c>
      <c r="G6986" t="s">
        <v>2</v>
      </c>
      <c r="H6986" t="s">
        <v>18</v>
      </c>
      <c r="I6986" t="s">
        <v>24</v>
      </c>
    </row>
    <row r="6987" spans="1:9">
      <c r="A6987">
        <v>6986</v>
      </c>
      <c r="B6987">
        <v>440</v>
      </c>
      <c r="C6987">
        <v>4</v>
      </c>
      <c r="D6987">
        <v>90</v>
      </c>
      <c r="E6987" t="s">
        <v>5</v>
      </c>
      <c r="F6987">
        <v>21</v>
      </c>
      <c r="G6987" t="s">
        <v>1</v>
      </c>
      <c r="H6987" t="s">
        <v>18</v>
      </c>
      <c r="I6987" t="s">
        <v>11</v>
      </c>
    </row>
    <row r="6988" spans="1:9">
      <c r="A6988">
        <v>6987</v>
      </c>
      <c r="B6988">
        <v>725</v>
      </c>
      <c r="C6988">
        <v>3</v>
      </c>
      <c r="D6988">
        <v>118</v>
      </c>
      <c r="E6988" t="s">
        <v>6</v>
      </c>
      <c r="F6988">
        <v>27</v>
      </c>
      <c r="G6988" t="s">
        <v>1</v>
      </c>
      <c r="H6988" t="s">
        <v>18</v>
      </c>
      <c r="I6988" t="s">
        <v>10</v>
      </c>
    </row>
    <row r="6989" spans="1:9">
      <c r="A6989">
        <v>6988</v>
      </c>
      <c r="B6989">
        <v>315</v>
      </c>
      <c r="C6989">
        <v>4</v>
      </c>
      <c r="D6989">
        <v>213</v>
      </c>
      <c r="E6989" t="s">
        <v>6</v>
      </c>
      <c r="F6989">
        <v>28</v>
      </c>
      <c r="G6989" t="s">
        <v>1</v>
      </c>
      <c r="H6989" t="s">
        <v>18</v>
      </c>
      <c r="I6989" t="s">
        <v>11</v>
      </c>
    </row>
    <row r="6990" spans="1:9">
      <c r="A6990">
        <v>6989</v>
      </c>
      <c r="B6990">
        <v>1083</v>
      </c>
      <c r="C6990">
        <v>4</v>
      </c>
      <c r="D6990">
        <v>90</v>
      </c>
      <c r="E6990" t="s">
        <v>6</v>
      </c>
      <c r="F6990">
        <v>24</v>
      </c>
      <c r="G6990" t="s">
        <v>1</v>
      </c>
      <c r="H6990" t="s">
        <v>18</v>
      </c>
      <c r="I6990" t="s">
        <v>11</v>
      </c>
    </row>
    <row r="6991" spans="1:9">
      <c r="A6991">
        <v>6990</v>
      </c>
      <c r="B6991">
        <v>1708</v>
      </c>
      <c r="C6991">
        <v>2</v>
      </c>
      <c r="D6991">
        <v>97</v>
      </c>
      <c r="E6991" t="s">
        <v>5</v>
      </c>
      <c r="F6991">
        <v>25</v>
      </c>
      <c r="G6991" t="s">
        <v>1</v>
      </c>
      <c r="H6991" t="s">
        <v>18</v>
      </c>
      <c r="I6991" t="s">
        <v>9</v>
      </c>
    </row>
    <row r="6992" spans="1:9">
      <c r="A6992">
        <v>6991</v>
      </c>
      <c r="B6992">
        <v>1750</v>
      </c>
      <c r="C6992">
        <v>5</v>
      </c>
      <c r="D6992">
        <v>159</v>
      </c>
      <c r="E6992" t="s">
        <v>6</v>
      </c>
      <c r="F6992">
        <v>30</v>
      </c>
      <c r="G6992" t="s">
        <v>1</v>
      </c>
      <c r="H6992" t="s">
        <v>18</v>
      </c>
      <c r="I6992" t="s">
        <v>12</v>
      </c>
    </row>
    <row r="6993" spans="1:9">
      <c r="A6993">
        <v>6992</v>
      </c>
      <c r="B6993">
        <v>295</v>
      </c>
      <c r="C6993">
        <v>4</v>
      </c>
      <c r="D6993">
        <v>169</v>
      </c>
      <c r="E6993" t="s">
        <v>6</v>
      </c>
      <c r="F6993">
        <v>35</v>
      </c>
      <c r="G6993" t="s">
        <v>1</v>
      </c>
      <c r="H6993" t="s">
        <v>18</v>
      </c>
      <c r="I6993" t="s">
        <v>11</v>
      </c>
    </row>
    <row r="6994" spans="1:9">
      <c r="A6994">
        <v>6993</v>
      </c>
      <c r="B6994">
        <v>1158</v>
      </c>
      <c r="C6994">
        <v>8</v>
      </c>
      <c r="D6994">
        <v>90</v>
      </c>
      <c r="E6994" t="s">
        <v>6</v>
      </c>
      <c r="F6994">
        <v>24</v>
      </c>
      <c r="G6994" t="s">
        <v>2</v>
      </c>
      <c r="H6994" t="s">
        <v>18</v>
      </c>
      <c r="I6994" t="s">
        <v>23</v>
      </c>
    </row>
    <row r="6995" spans="1:9">
      <c r="A6995">
        <v>6994</v>
      </c>
      <c r="B6995">
        <v>1290</v>
      </c>
      <c r="C6995">
        <v>4</v>
      </c>
      <c r="D6995">
        <v>173</v>
      </c>
      <c r="E6995" t="s">
        <v>5</v>
      </c>
      <c r="F6995">
        <v>29</v>
      </c>
      <c r="G6995" t="s">
        <v>1</v>
      </c>
      <c r="H6995" t="s">
        <v>17</v>
      </c>
      <c r="I6995" t="s">
        <v>11</v>
      </c>
    </row>
    <row r="6996" spans="1:9">
      <c r="A6996">
        <v>6995</v>
      </c>
      <c r="B6996">
        <v>570</v>
      </c>
      <c r="C6996">
        <v>5</v>
      </c>
      <c r="D6996">
        <v>210</v>
      </c>
      <c r="E6996" t="s">
        <v>5</v>
      </c>
      <c r="F6996">
        <v>34</v>
      </c>
      <c r="G6996" t="s">
        <v>1</v>
      </c>
      <c r="H6996" t="s">
        <v>18</v>
      </c>
      <c r="I6996" t="s">
        <v>12</v>
      </c>
    </row>
    <row r="6997" spans="1:9">
      <c r="A6997">
        <v>6996</v>
      </c>
      <c r="B6997">
        <v>1429</v>
      </c>
      <c r="C6997">
        <v>5</v>
      </c>
      <c r="D6997">
        <v>126</v>
      </c>
      <c r="E6997" t="s">
        <v>5</v>
      </c>
      <c r="F6997">
        <v>39</v>
      </c>
      <c r="G6997" t="s">
        <v>1</v>
      </c>
      <c r="H6997" t="s">
        <v>18</v>
      </c>
      <c r="I6997" t="s">
        <v>12</v>
      </c>
    </row>
    <row r="6998" spans="1:9">
      <c r="A6998">
        <v>6997</v>
      </c>
      <c r="B6998">
        <v>1294</v>
      </c>
      <c r="C6998">
        <v>8</v>
      </c>
      <c r="D6998">
        <v>40</v>
      </c>
      <c r="E6998" t="s">
        <v>6</v>
      </c>
      <c r="F6998">
        <v>30</v>
      </c>
      <c r="G6998" t="s">
        <v>2</v>
      </c>
      <c r="H6998" t="s">
        <v>18</v>
      </c>
      <c r="I6998" t="s">
        <v>23</v>
      </c>
    </row>
    <row r="6999" spans="1:9">
      <c r="A6999">
        <v>6998</v>
      </c>
      <c r="B6999">
        <v>720</v>
      </c>
      <c r="C6999">
        <v>2</v>
      </c>
      <c r="D6999">
        <v>227</v>
      </c>
      <c r="E6999" t="s">
        <v>5</v>
      </c>
      <c r="F6999">
        <v>26</v>
      </c>
      <c r="G6999" t="s">
        <v>1</v>
      </c>
      <c r="H6999" t="s">
        <v>17</v>
      </c>
      <c r="I6999" t="s">
        <v>9</v>
      </c>
    </row>
    <row r="7000" spans="1:9">
      <c r="A7000">
        <v>6999</v>
      </c>
      <c r="B7000">
        <v>288</v>
      </c>
      <c r="C7000">
        <v>4</v>
      </c>
      <c r="D7000">
        <v>203</v>
      </c>
      <c r="E7000" t="s">
        <v>5</v>
      </c>
      <c r="F7000">
        <v>28</v>
      </c>
      <c r="G7000" t="s">
        <v>1</v>
      </c>
      <c r="H7000" t="s">
        <v>17</v>
      </c>
      <c r="I7000" t="s">
        <v>11</v>
      </c>
    </row>
    <row r="7001" spans="1:9">
      <c r="A7001">
        <v>7000</v>
      </c>
      <c r="B7001">
        <v>127</v>
      </c>
      <c r="C7001">
        <v>1</v>
      </c>
      <c r="D7001">
        <v>110</v>
      </c>
      <c r="E7001" t="s">
        <v>5</v>
      </c>
      <c r="F7001">
        <v>40</v>
      </c>
      <c r="G7001" t="s">
        <v>1</v>
      </c>
      <c r="H7001" t="s">
        <v>18</v>
      </c>
      <c r="I7001" t="s">
        <v>8</v>
      </c>
    </row>
    <row r="7002" spans="1:9">
      <c r="A7002">
        <v>7001</v>
      </c>
      <c r="B7002">
        <v>1861</v>
      </c>
      <c r="C7002">
        <v>7</v>
      </c>
      <c r="D7002">
        <v>40</v>
      </c>
      <c r="E7002" t="s">
        <v>5</v>
      </c>
      <c r="F7002">
        <v>27</v>
      </c>
      <c r="G7002" t="s">
        <v>2</v>
      </c>
      <c r="H7002" t="s">
        <v>18</v>
      </c>
      <c r="I7002" t="s">
        <v>22</v>
      </c>
    </row>
    <row r="7003" spans="1:9">
      <c r="A7003">
        <v>7002</v>
      </c>
      <c r="B7003">
        <v>427</v>
      </c>
      <c r="C7003">
        <v>8</v>
      </c>
      <c r="D7003">
        <v>90</v>
      </c>
      <c r="E7003" t="s">
        <v>6</v>
      </c>
      <c r="F7003">
        <v>33</v>
      </c>
      <c r="G7003" t="s">
        <v>2</v>
      </c>
      <c r="H7003" t="s">
        <v>18</v>
      </c>
      <c r="I7003" t="s">
        <v>23</v>
      </c>
    </row>
    <row r="7004" spans="1:9">
      <c r="A7004">
        <v>7003</v>
      </c>
      <c r="B7004">
        <v>1017</v>
      </c>
      <c r="C7004">
        <v>7</v>
      </c>
      <c r="D7004">
        <v>40</v>
      </c>
      <c r="E7004" t="s">
        <v>6</v>
      </c>
      <c r="F7004">
        <v>33</v>
      </c>
      <c r="G7004" t="s">
        <v>2</v>
      </c>
      <c r="H7004" t="s">
        <v>18</v>
      </c>
      <c r="I7004" t="s">
        <v>22</v>
      </c>
    </row>
    <row r="7005" spans="1:9">
      <c r="A7005">
        <v>7004</v>
      </c>
      <c r="B7005">
        <v>1541</v>
      </c>
      <c r="C7005">
        <v>2</v>
      </c>
      <c r="D7005">
        <v>90</v>
      </c>
      <c r="E7005" t="s">
        <v>5</v>
      </c>
      <c r="F7005">
        <v>34</v>
      </c>
      <c r="G7005" t="s">
        <v>1</v>
      </c>
      <c r="H7005" t="s">
        <v>18</v>
      </c>
      <c r="I7005" t="s">
        <v>9</v>
      </c>
    </row>
    <row r="7006" spans="1:9">
      <c r="A7006">
        <v>7005</v>
      </c>
      <c r="B7006">
        <v>690</v>
      </c>
      <c r="C7006">
        <v>5</v>
      </c>
      <c r="D7006">
        <v>90</v>
      </c>
      <c r="E7006" t="s">
        <v>6</v>
      </c>
      <c r="F7006">
        <v>29</v>
      </c>
      <c r="G7006" t="s">
        <v>1</v>
      </c>
      <c r="H7006" t="s">
        <v>18</v>
      </c>
      <c r="I7006" t="s">
        <v>12</v>
      </c>
    </row>
    <row r="7007" spans="1:9">
      <c r="A7007">
        <v>7006</v>
      </c>
      <c r="B7007">
        <v>271</v>
      </c>
      <c r="C7007">
        <v>5</v>
      </c>
      <c r="D7007">
        <v>176</v>
      </c>
      <c r="E7007" t="s">
        <v>5</v>
      </c>
      <c r="F7007">
        <v>33</v>
      </c>
      <c r="G7007" t="s">
        <v>1</v>
      </c>
      <c r="H7007" t="s">
        <v>18</v>
      </c>
      <c r="I7007" t="s">
        <v>12</v>
      </c>
    </row>
    <row r="7008" spans="1:9">
      <c r="A7008">
        <v>7007</v>
      </c>
      <c r="B7008">
        <v>1011</v>
      </c>
      <c r="C7008">
        <v>5</v>
      </c>
      <c r="D7008">
        <v>120</v>
      </c>
      <c r="E7008" t="s">
        <v>6</v>
      </c>
      <c r="F7008">
        <v>26</v>
      </c>
      <c r="G7008" t="s">
        <v>1</v>
      </c>
      <c r="H7008" t="s">
        <v>17</v>
      </c>
      <c r="I7008" t="s">
        <v>12</v>
      </c>
    </row>
    <row r="7009" spans="1:9">
      <c r="A7009">
        <v>7008</v>
      </c>
      <c r="B7009">
        <v>982</v>
      </c>
      <c r="C7009">
        <v>1</v>
      </c>
      <c r="D7009">
        <v>90</v>
      </c>
      <c r="E7009" t="s">
        <v>5</v>
      </c>
      <c r="F7009">
        <v>21</v>
      </c>
      <c r="G7009" t="s">
        <v>1</v>
      </c>
      <c r="H7009" t="s">
        <v>18</v>
      </c>
      <c r="I7009" t="s">
        <v>8</v>
      </c>
    </row>
    <row r="7010" spans="1:9">
      <c r="A7010">
        <v>7009</v>
      </c>
      <c r="B7010">
        <v>2040</v>
      </c>
      <c r="C7010">
        <v>3</v>
      </c>
      <c r="D7010">
        <v>125</v>
      </c>
      <c r="E7010" t="s">
        <v>6</v>
      </c>
      <c r="F7010">
        <v>20</v>
      </c>
      <c r="G7010" t="s">
        <v>1</v>
      </c>
      <c r="H7010" t="s">
        <v>18</v>
      </c>
      <c r="I7010" t="s">
        <v>10</v>
      </c>
    </row>
    <row r="7011" spans="1:9">
      <c r="A7011">
        <v>7010</v>
      </c>
      <c r="B7011">
        <v>585</v>
      </c>
      <c r="C7011">
        <v>9</v>
      </c>
      <c r="D7011">
        <v>40</v>
      </c>
      <c r="E7011" t="s">
        <v>6</v>
      </c>
      <c r="F7011">
        <v>25</v>
      </c>
      <c r="G7011" t="s">
        <v>2</v>
      </c>
      <c r="H7011" t="s">
        <v>18</v>
      </c>
      <c r="I7011" t="s">
        <v>24</v>
      </c>
    </row>
    <row r="7012" spans="1:9">
      <c r="A7012">
        <v>7011</v>
      </c>
      <c r="B7012">
        <v>1604</v>
      </c>
      <c r="C7012">
        <v>1</v>
      </c>
      <c r="D7012">
        <v>211</v>
      </c>
      <c r="E7012" t="s">
        <v>6</v>
      </c>
      <c r="F7012">
        <v>21</v>
      </c>
      <c r="G7012" t="s">
        <v>1</v>
      </c>
      <c r="H7012" t="s">
        <v>18</v>
      </c>
      <c r="I7012" t="s">
        <v>8</v>
      </c>
    </row>
    <row r="7013" spans="1:9">
      <c r="A7013">
        <v>7012</v>
      </c>
      <c r="B7013">
        <v>1524</v>
      </c>
      <c r="C7013">
        <v>1</v>
      </c>
      <c r="D7013">
        <v>91</v>
      </c>
      <c r="E7013" t="s">
        <v>6</v>
      </c>
      <c r="F7013">
        <v>31</v>
      </c>
      <c r="G7013" t="s">
        <v>1</v>
      </c>
      <c r="H7013" t="s">
        <v>18</v>
      </c>
      <c r="I7013" t="s">
        <v>8</v>
      </c>
    </row>
    <row r="7014" spans="1:9">
      <c r="A7014">
        <v>7013</v>
      </c>
      <c r="B7014">
        <v>2109</v>
      </c>
      <c r="C7014">
        <v>7</v>
      </c>
      <c r="D7014">
        <v>40</v>
      </c>
      <c r="E7014" t="s">
        <v>6</v>
      </c>
      <c r="F7014">
        <v>49</v>
      </c>
      <c r="G7014" t="s">
        <v>2</v>
      </c>
      <c r="H7014" t="s">
        <v>18</v>
      </c>
      <c r="I7014" t="s">
        <v>22</v>
      </c>
    </row>
    <row r="7015" spans="1:9">
      <c r="A7015">
        <v>7014</v>
      </c>
      <c r="B7015">
        <v>1263</v>
      </c>
      <c r="C7015">
        <v>4</v>
      </c>
      <c r="D7015">
        <v>145</v>
      </c>
      <c r="E7015" t="s">
        <v>6</v>
      </c>
      <c r="F7015">
        <v>33</v>
      </c>
      <c r="G7015" t="s">
        <v>1</v>
      </c>
      <c r="H7015" t="s">
        <v>17</v>
      </c>
      <c r="I7015" t="s">
        <v>11</v>
      </c>
    </row>
    <row r="7016" spans="1:9">
      <c r="A7016">
        <v>7015</v>
      </c>
      <c r="B7016">
        <v>535</v>
      </c>
      <c r="C7016">
        <v>5</v>
      </c>
      <c r="D7016">
        <v>90</v>
      </c>
      <c r="E7016" t="s">
        <v>6</v>
      </c>
      <c r="F7016">
        <v>22</v>
      </c>
      <c r="G7016" t="s">
        <v>1</v>
      </c>
      <c r="H7016" t="s">
        <v>18</v>
      </c>
      <c r="I7016" t="s">
        <v>12</v>
      </c>
    </row>
    <row r="7017" spans="1:9">
      <c r="A7017">
        <v>7016</v>
      </c>
      <c r="B7017">
        <v>2101</v>
      </c>
      <c r="C7017">
        <v>3</v>
      </c>
      <c r="D7017">
        <v>121</v>
      </c>
      <c r="E7017" t="s">
        <v>5</v>
      </c>
      <c r="F7017">
        <v>37</v>
      </c>
      <c r="G7017" t="s">
        <v>1</v>
      </c>
      <c r="H7017" t="s">
        <v>18</v>
      </c>
      <c r="I7017" t="s">
        <v>10</v>
      </c>
    </row>
    <row r="7018" spans="1:9">
      <c r="A7018">
        <v>7017</v>
      </c>
      <c r="B7018">
        <v>905</v>
      </c>
      <c r="C7018">
        <v>1</v>
      </c>
      <c r="D7018">
        <v>120</v>
      </c>
      <c r="E7018" t="s">
        <v>5</v>
      </c>
      <c r="F7018">
        <v>32</v>
      </c>
      <c r="G7018" t="s">
        <v>1</v>
      </c>
      <c r="H7018" t="s">
        <v>17</v>
      </c>
      <c r="I7018" t="s">
        <v>8</v>
      </c>
    </row>
    <row r="7019" spans="1:9">
      <c r="A7019">
        <v>7018</v>
      </c>
      <c r="B7019">
        <v>1866</v>
      </c>
      <c r="C7019">
        <v>1</v>
      </c>
      <c r="D7019">
        <v>178</v>
      </c>
      <c r="E7019" t="s">
        <v>5</v>
      </c>
      <c r="F7019">
        <v>34</v>
      </c>
      <c r="G7019" t="s">
        <v>1</v>
      </c>
      <c r="H7019" t="s">
        <v>18</v>
      </c>
      <c r="I7019" t="s">
        <v>8</v>
      </c>
    </row>
    <row r="7020" spans="1:9">
      <c r="A7020">
        <v>7019</v>
      </c>
      <c r="B7020">
        <v>501</v>
      </c>
      <c r="C7020">
        <v>1</v>
      </c>
      <c r="D7020">
        <v>94</v>
      </c>
      <c r="E7020" t="s">
        <v>5</v>
      </c>
      <c r="F7020">
        <v>33</v>
      </c>
      <c r="G7020" t="s">
        <v>1</v>
      </c>
      <c r="H7020" t="s">
        <v>18</v>
      </c>
      <c r="I7020" t="s">
        <v>8</v>
      </c>
    </row>
    <row r="7021" spans="1:9">
      <c r="A7021">
        <v>7020</v>
      </c>
      <c r="B7021">
        <v>1635</v>
      </c>
      <c r="C7021">
        <v>1</v>
      </c>
      <c r="D7021">
        <v>214</v>
      </c>
      <c r="E7021" t="s">
        <v>6</v>
      </c>
      <c r="F7021">
        <v>23</v>
      </c>
      <c r="G7021" t="s">
        <v>1</v>
      </c>
      <c r="H7021" t="s">
        <v>18</v>
      </c>
      <c r="I7021" t="s">
        <v>8</v>
      </c>
    </row>
    <row r="7022" spans="1:9">
      <c r="A7022">
        <v>7021</v>
      </c>
      <c r="B7022">
        <v>1450</v>
      </c>
      <c r="C7022">
        <v>4</v>
      </c>
      <c r="D7022">
        <v>228</v>
      </c>
      <c r="E7022" t="s">
        <v>6</v>
      </c>
      <c r="F7022">
        <v>18</v>
      </c>
      <c r="G7022" t="s">
        <v>1</v>
      </c>
      <c r="H7022" t="s">
        <v>17</v>
      </c>
      <c r="I7022" t="s">
        <v>11</v>
      </c>
    </row>
    <row r="7023" spans="1:9">
      <c r="A7023">
        <v>7022</v>
      </c>
      <c r="B7023">
        <v>1773</v>
      </c>
      <c r="C7023">
        <v>4</v>
      </c>
      <c r="D7023">
        <v>90</v>
      </c>
      <c r="E7023" t="s">
        <v>6</v>
      </c>
      <c r="F7023">
        <v>20</v>
      </c>
      <c r="G7023" t="s">
        <v>1</v>
      </c>
      <c r="H7023" t="s">
        <v>18</v>
      </c>
      <c r="I7023" t="s">
        <v>11</v>
      </c>
    </row>
    <row r="7024" spans="1:9">
      <c r="A7024">
        <v>7023</v>
      </c>
      <c r="B7024">
        <v>964</v>
      </c>
      <c r="C7024">
        <v>7</v>
      </c>
      <c r="D7024">
        <v>40</v>
      </c>
      <c r="E7024" t="s">
        <v>6</v>
      </c>
      <c r="F7024">
        <v>18</v>
      </c>
      <c r="G7024" t="s">
        <v>2</v>
      </c>
      <c r="H7024" t="s">
        <v>18</v>
      </c>
      <c r="I7024" t="s">
        <v>22</v>
      </c>
    </row>
    <row r="7025" spans="1:9">
      <c r="A7025">
        <v>7024</v>
      </c>
      <c r="B7025">
        <v>1914</v>
      </c>
      <c r="C7025">
        <v>3</v>
      </c>
      <c r="D7025">
        <v>235</v>
      </c>
      <c r="E7025" t="s">
        <v>5</v>
      </c>
      <c r="F7025">
        <v>18</v>
      </c>
      <c r="G7025" t="s">
        <v>1</v>
      </c>
      <c r="H7025" t="s">
        <v>17</v>
      </c>
      <c r="I7025" t="s">
        <v>10</v>
      </c>
    </row>
    <row r="7026" spans="1:9">
      <c r="A7026">
        <v>7025</v>
      </c>
      <c r="B7026">
        <v>1772</v>
      </c>
      <c r="C7026">
        <v>1</v>
      </c>
      <c r="D7026">
        <v>90</v>
      </c>
      <c r="E7026" t="s">
        <v>6</v>
      </c>
      <c r="F7026">
        <v>30</v>
      </c>
      <c r="G7026" t="s">
        <v>1</v>
      </c>
      <c r="H7026" t="s">
        <v>18</v>
      </c>
      <c r="I7026" t="s">
        <v>8</v>
      </c>
    </row>
    <row r="7027" spans="1:9">
      <c r="A7027">
        <v>7026</v>
      </c>
      <c r="B7027">
        <v>1258</v>
      </c>
      <c r="C7027">
        <v>6</v>
      </c>
      <c r="D7027">
        <v>40</v>
      </c>
      <c r="E7027" t="s">
        <v>6</v>
      </c>
      <c r="F7027">
        <v>25</v>
      </c>
      <c r="G7027" t="s">
        <v>2</v>
      </c>
      <c r="H7027" t="s">
        <v>18</v>
      </c>
      <c r="I7027" t="s">
        <v>21</v>
      </c>
    </row>
    <row r="7028" spans="1:9">
      <c r="A7028">
        <v>7027</v>
      </c>
      <c r="B7028">
        <v>454</v>
      </c>
      <c r="C7028">
        <v>4</v>
      </c>
      <c r="D7028">
        <v>201</v>
      </c>
      <c r="E7028" t="s">
        <v>5</v>
      </c>
      <c r="F7028">
        <v>23</v>
      </c>
      <c r="G7028" t="s">
        <v>1</v>
      </c>
      <c r="H7028" t="s">
        <v>17</v>
      </c>
      <c r="I7028" t="s">
        <v>11</v>
      </c>
    </row>
    <row r="7029" spans="1:9">
      <c r="A7029">
        <v>7028</v>
      </c>
      <c r="B7029">
        <v>618</v>
      </c>
      <c r="C7029">
        <v>7</v>
      </c>
      <c r="D7029">
        <v>90</v>
      </c>
      <c r="E7029" t="s">
        <v>5</v>
      </c>
      <c r="F7029">
        <v>23</v>
      </c>
      <c r="G7029" t="s">
        <v>2</v>
      </c>
      <c r="H7029" t="s">
        <v>18</v>
      </c>
      <c r="I7029" t="s">
        <v>22</v>
      </c>
    </row>
    <row r="7030" spans="1:9">
      <c r="A7030">
        <v>7029</v>
      </c>
      <c r="B7030">
        <v>786</v>
      </c>
      <c r="C7030">
        <v>7</v>
      </c>
      <c r="D7030">
        <v>90</v>
      </c>
      <c r="E7030" t="s">
        <v>6</v>
      </c>
      <c r="F7030">
        <v>24</v>
      </c>
      <c r="G7030" t="s">
        <v>2</v>
      </c>
      <c r="H7030" t="s">
        <v>18</v>
      </c>
      <c r="I7030" t="s">
        <v>22</v>
      </c>
    </row>
    <row r="7031" spans="1:9">
      <c r="A7031">
        <v>7030</v>
      </c>
      <c r="B7031">
        <v>2121</v>
      </c>
      <c r="C7031">
        <v>1</v>
      </c>
      <c r="D7031">
        <v>195</v>
      </c>
      <c r="E7031" t="s">
        <v>6</v>
      </c>
      <c r="F7031">
        <v>18</v>
      </c>
      <c r="G7031" t="s">
        <v>1</v>
      </c>
      <c r="H7031" t="s">
        <v>18</v>
      </c>
      <c r="I7031" t="s">
        <v>8</v>
      </c>
    </row>
    <row r="7032" spans="1:9">
      <c r="A7032">
        <v>7031</v>
      </c>
      <c r="B7032">
        <v>1609</v>
      </c>
      <c r="C7032">
        <v>2</v>
      </c>
      <c r="D7032">
        <v>168</v>
      </c>
      <c r="E7032" t="s">
        <v>5</v>
      </c>
      <c r="F7032">
        <v>29</v>
      </c>
      <c r="G7032" t="s">
        <v>1</v>
      </c>
      <c r="H7032" t="s">
        <v>17</v>
      </c>
      <c r="I7032" t="s">
        <v>9</v>
      </c>
    </row>
    <row r="7033" spans="1:9">
      <c r="A7033">
        <v>7032</v>
      </c>
      <c r="B7033">
        <v>1871</v>
      </c>
      <c r="C7033">
        <v>5</v>
      </c>
      <c r="D7033">
        <v>149</v>
      </c>
      <c r="E7033" t="s">
        <v>5</v>
      </c>
      <c r="F7033">
        <v>21</v>
      </c>
      <c r="G7033" t="s">
        <v>1</v>
      </c>
      <c r="H7033" t="s">
        <v>18</v>
      </c>
      <c r="I7033" t="s">
        <v>12</v>
      </c>
    </row>
    <row r="7034" spans="1:9">
      <c r="A7034">
        <v>7033</v>
      </c>
      <c r="B7034">
        <v>771</v>
      </c>
      <c r="C7034">
        <v>9</v>
      </c>
      <c r="D7034">
        <v>40</v>
      </c>
      <c r="E7034" t="s">
        <v>5</v>
      </c>
      <c r="F7034">
        <v>33</v>
      </c>
      <c r="G7034" t="s">
        <v>2</v>
      </c>
      <c r="H7034" t="s">
        <v>18</v>
      </c>
      <c r="I7034" t="s">
        <v>24</v>
      </c>
    </row>
    <row r="7035" spans="1:9">
      <c r="A7035">
        <v>7034</v>
      </c>
      <c r="B7035">
        <v>1415</v>
      </c>
      <c r="C7035">
        <v>6</v>
      </c>
      <c r="D7035">
        <v>90</v>
      </c>
      <c r="E7035" t="s">
        <v>5</v>
      </c>
      <c r="F7035">
        <v>26</v>
      </c>
      <c r="G7035" t="s">
        <v>2</v>
      </c>
      <c r="H7035" t="s">
        <v>18</v>
      </c>
      <c r="I7035" t="s">
        <v>21</v>
      </c>
    </row>
    <row r="7036" spans="1:9">
      <c r="A7036">
        <v>7035</v>
      </c>
      <c r="B7036">
        <v>719</v>
      </c>
      <c r="C7036">
        <v>1</v>
      </c>
      <c r="D7036">
        <v>90</v>
      </c>
      <c r="E7036" t="s">
        <v>6</v>
      </c>
      <c r="F7036">
        <v>31</v>
      </c>
      <c r="G7036" t="s">
        <v>1</v>
      </c>
      <c r="H7036" t="s">
        <v>18</v>
      </c>
      <c r="I7036" t="s">
        <v>8</v>
      </c>
    </row>
    <row r="7037" spans="1:9">
      <c r="A7037">
        <v>7036</v>
      </c>
      <c r="B7037">
        <v>843</v>
      </c>
      <c r="C7037">
        <v>5</v>
      </c>
      <c r="D7037">
        <v>215</v>
      </c>
      <c r="E7037" t="s">
        <v>5</v>
      </c>
      <c r="F7037">
        <v>27</v>
      </c>
      <c r="G7037" t="s">
        <v>1</v>
      </c>
      <c r="H7037" t="s">
        <v>17</v>
      </c>
      <c r="I7037" t="s">
        <v>12</v>
      </c>
    </row>
    <row r="7038" spans="1:9">
      <c r="A7038">
        <v>7037</v>
      </c>
      <c r="B7038">
        <v>57</v>
      </c>
      <c r="C7038">
        <v>2</v>
      </c>
      <c r="D7038">
        <v>231</v>
      </c>
      <c r="E7038" t="s">
        <v>6</v>
      </c>
      <c r="F7038">
        <v>21</v>
      </c>
      <c r="G7038" t="s">
        <v>1</v>
      </c>
      <c r="H7038" t="s">
        <v>17</v>
      </c>
      <c r="I7038" t="s">
        <v>9</v>
      </c>
    </row>
    <row r="7039" spans="1:9">
      <c r="A7039">
        <v>7038</v>
      </c>
      <c r="B7039">
        <v>938</v>
      </c>
      <c r="C7039">
        <v>6</v>
      </c>
      <c r="D7039">
        <v>40</v>
      </c>
      <c r="E7039" t="s">
        <v>5</v>
      </c>
      <c r="F7039">
        <v>35</v>
      </c>
      <c r="G7039" t="s">
        <v>2</v>
      </c>
      <c r="H7039" t="s">
        <v>18</v>
      </c>
      <c r="I7039" t="s">
        <v>21</v>
      </c>
    </row>
    <row r="7040" spans="1:9">
      <c r="A7040">
        <v>7039</v>
      </c>
      <c r="B7040">
        <v>1367</v>
      </c>
      <c r="C7040">
        <v>1</v>
      </c>
      <c r="D7040">
        <v>90</v>
      </c>
      <c r="E7040" t="s">
        <v>5</v>
      </c>
      <c r="F7040">
        <v>33</v>
      </c>
      <c r="G7040" t="s">
        <v>1</v>
      </c>
      <c r="H7040" t="s">
        <v>18</v>
      </c>
      <c r="I7040" t="s">
        <v>8</v>
      </c>
    </row>
    <row r="7041" spans="1:9">
      <c r="A7041">
        <v>7040</v>
      </c>
      <c r="B7041">
        <v>194</v>
      </c>
      <c r="C7041">
        <v>7</v>
      </c>
      <c r="D7041">
        <v>40</v>
      </c>
      <c r="E7041" t="s">
        <v>5</v>
      </c>
      <c r="F7041">
        <v>18</v>
      </c>
      <c r="G7041" t="s">
        <v>2</v>
      </c>
      <c r="H7041" t="s">
        <v>18</v>
      </c>
      <c r="I7041" t="s">
        <v>22</v>
      </c>
    </row>
    <row r="7042" spans="1:9">
      <c r="A7042">
        <v>7041</v>
      </c>
      <c r="B7042">
        <v>1034</v>
      </c>
      <c r="C7042">
        <v>9</v>
      </c>
      <c r="D7042">
        <v>40</v>
      </c>
      <c r="E7042" t="s">
        <v>6</v>
      </c>
      <c r="F7042">
        <v>34</v>
      </c>
      <c r="G7042" t="s">
        <v>2</v>
      </c>
      <c r="H7042" t="s">
        <v>18</v>
      </c>
      <c r="I7042" t="s">
        <v>24</v>
      </c>
    </row>
    <row r="7043" spans="1:9">
      <c r="A7043">
        <v>7042</v>
      </c>
      <c r="B7043">
        <v>1802</v>
      </c>
      <c r="C7043">
        <v>9</v>
      </c>
      <c r="D7043">
        <v>242</v>
      </c>
      <c r="E7043" t="s">
        <v>5</v>
      </c>
      <c r="F7043">
        <v>35</v>
      </c>
      <c r="G7043" t="s">
        <v>2</v>
      </c>
      <c r="H7043" t="s">
        <v>17</v>
      </c>
      <c r="I7043" t="s">
        <v>24</v>
      </c>
    </row>
    <row r="7044" spans="1:9">
      <c r="A7044">
        <v>7043</v>
      </c>
      <c r="B7044">
        <v>1783</v>
      </c>
      <c r="C7044">
        <v>3</v>
      </c>
      <c r="D7044">
        <v>163</v>
      </c>
      <c r="E7044" t="s">
        <v>6</v>
      </c>
      <c r="F7044">
        <v>33</v>
      </c>
      <c r="G7044" t="s">
        <v>1</v>
      </c>
      <c r="H7044" t="s">
        <v>17</v>
      </c>
      <c r="I7044" t="s">
        <v>10</v>
      </c>
    </row>
    <row r="7045" spans="1:9">
      <c r="A7045">
        <v>7044</v>
      </c>
      <c r="B7045">
        <v>444</v>
      </c>
      <c r="C7045">
        <v>4</v>
      </c>
      <c r="D7045">
        <v>231</v>
      </c>
      <c r="E7045" t="s">
        <v>6</v>
      </c>
      <c r="F7045">
        <v>31</v>
      </c>
      <c r="G7045" t="s">
        <v>1</v>
      </c>
      <c r="H7045" t="s">
        <v>17</v>
      </c>
      <c r="I7045" t="s">
        <v>11</v>
      </c>
    </row>
    <row r="7046" spans="1:9">
      <c r="A7046">
        <v>7045</v>
      </c>
      <c r="B7046">
        <v>1256</v>
      </c>
      <c r="C7046">
        <v>8</v>
      </c>
      <c r="D7046">
        <v>172</v>
      </c>
      <c r="E7046" t="s">
        <v>5</v>
      </c>
      <c r="F7046">
        <v>41</v>
      </c>
      <c r="G7046" t="s">
        <v>2</v>
      </c>
      <c r="H7046" t="s">
        <v>17</v>
      </c>
      <c r="I7046" t="s">
        <v>23</v>
      </c>
    </row>
    <row r="7047" spans="1:9">
      <c r="A7047">
        <v>7046</v>
      </c>
      <c r="B7047">
        <v>1913</v>
      </c>
      <c r="C7047">
        <v>5</v>
      </c>
      <c r="D7047">
        <v>86</v>
      </c>
      <c r="E7047" t="s">
        <v>6</v>
      </c>
      <c r="F7047">
        <v>20</v>
      </c>
      <c r="G7047" t="s">
        <v>1</v>
      </c>
      <c r="H7047" t="s">
        <v>18</v>
      </c>
      <c r="I7047" t="s">
        <v>12</v>
      </c>
    </row>
    <row r="7048" spans="1:9">
      <c r="A7048">
        <v>7047</v>
      </c>
      <c r="B7048">
        <v>1351</v>
      </c>
      <c r="C7048">
        <v>8</v>
      </c>
      <c r="D7048">
        <v>40</v>
      </c>
      <c r="E7048" t="s">
        <v>6</v>
      </c>
      <c r="F7048">
        <v>29</v>
      </c>
      <c r="G7048" t="s">
        <v>2</v>
      </c>
      <c r="H7048" t="s">
        <v>18</v>
      </c>
      <c r="I7048" t="s">
        <v>23</v>
      </c>
    </row>
    <row r="7049" spans="1:9">
      <c r="A7049">
        <v>7048</v>
      </c>
      <c r="B7049">
        <v>1596</v>
      </c>
      <c r="C7049">
        <v>1</v>
      </c>
      <c r="D7049">
        <v>155</v>
      </c>
      <c r="E7049" t="s">
        <v>6</v>
      </c>
      <c r="F7049">
        <v>26</v>
      </c>
      <c r="G7049" t="s">
        <v>1</v>
      </c>
      <c r="H7049" t="s">
        <v>18</v>
      </c>
      <c r="I7049" t="s">
        <v>8</v>
      </c>
    </row>
    <row r="7050" spans="1:9">
      <c r="A7050">
        <v>7049</v>
      </c>
      <c r="B7050">
        <v>1922</v>
      </c>
      <c r="C7050">
        <v>7</v>
      </c>
      <c r="D7050">
        <v>184</v>
      </c>
      <c r="E7050" t="s">
        <v>6</v>
      </c>
      <c r="F7050">
        <v>28</v>
      </c>
      <c r="G7050" t="s">
        <v>2</v>
      </c>
      <c r="H7050" t="s">
        <v>18</v>
      </c>
      <c r="I7050" t="s">
        <v>22</v>
      </c>
    </row>
    <row r="7051" spans="1:9">
      <c r="A7051">
        <v>7050</v>
      </c>
      <c r="B7051">
        <v>323</v>
      </c>
      <c r="C7051">
        <v>2</v>
      </c>
      <c r="D7051">
        <v>126</v>
      </c>
      <c r="E7051" t="s">
        <v>5</v>
      </c>
      <c r="F7051">
        <v>29</v>
      </c>
      <c r="G7051" t="s">
        <v>1</v>
      </c>
      <c r="H7051" t="s">
        <v>18</v>
      </c>
      <c r="I7051" t="s">
        <v>9</v>
      </c>
    </row>
    <row r="7052" spans="1:9">
      <c r="A7052">
        <v>7051</v>
      </c>
      <c r="B7052">
        <v>996</v>
      </c>
      <c r="C7052">
        <v>7</v>
      </c>
      <c r="D7052">
        <v>90</v>
      </c>
      <c r="E7052" t="s">
        <v>5</v>
      </c>
      <c r="F7052">
        <v>31</v>
      </c>
      <c r="G7052" t="s">
        <v>2</v>
      </c>
      <c r="H7052" t="s">
        <v>18</v>
      </c>
      <c r="I7052" t="s">
        <v>22</v>
      </c>
    </row>
    <row r="7053" spans="1:9">
      <c r="A7053">
        <v>7052</v>
      </c>
      <c r="B7053">
        <v>729</v>
      </c>
      <c r="C7053">
        <v>1</v>
      </c>
      <c r="D7053">
        <v>90</v>
      </c>
      <c r="E7053" t="s">
        <v>5</v>
      </c>
      <c r="F7053">
        <v>28</v>
      </c>
      <c r="G7053" t="s">
        <v>1</v>
      </c>
      <c r="H7053" t="s">
        <v>18</v>
      </c>
      <c r="I7053" t="s">
        <v>8</v>
      </c>
    </row>
    <row r="7054" spans="1:9">
      <c r="A7054">
        <v>7053</v>
      </c>
      <c r="B7054">
        <v>382</v>
      </c>
      <c r="C7054">
        <v>5</v>
      </c>
      <c r="D7054">
        <v>90</v>
      </c>
      <c r="E7054" t="s">
        <v>6</v>
      </c>
      <c r="F7054">
        <v>28</v>
      </c>
      <c r="G7054" t="s">
        <v>1</v>
      </c>
      <c r="H7054" t="s">
        <v>18</v>
      </c>
      <c r="I7054" t="s">
        <v>12</v>
      </c>
    </row>
    <row r="7055" spans="1:9">
      <c r="A7055">
        <v>7054</v>
      </c>
      <c r="B7055">
        <v>71</v>
      </c>
      <c r="C7055">
        <v>1</v>
      </c>
      <c r="D7055">
        <v>176</v>
      </c>
      <c r="E7055" t="s">
        <v>6</v>
      </c>
      <c r="F7055">
        <v>21</v>
      </c>
      <c r="G7055" t="s">
        <v>1</v>
      </c>
      <c r="H7055" t="s">
        <v>18</v>
      </c>
      <c r="I7055" t="s">
        <v>8</v>
      </c>
    </row>
    <row r="7056" spans="1:9">
      <c r="A7056">
        <v>7055</v>
      </c>
      <c r="B7056">
        <v>446</v>
      </c>
      <c r="C7056">
        <v>6</v>
      </c>
      <c r="D7056">
        <v>40</v>
      </c>
      <c r="E7056" t="s">
        <v>6</v>
      </c>
      <c r="F7056">
        <v>19</v>
      </c>
      <c r="G7056" t="s">
        <v>2</v>
      </c>
      <c r="H7056" t="s">
        <v>18</v>
      </c>
      <c r="I7056" t="s">
        <v>21</v>
      </c>
    </row>
    <row r="7057" spans="1:9">
      <c r="A7057">
        <v>7056</v>
      </c>
      <c r="B7057">
        <v>2073</v>
      </c>
      <c r="C7057">
        <v>3</v>
      </c>
      <c r="D7057">
        <v>228</v>
      </c>
      <c r="E7057" t="s">
        <v>5</v>
      </c>
      <c r="F7057">
        <v>20</v>
      </c>
      <c r="G7057" t="s">
        <v>1</v>
      </c>
      <c r="H7057" t="s">
        <v>17</v>
      </c>
      <c r="I7057" t="s">
        <v>10</v>
      </c>
    </row>
    <row r="7058" spans="1:9">
      <c r="A7058">
        <v>7057</v>
      </c>
      <c r="B7058">
        <v>1584</v>
      </c>
      <c r="C7058">
        <v>4</v>
      </c>
      <c r="D7058">
        <v>177</v>
      </c>
      <c r="E7058" t="s">
        <v>5</v>
      </c>
      <c r="F7058">
        <v>36</v>
      </c>
      <c r="G7058" t="s">
        <v>1</v>
      </c>
      <c r="H7058" t="s">
        <v>18</v>
      </c>
      <c r="I7058" t="s">
        <v>11</v>
      </c>
    </row>
    <row r="7059" spans="1:9">
      <c r="A7059">
        <v>7058</v>
      </c>
      <c r="B7059">
        <v>865</v>
      </c>
      <c r="C7059">
        <v>8</v>
      </c>
      <c r="D7059">
        <v>40</v>
      </c>
      <c r="E7059" t="s">
        <v>6</v>
      </c>
      <c r="F7059">
        <v>30</v>
      </c>
      <c r="G7059" t="s">
        <v>2</v>
      </c>
      <c r="H7059" t="s">
        <v>18</v>
      </c>
      <c r="I7059" t="s">
        <v>23</v>
      </c>
    </row>
    <row r="7060" spans="1:9">
      <c r="A7060">
        <v>7059</v>
      </c>
      <c r="B7060">
        <v>248</v>
      </c>
      <c r="C7060">
        <v>3</v>
      </c>
      <c r="D7060">
        <v>229</v>
      </c>
      <c r="E7060" t="s">
        <v>5</v>
      </c>
      <c r="F7060">
        <v>35</v>
      </c>
      <c r="G7060" t="s">
        <v>1</v>
      </c>
      <c r="H7060" t="s">
        <v>18</v>
      </c>
      <c r="I7060" t="s">
        <v>10</v>
      </c>
    </row>
    <row r="7061" spans="1:9">
      <c r="A7061">
        <v>7060</v>
      </c>
      <c r="B7061">
        <v>53</v>
      </c>
      <c r="C7061">
        <v>5</v>
      </c>
      <c r="D7061">
        <v>195</v>
      </c>
      <c r="E7061" t="s">
        <v>5</v>
      </c>
      <c r="F7061">
        <v>21</v>
      </c>
      <c r="G7061" t="s">
        <v>1</v>
      </c>
      <c r="H7061" t="s">
        <v>18</v>
      </c>
      <c r="I7061" t="s">
        <v>12</v>
      </c>
    </row>
    <row r="7062" spans="1:9">
      <c r="A7062">
        <v>7061</v>
      </c>
      <c r="B7062">
        <v>270</v>
      </c>
      <c r="C7062">
        <v>4</v>
      </c>
      <c r="D7062">
        <v>192</v>
      </c>
      <c r="E7062" t="s">
        <v>5</v>
      </c>
      <c r="F7062">
        <v>35</v>
      </c>
      <c r="G7062" t="s">
        <v>1</v>
      </c>
      <c r="H7062" t="s">
        <v>18</v>
      </c>
      <c r="I7062" t="s">
        <v>11</v>
      </c>
    </row>
    <row r="7063" spans="1:9">
      <c r="A7063">
        <v>7062</v>
      </c>
      <c r="B7063">
        <v>280</v>
      </c>
      <c r="C7063">
        <v>4</v>
      </c>
      <c r="D7063">
        <v>183</v>
      </c>
      <c r="E7063" t="s">
        <v>5</v>
      </c>
      <c r="F7063">
        <v>25</v>
      </c>
      <c r="G7063" t="s">
        <v>1</v>
      </c>
      <c r="H7063" t="s">
        <v>18</v>
      </c>
      <c r="I7063" t="s">
        <v>11</v>
      </c>
    </row>
    <row r="7064" spans="1:9">
      <c r="A7064">
        <v>7063</v>
      </c>
      <c r="B7064">
        <v>1424</v>
      </c>
      <c r="C7064">
        <v>4</v>
      </c>
      <c r="D7064">
        <v>90</v>
      </c>
      <c r="E7064" t="s">
        <v>5</v>
      </c>
      <c r="F7064">
        <v>27</v>
      </c>
      <c r="G7064" t="s">
        <v>1</v>
      </c>
      <c r="H7064" t="s">
        <v>18</v>
      </c>
      <c r="I7064" t="s">
        <v>11</v>
      </c>
    </row>
    <row r="7065" spans="1:9">
      <c r="A7065">
        <v>7064</v>
      </c>
      <c r="B7065">
        <v>808</v>
      </c>
      <c r="C7065">
        <v>3</v>
      </c>
      <c r="D7065">
        <v>197</v>
      </c>
      <c r="E7065" t="s">
        <v>5</v>
      </c>
      <c r="F7065">
        <v>18</v>
      </c>
      <c r="G7065" t="s">
        <v>1</v>
      </c>
      <c r="H7065" t="s">
        <v>18</v>
      </c>
      <c r="I7065" t="s">
        <v>10</v>
      </c>
    </row>
    <row r="7066" spans="1:9">
      <c r="A7066">
        <v>7065</v>
      </c>
      <c r="B7066">
        <v>1964</v>
      </c>
      <c r="C7066">
        <v>2</v>
      </c>
      <c r="D7066">
        <v>90</v>
      </c>
      <c r="E7066" t="s">
        <v>6</v>
      </c>
      <c r="F7066">
        <v>20</v>
      </c>
      <c r="G7066" t="s">
        <v>1</v>
      </c>
      <c r="H7066" t="s">
        <v>18</v>
      </c>
      <c r="I7066" t="s">
        <v>9</v>
      </c>
    </row>
    <row r="7067" spans="1:9">
      <c r="A7067">
        <v>7066</v>
      </c>
      <c r="B7067">
        <v>605</v>
      </c>
      <c r="C7067">
        <v>2</v>
      </c>
      <c r="D7067">
        <v>133</v>
      </c>
      <c r="E7067" t="s">
        <v>5</v>
      </c>
      <c r="F7067">
        <v>28</v>
      </c>
      <c r="G7067" t="s">
        <v>1</v>
      </c>
      <c r="H7067" t="s">
        <v>17</v>
      </c>
      <c r="I7067" t="s">
        <v>9</v>
      </c>
    </row>
    <row r="7068" spans="1:9">
      <c r="A7068">
        <v>7067</v>
      </c>
      <c r="B7068">
        <v>25</v>
      </c>
      <c r="C7068">
        <v>2</v>
      </c>
      <c r="D7068">
        <v>80</v>
      </c>
      <c r="E7068" t="s">
        <v>5</v>
      </c>
      <c r="F7068">
        <v>28</v>
      </c>
      <c r="G7068" t="s">
        <v>1</v>
      </c>
      <c r="H7068" t="s">
        <v>18</v>
      </c>
      <c r="I7068" t="s">
        <v>9</v>
      </c>
    </row>
    <row r="7069" spans="1:9">
      <c r="A7069">
        <v>7068</v>
      </c>
      <c r="B7069">
        <v>512</v>
      </c>
      <c r="C7069">
        <v>3</v>
      </c>
      <c r="D7069">
        <v>90</v>
      </c>
      <c r="E7069" t="s">
        <v>5</v>
      </c>
      <c r="F7069">
        <v>27</v>
      </c>
      <c r="G7069" t="s">
        <v>1</v>
      </c>
      <c r="H7069" t="s">
        <v>18</v>
      </c>
      <c r="I7069" t="s">
        <v>10</v>
      </c>
    </row>
    <row r="7070" spans="1:9">
      <c r="A7070">
        <v>7069</v>
      </c>
      <c r="B7070">
        <v>1426</v>
      </c>
      <c r="C7070">
        <v>2</v>
      </c>
      <c r="D7070">
        <v>110</v>
      </c>
      <c r="E7070" t="s">
        <v>5</v>
      </c>
      <c r="F7070">
        <v>34</v>
      </c>
      <c r="G7070" t="s">
        <v>1</v>
      </c>
      <c r="H7070" t="s">
        <v>18</v>
      </c>
      <c r="I7070" t="s">
        <v>9</v>
      </c>
    </row>
    <row r="7071" spans="1:9">
      <c r="A7071">
        <v>7070</v>
      </c>
      <c r="B7071">
        <v>2096</v>
      </c>
      <c r="C7071">
        <v>5</v>
      </c>
      <c r="D7071">
        <v>90</v>
      </c>
      <c r="E7071" t="s">
        <v>6</v>
      </c>
      <c r="F7071">
        <v>38</v>
      </c>
      <c r="G7071" t="s">
        <v>1</v>
      </c>
      <c r="H7071" t="s">
        <v>18</v>
      </c>
      <c r="I7071" t="s">
        <v>12</v>
      </c>
    </row>
    <row r="7072" spans="1:9">
      <c r="A7072">
        <v>7071</v>
      </c>
      <c r="B7072">
        <v>384</v>
      </c>
      <c r="C7072">
        <v>3</v>
      </c>
      <c r="D7072">
        <v>164</v>
      </c>
      <c r="E7072" t="s">
        <v>5</v>
      </c>
      <c r="F7072">
        <v>20</v>
      </c>
      <c r="G7072" t="s">
        <v>1</v>
      </c>
      <c r="H7072" t="s">
        <v>18</v>
      </c>
      <c r="I7072" t="s">
        <v>10</v>
      </c>
    </row>
    <row r="7073" spans="1:9">
      <c r="A7073">
        <v>7072</v>
      </c>
      <c r="B7073">
        <v>696</v>
      </c>
      <c r="C7073">
        <v>4</v>
      </c>
      <c r="D7073">
        <v>131</v>
      </c>
      <c r="E7073" t="s">
        <v>6</v>
      </c>
      <c r="F7073">
        <v>20</v>
      </c>
      <c r="G7073" t="s">
        <v>1</v>
      </c>
      <c r="H7073" t="s">
        <v>18</v>
      </c>
      <c r="I7073" t="s">
        <v>11</v>
      </c>
    </row>
    <row r="7074" spans="1:9">
      <c r="A7074">
        <v>7073</v>
      </c>
      <c r="B7074">
        <v>695</v>
      </c>
      <c r="C7074">
        <v>3</v>
      </c>
      <c r="D7074">
        <v>240</v>
      </c>
      <c r="E7074" t="s">
        <v>6</v>
      </c>
      <c r="F7074">
        <v>30</v>
      </c>
      <c r="G7074" t="s">
        <v>1</v>
      </c>
      <c r="H7074" t="s">
        <v>17</v>
      </c>
      <c r="I7074" t="s">
        <v>10</v>
      </c>
    </row>
    <row r="7075" spans="1:9">
      <c r="A7075">
        <v>7074</v>
      </c>
      <c r="B7075">
        <v>763</v>
      </c>
      <c r="C7075">
        <v>2</v>
      </c>
      <c r="D7075">
        <v>90</v>
      </c>
      <c r="E7075" t="s">
        <v>5</v>
      </c>
      <c r="F7075">
        <v>31</v>
      </c>
      <c r="G7075" t="s">
        <v>1</v>
      </c>
      <c r="H7075" t="s">
        <v>18</v>
      </c>
      <c r="I7075" t="s">
        <v>9</v>
      </c>
    </row>
    <row r="7076" spans="1:9">
      <c r="A7076">
        <v>7075</v>
      </c>
      <c r="B7076">
        <v>1284</v>
      </c>
      <c r="C7076">
        <v>4</v>
      </c>
      <c r="D7076">
        <v>239</v>
      </c>
      <c r="E7076" t="s">
        <v>5</v>
      </c>
      <c r="F7076">
        <v>24</v>
      </c>
      <c r="G7076" t="s">
        <v>1</v>
      </c>
      <c r="H7076" t="s">
        <v>17</v>
      </c>
      <c r="I7076" t="s">
        <v>11</v>
      </c>
    </row>
    <row r="7077" spans="1:9">
      <c r="A7077">
        <v>7076</v>
      </c>
      <c r="B7077">
        <v>338</v>
      </c>
      <c r="C7077">
        <v>9</v>
      </c>
      <c r="D7077">
        <v>309</v>
      </c>
      <c r="E7077" t="s">
        <v>5</v>
      </c>
      <c r="F7077">
        <v>18</v>
      </c>
      <c r="G7077" t="s">
        <v>2</v>
      </c>
      <c r="H7077" t="s">
        <v>18</v>
      </c>
      <c r="I7077" t="s">
        <v>24</v>
      </c>
    </row>
    <row r="7078" spans="1:9">
      <c r="A7078">
        <v>7077</v>
      </c>
      <c r="B7078">
        <v>147</v>
      </c>
      <c r="C7078">
        <v>1</v>
      </c>
      <c r="D7078">
        <v>90</v>
      </c>
      <c r="E7078" t="s">
        <v>6</v>
      </c>
      <c r="F7078">
        <v>32</v>
      </c>
      <c r="G7078" t="s">
        <v>1</v>
      </c>
      <c r="H7078" t="s">
        <v>18</v>
      </c>
      <c r="I7078" t="s">
        <v>8</v>
      </c>
    </row>
    <row r="7079" spans="1:9">
      <c r="A7079">
        <v>7078</v>
      </c>
      <c r="B7079">
        <v>144</v>
      </c>
      <c r="C7079">
        <v>2</v>
      </c>
      <c r="D7079">
        <v>121</v>
      </c>
      <c r="E7079" t="s">
        <v>6</v>
      </c>
      <c r="F7079">
        <v>43</v>
      </c>
      <c r="G7079" t="s">
        <v>1</v>
      </c>
      <c r="H7079" t="s">
        <v>18</v>
      </c>
      <c r="I7079" t="s">
        <v>9</v>
      </c>
    </row>
    <row r="7080" spans="1:9">
      <c r="A7080">
        <v>7079</v>
      </c>
      <c r="B7080">
        <v>412</v>
      </c>
      <c r="C7080">
        <v>2</v>
      </c>
      <c r="D7080">
        <v>106</v>
      </c>
      <c r="E7080" t="s">
        <v>5</v>
      </c>
      <c r="F7080">
        <v>30</v>
      </c>
      <c r="G7080" t="s">
        <v>1</v>
      </c>
      <c r="H7080" t="s">
        <v>18</v>
      </c>
      <c r="I7080" t="s">
        <v>9</v>
      </c>
    </row>
    <row r="7081" spans="1:9">
      <c r="A7081">
        <v>7080</v>
      </c>
      <c r="B7081">
        <v>1082</v>
      </c>
      <c r="C7081">
        <v>2</v>
      </c>
      <c r="D7081">
        <v>153</v>
      </c>
      <c r="E7081" t="s">
        <v>6</v>
      </c>
      <c r="F7081">
        <v>24</v>
      </c>
      <c r="G7081" t="s">
        <v>1</v>
      </c>
      <c r="H7081" t="s">
        <v>17</v>
      </c>
      <c r="I7081" t="s">
        <v>9</v>
      </c>
    </row>
    <row r="7082" spans="1:9">
      <c r="A7082">
        <v>7081</v>
      </c>
      <c r="B7082">
        <v>1694</v>
      </c>
      <c r="C7082">
        <v>4</v>
      </c>
      <c r="D7082">
        <v>190</v>
      </c>
      <c r="E7082" t="s">
        <v>6</v>
      </c>
      <c r="F7082">
        <v>34</v>
      </c>
      <c r="G7082" t="s">
        <v>1</v>
      </c>
      <c r="H7082" t="s">
        <v>18</v>
      </c>
      <c r="I7082" t="s">
        <v>11</v>
      </c>
    </row>
    <row r="7083" spans="1:9">
      <c r="A7083">
        <v>7082</v>
      </c>
      <c r="B7083">
        <v>1310</v>
      </c>
      <c r="C7083">
        <v>2</v>
      </c>
      <c r="D7083">
        <v>238</v>
      </c>
      <c r="E7083" t="s">
        <v>6</v>
      </c>
      <c r="F7083">
        <v>34</v>
      </c>
      <c r="G7083" t="s">
        <v>1</v>
      </c>
      <c r="H7083" t="s">
        <v>18</v>
      </c>
      <c r="I7083" t="s">
        <v>9</v>
      </c>
    </row>
    <row r="7084" spans="1:9">
      <c r="A7084">
        <v>7083</v>
      </c>
      <c r="B7084">
        <v>278</v>
      </c>
      <c r="C7084">
        <v>1</v>
      </c>
      <c r="D7084">
        <v>165</v>
      </c>
      <c r="E7084" t="s">
        <v>5</v>
      </c>
      <c r="F7084">
        <v>22</v>
      </c>
      <c r="G7084" t="s">
        <v>1</v>
      </c>
      <c r="H7084" t="s">
        <v>17</v>
      </c>
      <c r="I7084" t="s">
        <v>8</v>
      </c>
    </row>
    <row r="7085" spans="1:9">
      <c r="A7085">
        <v>7084</v>
      </c>
      <c r="B7085">
        <v>2004</v>
      </c>
      <c r="C7085">
        <v>3</v>
      </c>
      <c r="D7085">
        <v>154</v>
      </c>
      <c r="E7085" t="s">
        <v>6</v>
      </c>
      <c r="F7085">
        <v>33</v>
      </c>
      <c r="G7085" t="s">
        <v>1</v>
      </c>
      <c r="H7085" t="s">
        <v>18</v>
      </c>
      <c r="I7085" t="s">
        <v>10</v>
      </c>
    </row>
    <row r="7086" spans="1:9">
      <c r="A7086">
        <v>7085</v>
      </c>
      <c r="B7086">
        <v>397</v>
      </c>
      <c r="C7086">
        <v>4</v>
      </c>
      <c r="D7086">
        <v>211</v>
      </c>
      <c r="E7086" t="s">
        <v>5</v>
      </c>
      <c r="F7086">
        <v>26</v>
      </c>
      <c r="G7086" t="s">
        <v>1</v>
      </c>
      <c r="H7086" t="s">
        <v>18</v>
      </c>
      <c r="I7086" t="s">
        <v>11</v>
      </c>
    </row>
    <row r="7087" spans="1:9">
      <c r="A7087">
        <v>7086</v>
      </c>
      <c r="B7087">
        <v>1330</v>
      </c>
      <c r="C7087">
        <v>4</v>
      </c>
      <c r="D7087">
        <v>161</v>
      </c>
      <c r="E7087" t="s">
        <v>5</v>
      </c>
      <c r="F7087">
        <v>18</v>
      </c>
      <c r="G7087" t="s">
        <v>1</v>
      </c>
      <c r="H7087" t="s">
        <v>18</v>
      </c>
      <c r="I7087" t="s">
        <v>11</v>
      </c>
    </row>
    <row r="7088" spans="1:9">
      <c r="A7088">
        <v>7087</v>
      </c>
      <c r="B7088">
        <v>232</v>
      </c>
      <c r="C7088">
        <v>5</v>
      </c>
      <c r="D7088">
        <v>90</v>
      </c>
      <c r="E7088" t="s">
        <v>6</v>
      </c>
      <c r="F7088">
        <v>33</v>
      </c>
      <c r="G7088" t="s">
        <v>1</v>
      </c>
      <c r="H7088" t="s">
        <v>18</v>
      </c>
      <c r="I7088" t="s">
        <v>12</v>
      </c>
    </row>
    <row r="7089" spans="1:9">
      <c r="A7089">
        <v>7088</v>
      </c>
      <c r="B7089">
        <v>1038</v>
      </c>
      <c r="C7089">
        <v>8</v>
      </c>
      <c r="D7089">
        <v>40</v>
      </c>
      <c r="E7089" t="s">
        <v>6</v>
      </c>
      <c r="F7089">
        <v>26</v>
      </c>
      <c r="G7089" t="s">
        <v>2</v>
      </c>
      <c r="H7089" t="s">
        <v>18</v>
      </c>
      <c r="I7089" t="s">
        <v>23</v>
      </c>
    </row>
    <row r="7090" spans="1:9">
      <c r="A7090">
        <v>7089</v>
      </c>
      <c r="B7090">
        <v>214</v>
      </c>
      <c r="C7090">
        <v>3</v>
      </c>
      <c r="D7090">
        <v>158</v>
      </c>
      <c r="E7090" t="s">
        <v>5</v>
      </c>
      <c r="F7090">
        <v>19</v>
      </c>
      <c r="G7090" t="s">
        <v>1</v>
      </c>
      <c r="H7090" t="s">
        <v>18</v>
      </c>
      <c r="I7090" t="s">
        <v>10</v>
      </c>
    </row>
    <row r="7091" spans="1:9">
      <c r="A7091">
        <v>7090</v>
      </c>
      <c r="B7091">
        <v>1138</v>
      </c>
      <c r="C7091">
        <v>6</v>
      </c>
      <c r="D7091">
        <v>90</v>
      </c>
      <c r="E7091" t="s">
        <v>6</v>
      </c>
      <c r="F7091">
        <v>28</v>
      </c>
      <c r="G7091" t="s">
        <v>2</v>
      </c>
      <c r="H7091" t="s">
        <v>18</v>
      </c>
      <c r="I7091" t="s">
        <v>21</v>
      </c>
    </row>
    <row r="7092" spans="1:9">
      <c r="A7092">
        <v>7091</v>
      </c>
      <c r="B7092">
        <v>1564</v>
      </c>
      <c r="C7092">
        <v>1</v>
      </c>
      <c r="D7092">
        <v>90</v>
      </c>
      <c r="E7092" t="s">
        <v>6</v>
      </c>
      <c r="F7092">
        <v>22</v>
      </c>
      <c r="G7092" t="s">
        <v>1</v>
      </c>
      <c r="H7092" t="s">
        <v>18</v>
      </c>
      <c r="I7092" t="s">
        <v>8</v>
      </c>
    </row>
    <row r="7093" spans="1:9">
      <c r="A7093">
        <v>7092</v>
      </c>
      <c r="B7093">
        <v>1046</v>
      </c>
      <c r="C7093">
        <v>5</v>
      </c>
      <c r="D7093">
        <v>241</v>
      </c>
      <c r="E7093" t="s">
        <v>5</v>
      </c>
      <c r="F7093">
        <v>30</v>
      </c>
      <c r="G7093" t="s">
        <v>1</v>
      </c>
      <c r="H7093" t="s">
        <v>17</v>
      </c>
      <c r="I7093" t="s">
        <v>12</v>
      </c>
    </row>
    <row r="7094" spans="1:9">
      <c r="A7094">
        <v>7093</v>
      </c>
      <c r="B7094">
        <v>2084</v>
      </c>
      <c r="C7094">
        <v>1</v>
      </c>
      <c r="D7094">
        <v>90</v>
      </c>
      <c r="E7094" t="s">
        <v>5</v>
      </c>
      <c r="F7094">
        <v>28</v>
      </c>
      <c r="G7094" t="s">
        <v>1</v>
      </c>
      <c r="H7094" t="s">
        <v>18</v>
      </c>
      <c r="I7094" t="s">
        <v>8</v>
      </c>
    </row>
    <row r="7095" spans="1:9">
      <c r="A7095">
        <v>7094</v>
      </c>
      <c r="B7095">
        <v>132</v>
      </c>
      <c r="C7095">
        <v>9</v>
      </c>
      <c r="D7095">
        <v>40</v>
      </c>
      <c r="E7095" t="s">
        <v>6</v>
      </c>
      <c r="F7095">
        <v>30</v>
      </c>
      <c r="G7095" t="s">
        <v>2</v>
      </c>
      <c r="H7095" t="s">
        <v>18</v>
      </c>
      <c r="I7095" t="s">
        <v>24</v>
      </c>
    </row>
    <row r="7096" spans="1:9">
      <c r="A7096">
        <v>7095</v>
      </c>
      <c r="B7096">
        <v>1675</v>
      </c>
      <c r="C7096">
        <v>8</v>
      </c>
      <c r="D7096">
        <v>40</v>
      </c>
      <c r="E7096" t="s">
        <v>6</v>
      </c>
      <c r="F7096">
        <v>23</v>
      </c>
      <c r="G7096" t="s">
        <v>2</v>
      </c>
      <c r="H7096" t="s">
        <v>18</v>
      </c>
      <c r="I7096" t="s">
        <v>23</v>
      </c>
    </row>
    <row r="7097" spans="1:9">
      <c r="A7097">
        <v>7096</v>
      </c>
      <c r="B7097">
        <v>1119</v>
      </c>
      <c r="C7097">
        <v>9</v>
      </c>
      <c r="D7097">
        <v>328</v>
      </c>
      <c r="E7097" t="s">
        <v>5</v>
      </c>
      <c r="F7097">
        <v>18</v>
      </c>
      <c r="G7097" t="s">
        <v>2</v>
      </c>
      <c r="H7097" t="s">
        <v>17</v>
      </c>
      <c r="I7097" t="s">
        <v>24</v>
      </c>
    </row>
    <row r="7098" spans="1:9">
      <c r="A7098">
        <v>7097</v>
      </c>
      <c r="B7098">
        <v>835</v>
      </c>
      <c r="C7098">
        <v>5</v>
      </c>
      <c r="D7098">
        <v>188</v>
      </c>
      <c r="E7098" t="s">
        <v>5</v>
      </c>
      <c r="F7098">
        <v>22</v>
      </c>
      <c r="G7098" t="s">
        <v>1</v>
      </c>
      <c r="H7098" t="s">
        <v>17</v>
      </c>
      <c r="I7098" t="s">
        <v>12</v>
      </c>
    </row>
    <row r="7099" spans="1:9">
      <c r="A7099">
        <v>7098</v>
      </c>
      <c r="B7099">
        <v>36</v>
      </c>
      <c r="C7099">
        <v>2</v>
      </c>
      <c r="D7099">
        <v>194</v>
      </c>
      <c r="E7099" t="s">
        <v>6</v>
      </c>
      <c r="F7099">
        <v>24</v>
      </c>
      <c r="G7099" t="s">
        <v>1</v>
      </c>
      <c r="H7099" t="s">
        <v>18</v>
      </c>
      <c r="I7099" t="s">
        <v>9</v>
      </c>
    </row>
    <row r="7100" spans="1:9">
      <c r="A7100">
        <v>7099</v>
      </c>
      <c r="B7100">
        <v>1165</v>
      </c>
      <c r="C7100">
        <v>5</v>
      </c>
      <c r="D7100">
        <v>90</v>
      </c>
      <c r="E7100" t="s">
        <v>6</v>
      </c>
      <c r="F7100">
        <v>27</v>
      </c>
      <c r="G7100" t="s">
        <v>1</v>
      </c>
      <c r="H7100" t="s">
        <v>18</v>
      </c>
      <c r="I7100" t="s">
        <v>12</v>
      </c>
    </row>
    <row r="7101" spans="1:9">
      <c r="A7101">
        <v>7100</v>
      </c>
      <c r="B7101">
        <v>1563</v>
      </c>
      <c r="C7101">
        <v>8</v>
      </c>
      <c r="D7101">
        <v>40</v>
      </c>
      <c r="E7101" t="s">
        <v>6</v>
      </c>
      <c r="F7101">
        <v>26</v>
      </c>
      <c r="G7101" t="s">
        <v>2</v>
      </c>
      <c r="H7101" t="s">
        <v>18</v>
      </c>
      <c r="I7101" t="s">
        <v>23</v>
      </c>
    </row>
    <row r="7102" spans="1:9">
      <c r="A7102">
        <v>7101</v>
      </c>
      <c r="B7102">
        <v>1866</v>
      </c>
      <c r="C7102">
        <v>5</v>
      </c>
      <c r="D7102">
        <v>164</v>
      </c>
      <c r="E7102" t="s">
        <v>5</v>
      </c>
      <c r="F7102">
        <v>34</v>
      </c>
      <c r="G7102" t="s">
        <v>1</v>
      </c>
      <c r="H7102" t="s">
        <v>18</v>
      </c>
      <c r="I7102" t="s">
        <v>12</v>
      </c>
    </row>
    <row r="7103" spans="1:9">
      <c r="A7103">
        <v>7102</v>
      </c>
      <c r="B7103">
        <v>1898</v>
      </c>
      <c r="C7103">
        <v>1</v>
      </c>
      <c r="D7103">
        <v>90</v>
      </c>
      <c r="E7103" t="s">
        <v>6</v>
      </c>
      <c r="F7103">
        <v>18</v>
      </c>
      <c r="G7103" t="s">
        <v>1</v>
      </c>
      <c r="H7103" t="s">
        <v>18</v>
      </c>
      <c r="I7103" t="s">
        <v>8</v>
      </c>
    </row>
    <row r="7104" spans="1:9">
      <c r="A7104">
        <v>7103</v>
      </c>
      <c r="B7104">
        <v>660</v>
      </c>
      <c r="C7104">
        <v>4</v>
      </c>
      <c r="D7104">
        <v>132</v>
      </c>
      <c r="E7104" t="s">
        <v>5</v>
      </c>
      <c r="F7104">
        <v>27</v>
      </c>
      <c r="G7104" t="s">
        <v>1</v>
      </c>
      <c r="H7104" t="s">
        <v>18</v>
      </c>
      <c r="I7104" t="s">
        <v>11</v>
      </c>
    </row>
    <row r="7105" spans="1:9">
      <c r="A7105">
        <v>7104</v>
      </c>
      <c r="B7105">
        <v>2100</v>
      </c>
      <c r="C7105">
        <v>1</v>
      </c>
      <c r="D7105">
        <v>125</v>
      </c>
      <c r="E7105" t="s">
        <v>6</v>
      </c>
      <c r="F7105">
        <v>18</v>
      </c>
      <c r="G7105" t="s">
        <v>1</v>
      </c>
      <c r="H7105" t="s">
        <v>18</v>
      </c>
      <c r="I7105" t="s">
        <v>8</v>
      </c>
    </row>
    <row r="7106" spans="1:9">
      <c r="A7106">
        <v>7105</v>
      </c>
      <c r="B7106">
        <v>1757</v>
      </c>
      <c r="C7106">
        <v>4</v>
      </c>
      <c r="D7106">
        <v>178</v>
      </c>
      <c r="E7106" t="s">
        <v>6</v>
      </c>
      <c r="F7106">
        <v>24</v>
      </c>
      <c r="G7106" t="s">
        <v>1</v>
      </c>
      <c r="H7106" t="s">
        <v>18</v>
      </c>
      <c r="I7106" t="s">
        <v>11</v>
      </c>
    </row>
    <row r="7107" spans="1:9">
      <c r="A7107">
        <v>7106</v>
      </c>
      <c r="B7107">
        <v>1697</v>
      </c>
      <c r="C7107">
        <v>9</v>
      </c>
      <c r="D7107">
        <v>90</v>
      </c>
      <c r="E7107" t="s">
        <v>5</v>
      </c>
      <c r="F7107">
        <v>30</v>
      </c>
      <c r="G7107" t="s">
        <v>2</v>
      </c>
      <c r="H7107" t="s">
        <v>18</v>
      </c>
      <c r="I7107" t="s">
        <v>24</v>
      </c>
    </row>
    <row r="7108" spans="1:9">
      <c r="A7108">
        <v>7107</v>
      </c>
      <c r="B7108">
        <v>986</v>
      </c>
      <c r="C7108">
        <v>8</v>
      </c>
      <c r="D7108">
        <v>90</v>
      </c>
      <c r="E7108" t="s">
        <v>5</v>
      </c>
      <c r="F7108">
        <v>28</v>
      </c>
      <c r="G7108" t="s">
        <v>2</v>
      </c>
      <c r="H7108" t="s">
        <v>18</v>
      </c>
      <c r="I7108" t="s">
        <v>23</v>
      </c>
    </row>
    <row r="7109" spans="1:9">
      <c r="A7109">
        <v>7108</v>
      </c>
      <c r="B7109">
        <v>1683</v>
      </c>
      <c r="C7109">
        <v>1</v>
      </c>
      <c r="D7109">
        <v>141</v>
      </c>
      <c r="E7109" t="s">
        <v>5</v>
      </c>
      <c r="F7109">
        <v>23</v>
      </c>
      <c r="G7109" t="s">
        <v>1</v>
      </c>
      <c r="H7109" t="s">
        <v>17</v>
      </c>
      <c r="I7109" t="s">
        <v>8</v>
      </c>
    </row>
    <row r="7110" spans="1:9">
      <c r="A7110">
        <v>7109</v>
      </c>
      <c r="B7110">
        <v>269</v>
      </c>
      <c r="C7110">
        <v>2</v>
      </c>
      <c r="D7110">
        <v>142</v>
      </c>
      <c r="E7110" t="s">
        <v>5</v>
      </c>
      <c r="F7110">
        <v>19</v>
      </c>
      <c r="G7110" t="s">
        <v>1</v>
      </c>
      <c r="H7110" t="s">
        <v>17</v>
      </c>
      <c r="I7110" t="s">
        <v>9</v>
      </c>
    </row>
    <row r="7111" spans="1:9">
      <c r="A7111">
        <v>7110</v>
      </c>
      <c r="B7111">
        <v>549</v>
      </c>
      <c r="C7111">
        <v>4</v>
      </c>
      <c r="D7111">
        <v>195</v>
      </c>
      <c r="E7111" t="s">
        <v>6</v>
      </c>
      <c r="F7111">
        <v>34</v>
      </c>
      <c r="G7111" t="s">
        <v>1</v>
      </c>
      <c r="H7111" t="s">
        <v>18</v>
      </c>
      <c r="I7111" t="s">
        <v>11</v>
      </c>
    </row>
    <row r="7112" spans="1:9">
      <c r="A7112">
        <v>7111</v>
      </c>
      <c r="B7112">
        <v>1740</v>
      </c>
      <c r="C7112">
        <v>1</v>
      </c>
      <c r="D7112">
        <v>151</v>
      </c>
      <c r="E7112" t="s">
        <v>6</v>
      </c>
      <c r="F7112">
        <v>18</v>
      </c>
      <c r="G7112" t="s">
        <v>1</v>
      </c>
      <c r="H7112" t="s">
        <v>18</v>
      </c>
      <c r="I7112" t="s">
        <v>8</v>
      </c>
    </row>
    <row r="7113" spans="1:9">
      <c r="A7113">
        <v>7112</v>
      </c>
      <c r="B7113">
        <v>1945</v>
      </c>
      <c r="C7113">
        <v>8</v>
      </c>
      <c r="D7113">
        <v>40</v>
      </c>
      <c r="E7113" t="s">
        <v>6</v>
      </c>
      <c r="F7113">
        <v>21</v>
      </c>
      <c r="G7113" t="s">
        <v>2</v>
      </c>
      <c r="H7113" t="s">
        <v>18</v>
      </c>
      <c r="I7113" t="s">
        <v>23</v>
      </c>
    </row>
    <row r="7114" spans="1:9">
      <c r="A7114">
        <v>7113</v>
      </c>
      <c r="B7114">
        <v>1073</v>
      </c>
      <c r="C7114">
        <v>5</v>
      </c>
      <c r="D7114">
        <v>131</v>
      </c>
      <c r="E7114" t="s">
        <v>5</v>
      </c>
      <c r="F7114">
        <v>30</v>
      </c>
      <c r="G7114" t="s">
        <v>1</v>
      </c>
      <c r="H7114" t="s">
        <v>18</v>
      </c>
      <c r="I7114" t="s">
        <v>12</v>
      </c>
    </row>
    <row r="7115" spans="1:9">
      <c r="A7115">
        <v>7114</v>
      </c>
      <c r="B7115">
        <v>260</v>
      </c>
      <c r="C7115">
        <v>9</v>
      </c>
      <c r="D7115">
        <v>40</v>
      </c>
      <c r="E7115" t="s">
        <v>6</v>
      </c>
      <c r="F7115">
        <v>20</v>
      </c>
      <c r="G7115" t="s">
        <v>2</v>
      </c>
      <c r="H7115" t="s">
        <v>18</v>
      </c>
      <c r="I7115" t="s">
        <v>24</v>
      </c>
    </row>
    <row r="7116" spans="1:9">
      <c r="A7116">
        <v>7115</v>
      </c>
      <c r="B7116">
        <v>1949</v>
      </c>
      <c r="C7116">
        <v>5</v>
      </c>
      <c r="D7116">
        <v>104</v>
      </c>
      <c r="E7116" t="s">
        <v>6</v>
      </c>
      <c r="F7116">
        <v>30</v>
      </c>
      <c r="G7116" t="s">
        <v>1</v>
      </c>
      <c r="H7116" t="s">
        <v>18</v>
      </c>
      <c r="I7116" t="s">
        <v>12</v>
      </c>
    </row>
    <row r="7117" spans="1:9">
      <c r="A7117">
        <v>7116</v>
      </c>
      <c r="B7117">
        <v>822</v>
      </c>
      <c r="C7117">
        <v>4</v>
      </c>
      <c r="D7117">
        <v>90</v>
      </c>
      <c r="E7117" t="s">
        <v>5</v>
      </c>
      <c r="F7117">
        <v>31</v>
      </c>
      <c r="G7117" t="s">
        <v>1</v>
      </c>
      <c r="H7117" t="s">
        <v>18</v>
      </c>
      <c r="I7117" t="s">
        <v>11</v>
      </c>
    </row>
    <row r="7118" spans="1:9">
      <c r="A7118">
        <v>7117</v>
      </c>
      <c r="B7118">
        <v>1401</v>
      </c>
      <c r="C7118">
        <v>2</v>
      </c>
      <c r="D7118">
        <v>195</v>
      </c>
      <c r="E7118" t="s">
        <v>6</v>
      </c>
      <c r="F7118">
        <v>26</v>
      </c>
      <c r="G7118" t="s">
        <v>1</v>
      </c>
      <c r="H7118" t="s">
        <v>18</v>
      </c>
      <c r="I7118" t="s">
        <v>9</v>
      </c>
    </row>
    <row r="7119" spans="1:9">
      <c r="A7119">
        <v>7118</v>
      </c>
      <c r="B7119">
        <v>120</v>
      </c>
      <c r="C7119">
        <v>3</v>
      </c>
      <c r="D7119">
        <v>193</v>
      </c>
      <c r="E7119" t="s">
        <v>6</v>
      </c>
      <c r="F7119">
        <v>27</v>
      </c>
      <c r="G7119" t="s">
        <v>1</v>
      </c>
      <c r="H7119" t="s">
        <v>17</v>
      </c>
      <c r="I7119" t="s">
        <v>10</v>
      </c>
    </row>
    <row r="7120" spans="1:9">
      <c r="A7120">
        <v>7119</v>
      </c>
      <c r="B7120">
        <v>554</v>
      </c>
      <c r="C7120">
        <v>2</v>
      </c>
      <c r="D7120">
        <v>96</v>
      </c>
      <c r="E7120" t="s">
        <v>5</v>
      </c>
      <c r="F7120">
        <v>32</v>
      </c>
      <c r="G7120" t="s">
        <v>1</v>
      </c>
      <c r="H7120" t="s">
        <v>18</v>
      </c>
      <c r="I7120" t="s">
        <v>9</v>
      </c>
    </row>
    <row r="7121" spans="1:9">
      <c r="A7121">
        <v>7120</v>
      </c>
      <c r="B7121">
        <v>1358</v>
      </c>
      <c r="C7121">
        <v>3</v>
      </c>
      <c r="D7121">
        <v>117</v>
      </c>
      <c r="E7121" t="s">
        <v>5</v>
      </c>
      <c r="F7121">
        <v>20</v>
      </c>
      <c r="G7121" t="s">
        <v>1</v>
      </c>
      <c r="H7121" t="s">
        <v>18</v>
      </c>
      <c r="I7121" t="s">
        <v>10</v>
      </c>
    </row>
    <row r="7122" spans="1:9">
      <c r="A7122">
        <v>7121</v>
      </c>
      <c r="B7122">
        <v>1918</v>
      </c>
      <c r="C7122">
        <v>9</v>
      </c>
      <c r="D7122">
        <v>90</v>
      </c>
      <c r="E7122" t="s">
        <v>6</v>
      </c>
      <c r="F7122">
        <v>29</v>
      </c>
      <c r="G7122" t="s">
        <v>2</v>
      </c>
      <c r="H7122" t="s">
        <v>18</v>
      </c>
      <c r="I7122" t="s">
        <v>24</v>
      </c>
    </row>
    <row r="7123" spans="1:9">
      <c r="A7123">
        <v>7122</v>
      </c>
      <c r="B7123">
        <v>905</v>
      </c>
      <c r="C7123">
        <v>6</v>
      </c>
      <c r="D7123">
        <v>342</v>
      </c>
      <c r="E7123" t="s">
        <v>5</v>
      </c>
      <c r="F7123">
        <v>32</v>
      </c>
      <c r="G7123" t="s">
        <v>2</v>
      </c>
      <c r="H7123" t="s">
        <v>18</v>
      </c>
      <c r="I7123" t="s">
        <v>21</v>
      </c>
    </row>
    <row r="7124" spans="1:9">
      <c r="A7124">
        <v>7123</v>
      </c>
      <c r="B7124">
        <v>556</v>
      </c>
      <c r="C7124">
        <v>3</v>
      </c>
      <c r="D7124">
        <v>166</v>
      </c>
      <c r="E7124" t="s">
        <v>5</v>
      </c>
      <c r="F7124">
        <v>32</v>
      </c>
      <c r="G7124" t="s">
        <v>1</v>
      </c>
      <c r="H7124" t="s">
        <v>17</v>
      </c>
      <c r="I7124" t="s">
        <v>10</v>
      </c>
    </row>
    <row r="7125" spans="1:9">
      <c r="A7125">
        <v>7124</v>
      </c>
      <c r="B7125">
        <v>1121</v>
      </c>
      <c r="C7125">
        <v>5</v>
      </c>
      <c r="D7125">
        <v>127</v>
      </c>
      <c r="E7125" t="s">
        <v>6</v>
      </c>
      <c r="F7125">
        <v>25</v>
      </c>
      <c r="G7125" t="s">
        <v>1</v>
      </c>
      <c r="H7125" t="s">
        <v>18</v>
      </c>
      <c r="I7125" t="s">
        <v>12</v>
      </c>
    </row>
    <row r="7126" spans="1:9">
      <c r="A7126">
        <v>7125</v>
      </c>
      <c r="B7126">
        <v>1935</v>
      </c>
      <c r="C7126">
        <v>4</v>
      </c>
      <c r="D7126">
        <v>198</v>
      </c>
      <c r="E7126" t="s">
        <v>5</v>
      </c>
      <c r="F7126">
        <v>32</v>
      </c>
      <c r="G7126" t="s">
        <v>1</v>
      </c>
      <c r="H7126" t="s">
        <v>18</v>
      </c>
      <c r="I7126" t="s">
        <v>11</v>
      </c>
    </row>
    <row r="7127" spans="1:9">
      <c r="A7127">
        <v>7126</v>
      </c>
      <c r="B7127">
        <v>1445</v>
      </c>
      <c r="C7127">
        <v>7</v>
      </c>
      <c r="D7127">
        <v>40</v>
      </c>
      <c r="E7127" t="s">
        <v>5</v>
      </c>
      <c r="F7127">
        <v>25</v>
      </c>
      <c r="G7127" t="s">
        <v>2</v>
      </c>
      <c r="H7127" t="s">
        <v>18</v>
      </c>
      <c r="I7127" t="s">
        <v>22</v>
      </c>
    </row>
    <row r="7128" spans="1:9">
      <c r="A7128">
        <v>7127</v>
      </c>
      <c r="B7128">
        <v>1839</v>
      </c>
      <c r="C7128">
        <v>4</v>
      </c>
      <c r="D7128">
        <v>164</v>
      </c>
      <c r="E7128" t="s">
        <v>6</v>
      </c>
      <c r="F7128">
        <v>31</v>
      </c>
      <c r="G7128" t="s">
        <v>1</v>
      </c>
      <c r="H7128" t="s">
        <v>18</v>
      </c>
      <c r="I7128" t="s">
        <v>11</v>
      </c>
    </row>
    <row r="7129" spans="1:9">
      <c r="A7129">
        <v>7128</v>
      </c>
      <c r="B7129">
        <v>949</v>
      </c>
      <c r="C7129">
        <v>9</v>
      </c>
      <c r="D7129">
        <v>40</v>
      </c>
      <c r="E7129" t="s">
        <v>6</v>
      </c>
      <c r="F7129">
        <v>31</v>
      </c>
      <c r="G7129" t="s">
        <v>2</v>
      </c>
      <c r="H7129" t="s">
        <v>18</v>
      </c>
      <c r="I7129" t="s">
        <v>24</v>
      </c>
    </row>
    <row r="7130" spans="1:9">
      <c r="A7130">
        <v>7129</v>
      </c>
      <c r="B7130">
        <v>1899</v>
      </c>
      <c r="C7130">
        <v>7</v>
      </c>
      <c r="D7130">
        <v>40</v>
      </c>
      <c r="E7130" t="s">
        <v>5</v>
      </c>
      <c r="F7130">
        <v>18</v>
      </c>
      <c r="G7130" t="s">
        <v>2</v>
      </c>
      <c r="H7130" t="s">
        <v>18</v>
      </c>
      <c r="I7130" t="s">
        <v>22</v>
      </c>
    </row>
    <row r="7131" spans="1:9">
      <c r="A7131">
        <v>7130</v>
      </c>
      <c r="B7131">
        <v>573</v>
      </c>
      <c r="C7131">
        <v>1</v>
      </c>
      <c r="D7131">
        <v>90</v>
      </c>
      <c r="E7131" t="s">
        <v>5</v>
      </c>
      <c r="F7131">
        <v>27</v>
      </c>
      <c r="G7131" t="s">
        <v>1</v>
      </c>
      <c r="H7131" t="s">
        <v>18</v>
      </c>
      <c r="I7131" t="s">
        <v>8</v>
      </c>
    </row>
    <row r="7132" spans="1:9">
      <c r="A7132">
        <v>7131</v>
      </c>
      <c r="B7132">
        <v>1828</v>
      </c>
      <c r="C7132">
        <v>8</v>
      </c>
      <c r="D7132">
        <v>90</v>
      </c>
      <c r="E7132" t="s">
        <v>5</v>
      </c>
      <c r="F7132">
        <v>24</v>
      </c>
      <c r="G7132" t="s">
        <v>2</v>
      </c>
      <c r="H7132" t="s">
        <v>18</v>
      </c>
      <c r="I7132" t="s">
        <v>23</v>
      </c>
    </row>
    <row r="7133" spans="1:9">
      <c r="A7133">
        <v>7132</v>
      </c>
      <c r="B7133">
        <v>1009</v>
      </c>
      <c r="C7133">
        <v>8</v>
      </c>
      <c r="D7133">
        <v>337</v>
      </c>
      <c r="E7133" t="s">
        <v>5</v>
      </c>
      <c r="F7133">
        <v>21</v>
      </c>
      <c r="G7133" t="s">
        <v>2</v>
      </c>
      <c r="H7133" t="s">
        <v>17</v>
      </c>
      <c r="I7133" t="s">
        <v>23</v>
      </c>
    </row>
    <row r="7134" spans="1:9">
      <c r="A7134">
        <v>7133</v>
      </c>
      <c r="B7134">
        <v>1010</v>
      </c>
      <c r="C7134">
        <v>1</v>
      </c>
      <c r="D7134">
        <v>131</v>
      </c>
      <c r="E7134" t="s">
        <v>5</v>
      </c>
      <c r="F7134">
        <v>23</v>
      </c>
      <c r="G7134" t="s">
        <v>1</v>
      </c>
      <c r="H7134" t="s">
        <v>18</v>
      </c>
      <c r="I7134" t="s">
        <v>8</v>
      </c>
    </row>
    <row r="7135" spans="1:9">
      <c r="A7135">
        <v>7134</v>
      </c>
      <c r="B7135">
        <v>688</v>
      </c>
      <c r="C7135">
        <v>6</v>
      </c>
      <c r="D7135">
        <v>90</v>
      </c>
      <c r="E7135" t="s">
        <v>6</v>
      </c>
      <c r="F7135">
        <v>27</v>
      </c>
      <c r="G7135" t="s">
        <v>2</v>
      </c>
      <c r="H7135" t="s">
        <v>18</v>
      </c>
      <c r="I7135" t="s">
        <v>21</v>
      </c>
    </row>
    <row r="7136" spans="1:9">
      <c r="A7136">
        <v>7135</v>
      </c>
      <c r="B7136">
        <v>689</v>
      </c>
      <c r="C7136">
        <v>2</v>
      </c>
      <c r="D7136">
        <v>131</v>
      </c>
      <c r="E7136" t="s">
        <v>5</v>
      </c>
      <c r="F7136">
        <v>27</v>
      </c>
      <c r="G7136" t="s">
        <v>1</v>
      </c>
      <c r="H7136" t="s">
        <v>18</v>
      </c>
      <c r="I7136" t="s">
        <v>9</v>
      </c>
    </row>
    <row r="7137" spans="1:9">
      <c r="A7137">
        <v>7136</v>
      </c>
      <c r="B7137">
        <v>656</v>
      </c>
      <c r="C7137">
        <v>1</v>
      </c>
      <c r="D7137">
        <v>210</v>
      </c>
      <c r="E7137" t="s">
        <v>6</v>
      </c>
      <c r="F7137">
        <v>29</v>
      </c>
      <c r="G7137" t="s">
        <v>1</v>
      </c>
      <c r="H7137" t="s">
        <v>18</v>
      </c>
      <c r="I7137" t="s">
        <v>8</v>
      </c>
    </row>
    <row r="7138" spans="1:9">
      <c r="A7138">
        <v>7137</v>
      </c>
      <c r="B7138">
        <v>881</v>
      </c>
      <c r="C7138">
        <v>9</v>
      </c>
      <c r="D7138">
        <v>312</v>
      </c>
      <c r="E7138" t="s">
        <v>5</v>
      </c>
      <c r="F7138">
        <v>28</v>
      </c>
      <c r="G7138" t="s">
        <v>2</v>
      </c>
      <c r="H7138" t="s">
        <v>18</v>
      </c>
      <c r="I7138" t="s">
        <v>24</v>
      </c>
    </row>
    <row r="7139" spans="1:9">
      <c r="A7139">
        <v>7138</v>
      </c>
      <c r="B7139">
        <v>458</v>
      </c>
      <c r="C7139">
        <v>1</v>
      </c>
      <c r="D7139">
        <v>90</v>
      </c>
      <c r="E7139" t="s">
        <v>6</v>
      </c>
      <c r="F7139">
        <v>26</v>
      </c>
      <c r="G7139" t="s">
        <v>1</v>
      </c>
      <c r="H7139" t="s">
        <v>18</v>
      </c>
      <c r="I7139" t="s">
        <v>8</v>
      </c>
    </row>
    <row r="7140" spans="1:9">
      <c r="A7140">
        <v>7139</v>
      </c>
      <c r="B7140">
        <v>797</v>
      </c>
      <c r="C7140">
        <v>5</v>
      </c>
      <c r="D7140">
        <v>157</v>
      </c>
      <c r="E7140" t="s">
        <v>5</v>
      </c>
      <c r="F7140">
        <v>34</v>
      </c>
      <c r="G7140" t="s">
        <v>1</v>
      </c>
      <c r="H7140" t="s">
        <v>18</v>
      </c>
      <c r="I7140" t="s">
        <v>12</v>
      </c>
    </row>
    <row r="7141" spans="1:9">
      <c r="A7141">
        <v>7140</v>
      </c>
      <c r="B7141">
        <v>621</v>
      </c>
      <c r="C7141">
        <v>1</v>
      </c>
      <c r="D7141">
        <v>86</v>
      </c>
      <c r="E7141" t="s">
        <v>6</v>
      </c>
      <c r="F7141">
        <v>26</v>
      </c>
      <c r="G7141" t="s">
        <v>1</v>
      </c>
      <c r="H7141" t="s">
        <v>18</v>
      </c>
      <c r="I7141" t="s">
        <v>8</v>
      </c>
    </row>
    <row r="7142" spans="1:9">
      <c r="A7142">
        <v>7141</v>
      </c>
      <c r="B7142">
        <v>2008</v>
      </c>
      <c r="C7142">
        <v>9</v>
      </c>
      <c r="D7142">
        <v>278</v>
      </c>
      <c r="E7142" t="s">
        <v>6</v>
      </c>
      <c r="F7142">
        <v>25</v>
      </c>
      <c r="G7142" t="s">
        <v>2</v>
      </c>
      <c r="H7142" t="s">
        <v>18</v>
      </c>
      <c r="I7142" t="s">
        <v>24</v>
      </c>
    </row>
    <row r="7143" spans="1:9">
      <c r="A7143">
        <v>7142</v>
      </c>
      <c r="B7143">
        <v>502</v>
      </c>
      <c r="C7143">
        <v>5</v>
      </c>
      <c r="D7143">
        <v>130</v>
      </c>
      <c r="E7143" t="s">
        <v>5</v>
      </c>
      <c r="F7143">
        <v>33</v>
      </c>
      <c r="G7143" t="s">
        <v>1</v>
      </c>
      <c r="H7143" t="s">
        <v>18</v>
      </c>
      <c r="I7143" t="s">
        <v>12</v>
      </c>
    </row>
    <row r="7144" spans="1:9">
      <c r="A7144">
        <v>7143</v>
      </c>
      <c r="B7144">
        <v>514</v>
      </c>
      <c r="C7144">
        <v>1</v>
      </c>
      <c r="D7144">
        <v>88</v>
      </c>
      <c r="E7144" t="s">
        <v>6</v>
      </c>
      <c r="F7144">
        <v>25</v>
      </c>
      <c r="G7144" t="s">
        <v>1</v>
      </c>
      <c r="H7144" t="s">
        <v>18</v>
      </c>
      <c r="I7144" t="s">
        <v>8</v>
      </c>
    </row>
    <row r="7145" spans="1:9">
      <c r="A7145">
        <v>7144</v>
      </c>
      <c r="B7145">
        <v>2000</v>
      </c>
      <c r="C7145">
        <v>6</v>
      </c>
      <c r="D7145">
        <v>40</v>
      </c>
      <c r="E7145" t="s">
        <v>5</v>
      </c>
      <c r="F7145">
        <v>24</v>
      </c>
      <c r="G7145" t="s">
        <v>2</v>
      </c>
      <c r="H7145" t="s">
        <v>18</v>
      </c>
      <c r="I7145" t="s">
        <v>21</v>
      </c>
    </row>
    <row r="7146" spans="1:9">
      <c r="A7146">
        <v>7145</v>
      </c>
      <c r="B7146">
        <v>1950</v>
      </c>
      <c r="C7146">
        <v>9</v>
      </c>
      <c r="D7146">
        <v>244</v>
      </c>
      <c r="E7146" t="s">
        <v>6</v>
      </c>
      <c r="F7146">
        <v>29</v>
      </c>
      <c r="G7146" t="s">
        <v>2</v>
      </c>
      <c r="H7146" t="s">
        <v>18</v>
      </c>
      <c r="I7146" t="s">
        <v>24</v>
      </c>
    </row>
    <row r="7147" spans="1:9">
      <c r="A7147">
        <v>7146</v>
      </c>
      <c r="B7147">
        <v>2067</v>
      </c>
      <c r="C7147">
        <v>3</v>
      </c>
      <c r="D7147">
        <v>90</v>
      </c>
      <c r="E7147" t="s">
        <v>5</v>
      </c>
      <c r="F7147">
        <v>26</v>
      </c>
      <c r="G7147" t="s">
        <v>1</v>
      </c>
      <c r="H7147" t="s">
        <v>18</v>
      </c>
      <c r="I7147" t="s">
        <v>10</v>
      </c>
    </row>
    <row r="7148" spans="1:9">
      <c r="A7148">
        <v>7147</v>
      </c>
      <c r="B7148">
        <v>1954</v>
      </c>
      <c r="C7148">
        <v>3</v>
      </c>
      <c r="D7148">
        <v>165</v>
      </c>
      <c r="E7148" t="s">
        <v>5</v>
      </c>
      <c r="F7148">
        <v>24</v>
      </c>
      <c r="G7148" t="s">
        <v>1</v>
      </c>
      <c r="H7148" t="s">
        <v>17</v>
      </c>
      <c r="I7148" t="s">
        <v>10</v>
      </c>
    </row>
    <row r="7149" spans="1:9">
      <c r="A7149">
        <v>7148</v>
      </c>
      <c r="B7149">
        <v>205</v>
      </c>
      <c r="C7149">
        <v>8</v>
      </c>
      <c r="D7149">
        <v>90</v>
      </c>
      <c r="E7149" t="s">
        <v>6</v>
      </c>
      <c r="F7149">
        <v>27</v>
      </c>
      <c r="G7149" t="s">
        <v>2</v>
      </c>
      <c r="H7149" t="s">
        <v>18</v>
      </c>
      <c r="I7149" t="s">
        <v>23</v>
      </c>
    </row>
    <row r="7150" spans="1:9">
      <c r="A7150">
        <v>7149</v>
      </c>
      <c r="B7150">
        <v>1930</v>
      </c>
      <c r="C7150">
        <v>5</v>
      </c>
      <c r="D7150">
        <v>178</v>
      </c>
      <c r="E7150" t="s">
        <v>5</v>
      </c>
      <c r="F7150">
        <v>38</v>
      </c>
      <c r="G7150" t="s">
        <v>1</v>
      </c>
      <c r="H7150" t="s">
        <v>18</v>
      </c>
      <c r="I7150" t="s">
        <v>12</v>
      </c>
    </row>
    <row r="7151" spans="1:9">
      <c r="A7151">
        <v>7150</v>
      </c>
      <c r="B7151">
        <v>1972</v>
      </c>
      <c r="C7151">
        <v>5</v>
      </c>
      <c r="D7151">
        <v>90</v>
      </c>
      <c r="E7151" t="s">
        <v>5</v>
      </c>
      <c r="F7151">
        <v>25</v>
      </c>
      <c r="G7151" t="s">
        <v>1</v>
      </c>
      <c r="H7151" t="s">
        <v>18</v>
      </c>
      <c r="I7151" t="s">
        <v>12</v>
      </c>
    </row>
    <row r="7152" spans="1:9">
      <c r="A7152">
        <v>7151</v>
      </c>
      <c r="B7152">
        <v>338</v>
      </c>
      <c r="C7152">
        <v>1</v>
      </c>
      <c r="D7152">
        <v>244</v>
      </c>
      <c r="E7152" t="s">
        <v>5</v>
      </c>
      <c r="F7152">
        <v>18</v>
      </c>
      <c r="G7152" t="s">
        <v>1</v>
      </c>
      <c r="H7152" t="s">
        <v>18</v>
      </c>
      <c r="I7152" t="s">
        <v>8</v>
      </c>
    </row>
    <row r="7153" spans="1:9">
      <c r="A7153">
        <v>7152</v>
      </c>
      <c r="B7153">
        <v>699</v>
      </c>
      <c r="C7153">
        <v>9</v>
      </c>
      <c r="D7153">
        <v>40</v>
      </c>
      <c r="E7153" t="s">
        <v>6</v>
      </c>
      <c r="F7153">
        <v>25</v>
      </c>
      <c r="G7153" t="s">
        <v>2</v>
      </c>
      <c r="H7153" t="s">
        <v>18</v>
      </c>
      <c r="I7153" t="s">
        <v>24</v>
      </c>
    </row>
    <row r="7154" spans="1:9">
      <c r="A7154">
        <v>7153</v>
      </c>
      <c r="B7154">
        <v>88</v>
      </c>
      <c r="C7154">
        <v>2</v>
      </c>
      <c r="D7154">
        <v>90</v>
      </c>
      <c r="E7154" t="s">
        <v>6</v>
      </c>
      <c r="F7154">
        <v>28</v>
      </c>
      <c r="G7154" t="s">
        <v>1</v>
      </c>
      <c r="H7154" t="s">
        <v>18</v>
      </c>
      <c r="I7154" t="s">
        <v>9</v>
      </c>
    </row>
    <row r="7155" spans="1:9">
      <c r="A7155">
        <v>7154</v>
      </c>
      <c r="B7155">
        <v>415</v>
      </c>
      <c r="C7155">
        <v>3</v>
      </c>
      <c r="D7155">
        <v>90</v>
      </c>
      <c r="E7155" t="s">
        <v>5</v>
      </c>
      <c r="F7155">
        <v>40</v>
      </c>
      <c r="G7155" t="s">
        <v>1</v>
      </c>
      <c r="H7155" t="s">
        <v>18</v>
      </c>
      <c r="I7155" t="s">
        <v>10</v>
      </c>
    </row>
    <row r="7156" spans="1:9">
      <c r="A7156">
        <v>7155</v>
      </c>
      <c r="B7156">
        <v>879</v>
      </c>
      <c r="C7156">
        <v>3</v>
      </c>
      <c r="D7156">
        <v>168</v>
      </c>
      <c r="E7156" t="s">
        <v>5</v>
      </c>
      <c r="F7156">
        <v>45</v>
      </c>
      <c r="G7156" t="s">
        <v>1</v>
      </c>
      <c r="H7156" t="s">
        <v>17</v>
      </c>
      <c r="I7156" t="s">
        <v>10</v>
      </c>
    </row>
    <row r="7157" spans="1:9">
      <c r="A7157">
        <v>7156</v>
      </c>
      <c r="B7157">
        <v>571</v>
      </c>
      <c r="C7157">
        <v>8</v>
      </c>
      <c r="D7157">
        <v>40</v>
      </c>
      <c r="E7157" t="s">
        <v>6</v>
      </c>
      <c r="F7157">
        <v>19</v>
      </c>
      <c r="G7157" t="s">
        <v>2</v>
      </c>
      <c r="H7157" t="s">
        <v>18</v>
      </c>
      <c r="I7157" t="s">
        <v>23</v>
      </c>
    </row>
    <row r="7158" spans="1:9">
      <c r="A7158">
        <v>7157</v>
      </c>
      <c r="B7158">
        <v>1969</v>
      </c>
      <c r="C7158">
        <v>6</v>
      </c>
      <c r="D7158">
        <v>40</v>
      </c>
      <c r="E7158" t="s">
        <v>5</v>
      </c>
      <c r="F7158">
        <v>29</v>
      </c>
      <c r="G7158" t="s">
        <v>2</v>
      </c>
      <c r="H7158" t="s">
        <v>18</v>
      </c>
      <c r="I7158" t="s">
        <v>21</v>
      </c>
    </row>
    <row r="7159" spans="1:9">
      <c r="A7159">
        <v>7158</v>
      </c>
      <c r="B7159">
        <v>509</v>
      </c>
      <c r="C7159">
        <v>1</v>
      </c>
      <c r="D7159">
        <v>168</v>
      </c>
      <c r="E7159" t="s">
        <v>6</v>
      </c>
      <c r="F7159">
        <v>33</v>
      </c>
      <c r="G7159" t="s">
        <v>1</v>
      </c>
      <c r="H7159" t="s">
        <v>17</v>
      </c>
      <c r="I7159" t="s">
        <v>8</v>
      </c>
    </row>
    <row r="7160" spans="1:9">
      <c r="A7160">
        <v>7159</v>
      </c>
      <c r="B7160">
        <v>1166</v>
      </c>
      <c r="C7160">
        <v>6</v>
      </c>
      <c r="D7160">
        <v>154</v>
      </c>
      <c r="E7160" t="s">
        <v>5</v>
      </c>
      <c r="F7160">
        <v>18</v>
      </c>
      <c r="G7160" t="s">
        <v>2</v>
      </c>
      <c r="H7160" t="s">
        <v>18</v>
      </c>
      <c r="I7160" t="s">
        <v>21</v>
      </c>
    </row>
    <row r="7161" spans="1:9">
      <c r="A7161">
        <v>7160</v>
      </c>
      <c r="B7161">
        <v>223</v>
      </c>
      <c r="C7161">
        <v>4</v>
      </c>
      <c r="D7161">
        <v>90</v>
      </c>
      <c r="E7161" t="s">
        <v>5</v>
      </c>
      <c r="F7161">
        <v>26</v>
      </c>
      <c r="G7161" t="s">
        <v>1</v>
      </c>
      <c r="H7161" t="s">
        <v>18</v>
      </c>
      <c r="I7161" t="s">
        <v>11</v>
      </c>
    </row>
    <row r="7162" spans="1:9">
      <c r="A7162">
        <v>7161</v>
      </c>
      <c r="B7162">
        <v>1091</v>
      </c>
      <c r="C7162">
        <v>1</v>
      </c>
      <c r="D7162">
        <v>248</v>
      </c>
      <c r="E7162" t="s">
        <v>6</v>
      </c>
      <c r="F7162">
        <v>27</v>
      </c>
      <c r="G7162" t="s">
        <v>1</v>
      </c>
      <c r="H7162" t="s">
        <v>18</v>
      </c>
      <c r="I7162" t="s">
        <v>8</v>
      </c>
    </row>
    <row r="7163" spans="1:9">
      <c r="A7163">
        <v>7162</v>
      </c>
      <c r="B7163">
        <v>1687</v>
      </c>
      <c r="C7163">
        <v>4</v>
      </c>
      <c r="D7163">
        <v>248</v>
      </c>
      <c r="E7163" t="s">
        <v>5</v>
      </c>
      <c r="F7163">
        <v>34</v>
      </c>
      <c r="G7163" t="s">
        <v>1</v>
      </c>
      <c r="H7163" t="s">
        <v>18</v>
      </c>
      <c r="I7163" t="s">
        <v>11</v>
      </c>
    </row>
    <row r="7164" spans="1:9">
      <c r="A7164">
        <v>7163</v>
      </c>
      <c r="B7164">
        <v>1637</v>
      </c>
      <c r="C7164">
        <v>4</v>
      </c>
      <c r="D7164">
        <v>172</v>
      </c>
      <c r="E7164" t="s">
        <v>5</v>
      </c>
      <c r="F7164">
        <v>21</v>
      </c>
      <c r="G7164" t="s">
        <v>1</v>
      </c>
      <c r="H7164" t="s">
        <v>17</v>
      </c>
      <c r="I7164" t="s">
        <v>11</v>
      </c>
    </row>
    <row r="7165" spans="1:9">
      <c r="A7165">
        <v>7164</v>
      </c>
      <c r="B7165">
        <v>379</v>
      </c>
      <c r="C7165">
        <v>4</v>
      </c>
      <c r="D7165">
        <v>122</v>
      </c>
      <c r="E7165" t="s">
        <v>5</v>
      </c>
      <c r="F7165">
        <v>19</v>
      </c>
      <c r="G7165" t="s">
        <v>1</v>
      </c>
      <c r="H7165" t="s">
        <v>17</v>
      </c>
      <c r="I7165" t="s">
        <v>11</v>
      </c>
    </row>
    <row r="7166" spans="1:9">
      <c r="A7166">
        <v>7165</v>
      </c>
      <c r="B7166">
        <v>1398</v>
      </c>
      <c r="C7166">
        <v>9</v>
      </c>
      <c r="D7166">
        <v>90</v>
      </c>
      <c r="E7166" t="s">
        <v>5</v>
      </c>
      <c r="F7166">
        <v>29</v>
      </c>
      <c r="G7166" t="s">
        <v>2</v>
      </c>
      <c r="H7166" t="s">
        <v>18</v>
      </c>
      <c r="I7166" t="s">
        <v>24</v>
      </c>
    </row>
    <row r="7167" spans="1:9">
      <c r="A7167">
        <v>7166</v>
      </c>
      <c r="B7167">
        <v>1305</v>
      </c>
      <c r="C7167">
        <v>6</v>
      </c>
      <c r="D7167">
        <v>40</v>
      </c>
      <c r="E7167" t="s">
        <v>6</v>
      </c>
      <c r="F7167">
        <v>33</v>
      </c>
      <c r="G7167" t="s">
        <v>2</v>
      </c>
      <c r="H7167" t="s">
        <v>18</v>
      </c>
      <c r="I7167" t="s">
        <v>21</v>
      </c>
    </row>
    <row r="7168" spans="1:9">
      <c r="A7168">
        <v>7167</v>
      </c>
      <c r="B7168">
        <v>708</v>
      </c>
      <c r="C7168">
        <v>2</v>
      </c>
      <c r="D7168">
        <v>170</v>
      </c>
      <c r="E7168" t="s">
        <v>5</v>
      </c>
      <c r="F7168">
        <v>21</v>
      </c>
      <c r="G7168" t="s">
        <v>1</v>
      </c>
      <c r="H7168" t="s">
        <v>18</v>
      </c>
      <c r="I7168" t="s">
        <v>9</v>
      </c>
    </row>
    <row r="7169" spans="1:9">
      <c r="A7169">
        <v>7168</v>
      </c>
      <c r="B7169">
        <v>79</v>
      </c>
      <c r="C7169">
        <v>3</v>
      </c>
      <c r="D7169">
        <v>155</v>
      </c>
      <c r="E7169" t="s">
        <v>6</v>
      </c>
      <c r="F7169">
        <v>33</v>
      </c>
      <c r="G7169" t="s">
        <v>1</v>
      </c>
      <c r="H7169" t="s">
        <v>18</v>
      </c>
      <c r="I7169" t="s">
        <v>10</v>
      </c>
    </row>
    <row r="7170" spans="1:9">
      <c r="A7170">
        <v>7169</v>
      </c>
      <c r="B7170">
        <v>1901</v>
      </c>
      <c r="C7170">
        <v>3</v>
      </c>
      <c r="D7170">
        <v>105</v>
      </c>
      <c r="E7170" t="s">
        <v>5</v>
      </c>
      <c r="F7170">
        <v>19</v>
      </c>
      <c r="G7170" t="s">
        <v>1</v>
      </c>
      <c r="H7170" t="s">
        <v>18</v>
      </c>
      <c r="I7170" t="s">
        <v>10</v>
      </c>
    </row>
    <row r="7171" spans="1:9">
      <c r="A7171">
        <v>7170</v>
      </c>
      <c r="B7171">
        <v>539</v>
      </c>
      <c r="C7171">
        <v>7</v>
      </c>
      <c r="D7171">
        <v>40</v>
      </c>
      <c r="E7171" t="s">
        <v>5</v>
      </c>
      <c r="F7171">
        <v>24</v>
      </c>
      <c r="G7171" t="s">
        <v>2</v>
      </c>
      <c r="H7171" t="s">
        <v>18</v>
      </c>
      <c r="I7171" t="s">
        <v>22</v>
      </c>
    </row>
    <row r="7172" spans="1:9">
      <c r="A7172">
        <v>7171</v>
      </c>
      <c r="B7172">
        <v>134</v>
      </c>
      <c r="C7172">
        <v>6</v>
      </c>
      <c r="D7172">
        <v>277</v>
      </c>
      <c r="E7172" t="s">
        <v>5</v>
      </c>
      <c r="F7172">
        <v>23</v>
      </c>
      <c r="G7172" t="s">
        <v>2</v>
      </c>
      <c r="H7172" t="s">
        <v>18</v>
      </c>
      <c r="I7172" t="s">
        <v>21</v>
      </c>
    </row>
    <row r="7173" spans="1:9">
      <c r="A7173">
        <v>7172</v>
      </c>
      <c r="B7173">
        <v>1890</v>
      </c>
      <c r="C7173">
        <v>5</v>
      </c>
      <c r="D7173">
        <v>157</v>
      </c>
      <c r="E7173" t="s">
        <v>5</v>
      </c>
      <c r="F7173">
        <v>25</v>
      </c>
      <c r="G7173" t="s">
        <v>1</v>
      </c>
      <c r="H7173" t="s">
        <v>18</v>
      </c>
      <c r="I7173" t="s">
        <v>12</v>
      </c>
    </row>
    <row r="7174" spans="1:9">
      <c r="A7174">
        <v>7173</v>
      </c>
      <c r="B7174">
        <v>904</v>
      </c>
      <c r="C7174">
        <v>5</v>
      </c>
      <c r="D7174">
        <v>146</v>
      </c>
      <c r="E7174" t="s">
        <v>6</v>
      </c>
      <c r="F7174">
        <v>20</v>
      </c>
      <c r="G7174" t="s">
        <v>1</v>
      </c>
      <c r="H7174" t="s">
        <v>18</v>
      </c>
      <c r="I7174" t="s">
        <v>12</v>
      </c>
    </row>
    <row r="7175" spans="1:9">
      <c r="A7175">
        <v>7174</v>
      </c>
      <c r="B7175">
        <v>309</v>
      </c>
      <c r="C7175">
        <v>3</v>
      </c>
      <c r="D7175">
        <v>148</v>
      </c>
      <c r="E7175" t="s">
        <v>6</v>
      </c>
      <c r="F7175">
        <v>18</v>
      </c>
      <c r="G7175" t="s">
        <v>1</v>
      </c>
      <c r="H7175" t="s">
        <v>17</v>
      </c>
      <c r="I7175" t="s">
        <v>10</v>
      </c>
    </row>
    <row r="7176" spans="1:9">
      <c r="A7176">
        <v>7175</v>
      </c>
      <c r="B7176">
        <v>164</v>
      </c>
      <c r="C7176">
        <v>9</v>
      </c>
      <c r="D7176">
        <v>40</v>
      </c>
      <c r="E7176" t="s">
        <v>5</v>
      </c>
      <c r="F7176">
        <v>21</v>
      </c>
      <c r="G7176" t="s">
        <v>2</v>
      </c>
      <c r="H7176" t="s">
        <v>18</v>
      </c>
      <c r="I7176" t="s">
        <v>24</v>
      </c>
    </row>
    <row r="7177" spans="1:9">
      <c r="A7177">
        <v>7176</v>
      </c>
      <c r="B7177">
        <v>280</v>
      </c>
      <c r="C7177">
        <v>4</v>
      </c>
      <c r="D7177">
        <v>175</v>
      </c>
      <c r="E7177" t="s">
        <v>5</v>
      </c>
      <c r="F7177">
        <v>25</v>
      </c>
      <c r="G7177" t="s">
        <v>1</v>
      </c>
      <c r="H7177" t="s">
        <v>18</v>
      </c>
      <c r="I7177" t="s">
        <v>11</v>
      </c>
    </row>
    <row r="7178" spans="1:9">
      <c r="A7178">
        <v>7177</v>
      </c>
      <c r="B7178">
        <v>559</v>
      </c>
      <c r="C7178">
        <v>6</v>
      </c>
      <c r="D7178">
        <v>40</v>
      </c>
      <c r="E7178" t="s">
        <v>6</v>
      </c>
      <c r="F7178">
        <v>26</v>
      </c>
      <c r="G7178" t="s">
        <v>2</v>
      </c>
      <c r="H7178" t="s">
        <v>18</v>
      </c>
      <c r="I7178" t="s">
        <v>21</v>
      </c>
    </row>
    <row r="7179" spans="1:9">
      <c r="A7179">
        <v>7178</v>
      </c>
      <c r="B7179">
        <v>1487</v>
      </c>
      <c r="C7179">
        <v>4</v>
      </c>
      <c r="D7179">
        <v>90</v>
      </c>
      <c r="E7179" t="s">
        <v>5</v>
      </c>
      <c r="F7179">
        <v>27</v>
      </c>
      <c r="G7179" t="s">
        <v>1</v>
      </c>
      <c r="H7179" t="s">
        <v>18</v>
      </c>
      <c r="I7179" t="s">
        <v>11</v>
      </c>
    </row>
    <row r="7180" spans="1:9">
      <c r="A7180">
        <v>7179</v>
      </c>
      <c r="B7180">
        <v>16</v>
      </c>
      <c r="C7180">
        <v>2</v>
      </c>
      <c r="D7180">
        <v>90</v>
      </c>
      <c r="E7180" t="s">
        <v>5</v>
      </c>
      <c r="F7180">
        <v>34</v>
      </c>
      <c r="G7180" t="s">
        <v>1</v>
      </c>
      <c r="H7180" t="s">
        <v>18</v>
      </c>
      <c r="I7180" t="s">
        <v>9</v>
      </c>
    </row>
    <row r="7181" spans="1:9">
      <c r="A7181">
        <v>7180</v>
      </c>
      <c r="B7181">
        <v>1129</v>
      </c>
      <c r="C7181">
        <v>5</v>
      </c>
      <c r="D7181">
        <v>90</v>
      </c>
      <c r="E7181" t="s">
        <v>6</v>
      </c>
      <c r="F7181">
        <v>32</v>
      </c>
      <c r="G7181" t="s">
        <v>1</v>
      </c>
      <c r="H7181" t="s">
        <v>18</v>
      </c>
      <c r="I7181" t="s">
        <v>12</v>
      </c>
    </row>
    <row r="7182" spans="1:9">
      <c r="A7182">
        <v>7181</v>
      </c>
      <c r="B7182">
        <v>958</v>
      </c>
      <c r="C7182">
        <v>6</v>
      </c>
      <c r="D7182">
        <v>225</v>
      </c>
      <c r="E7182" t="s">
        <v>6</v>
      </c>
      <c r="F7182">
        <v>26</v>
      </c>
      <c r="G7182" t="s">
        <v>2</v>
      </c>
      <c r="H7182" t="s">
        <v>17</v>
      </c>
      <c r="I7182" t="s">
        <v>21</v>
      </c>
    </row>
    <row r="7183" spans="1:9">
      <c r="A7183">
        <v>7182</v>
      </c>
      <c r="B7183">
        <v>91</v>
      </c>
      <c r="C7183">
        <v>7</v>
      </c>
      <c r="D7183">
        <v>90</v>
      </c>
      <c r="E7183" t="s">
        <v>6</v>
      </c>
      <c r="F7183">
        <v>30</v>
      </c>
      <c r="G7183" t="s">
        <v>2</v>
      </c>
      <c r="H7183" t="s">
        <v>18</v>
      </c>
      <c r="I7183" t="s">
        <v>22</v>
      </c>
    </row>
    <row r="7184" spans="1:9">
      <c r="A7184">
        <v>7183</v>
      </c>
      <c r="B7184">
        <v>967</v>
      </c>
      <c r="C7184">
        <v>7</v>
      </c>
      <c r="D7184">
        <v>40</v>
      </c>
      <c r="E7184" t="s">
        <v>5</v>
      </c>
      <c r="F7184">
        <v>35</v>
      </c>
      <c r="G7184" t="s">
        <v>2</v>
      </c>
      <c r="H7184" t="s">
        <v>18</v>
      </c>
      <c r="I7184" t="s">
        <v>22</v>
      </c>
    </row>
    <row r="7185" spans="1:9">
      <c r="A7185">
        <v>7184</v>
      </c>
      <c r="B7185">
        <v>384</v>
      </c>
      <c r="C7185">
        <v>2</v>
      </c>
      <c r="D7185">
        <v>90</v>
      </c>
      <c r="E7185" t="s">
        <v>5</v>
      </c>
      <c r="F7185">
        <v>20</v>
      </c>
      <c r="G7185" t="s">
        <v>1</v>
      </c>
      <c r="H7185" t="s">
        <v>18</v>
      </c>
      <c r="I7185" t="s">
        <v>9</v>
      </c>
    </row>
    <row r="7186" spans="1:9">
      <c r="A7186">
        <v>7185</v>
      </c>
      <c r="B7186">
        <v>1542</v>
      </c>
      <c r="C7186">
        <v>8</v>
      </c>
      <c r="D7186">
        <v>40</v>
      </c>
      <c r="E7186" t="s">
        <v>5</v>
      </c>
      <c r="F7186">
        <v>30</v>
      </c>
      <c r="G7186" t="s">
        <v>2</v>
      </c>
      <c r="H7186" t="s">
        <v>18</v>
      </c>
      <c r="I7186" t="s">
        <v>23</v>
      </c>
    </row>
    <row r="7187" spans="1:9">
      <c r="A7187">
        <v>7186</v>
      </c>
      <c r="B7187">
        <v>2072</v>
      </c>
      <c r="C7187">
        <v>8</v>
      </c>
      <c r="D7187">
        <v>234</v>
      </c>
      <c r="E7187" t="s">
        <v>5</v>
      </c>
      <c r="F7187">
        <v>31</v>
      </c>
      <c r="G7187" t="s">
        <v>2</v>
      </c>
      <c r="H7187" t="s">
        <v>17</v>
      </c>
      <c r="I7187" t="s">
        <v>23</v>
      </c>
    </row>
    <row r="7188" spans="1:9">
      <c r="A7188">
        <v>7187</v>
      </c>
      <c r="B7188">
        <v>1192</v>
      </c>
      <c r="C7188">
        <v>9</v>
      </c>
      <c r="D7188">
        <v>288</v>
      </c>
      <c r="E7188" t="s">
        <v>6</v>
      </c>
      <c r="F7188">
        <v>28</v>
      </c>
      <c r="G7188" t="s">
        <v>2</v>
      </c>
      <c r="H7188" t="s">
        <v>17</v>
      </c>
      <c r="I7188" t="s">
        <v>24</v>
      </c>
    </row>
    <row r="7189" spans="1:9">
      <c r="A7189">
        <v>7188</v>
      </c>
      <c r="B7189">
        <v>100</v>
      </c>
      <c r="C7189">
        <v>9</v>
      </c>
      <c r="D7189">
        <v>329</v>
      </c>
      <c r="E7189" t="s">
        <v>5</v>
      </c>
      <c r="F7189">
        <v>36</v>
      </c>
      <c r="G7189" t="s">
        <v>2</v>
      </c>
      <c r="H7189" t="s">
        <v>17</v>
      </c>
      <c r="I7189" t="s">
        <v>24</v>
      </c>
    </row>
    <row r="7190" spans="1:9">
      <c r="A7190">
        <v>7189</v>
      </c>
      <c r="B7190">
        <v>156</v>
      </c>
      <c r="C7190">
        <v>4</v>
      </c>
      <c r="D7190">
        <v>148</v>
      </c>
      <c r="E7190" t="s">
        <v>6</v>
      </c>
      <c r="F7190">
        <v>30</v>
      </c>
      <c r="G7190" t="s">
        <v>1</v>
      </c>
      <c r="H7190" t="s">
        <v>17</v>
      </c>
      <c r="I7190" t="s">
        <v>11</v>
      </c>
    </row>
    <row r="7191" spans="1:9">
      <c r="A7191">
        <v>7190</v>
      </c>
      <c r="B7191">
        <v>1385</v>
      </c>
      <c r="C7191">
        <v>3</v>
      </c>
      <c r="D7191">
        <v>90</v>
      </c>
      <c r="E7191" t="s">
        <v>5</v>
      </c>
      <c r="F7191">
        <v>25</v>
      </c>
      <c r="G7191" t="s">
        <v>1</v>
      </c>
      <c r="H7191" t="s">
        <v>18</v>
      </c>
      <c r="I7191" t="s">
        <v>10</v>
      </c>
    </row>
    <row r="7192" spans="1:9">
      <c r="A7192">
        <v>7191</v>
      </c>
      <c r="B7192">
        <v>1884</v>
      </c>
      <c r="C7192">
        <v>5</v>
      </c>
      <c r="D7192">
        <v>249</v>
      </c>
      <c r="E7192" t="s">
        <v>6</v>
      </c>
      <c r="F7192">
        <v>30</v>
      </c>
      <c r="G7192" t="s">
        <v>1</v>
      </c>
      <c r="H7192" t="s">
        <v>18</v>
      </c>
      <c r="I7192" t="s">
        <v>12</v>
      </c>
    </row>
    <row r="7193" spans="1:9">
      <c r="A7193">
        <v>7192</v>
      </c>
      <c r="B7193">
        <v>1564</v>
      </c>
      <c r="C7193">
        <v>1</v>
      </c>
      <c r="D7193">
        <v>237</v>
      </c>
      <c r="E7193" t="s">
        <v>6</v>
      </c>
      <c r="F7193">
        <v>22</v>
      </c>
      <c r="G7193" t="s">
        <v>1</v>
      </c>
      <c r="H7193" t="s">
        <v>18</v>
      </c>
      <c r="I7193" t="s">
        <v>8</v>
      </c>
    </row>
    <row r="7194" spans="1:9">
      <c r="A7194">
        <v>7193</v>
      </c>
      <c r="B7194">
        <v>255</v>
      </c>
      <c r="C7194">
        <v>6</v>
      </c>
      <c r="D7194">
        <v>40</v>
      </c>
      <c r="E7194" t="s">
        <v>5</v>
      </c>
      <c r="F7194">
        <v>35</v>
      </c>
      <c r="G7194" t="s">
        <v>2</v>
      </c>
      <c r="H7194" t="s">
        <v>18</v>
      </c>
      <c r="I7194" t="s">
        <v>21</v>
      </c>
    </row>
    <row r="7195" spans="1:9">
      <c r="A7195">
        <v>7194</v>
      </c>
      <c r="B7195">
        <v>1227</v>
      </c>
      <c r="C7195">
        <v>1</v>
      </c>
      <c r="D7195">
        <v>90</v>
      </c>
      <c r="E7195" t="s">
        <v>5</v>
      </c>
      <c r="F7195">
        <v>20</v>
      </c>
      <c r="G7195" t="s">
        <v>1</v>
      </c>
      <c r="H7195" t="s">
        <v>18</v>
      </c>
      <c r="I7195" t="s">
        <v>8</v>
      </c>
    </row>
    <row r="7196" spans="1:9">
      <c r="A7196">
        <v>7195</v>
      </c>
      <c r="B7196">
        <v>1579</v>
      </c>
      <c r="C7196">
        <v>6</v>
      </c>
      <c r="D7196">
        <v>90</v>
      </c>
      <c r="E7196" t="s">
        <v>6</v>
      </c>
      <c r="F7196">
        <v>24</v>
      </c>
      <c r="G7196" t="s">
        <v>2</v>
      </c>
      <c r="H7196" t="s">
        <v>18</v>
      </c>
      <c r="I7196" t="s">
        <v>21</v>
      </c>
    </row>
    <row r="7197" spans="1:9">
      <c r="A7197">
        <v>7196</v>
      </c>
      <c r="B7197">
        <v>1867</v>
      </c>
      <c r="C7197">
        <v>2</v>
      </c>
      <c r="D7197">
        <v>108</v>
      </c>
      <c r="E7197" t="s">
        <v>6</v>
      </c>
      <c r="F7197">
        <v>32</v>
      </c>
      <c r="G7197" t="s">
        <v>1</v>
      </c>
      <c r="H7197" t="s">
        <v>18</v>
      </c>
      <c r="I7197" t="s">
        <v>9</v>
      </c>
    </row>
    <row r="7198" spans="1:9">
      <c r="A7198">
        <v>7197</v>
      </c>
      <c r="B7198">
        <v>2086</v>
      </c>
      <c r="C7198">
        <v>5</v>
      </c>
      <c r="D7198">
        <v>193</v>
      </c>
      <c r="E7198" t="s">
        <v>6</v>
      </c>
      <c r="F7198">
        <v>30</v>
      </c>
      <c r="G7198" t="s">
        <v>1</v>
      </c>
      <c r="H7198" t="s">
        <v>17</v>
      </c>
      <c r="I7198" t="s">
        <v>12</v>
      </c>
    </row>
    <row r="7199" spans="1:9">
      <c r="A7199">
        <v>7198</v>
      </c>
      <c r="B7199">
        <v>1445</v>
      </c>
      <c r="C7199">
        <v>1</v>
      </c>
      <c r="D7199">
        <v>120</v>
      </c>
      <c r="E7199" t="s">
        <v>5</v>
      </c>
      <c r="F7199">
        <v>25</v>
      </c>
      <c r="G7199" t="s">
        <v>1</v>
      </c>
      <c r="H7199" t="s">
        <v>17</v>
      </c>
      <c r="I7199" t="s">
        <v>8</v>
      </c>
    </row>
    <row r="7200" spans="1:9">
      <c r="A7200">
        <v>7199</v>
      </c>
      <c r="B7200">
        <v>1065</v>
      </c>
      <c r="C7200">
        <v>6</v>
      </c>
      <c r="D7200">
        <v>40</v>
      </c>
      <c r="E7200" t="s">
        <v>5</v>
      </c>
      <c r="F7200">
        <v>26</v>
      </c>
      <c r="G7200" t="s">
        <v>2</v>
      </c>
      <c r="H7200" t="s">
        <v>18</v>
      </c>
      <c r="I7200" t="s">
        <v>21</v>
      </c>
    </row>
    <row r="7201" spans="1:9">
      <c r="A7201">
        <v>7200</v>
      </c>
      <c r="B7201">
        <v>47</v>
      </c>
      <c r="C7201">
        <v>9</v>
      </c>
      <c r="D7201">
        <v>90</v>
      </c>
      <c r="E7201" t="s">
        <v>5</v>
      </c>
      <c r="F7201">
        <v>21</v>
      </c>
      <c r="G7201" t="s">
        <v>2</v>
      </c>
      <c r="H7201" t="s">
        <v>18</v>
      </c>
      <c r="I7201" t="s">
        <v>24</v>
      </c>
    </row>
    <row r="7202" spans="1:9">
      <c r="A7202">
        <v>7201</v>
      </c>
      <c r="B7202">
        <v>290</v>
      </c>
      <c r="C7202">
        <v>1</v>
      </c>
      <c r="D7202">
        <v>90</v>
      </c>
      <c r="E7202" t="s">
        <v>5</v>
      </c>
      <c r="F7202">
        <v>28</v>
      </c>
      <c r="G7202" t="s">
        <v>1</v>
      </c>
      <c r="H7202" t="s">
        <v>18</v>
      </c>
      <c r="I7202" t="s">
        <v>8</v>
      </c>
    </row>
    <row r="7203" spans="1:9">
      <c r="A7203">
        <v>7202</v>
      </c>
      <c r="B7203">
        <v>1416</v>
      </c>
      <c r="C7203">
        <v>7</v>
      </c>
      <c r="D7203">
        <v>40</v>
      </c>
      <c r="E7203" t="s">
        <v>6</v>
      </c>
      <c r="F7203">
        <v>29</v>
      </c>
      <c r="G7203" t="s">
        <v>2</v>
      </c>
      <c r="H7203" t="s">
        <v>18</v>
      </c>
      <c r="I7203" t="s">
        <v>22</v>
      </c>
    </row>
    <row r="7204" spans="1:9">
      <c r="A7204">
        <v>7203</v>
      </c>
      <c r="B7204">
        <v>943</v>
      </c>
      <c r="C7204">
        <v>8</v>
      </c>
      <c r="D7204">
        <v>293</v>
      </c>
      <c r="E7204" t="s">
        <v>5</v>
      </c>
      <c r="F7204">
        <v>22</v>
      </c>
      <c r="G7204" t="s">
        <v>2</v>
      </c>
      <c r="H7204" t="s">
        <v>17</v>
      </c>
      <c r="I7204" t="s">
        <v>23</v>
      </c>
    </row>
    <row r="7205" spans="1:9">
      <c r="A7205">
        <v>7204</v>
      </c>
      <c r="B7205">
        <v>1655</v>
      </c>
      <c r="C7205">
        <v>1</v>
      </c>
      <c r="D7205">
        <v>188</v>
      </c>
      <c r="E7205" t="s">
        <v>6</v>
      </c>
      <c r="F7205">
        <v>25</v>
      </c>
      <c r="G7205" t="s">
        <v>1</v>
      </c>
      <c r="H7205" t="s">
        <v>17</v>
      </c>
      <c r="I7205" t="s">
        <v>8</v>
      </c>
    </row>
    <row r="7206" spans="1:9">
      <c r="A7206">
        <v>7205</v>
      </c>
      <c r="B7206">
        <v>526</v>
      </c>
      <c r="C7206">
        <v>1</v>
      </c>
      <c r="D7206">
        <v>90</v>
      </c>
      <c r="E7206" t="s">
        <v>6</v>
      </c>
      <c r="F7206">
        <v>29</v>
      </c>
      <c r="G7206" t="s">
        <v>1</v>
      </c>
      <c r="H7206" t="s">
        <v>18</v>
      </c>
      <c r="I7206" t="s">
        <v>8</v>
      </c>
    </row>
    <row r="7207" spans="1:9">
      <c r="A7207">
        <v>7206</v>
      </c>
      <c r="B7207">
        <v>1547</v>
      </c>
      <c r="C7207">
        <v>2</v>
      </c>
      <c r="D7207">
        <v>131</v>
      </c>
      <c r="E7207" t="s">
        <v>6</v>
      </c>
      <c r="F7207">
        <v>31</v>
      </c>
      <c r="G7207" t="s">
        <v>1</v>
      </c>
      <c r="H7207" t="s">
        <v>18</v>
      </c>
      <c r="I7207" t="s">
        <v>9</v>
      </c>
    </row>
    <row r="7208" spans="1:9">
      <c r="A7208">
        <v>7207</v>
      </c>
      <c r="B7208">
        <v>973</v>
      </c>
      <c r="C7208">
        <v>6</v>
      </c>
      <c r="D7208">
        <v>40</v>
      </c>
      <c r="E7208" t="s">
        <v>6</v>
      </c>
      <c r="F7208">
        <v>27</v>
      </c>
      <c r="G7208" t="s">
        <v>2</v>
      </c>
      <c r="H7208" t="s">
        <v>18</v>
      </c>
      <c r="I7208" t="s">
        <v>21</v>
      </c>
    </row>
    <row r="7209" spans="1:9">
      <c r="A7209">
        <v>7208</v>
      </c>
      <c r="B7209">
        <v>835</v>
      </c>
      <c r="C7209">
        <v>3</v>
      </c>
      <c r="D7209">
        <v>142</v>
      </c>
      <c r="E7209" t="s">
        <v>5</v>
      </c>
      <c r="F7209">
        <v>22</v>
      </c>
      <c r="G7209" t="s">
        <v>1</v>
      </c>
      <c r="H7209" t="s">
        <v>17</v>
      </c>
      <c r="I7209" t="s">
        <v>10</v>
      </c>
    </row>
    <row r="7210" spans="1:9">
      <c r="A7210">
        <v>7209</v>
      </c>
      <c r="B7210">
        <v>807</v>
      </c>
      <c r="C7210">
        <v>1</v>
      </c>
      <c r="D7210">
        <v>226</v>
      </c>
      <c r="E7210" t="s">
        <v>5</v>
      </c>
      <c r="F7210">
        <v>26</v>
      </c>
      <c r="G7210" t="s">
        <v>1</v>
      </c>
      <c r="H7210" t="s">
        <v>17</v>
      </c>
      <c r="I7210" t="s">
        <v>8</v>
      </c>
    </row>
    <row r="7211" spans="1:9">
      <c r="A7211">
        <v>7210</v>
      </c>
      <c r="B7211">
        <v>1288</v>
      </c>
      <c r="C7211">
        <v>3</v>
      </c>
      <c r="D7211">
        <v>90</v>
      </c>
      <c r="E7211" t="s">
        <v>5</v>
      </c>
      <c r="F7211">
        <v>36</v>
      </c>
      <c r="G7211" t="s">
        <v>1</v>
      </c>
      <c r="H7211" t="s">
        <v>18</v>
      </c>
      <c r="I7211" t="s">
        <v>10</v>
      </c>
    </row>
    <row r="7212" spans="1:9">
      <c r="A7212">
        <v>7211</v>
      </c>
      <c r="B7212">
        <v>1682</v>
      </c>
      <c r="C7212">
        <v>4</v>
      </c>
      <c r="D7212">
        <v>122</v>
      </c>
      <c r="E7212" t="s">
        <v>5</v>
      </c>
      <c r="F7212">
        <v>19</v>
      </c>
      <c r="G7212" t="s">
        <v>1</v>
      </c>
      <c r="H7212" t="s">
        <v>17</v>
      </c>
      <c r="I7212" t="s">
        <v>11</v>
      </c>
    </row>
    <row r="7213" spans="1:9">
      <c r="A7213">
        <v>7212</v>
      </c>
      <c r="B7213">
        <v>1036</v>
      </c>
      <c r="C7213">
        <v>4</v>
      </c>
      <c r="D7213">
        <v>148</v>
      </c>
      <c r="E7213" t="s">
        <v>5</v>
      </c>
      <c r="F7213">
        <v>31</v>
      </c>
      <c r="G7213" t="s">
        <v>1</v>
      </c>
      <c r="H7213" t="s">
        <v>17</v>
      </c>
      <c r="I7213" t="s">
        <v>11</v>
      </c>
    </row>
    <row r="7214" spans="1:9">
      <c r="A7214">
        <v>7213</v>
      </c>
      <c r="B7214">
        <v>1254</v>
      </c>
      <c r="C7214">
        <v>1</v>
      </c>
      <c r="D7214">
        <v>195</v>
      </c>
      <c r="E7214" t="s">
        <v>5</v>
      </c>
      <c r="F7214">
        <v>19</v>
      </c>
      <c r="G7214" t="s">
        <v>1</v>
      </c>
      <c r="H7214" t="s">
        <v>18</v>
      </c>
      <c r="I7214" t="s">
        <v>8</v>
      </c>
    </row>
    <row r="7215" spans="1:9">
      <c r="A7215">
        <v>7214</v>
      </c>
      <c r="B7215">
        <v>1850</v>
      </c>
      <c r="C7215">
        <v>6</v>
      </c>
      <c r="D7215">
        <v>40</v>
      </c>
      <c r="E7215" t="s">
        <v>5</v>
      </c>
      <c r="F7215">
        <v>35</v>
      </c>
      <c r="G7215" t="s">
        <v>2</v>
      </c>
      <c r="H7215" t="s">
        <v>18</v>
      </c>
      <c r="I7215" t="s">
        <v>21</v>
      </c>
    </row>
    <row r="7216" spans="1:9">
      <c r="A7216">
        <v>7215</v>
      </c>
      <c r="B7216">
        <v>586</v>
      </c>
      <c r="C7216">
        <v>6</v>
      </c>
      <c r="D7216">
        <v>90</v>
      </c>
      <c r="E7216" t="s">
        <v>5</v>
      </c>
      <c r="F7216">
        <v>34</v>
      </c>
      <c r="G7216" t="s">
        <v>2</v>
      </c>
      <c r="H7216" t="s">
        <v>18</v>
      </c>
      <c r="I7216" t="s">
        <v>21</v>
      </c>
    </row>
    <row r="7217" spans="1:9">
      <c r="A7217">
        <v>7216</v>
      </c>
      <c r="B7217">
        <v>1265</v>
      </c>
      <c r="C7217">
        <v>6</v>
      </c>
      <c r="D7217">
        <v>388</v>
      </c>
      <c r="E7217" t="s">
        <v>5</v>
      </c>
      <c r="F7217">
        <v>32</v>
      </c>
      <c r="G7217" t="s">
        <v>2</v>
      </c>
      <c r="H7217" t="s">
        <v>17</v>
      </c>
      <c r="I7217" t="s">
        <v>21</v>
      </c>
    </row>
    <row r="7218" spans="1:9">
      <c r="A7218">
        <v>7217</v>
      </c>
      <c r="B7218">
        <v>925</v>
      </c>
      <c r="C7218">
        <v>1</v>
      </c>
      <c r="D7218">
        <v>243</v>
      </c>
      <c r="E7218" t="s">
        <v>5</v>
      </c>
      <c r="F7218">
        <v>31</v>
      </c>
      <c r="G7218" t="s">
        <v>1</v>
      </c>
      <c r="H7218" t="s">
        <v>18</v>
      </c>
      <c r="I7218" t="s">
        <v>8</v>
      </c>
    </row>
    <row r="7219" spans="1:9">
      <c r="A7219">
        <v>7218</v>
      </c>
      <c r="B7219">
        <v>202</v>
      </c>
      <c r="C7219">
        <v>2</v>
      </c>
      <c r="D7219">
        <v>182</v>
      </c>
      <c r="E7219" t="s">
        <v>5</v>
      </c>
      <c r="F7219">
        <v>25</v>
      </c>
      <c r="G7219" t="s">
        <v>1</v>
      </c>
      <c r="H7219" t="s">
        <v>18</v>
      </c>
      <c r="I7219" t="s">
        <v>9</v>
      </c>
    </row>
    <row r="7220" spans="1:9">
      <c r="A7220">
        <v>7219</v>
      </c>
      <c r="B7220">
        <v>543</v>
      </c>
      <c r="C7220">
        <v>8</v>
      </c>
      <c r="D7220">
        <v>267</v>
      </c>
      <c r="E7220" t="s">
        <v>6</v>
      </c>
      <c r="F7220">
        <v>29</v>
      </c>
      <c r="G7220" t="s">
        <v>2</v>
      </c>
      <c r="H7220" t="s">
        <v>18</v>
      </c>
      <c r="I7220" t="s">
        <v>23</v>
      </c>
    </row>
    <row r="7221" spans="1:9">
      <c r="A7221">
        <v>7220</v>
      </c>
      <c r="B7221">
        <v>1248</v>
      </c>
      <c r="C7221">
        <v>1</v>
      </c>
      <c r="D7221">
        <v>138</v>
      </c>
      <c r="E7221" t="s">
        <v>6</v>
      </c>
      <c r="F7221">
        <v>22</v>
      </c>
      <c r="G7221" t="s">
        <v>1</v>
      </c>
      <c r="H7221" t="s">
        <v>17</v>
      </c>
      <c r="I7221" t="s">
        <v>8</v>
      </c>
    </row>
    <row r="7222" spans="1:9">
      <c r="A7222">
        <v>7221</v>
      </c>
      <c r="B7222">
        <v>411</v>
      </c>
      <c r="C7222">
        <v>8</v>
      </c>
      <c r="D7222">
        <v>40</v>
      </c>
      <c r="E7222" t="s">
        <v>5</v>
      </c>
      <c r="F7222">
        <v>29</v>
      </c>
      <c r="G7222" t="s">
        <v>2</v>
      </c>
      <c r="H7222" t="s">
        <v>18</v>
      </c>
      <c r="I7222" t="s">
        <v>23</v>
      </c>
    </row>
    <row r="7223" spans="1:9">
      <c r="A7223">
        <v>7222</v>
      </c>
      <c r="B7223">
        <v>1783</v>
      </c>
      <c r="C7223">
        <v>5</v>
      </c>
      <c r="D7223">
        <v>93</v>
      </c>
      <c r="E7223" t="s">
        <v>6</v>
      </c>
      <c r="F7223">
        <v>33</v>
      </c>
      <c r="G7223" t="s">
        <v>1</v>
      </c>
      <c r="H7223" t="s">
        <v>18</v>
      </c>
      <c r="I7223" t="s">
        <v>12</v>
      </c>
    </row>
    <row r="7224" spans="1:9">
      <c r="A7224">
        <v>7223</v>
      </c>
      <c r="B7224">
        <v>161</v>
      </c>
      <c r="C7224">
        <v>7</v>
      </c>
      <c r="D7224">
        <v>40</v>
      </c>
      <c r="E7224" t="s">
        <v>5</v>
      </c>
      <c r="F7224">
        <v>36</v>
      </c>
      <c r="G7224" t="s">
        <v>2</v>
      </c>
      <c r="H7224" t="s">
        <v>18</v>
      </c>
      <c r="I7224" t="s">
        <v>22</v>
      </c>
    </row>
    <row r="7225" spans="1:9">
      <c r="A7225">
        <v>7224</v>
      </c>
      <c r="B7225">
        <v>573</v>
      </c>
      <c r="C7225">
        <v>1</v>
      </c>
      <c r="D7225">
        <v>90</v>
      </c>
      <c r="E7225" t="s">
        <v>5</v>
      </c>
      <c r="F7225">
        <v>27</v>
      </c>
      <c r="G7225" t="s">
        <v>1</v>
      </c>
      <c r="H7225" t="s">
        <v>18</v>
      </c>
      <c r="I7225" t="s">
        <v>8</v>
      </c>
    </row>
    <row r="7226" spans="1:9">
      <c r="A7226">
        <v>7225</v>
      </c>
      <c r="B7226">
        <v>123</v>
      </c>
      <c r="C7226">
        <v>6</v>
      </c>
      <c r="D7226">
        <v>40</v>
      </c>
      <c r="E7226" t="s">
        <v>5</v>
      </c>
      <c r="F7226">
        <v>37</v>
      </c>
      <c r="G7226" t="s">
        <v>2</v>
      </c>
      <c r="H7226" t="s">
        <v>18</v>
      </c>
      <c r="I7226" t="s">
        <v>21</v>
      </c>
    </row>
    <row r="7227" spans="1:9">
      <c r="A7227">
        <v>7226</v>
      </c>
      <c r="B7227">
        <v>1248</v>
      </c>
      <c r="C7227">
        <v>6</v>
      </c>
      <c r="D7227">
        <v>40</v>
      </c>
      <c r="E7227" t="s">
        <v>6</v>
      </c>
      <c r="F7227">
        <v>22</v>
      </c>
      <c r="G7227" t="s">
        <v>2</v>
      </c>
      <c r="H7227" t="s">
        <v>18</v>
      </c>
      <c r="I7227" t="s">
        <v>21</v>
      </c>
    </row>
    <row r="7228" spans="1:9">
      <c r="A7228">
        <v>7227</v>
      </c>
      <c r="B7228">
        <v>1149</v>
      </c>
      <c r="C7228">
        <v>2</v>
      </c>
      <c r="D7228">
        <v>118</v>
      </c>
      <c r="E7228" t="s">
        <v>5</v>
      </c>
      <c r="F7228">
        <v>31</v>
      </c>
      <c r="G7228" t="s">
        <v>1</v>
      </c>
      <c r="H7228" t="s">
        <v>18</v>
      </c>
      <c r="I7228" t="s">
        <v>9</v>
      </c>
    </row>
    <row r="7229" spans="1:9">
      <c r="A7229">
        <v>7228</v>
      </c>
      <c r="B7229">
        <v>893</v>
      </c>
      <c r="C7229">
        <v>2</v>
      </c>
      <c r="D7229">
        <v>90</v>
      </c>
      <c r="E7229" t="s">
        <v>6</v>
      </c>
      <c r="F7229">
        <v>23</v>
      </c>
      <c r="G7229" t="s">
        <v>1</v>
      </c>
      <c r="H7229" t="s">
        <v>18</v>
      </c>
      <c r="I7229" t="s">
        <v>9</v>
      </c>
    </row>
    <row r="7230" spans="1:9">
      <c r="A7230">
        <v>7229</v>
      </c>
      <c r="B7230">
        <v>1952</v>
      </c>
      <c r="C7230">
        <v>6</v>
      </c>
      <c r="D7230">
        <v>158</v>
      </c>
      <c r="E7230" t="s">
        <v>6</v>
      </c>
      <c r="F7230">
        <v>23</v>
      </c>
      <c r="G7230" t="s">
        <v>2</v>
      </c>
      <c r="H7230" t="s">
        <v>18</v>
      </c>
      <c r="I7230" t="s">
        <v>21</v>
      </c>
    </row>
    <row r="7231" spans="1:9">
      <c r="A7231">
        <v>7230</v>
      </c>
      <c r="B7231">
        <v>2003</v>
      </c>
      <c r="C7231">
        <v>1</v>
      </c>
      <c r="D7231">
        <v>229</v>
      </c>
      <c r="E7231" t="s">
        <v>5</v>
      </c>
      <c r="F7231">
        <v>38</v>
      </c>
      <c r="G7231" t="s">
        <v>1</v>
      </c>
      <c r="H7231" t="s">
        <v>18</v>
      </c>
      <c r="I7231" t="s">
        <v>8</v>
      </c>
    </row>
    <row r="7232" spans="1:9">
      <c r="A7232">
        <v>7231</v>
      </c>
      <c r="B7232">
        <v>317</v>
      </c>
      <c r="C7232">
        <v>7</v>
      </c>
      <c r="D7232">
        <v>40</v>
      </c>
      <c r="E7232" t="s">
        <v>6</v>
      </c>
      <c r="F7232">
        <v>33</v>
      </c>
      <c r="G7232" t="s">
        <v>2</v>
      </c>
      <c r="H7232" t="s">
        <v>18</v>
      </c>
      <c r="I7232" t="s">
        <v>22</v>
      </c>
    </row>
    <row r="7233" spans="1:9">
      <c r="A7233">
        <v>7232</v>
      </c>
      <c r="B7233">
        <v>395</v>
      </c>
      <c r="C7233">
        <v>4</v>
      </c>
      <c r="D7233">
        <v>123</v>
      </c>
      <c r="E7233" t="s">
        <v>6</v>
      </c>
      <c r="F7233">
        <v>20</v>
      </c>
      <c r="G7233" t="s">
        <v>1</v>
      </c>
      <c r="H7233" t="s">
        <v>18</v>
      </c>
      <c r="I7233" t="s">
        <v>11</v>
      </c>
    </row>
    <row r="7234" spans="1:9">
      <c r="A7234">
        <v>7233</v>
      </c>
      <c r="B7234">
        <v>472</v>
      </c>
      <c r="C7234">
        <v>5</v>
      </c>
      <c r="D7234">
        <v>99</v>
      </c>
      <c r="E7234" t="s">
        <v>5</v>
      </c>
      <c r="F7234">
        <v>23</v>
      </c>
      <c r="G7234" t="s">
        <v>1</v>
      </c>
      <c r="H7234" t="s">
        <v>18</v>
      </c>
      <c r="I7234" t="s">
        <v>12</v>
      </c>
    </row>
    <row r="7235" spans="1:9">
      <c r="A7235">
        <v>7234</v>
      </c>
      <c r="B7235">
        <v>1827</v>
      </c>
      <c r="C7235">
        <v>4</v>
      </c>
      <c r="D7235">
        <v>186</v>
      </c>
      <c r="E7235" t="s">
        <v>6</v>
      </c>
      <c r="F7235">
        <v>33</v>
      </c>
      <c r="G7235" t="s">
        <v>1</v>
      </c>
      <c r="H7235" t="s">
        <v>18</v>
      </c>
      <c r="I7235" t="s">
        <v>11</v>
      </c>
    </row>
    <row r="7236" spans="1:9">
      <c r="A7236">
        <v>7235</v>
      </c>
      <c r="B7236">
        <v>371</v>
      </c>
      <c r="C7236">
        <v>4</v>
      </c>
      <c r="D7236">
        <v>90</v>
      </c>
      <c r="E7236" t="s">
        <v>6</v>
      </c>
      <c r="F7236">
        <v>32</v>
      </c>
      <c r="G7236" t="s">
        <v>1</v>
      </c>
      <c r="H7236" t="s">
        <v>18</v>
      </c>
      <c r="I7236" t="s">
        <v>11</v>
      </c>
    </row>
    <row r="7237" spans="1:9">
      <c r="A7237">
        <v>7236</v>
      </c>
      <c r="B7237">
        <v>120</v>
      </c>
      <c r="C7237">
        <v>7</v>
      </c>
      <c r="D7237">
        <v>40</v>
      </c>
      <c r="E7237" t="s">
        <v>6</v>
      </c>
      <c r="F7237">
        <v>27</v>
      </c>
      <c r="G7237" t="s">
        <v>2</v>
      </c>
      <c r="H7237" t="s">
        <v>18</v>
      </c>
      <c r="I7237" t="s">
        <v>22</v>
      </c>
    </row>
    <row r="7238" spans="1:9">
      <c r="A7238">
        <v>7237</v>
      </c>
      <c r="B7238">
        <v>1966</v>
      </c>
      <c r="C7238">
        <v>2</v>
      </c>
      <c r="D7238">
        <v>196</v>
      </c>
      <c r="E7238" t="s">
        <v>6</v>
      </c>
      <c r="F7238">
        <v>29</v>
      </c>
      <c r="G7238" t="s">
        <v>1</v>
      </c>
      <c r="H7238" t="s">
        <v>18</v>
      </c>
      <c r="I7238" t="s">
        <v>9</v>
      </c>
    </row>
    <row r="7239" spans="1:9">
      <c r="A7239">
        <v>7238</v>
      </c>
      <c r="B7239">
        <v>1981</v>
      </c>
      <c r="C7239">
        <v>1</v>
      </c>
      <c r="D7239">
        <v>178</v>
      </c>
      <c r="E7239" t="s">
        <v>6</v>
      </c>
      <c r="F7239">
        <v>21</v>
      </c>
      <c r="G7239" t="s">
        <v>1</v>
      </c>
      <c r="H7239" t="s">
        <v>18</v>
      </c>
      <c r="I7239" t="s">
        <v>8</v>
      </c>
    </row>
    <row r="7240" spans="1:9">
      <c r="A7240">
        <v>7239</v>
      </c>
      <c r="B7240">
        <v>710</v>
      </c>
      <c r="C7240">
        <v>9</v>
      </c>
      <c r="D7240">
        <v>221</v>
      </c>
      <c r="E7240" t="s">
        <v>5</v>
      </c>
      <c r="F7240">
        <v>42</v>
      </c>
      <c r="G7240" t="s">
        <v>2</v>
      </c>
      <c r="H7240" t="s">
        <v>18</v>
      </c>
      <c r="I7240" t="s">
        <v>24</v>
      </c>
    </row>
    <row r="7241" spans="1:9">
      <c r="A7241">
        <v>7240</v>
      </c>
      <c r="B7241">
        <v>1502</v>
      </c>
      <c r="C7241">
        <v>1</v>
      </c>
      <c r="D7241">
        <v>132</v>
      </c>
      <c r="E7241" t="s">
        <v>6</v>
      </c>
      <c r="F7241">
        <v>24</v>
      </c>
      <c r="G7241" t="s">
        <v>1</v>
      </c>
      <c r="H7241" t="s">
        <v>18</v>
      </c>
      <c r="I7241" t="s">
        <v>8</v>
      </c>
    </row>
    <row r="7242" spans="1:9">
      <c r="A7242">
        <v>7241</v>
      </c>
      <c r="B7242">
        <v>1103</v>
      </c>
      <c r="C7242">
        <v>3</v>
      </c>
      <c r="D7242">
        <v>90</v>
      </c>
      <c r="E7242" t="s">
        <v>5</v>
      </c>
      <c r="F7242">
        <v>20</v>
      </c>
      <c r="G7242" t="s">
        <v>1</v>
      </c>
      <c r="H7242" t="s">
        <v>18</v>
      </c>
      <c r="I7242" t="s">
        <v>10</v>
      </c>
    </row>
    <row r="7243" spans="1:9">
      <c r="A7243">
        <v>7242</v>
      </c>
      <c r="B7243">
        <v>919</v>
      </c>
      <c r="C7243">
        <v>9</v>
      </c>
      <c r="D7243">
        <v>40</v>
      </c>
      <c r="E7243" t="s">
        <v>5</v>
      </c>
      <c r="F7243">
        <v>27</v>
      </c>
      <c r="G7243" t="s">
        <v>2</v>
      </c>
      <c r="H7243" t="s">
        <v>18</v>
      </c>
      <c r="I7243" t="s">
        <v>24</v>
      </c>
    </row>
    <row r="7244" spans="1:9">
      <c r="A7244">
        <v>7243</v>
      </c>
      <c r="B7244">
        <v>590</v>
      </c>
      <c r="C7244">
        <v>2</v>
      </c>
      <c r="D7244">
        <v>172</v>
      </c>
      <c r="E7244" t="s">
        <v>6</v>
      </c>
      <c r="F7244">
        <v>34</v>
      </c>
      <c r="G7244" t="s">
        <v>1</v>
      </c>
      <c r="H7244" t="s">
        <v>17</v>
      </c>
      <c r="I7244" t="s">
        <v>9</v>
      </c>
    </row>
    <row r="7245" spans="1:9">
      <c r="A7245">
        <v>7244</v>
      </c>
      <c r="B7245">
        <v>1590</v>
      </c>
      <c r="C7245">
        <v>3</v>
      </c>
      <c r="D7245">
        <v>90</v>
      </c>
      <c r="E7245" t="s">
        <v>6</v>
      </c>
      <c r="F7245">
        <v>26</v>
      </c>
      <c r="G7245" t="s">
        <v>1</v>
      </c>
      <c r="H7245" t="s">
        <v>18</v>
      </c>
      <c r="I7245" t="s">
        <v>10</v>
      </c>
    </row>
    <row r="7246" spans="1:9">
      <c r="A7246">
        <v>7245</v>
      </c>
      <c r="B7246">
        <v>716</v>
      </c>
      <c r="C7246">
        <v>6</v>
      </c>
      <c r="D7246">
        <v>40</v>
      </c>
      <c r="E7246" t="s">
        <v>6</v>
      </c>
      <c r="F7246">
        <v>23</v>
      </c>
      <c r="G7246" t="s">
        <v>2</v>
      </c>
      <c r="H7246" t="s">
        <v>18</v>
      </c>
      <c r="I7246" t="s">
        <v>21</v>
      </c>
    </row>
    <row r="7247" spans="1:9">
      <c r="A7247">
        <v>7246</v>
      </c>
      <c r="B7247">
        <v>1097</v>
      </c>
      <c r="C7247">
        <v>4</v>
      </c>
      <c r="D7247">
        <v>124</v>
      </c>
      <c r="E7247" t="s">
        <v>6</v>
      </c>
      <c r="F7247">
        <v>29</v>
      </c>
      <c r="G7247" t="s">
        <v>1</v>
      </c>
      <c r="H7247" t="s">
        <v>17</v>
      </c>
      <c r="I7247" t="s">
        <v>11</v>
      </c>
    </row>
    <row r="7248" spans="1:9">
      <c r="A7248">
        <v>7247</v>
      </c>
      <c r="B7248">
        <v>243</v>
      </c>
      <c r="C7248">
        <v>1</v>
      </c>
      <c r="D7248">
        <v>177</v>
      </c>
      <c r="E7248" t="s">
        <v>5</v>
      </c>
      <c r="F7248">
        <v>39</v>
      </c>
      <c r="G7248" t="s">
        <v>1</v>
      </c>
      <c r="H7248" t="s">
        <v>18</v>
      </c>
      <c r="I7248" t="s">
        <v>8</v>
      </c>
    </row>
    <row r="7249" spans="1:9">
      <c r="A7249">
        <v>7248</v>
      </c>
      <c r="B7249">
        <v>1708</v>
      </c>
      <c r="C7249">
        <v>5</v>
      </c>
      <c r="D7249">
        <v>94</v>
      </c>
      <c r="E7249" t="s">
        <v>5</v>
      </c>
      <c r="F7249">
        <v>25</v>
      </c>
      <c r="G7249" t="s">
        <v>1</v>
      </c>
      <c r="H7249" t="s">
        <v>18</v>
      </c>
      <c r="I7249" t="s">
        <v>12</v>
      </c>
    </row>
    <row r="7250" spans="1:9">
      <c r="A7250">
        <v>7249</v>
      </c>
      <c r="B7250">
        <v>478</v>
      </c>
      <c r="C7250">
        <v>4</v>
      </c>
      <c r="D7250">
        <v>186</v>
      </c>
      <c r="E7250" t="s">
        <v>5</v>
      </c>
      <c r="F7250">
        <v>24</v>
      </c>
      <c r="G7250" t="s">
        <v>1</v>
      </c>
      <c r="H7250" t="s">
        <v>18</v>
      </c>
      <c r="I7250" t="s">
        <v>11</v>
      </c>
    </row>
    <row r="7251" spans="1:9">
      <c r="A7251">
        <v>7250</v>
      </c>
      <c r="B7251">
        <v>1773</v>
      </c>
      <c r="C7251">
        <v>2</v>
      </c>
      <c r="D7251">
        <v>82</v>
      </c>
      <c r="E7251" t="s">
        <v>6</v>
      </c>
      <c r="F7251">
        <v>20</v>
      </c>
      <c r="G7251" t="s">
        <v>1</v>
      </c>
      <c r="H7251" t="s">
        <v>17</v>
      </c>
      <c r="I7251" t="s">
        <v>9</v>
      </c>
    </row>
    <row r="7252" spans="1:9">
      <c r="A7252">
        <v>7251</v>
      </c>
      <c r="B7252">
        <v>1047</v>
      </c>
      <c r="C7252">
        <v>3</v>
      </c>
      <c r="D7252">
        <v>81</v>
      </c>
      <c r="E7252" t="s">
        <v>6</v>
      </c>
      <c r="F7252">
        <v>24</v>
      </c>
      <c r="G7252" t="s">
        <v>1</v>
      </c>
      <c r="H7252" t="s">
        <v>18</v>
      </c>
      <c r="I7252" t="s">
        <v>10</v>
      </c>
    </row>
    <row r="7253" spans="1:9">
      <c r="A7253">
        <v>7252</v>
      </c>
      <c r="B7253">
        <v>1624</v>
      </c>
      <c r="C7253">
        <v>9</v>
      </c>
      <c r="D7253">
        <v>40</v>
      </c>
      <c r="E7253" t="s">
        <v>5</v>
      </c>
      <c r="F7253">
        <v>21</v>
      </c>
      <c r="G7253" t="s">
        <v>2</v>
      </c>
      <c r="H7253" t="s">
        <v>18</v>
      </c>
      <c r="I7253" t="s">
        <v>24</v>
      </c>
    </row>
    <row r="7254" spans="1:9">
      <c r="A7254">
        <v>7253</v>
      </c>
      <c r="B7254">
        <v>1639</v>
      </c>
      <c r="C7254">
        <v>1</v>
      </c>
      <c r="D7254">
        <v>155</v>
      </c>
      <c r="E7254" t="s">
        <v>5</v>
      </c>
      <c r="F7254">
        <v>32</v>
      </c>
      <c r="G7254" t="s">
        <v>1</v>
      </c>
      <c r="H7254" t="s">
        <v>18</v>
      </c>
      <c r="I7254" t="s">
        <v>8</v>
      </c>
    </row>
    <row r="7255" spans="1:9">
      <c r="A7255">
        <v>7254</v>
      </c>
      <c r="B7255">
        <v>386</v>
      </c>
      <c r="C7255">
        <v>5</v>
      </c>
      <c r="D7255">
        <v>105</v>
      </c>
      <c r="E7255" t="s">
        <v>6</v>
      </c>
      <c r="F7255">
        <v>27</v>
      </c>
      <c r="G7255" t="s">
        <v>1</v>
      </c>
      <c r="H7255" t="s">
        <v>18</v>
      </c>
      <c r="I7255" t="s">
        <v>12</v>
      </c>
    </row>
    <row r="7256" spans="1:9">
      <c r="A7256">
        <v>7255</v>
      </c>
      <c r="B7256">
        <v>694</v>
      </c>
      <c r="C7256">
        <v>6</v>
      </c>
      <c r="D7256">
        <v>90</v>
      </c>
      <c r="E7256" t="s">
        <v>6</v>
      </c>
      <c r="F7256">
        <v>34</v>
      </c>
      <c r="G7256" t="s">
        <v>2</v>
      </c>
      <c r="H7256" t="s">
        <v>18</v>
      </c>
      <c r="I7256" t="s">
        <v>21</v>
      </c>
    </row>
    <row r="7257" spans="1:9">
      <c r="A7257">
        <v>7256</v>
      </c>
      <c r="B7257">
        <v>1461</v>
      </c>
      <c r="C7257">
        <v>2</v>
      </c>
      <c r="D7257">
        <v>142</v>
      </c>
      <c r="E7257" t="s">
        <v>5</v>
      </c>
      <c r="F7257">
        <v>38</v>
      </c>
      <c r="G7257" t="s">
        <v>1</v>
      </c>
      <c r="H7257" t="s">
        <v>17</v>
      </c>
      <c r="I7257" t="s">
        <v>9</v>
      </c>
    </row>
    <row r="7258" spans="1:9">
      <c r="A7258">
        <v>7257</v>
      </c>
      <c r="B7258">
        <v>407</v>
      </c>
      <c r="C7258">
        <v>9</v>
      </c>
      <c r="D7258">
        <v>90</v>
      </c>
      <c r="E7258" t="s">
        <v>5</v>
      </c>
      <c r="F7258">
        <v>43</v>
      </c>
      <c r="G7258" t="s">
        <v>2</v>
      </c>
      <c r="H7258" t="s">
        <v>18</v>
      </c>
      <c r="I7258" t="s">
        <v>24</v>
      </c>
    </row>
    <row r="7259" spans="1:9">
      <c r="A7259">
        <v>7258</v>
      </c>
      <c r="B7259">
        <v>1938</v>
      </c>
      <c r="C7259">
        <v>5</v>
      </c>
      <c r="D7259">
        <v>90</v>
      </c>
      <c r="E7259" t="s">
        <v>5</v>
      </c>
      <c r="F7259">
        <v>31</v>
      </c>
      <c r="G7259" t="s">
        <v>1</v>
      </c>
      <c r="H7259" t="s">
        <v>18</v>
      </c>
      <c r="I7259" t="s">
        <v>12</v>
      </c>
    </row>
    <row r="7260" spans="1:9">
      <c r="A7260">
        <v>7259</v>
      </c>
      <c r="B7260">
        <v>1193</v>
      </c>
      <c r="C7260">
        <v>2</v>
      </c>
      <c r="D7260">
        <v>208</v>
      </c>
      <c r="E7260" t="s">
        <v>6</v>
      </c>
      <c r="F7260">
        <v>27</v>
      </c>
      <c r="G7260" t="s">
        <v>1</v>
      </c>
      <c r="H7260" t="s">
        <v>17</v>
      </c>
      <c r="I7260" t="s">
        <v>9</v>
      </c>
    </row>
    <row r="7261" spans="1:9">
      <c r="A7261">
        <v>7260</v>
      </c>
      <c r="B7261">
        <v>1204</v>
      </c>
      <c r="C7261">
        <v>7</v>
      </c>
      <c r="D7261">
        <v>190</v>
      </c>
      <c r="E7261" t="s">
        <v>6</v>
      </c>
      <c r="F7261">
        <v>33</v>
      </c>
      <c r="G7261" t="s">
        <v>2</v>
      </c>
      <c r="H7261" t="s">
        <v>18</v>
      </c>
      <c r="I7261" t="s">
        <v>22</v>
      </c>
    </row>
    <row r="7262" spans="1:9">
      <c r="A7262">
        <v>7261</v>
      </c>
      <c r="B7262">
        <v>1424</v>
      </c>
      <c r="C7262">
        <v>1</v>
      </c>
      <c r="D7262">
        <v>250</v>
      </c>
      <c r="E7262" t="s">
        <v>5</v>
      </c>
      <c r="F7262">
        <v>27</v>
      </c>
      <c r="G7262" t="s">
        <v>1</v>
      </c>
      <c r="H7262" t="s">
        <v>18</v>
      </c>
      <c r="I7262" t="s">
        <v>8</v>
      </c>
    </row>
    <row r="7263" spans="1:9">
      <c r="A7263">
        <v>7262</v>
      </c>
      <c r="B7263">
        <v>831</v>
      </c>
      <c r="C7263">
        <v>2</v>
      </c>
      <c r="D7263">
        <v>90</v>
      </c>
      <c r="E7263" t="s">
        <v>6</v>
      </c>
      <c r="F7263">
        <v>29</v>
      </c>
      <c r="G7263" t="s">
        <v>1</v>
      </c>
      <c r="H7263" t="s">
        <v>18</v>
      </c>
      <c r="I7263" t="s">
        <v>9</v>
      </c>
    </row>
    <row r="7264" spans="1:9">
      <c r="A7264">
        <v>7263</v>
      </c>
      <c r="B7264">
        <v>269</v>
      </c>
      <c r="C7264">
        <v>3</v>
      </c>
      <c r="D7264">
        <v>99</v>
      </c>
      <c r="E7264" t="s">
        <v>5</v>
      </c>
      <c r="F7264">
        <v>19</v>
      </c>
      <c r="G7264" t="s">
        <v>1</v>
      </c>
      <c r="H7264" t="s">
        <v>18</v>
      </c>
      <c r="I7264" t="s">
        <v>10</v>
      </c>
    </row>
    <row r="7265" spans="1:9">
      <c r="A7265">
        <v>7264</v>
      </c>
      <c r="B7265">
        <v>948</v>
      </c>
      <c r="C7265">
        <v>9</v>
      </c>
      <c r="D7265">
        <v>40</v>
      </c>
      <c r="E7265" t="s">
        <v>5</v>
      </c>
      <c r="F7265">
        <v>35</v>
      </c>
      <c r="G7265" t="s">
        <v>2</v>
      </c>
      <c r="H7265" t="s">
        <v>18</v>
      </c>
      <c r="I7265" t="s">
        <v>24</v>
      </c>
    </row>
    <row r="7266" spans="1:9">
      <c r="A7266">
        <v>7265</v>
      </c>
      <c r="B7266">
        <v>193</v>
      </c>
      <c r="C7266">
        <v>3</v>
      </c>
      <c r="D7266">
        <v>132</v>
      </c>
      <c r="E7266" t="s">
        <v>5</v>
      </c>
      <c r="F7266">
        <v>32</v>
      </c>
      <c r="G7266" t="s">
        <v>1</v>
      </c>
      <c r="H7266" t="s">
        <v>18</v>
      </c>
      <c r="I7266" t="s">
        <v>10</v>
      </c>
    </row>
    <row r="7267" spans="1:9">
      <c r="A7267">
        <v>7266</v>
      </c>
      <c r="B7267">
        <v>1043</v>
      </c>
      <c r="C7267">
        <v>8</v>
      </c>
      <c r="D7267">
        <v>90</v>
      </c>
      <c r="E7267" t="s">
        <v>5</v>
      </c>
      <c r="F7267">
        <v>18</v>
      </c>
      <c r="G7267" t="s">
        <v>2</v>
      </c>
      <c r="H7267" t="s">
        <v>18</v>
      </c>
      <c r="I7267" t="s">
        <v>23</v>
      </c>
    </row>
    <row r="7268" spans="1:9">
      <c r="A7268">
        <v>7267</v>
      </c>
      <c r="B7268">
        <v>144</v>
      </c>
      <c r="C7268">
        <v>4</v>
      </c>
      <c r="D7268">
        <v>90</v>
      </c>
      <c r="E7268" t="s">
        <v>6</v>
      </c>
      <c r="F7268">
        <v>43</v>
      </c>
      <c r="G7268" t="s">
        <v>1</v>
      </c>
      <c r="H7268" t="s">
        <v>18</v>
      </c>
      <c r="I7268" t="s">
        <v>11</v>
      </c>
    </row>
    <row r="7269" spans="1:9">
      <c r="A7269">
        <v>7268</v>
      </c>
      <c r="B7269">
        <v>1990</v>
      </c>
      <c r="C7269">
        <v>9</v>
      </c>
      <c r="D7269">
        <v>40</v>
      </c>
      <c r="E7269" t="s">
        <v>6</v>
      </c>
      <c r="F7269">
        <v>25</v>
      </c>
      <c r="G7269" t="s">
        <v>2</v>
      </c>
      <c r="H7269" t="s">
        <v>18</v>
      </c>
      <c r="I7269" t="s">
        <v>24</v>
      </c>
    </row>
    <row r="7270" spans="1:9">
      <c r="A7270">
        <v>7269</v>
      </c>
      <c r="B7270">
        <v>959</v>
      </c>
      <c r="C7270">
        <v>2</v>
      </c>
      <c r="D7270">
        <v>179</v>
      </c>
      <c r="E7270" t="s">
        <v>5</v>
      </c>
      <c r="F7270">
        <v>31</v>
      </c>
      <c r="G7270" t="s">
        <v>1</v>
      </c>
      <c r="H7270" t="s">
        <v>18</v>
      </c>
      <c r="I7270" t="s">
        <v>9</v>
      </c>
    </row>
    <row r="7271" spans="1:9">
      <c r="A7271">
        <v>7270</v>
      </c>
      <c r="B7271">
        <v>1184</v>
      </c>
      <c r="C7271">
        <v>2</v>
      </c>
      <c r="D7271">
        <v>138</v>
      </c>
      <c r="E7271" t="s">
        <v>6</v>
      </c>
      <c r="F7271">
        <v>21</v>
      </c>
      <c r="G7271" t="s">
        <v>1</v>
      </c>
      <c r="H7271" t="s">
        <v>17</v>
      </c>
      <c r="I7271" t="s">
        <v>9</v>
      </c>
    </row>
    <row r="7272" spans="1:9">
      <c r="A7272">
        <v>7271</v>
      </c>
      <c r="B7272">
        <v>1969</v>
      </c>
      <c r="C7272">
        <v>6</v>
      </c>
      <c r="D7272">
        <v>40</v>
      </c>
      <c r="E7272" t="s">
        <v>5</v>
      </c>
      <c r="F7272">
        <v>29</v>
      </c>
      <c r="G7272" t="s">
        <v>2</v>
      </c>
      <c r="H7272" t="s">
        <v>18</v>
      </c>
      <c r="I7272" t="s">
        <v>21</v>
      </c>
    </row>
    <row r="7273" spans="1:9">
      <c r="A7273">
        <v>7272</v>
      </c>
      <c r="B7273">
        <v>969</v>
      </c>
      <c r="C7273">
        <v>1</v>
      </c>
      <c r="D7273">
        <v>205</v>
      </c>
      <c r="E7273" t="s">
        <v>6</v>
      </c>
      <c r="F7273">
        <v>36</v>
      </c>
      <c r="G7273" t="s">
        <v>1</v>
      </c>
      <c r="H7273" t="s">
        <v>18</v>
      </c>
      <c r="I7273" t="s">
        <v>8</v>
      </c>
    </row>
    <row r="7274" spans="1:9">
      <c r="A7274">
        <v>7273</v>
      </c>
      <c r="B7274">
        <v>591</v>
      </c>
      <c r="C7274">
        <v>5</v>
      </c>
      <c r="D7274">
        <v>183</v>
      </c>
      <c r="E7274" t="s">
        <v>6</v>
      </c>
      <c r="F7274">
        <v>22</v>
      </c>
      <c r="G7274" t="s">
        <v>1</v>
      </c>
      <c r="H7274" t="s">
        <v>18</v>
      </c>
      <c r="I7274" t="s">
        <v>12</v>
      </c>
    </row>
    <row r="7275" spans="1:9">
      <c r="A7275">
        <v>7274</v>
      </c>
      <c r="B7275">
        <v>422</v>
      </c>
      <c r="C7275">
        <v>5</v>
      </c>
      <c r="D7275">
        <v>90</v>
      </c>
      <c r="E7275" t="s">
        <v>6</v>
      </c>
      <c r="F7275">
        <v>34</v>
      </c>
      <c r="G7275" t="s">
        <v>1</v>
      </c>
      <c r="H7275" t="s">
        <v>18</v>
      </c>
      <c r="I7275" t="s">
        <v>12</v>
      </c>
    </row>
    <row r="7276" spans="1:9">
      <c r="A7276">
        <v>7275</v>
      </c>
      <c r="B7276">
        <v>898</v>
      </c>
      <c r="C7276">
        <v>1</v>
      </c>
      <c r="D7276">
        <v>90</v>
      </c>
      <c r="E7276" t="s">
        <v>6</v>
      </c>
      <c r="F7276">
        <v>23</v>
      </c>
      <c r="G7276" t="s">
        <v>1</v>
      </c>
      <c r="H7276" t="s">
        <v>18</v>
      </c>
      <c r="I7276" t="s">
        <v>8</v>
      </c>
    </row>
    <row r="7277" spans="1:9">
      <c r="A7277">
        <v>7276</v>
      </c>
      <c r="B7277">
        <v>1387</v>
      </c>
      <c r="C7277">
        <v>8</v>
      </c>
      <c r="D7277">
        <v>90</v>
      </c>
      <c r="E7277" t="s">
        <v>6</v>
      </c>
      <c r="F7277">
        <v>28</v>
      </c>
      <c r="G7277" t="s">
        <v>2</v>
      </c>
      <c r="H7277" t="s">
        <v>18</v>
      </c>
      <c r="I7277" t="s">
        <v>23</v>
      </c>
    </row>
    <row r="7278" spans="1:9">
      <c r="A7278">
        <v>7277</v>
      </c>
      <c r="B7278">
        <v>2037</v>
      </c>
      <c r="C7278">
        <v>7</v>
      </c>
      <c r="D7278">
        <v>363</v>
      </c>
      <c r="E7278" t="s">
        <v>5</v>
      </c>
      <c r="F7278">
        <v>35</v>
      </c>
      <c r="G7278" t="s">
        <v>2</v>
      </c>
      <c r="H7278" t="s">
        <v>17</v>
      </c>
      <c r="I7278" t="s">
        <v>22</v>
      </c>
    </row>
    <row r="7279" spans="1:9">
      <c r="A7279">
        <v>7278</v>
      </c>
      <c r="B7279">
        <v>1590</v>
      </c>
      <c r="C7279">
        <v>5</v>
      </c>
      <c r="D7279">
        <v>198</v>
      </c>
      <c r="E7279" t="s">
        <v>6</v>
      </c>
      <c r="F7279">
        <v>26</v>
      </c>
      <c r="G7279" t="s">
        <v>1</v>
      </c>
      <c r="H7279" t="s">
        <v>18</v>
      </c>
      <c r="I7279" t="s">
        <v>12</v>
      </c>
    </row>
    <row r="7280" spans="1:9">
      <c r="A7280">
        <v>7279</v>
      </c>
      <c r="B7280">
        <v>925</v>
      </c>
      <c r="C7280">
        <v>5</v>
      </c>
      <c r="D7280">
        <v>118</v>
      </c>
      <c r="E7280" t="s">
        <v>5</v>
      </c>
      <c r="F7280">
        <v>31</v>
      </c>
      <c r="G7280" t="s">
        <v>1</v>
      </c>
      <c r="H7280" t="s">
        <v>18</v>
      </c>
      <c r="I7280" t="s">
        <v>12</v>
      </c>
    </row>
    <row r="7281" spans="1:9">
      <c r="A7281">
        <v>7280</v>
      </c>
      <c r="B7281">
        <v>938</v>
      </c>
      <c r="C7281">
        <v>7</v>
      </c>
      <c r="D7281">
        <v>40</v>
      </c>
      <c r="E7281" t="s">
        <v>5</v>
      </c>
      <c r="F7281">
        <v>35</v>
      </c>
      <c r="G7281" t="s">
        <v>2</v>
      </c>
      <c r="H7281" t="s">
        <v>18</v>
      </c>
      <c r="I7281" t="s">
        <v>22</v>
      </c>
    </row>
    <row r="7282" spans="1:9">
      <c r="A7282">
        <v>7281</v>
      </c>
      <c r="B7282">
        <v>2021</v>
      </c>
      <c r="C7282">
        <v>2</v>
      </c>
      <c r="D7282">
        <v>151</v>
      </c>
      <c r="E7282" t="s">
        <v>5</v>
      </c>
      <c r="F7282">
        <v>20</v>
      </c>
      <c r="G7282" t="s">
        <v>1</v>
      </c>
      <c r="H7282" t="s">
        <v>18</v>
      </c>
      <c r="I7282" t="s">
        <v>9</v>
      </c>
    </row>
    <row r="7283" spans="1:9">
      <c r="A7283">
        <v>7282</v>
      </c>
      <c r="B7283">
        <v>2106</v>
      </c>
      <c r="C7283">
        <v>4</v>
      </c>
      <c r="D7283">
        <v>157</v>
      </c>
      <c r="E7283" t="s">
        <v>6</v>
      </c>
      <c r="F7283">
        <v>20</v>
      </c>
      <c r="G7283" t="s">
        <v>1</v>
      </c>
      <c r="H7283" t="s">
        <v>18</v>
      </c>
      <c r="I7283" t="s">
        <v>11</v>
      </c>
    </row>
    <row r="7284" spans="1:9">
      <c r="A7284">
        <v>7283</v>
      </c>
      <c r="B7284">
        <v>1690</v>
      </c>
      <c r="C7284">
        <v>4</v>
      </c>
      <c r="D7284">
        <v>152</v>
      </c>
      <c r="E7284" t="s">
        <v>6</v>
      </c>
      <c r="F7284">
        <v>37</v>
      </c>
      <c r="G7284" t="s">
        <v>1</v>
      </c>
      <c r="H7284" t="s">
        <v>17</v>
      </c>
      <c r="I7284" t="s">
        <v>11</v>
      </c>
    </row>
    <row r="7285" spans="1:9">
      <c r="A7285">
        <v>7284</v>
      </c>
      <c r="B7285">
        <v>379</v>
      </c>
      <c r="C7285">
        <v>6</v>
      </c>
      <c r="D7285">
        <v>292</v>
      </c>
      <c r="E7285" t="s">
        <v>5</v>
      </c>
      <c r="F7285">
        <v>19</v>
      </c>
      <c r="G7285" t="s">
        <v>2</v>
      </c>
      <c r="H7285" t="s">
        <v>17</v>
      </c>
      <c r="I7285" t="s">
        <v>21</v>
      </c>
    </row>
    <row r="7286" spans="1:9">
      <c r="A7286">
        <v>7285</v>
      </c>
      <c r="B7286">
        <v>899</v>
      </c>
      <c r="C7286">
        <v>3</v>
      </c>
      <c r="D7286">
        <v>143</v>
      </c>
      <c r="E7286" t="s">
        <v>6</v>
      </c>
      <c r="F7286">
        <v>18</v>
      </c>
      <c r="G7286" t="s">
        <v>1</v>
      </c>
      <c r="H7286" t="s">
        <v>18</v>
      </c>
      <c r="I7286" t="s">
        <v>10</v>
      </c>
    </row>
    <row r="7287" spans="1:9">
      <c r="A7287">
        <v>7286</v>
      </c>
      <c r="B7287">
        <v>1813</v>
      </c>
      <c r="C7287">
        <v>2</v>
      </c>
      <c r="D7287">
        <v>90</v>
      </c>
      <c r="E7287" t="s">
        <v>5</v>
      </c>
      <c r="F7287">
        <v>40</v>
      </c>
      <c r="G7287" t="s">
        <v>1</v>
      </c>
      <c r="H7287" t="s">
        <v>18</v>
      </c>
      <c r="I7287" t="s">
        <v>9</v>
      </c>
    </row>
    <row r="7288" spans="1:9">
      <c r="A7288">
        <v>7287</v>
      </c>
      <c r="B7288">
        <v>886</v>
      </c>
      <c r="C7288">
        <v>3</v>
      </c>
      <c r="D7288">
        <v>179</v>
      </c>
      <c r="E7288" t="s">
        <v>6</v>
      </c>
      <c r="F7288">
        <v>27</v>
      </c>
      <c r="G7288" t="s">
        <v>1</v>
      </c>
      <c r="H7288" t="s">
        <v>18</v>
      </c>
      <c r="I7288" t="s">
        <v>10</v>
      </c>
    </row>
    <row r="7289" spans="1:9">
      <c r="A7289">
        <v>7288</v>
      </c>
      <c r="B7289">
        <v>664</v>
      </c>
      <c r="C7289">
        <v>1</v>
      </c>
      <c r="D7289">
        <v>156</v>
      </c>
      <c r="E7289" t="s">
        <v>6</v>
      </c>
      <c r="F7289">
        <v>22</v>
      </c>
      <c r="G7289" t="s">
        <v>1</v>
      </c>
      <c r="H7289" t="s">
        <v>17</v>
      </c>
      <c r="I7289" t="s">
        <v>8</v>
      </c>
    </row>
    <row r="7290" spans="1:9">
      <c r="A7290">
        <v>7289</v>
      </c>
      <c r="B7290">
        <v>1516</v>
      </c>
      <c r="C7290">
        <v>5</v>
      </c>
      <c r="D7290">
        <v>90</v>
      </c>
      <c r="E7290" t="s">
        <v>5</v>
      </c>
      <c r="F7290">
        <v>18</v>
      </c>
      <c r="G7290" t="s">
        <v>1</v>
      </c>
      <c r="H7290" t="s">
        <v>18</v>
      </c>
      <c r="I7290" t="s">
        <v>12</v>
      </c>
    </row>
    <row r="7291" spans="1:9">
      <c r="A7291">
        <v>7290</v>
      </c>
      <c r="B7291">
        <v>1901</v>
      </c>
      <c r="C7291">
        <v>4</v>
      </c>
      <c r="D7291">
        <v>228</v>
      </c>
      <c r="E7291" t="s">
        <v>5</v>
      </c>
      <c r="F7291">
        <v>19</v>
      </c>
      <c r="G7291" t="s">
        <v>1</v>
      </c>
      <c r="H7291" t="s">
        <v>17</v>
      </c>
      <c r="I7291" t="s">
        <v>11</v>
      </c>
    </row>
    <row r="7292" spans="1:9">
      <c r="A7292">
        <v>7291</v>
      </c>
      <c r="B7292">
        <v>197</v>
      </c>
      <c r="C7292">
        <v>7</v>
      </c>
      <c r="D7292">
        <v>40</v>
      </c>
      <c r="E7292" t="s">
        <v>6</v>
      </c>
      <c r="F7292">
        <v>27</v>
      </c>
      <c r="G7292" t="s">
        <v>2</v>
      </c>
      <c r="H7292" t="s">
        <v>18</v>
      </c>
      <c r="I7292" t="s">
        <v>22</v>
      </c>
    </row>
    <row r="7293" spans="1:9">
      <c r="A7293">
        <v>7292</v>
      </c>
      <c r="B7293">
        <v>590</v>
      </c>
      <c r="C7293">
        <v>5</v>
      </c>
      <c r="D7293">
        <v>161</v>
      </c>
      <c r="E7293" t="s">
        <v>6</v>
      </c>
      <c r="F7293">
        <v>34</v>
      </c>
      <c r="G7293" t="s">
        <v>1</v>
      </c>
      <c r="H7293" t="s">
        <v>18</v>
      </c>
      <c r="I7293" t="s">
        <v>12</v>
      </c>
    </row>
    <row r="7294" spans="1:9">
      <c r="A7294">
        <v>7293</v>
      </c>
      <c r="B7294">
        <v>1312</v>
      </c>
      <c r="C7294">
        <v>5</v>
      </c>
      <c r="D7294">
        <v>235</v>
      </c>
      <c r="E7294" t="s">
        <v>6</v>
      </c>
      <c r="F7294">
        <v>34</v>
      </c>
      <c r="G7294" t="s">
        <v>1</v>
      </c>
      <c r="H7294" t="s">
        <v>17</v>
      </c>
      <c r="I7294" t="s">
        <v>12</v>
      </c>
    </row>
    <row r="7295" spans="1:9">
      <c r="A7295">
        <v>7294</v>
      </c>
      <c r="B7295">
        <v>947</v>
      </c>
      <c r="C7295">
        <v>2</v>
      </c>
      <c r="D7295">
        <v>118</v>
      </c>
      <c r="E7295" t="s">
        <v>5</v>
      </c>
      <c r="F7295">
        <v>24</v>
      </c>
      <c r="G7295" t="s">
        <v>1</v>
      </c>
      <c r="H7295" t="s">
        <v>18</v>
      </c>
      <c r="I7295" t="s">
        <v>9</v>
      </c>
    </row>
    <row r="7296" spans="1:9">
      <c r="A7296">
        <v>7295</v>
      </c>
      <c r="B7296">
        <v>821</v>
      </c>
      <c r="C7296">
        <v>9</v>
      </c>
      <c r="D7296">
        <v>90</v>
      </c>
      <c r="E7296" t="s">
        <v>6</v>
      </c>
      <c r="F7296">
        <v>33</v>
      </c>
      <c r="G7296" t="s">
        <v>2</v>
      </c>
      <c r="H7296" t="s">
        <v>18</v>
      </c>
      <c r="I7296" t="s">
        <v>24</v>
      </c>
    </row>
    <row r="7297" spans="1:9">
      <c r="A7297">
        <v>7296</v>
      </c>
      <c r="B7297">
        <v>1670</v>
      </c>
      <c r="C7297">
        <v>4</v>
      </c>
      <c r="D7297">
        <v>167</v>
      </c>
      <c r="E7297" t="s">
        <v>5</v>
      </c>
      <c r="F7297">
        <v>18</v>
      </c>
      <c r="G7297" t="s">
        <v>1</v>
      </c>
      <c r="H7297" t="s">
        <v>18</v>
      </c>
      <c r="I7297" t="s">
        <v>11</v>
      </c>
    </row>
    <row r="7298" spans="1:9">
      <c r="A7298">
        <v>7297</v>
      </c>
      <c r="B7298">
        <v>652</v>
      </c>
      <c r="C7298">
        <v>2</v>
      </c>
      <c r="D7298">
        <v>135</v>
      </c>
      <c r="E7298" t="s">
        <v>5</v>
      </c>
      <c r="F7298">
        <v>27</v>
      </c>
      <c r="G7298" t="s">
        <v>1</v>
      </c>
      <c r="H7298" t="s">
        <v>18</v>
      </c>
      <c r="I7298" t="s">
        <v>9</v>
      </c>
    </row>
    <row r="7299" spans="1:9">
      <c r="A7299">
        <v>7298</v>
      </c>
      <c r="B7299">
        <v>1460</v>
      </c>
      <c r="C7299">
        <v>5</v>
      </c>
      <c r="D7299">
        <v>103</v>
      </c>
      <c r="E7299" t="s">
        <v>5</v>
      </c>
      <c r="F7299">
        <v>32</v>
      </c>
      <c r="G7299" t="s">
        <v>1</v>
      </c>
      <c r="H7299" t="s">
        <v>17</v>
      </c>
      <c r="I7299" t="s">
        <v>12</v>
      </c>
    </row>
    <row r="7300" spans="1:9">
      <c r="A7300">
        <v>7299</v>
      </c>
      <c r="B7300">
        <v>1779</v>
      </c>
      <c r="C7300">
        <v>8</v>
      </c>
      <c r="D7300">
        <v>40</v>
      </c>
      <c r="E7300" t="s">
        <v>6</v>
      </c>
      <c r="F7300">
        <v>23</v>
      </c>
      <c r="G7300" t="s">
        <v>2</v>
      </c>
      <c r="H7300" t="s">
        <v>18</v>
      </c>
      <c r="I7300" t="s">
        <v>23</v>
      </c>
    </row>
    <row r="7301" spans="1:9">
      <c r="A7301">
        <v>7300</v>
      </c>
      <c r="B7301">
        <v>2020</v>
      </c>
      <c r="C7301">
        <v>1</v>
      </c>
      <c r="D7301">
        <v>147</v>
      </c>
      <c r="E7301" t="s">
        <v>5</v>
      </c>
      <c r="F7301">
        <v>28</v>
      </c>
      <c r="G7301" t="s">
        <v>1</v>
      </c>
      <c r="H7301" t="s">
        <v>18</v>
      </c>
      <c r="I7301" t="s">
        <v>8</v>
      </c>
    </row>
    <row r="7302" spans="1:9">
      <c r="A7302">
        <v>7301</v>
      </c>
      <c r="B7302">
        <v>835</v>
      </c>
      <c r="C7302">
        <v>9</v>
      </c>
      <c r="D7302">
        <v>40</v>
      </c>
      <c r="E7302" t="s">
        <v>5</v>
      </c>
      <c r="F7302">
        <v>22</v>
      </c>
      <c r="G7302" t="s">
        <v>2</v>
      </c>
      <c r="H7302" t="s">
        <v>18</v>
      </c>
      <c r="I7302" t="s">
        <v>24</v>
      </c>
    </row>
    <row r="7303" spans="1:9">
      <c r="A7303">
        <v>7302</v>
      </c>
      <c r="B7303">
        <v>854</v>
      </c>
      <c r="C7303">
        <v>7</v>
      </c>
      <c r="D7303">
        <v>40</v>
      </c>
      <c r="E7303" t="s">
        <v>6</v>
      </c>
      <c r="F7303">
        <v>29</v>
      </c>
      <c r="G7303" t="s">
        <v>2</v>
      </c>
      <c r="H7303" t="s">
        <v>18</v>
      </c>
      <c r="I7303" t="s">
        <v>22</v>
      </c>
    </row>
    <row r="7304" spans="1:9">
      <c r="A7304">
        <v>7303</v>
      </c>
      <c r="B7304">
        <v>2084</v>
      </c>
      <c r="C7304">
        <v>1</v>
      </c>
      <c r="D7304">
        <v>150</v>
      </c>
      <c r="E7304" t="s">
        <v>5</v>
      </c>
      <c r="F7304">
        <v>28</v>
      </c>
      <c r="G7304" t="s">
        <v>1</v>
      </c>
      <c r="H7304" t="s">
        <v>17</v>
      </c>
      <c r="I7304" t="s">
        <v>8</v>
      </c>
    </row>
    <row r="7305" spans="1:9">
      <c r="A7305">
        <v>7304</v>
      </c>
      <c r="B7305">
        <v>876</v>
      </c>
      <c r="C7305">
        <v>5</v>
      </c>
      <c r="D7305">
        <v>96</v>
      </c>
      <c r="E7305" t="s">
        <v>6</v>
      </c>
      <c r="F7305">
        <v>31</v>
      </c>
      <c r="G7305" t="s">
        <v>1</v>
      </c>
      <c r="H7305" t="s">
        <v>18</v>
      </c>
      <c r="I7305" t="s">
        <v>12</v>
      </c>
    </row>
    <row r="7306" spans="1:9">
      <c r="A7306">
        <v>7305</v>
      </c>
      <c r="B7306">
        <v>962</v>
      </c>
      <c r="C7306">
        <v>5</v>
      </c>
      <c r="D7306">
        <v>123</v>
      </c>
      <c r="E7306" t="s">
        <v>5</v>
      </c>
      <c r="F7306">
        <v>22</v>
      </c>
      <c r="G7306" t="s">
        <v>1</v>
      </c>
      <c r="H7306" t="s">
        <v>18</v>
      </c>
      <c r="I7306" t="s">
        <v>12</v>
      </c>
    </row>
    <row r="7307" spans="1:9">
      <c r="A7307">
        <v>7306</v>
      </c>
      <c r="B7307">
        <v>1925</v>
      </c>
      <c r="C7307">
        <v>4</v>
      </c>
      <c r="D7307">
        <v>90</v>
      </c>
      <c r="E7307" t="s">
        <v>6</v>
      </c>
      <c r="F7307">
        <v>29</v>
      </c>
      <c r="G7307" t="s">
        <v>1</v>
      </c>
      <c r="H7307" t="s">
        <v>18</v>
      </c>
      <c r="I7307" t="s">
        <v>11</v>
      </c>
    </row>
    <row r="7308" spans="1:9">
      <c r="A7308">
        <v>7307</v>
      </c>
      <c r="B7308">
        <v>1788</v>
      </c>
      <c r="C7308">
        <v>8</v>
      </c>
      <c r="D7308">
        <v>40</v>
      </c>
      <c r="E7308" t="s">
        <v>6</v>
      </c>
      <c r="F7308">
        <v>30</v>
      </c>
      <c r="G7308" t="s">
        <v>2</v>
      </c>
      <c r="H7308" t="s">
        <v>18</v>
      </c>
      <c r="I7308" t="s">
        <v>23</v>
      </c>
    </row>
    <row r="7309" spans="1:9">
      <c r="A7309">
        <v>7308</v>
      </c>
      <c r="B7309">
        <v>344</v>
      </c>
      <c r="C7309">
        <v>2</v>
      </c>
      <c r="D7309">
        <v>90</v>
      </c>
      <c r="E7309" t="s">
        <v>6</v>
      </c>
      <c r="F7309">
        <v>32</v>
      </c>
      <c r="G7309" t="s">
        <v>1</v>
      </c>
      <c r="H7309" t="s">
        <v>18</v>
      </c>
      <c r="I7309" t="s">
        <v>9</v>
      </c>
    </row>
    <row r="7310" spans="1:9">
      <c r="A7310">
        <v>7309</v>
      </c>
      <c r="B7310">
        <v>774</v>
      </c>
      <c r="C7310">
        <v>2</v>
      </c>
      <c r="D7310">
        <v>164</v>
      </c>
      <c r="E7310" t="s">
        <v>5</v>
      </c>
      <c r="F7310">
        <v>30</v>
      </c>
      <c r="G7310" t="s">
        <v>1</v>
      </c>
      <c r="H7310" t="s">
        <v>18</v>
      </c>
      <c r="I7310" t="s">
        <v>9</v>
      </c>
    </row>
    <row r="7311" spans="1:9">
      <c r="A7311">
        <v>7310</v>
      </c>
      <c r="B7311">
        <v>412</v>
      </c>
      <c r="C7311">
        <v>4</v>
      </c>
      <c r="D7311">
        <v>153</v>
      </c>
      <c r="E7311" t="s">
        <v>5</v>
      </c>
      <c r="F7311">
        <v>30</v>
      </c>
      <c r="G7311" t="s">
        <v>1</v>
      </c>
      <c r="H7311" t="s">
        <v>17</v>
      </c>
      <c r="I7311" t="s">
        <v>11</v>
      </c>
    </row>
    <row r="7312" spans="1:9">
      <c r="A7312">
        <v>7311</v>
      </c>
      <c r="B7312">
        <v>1413</v>
      </c>
      <c r="C7312">
        <v>5</v>
      </c>
      <c r="D7312">
        <v>224</v>
      </c>
      <c r="E7312" t="s">
        <v>5</v>
      </c>
      <c r="F7312">
        <v>25</v>
      </c>
      <c r="G7312" t="s">
        <v>1</v>
      </c>
      <c r="H7312" t="s">
        <v>18</v>
      </c>
      <c r="I7312" t="s">
        <v>12</v>
      </c>
    </row>
    <row r="7313" spans="1:9">
      <c r="A7313">
        <v>7312</v>
      </c>
      <c r="B7313">
        <v>1818</v>
      </c>
      <c r="C7313">
        <v>8</v>
      </c>
      <c r="D7313">
        <v>315</v>
      </c>
      <c r="E7313" t="s">
        <v>5</v>
      </c>
      <c r="F7313">
        <v>30</v>
      </c>
      <c r="G7313" t="s">
        <v>2</v>
      </c>
      <c r="H7313" t="s">
        <v>17</v>
      </c>
      <c r="I7313" t="s">
        <v>23</v>
      </c>
    </row>
    <row r="7314" spans="1:9">
      <c r="A7314">
        <v>7313</v>
      </c>
      <c r="B7314">
        <v>2031</v>
      </c>
      <c r="C7314">
        <v>4</v>
      </c>
      <c r="D7314">
        <v>217</v>
      </c>
      <c r="E7314" t="s">
        <v>5</v>
      </c>
      <c r="F7314">
        <v>33</v>
      </c>
      <c r="G7314" t="s">
        <v>1</v>
      </c>
      <c r="H7314" t="s">
        <v>17</v>
      </c>
      <c r="I7314" t="s">
        <v>11</v>
      </c>
    </row>
    <row r="7315" spans="1:9">
      <c r="A7315">
        <v>7314</v>
      </c>
      <c r="B7315">
        <v>1975</v>
      </c>
      <c r="C7315">
        <v>7</v>
      </c>
      <c r="D7315">
        <v>40</v>
      </c>
      <c r="E7315" t="s">
        <v>5</v>
      </c>
      <c r="F7315">
        <v>22</v>
      </c>
      <c r="G7315" t="s">
        <v>2</v>
      </c>
      <c r="H7315" t="s">
        <v>18</v>
      </c>
      <c r="I7315" t="s">
        <v>22</v>
      </c>
    </row>
    <row r="7316" spans="1:9">
      <c r="A7316">
        <v>7315</v>
      </c>
      <c r="B7316">
        <v>334</v>
      </c>
      <c r="C7316">
        <v>6</v>
      </c>
      <c r="D7316">
        <v>203</v>
      </c>
      <c r="E7316" t="s">
        <v>6</v>
      </c>
      <c r="F7316">
        <v>26</v>
      </c>
      <c r="G7316" t="s">
        <v>2</v>
      </c>
      <c r="H7316" t="s">
        <v>17</v>
      </c>
      <c r="I7316" t="s">
        <v>21</v>
      </c>
    </row>
    <row r="7317" spans="1:9">
      <c r="A7317">
        <v>7316</v>
      </c>
      <c r="B7317">
        <v>1530</v>
      </c>
      <c r="C7317">
        <v>9</v>
      </c>
      <c r="D7317">
        <v>202</v>
      </c>
      <c r="E7317" t="s">
        <v>5</v>
      </c>
      <c r="F7317">
        <v>30</v>
      </c>
      <c r="G7317" t="s">
        <v>2</v>
      </c>
      <c r="H7317" t="s">
        <v>17</v>
      </c>
      <c r="I7317" t="s">
        <v>24</v>
      </c>
    </row>
    <row r="7318" spans="1:9">
      <c r="A7318">
        <v>7317</v>
      </c>
      <c r="B7318">
        <v>1946</v>
      </c>
      <c r="C7318">
        <v>3</v>
      </c>
      <c r="D7318">
        <v>90</v>
      </c>
      <c r="E7318" t="s">
        <v>5</v>
      </c>
      <c r="F7318">
        <v>33</v>
      </c>
      <c r="G7318" t="s">
        <v>1</v>
      </c>
      <c r="H7318" t="s">
        <v>18</v>
      </c>
      <c r="I7318" t="s">
        <v>10</v>
      </c>
    </row>
    <row r="7319" spans="1:9">
      <c r="A7319">
        <v>7318</v>
      </c>
      <c r="B7319">
        <v>1933</v>
      </c>
      <c r="C7319">
        <v>9</v>
      </c>
      <c r="D7319">
        <v>40</v>
      </c>
      <c r="E7319" t="s">
        <v>5</v>
      </c>
      <c r="F7319">
        <v>24</v>
      </c>
      <c r="G7319" t="s">
        <v>2</v>
      </c>
      <c r="H7319" t="s">
        <v>18</v>
      </c>
      <c r="I7319" t="s">
        <v>24</v>
      </c>
    </row>
    <row r="7320" spans="1:9">
      <c r="A7320">
        <v>7319</v>
      </c>
      <c r="B7320">
        <v>1478</v>
      </c>
      <c r="C7320">
        <v>3</v>
      </c>
      <c r="D7320">
        <v>186</v>
      </c>
      <c r="E7320" t="s">
        <v>6</v>
      </c>
      <c r="F7320">
        <v>23</v>
      </c>
      <c r="G7320" t="s">
        <v>1</v>
      </c>
      <c r="H7320" t="s">
        <v>18</v>
      </c>
      <c r="I7320" t="s">
        <v>10</v>
      </c>
    </row>
    <row r="7321" spans="1:9">
      <c r="A7321">
        <v>7320</v>
      </c>
      <c r="B7321">
        <v>1707</v>
      </c>
      <c r="C7321">
        <v>4</v>
      </c>
      <c r="D7321">
        <v>235</v>
      </c>
      <c r="E7321" t="s">
        <v>5</v>
      </c>
      <c r="F7321">
        <v>27</v>
      </c>
      <c r="G7321" t="s">
        <v>1</v>
      </c>
      <c r="H7321" t="s">
        <v>17</v>
      </c>
      <c r="I7321" t="s">
        <v>11</v>
      </c>
    </row>
    <row r="7322" spans="1:9">
      <c r="A7322">
        <v>7321</v>
      </c>
      <c r="B7322">
        <v>1082</v>
      </c>
      <c r="C7322">
        <v>2</v>
      </c>
      <c r="D7322">
        <v>90</v>
      </c>
      <c r="E7322" t="s">
        <v>6</v>
      </c>
      <c r="F7322">
        <v>24</v>
      </c>
      <c r="G7322" t="s">
        <v>1</v>
      </c>
      <c r="H7322" t="s">
        <v>18</v>
      </c>
      <c r="I7322" t="s">
        <v>9</v>
      </c>
    </row>
    <row r="7323" spans="1:9">
      <c r="A7323">
        <v>7322</v>
      </c>
      <c r="B7323">
        <v>597</v>
      </c>
      <c r="C7323">
        <v>6</v>
      </c>
      <c r="D7323">
        <v>90</v>
      </c>
      <c r="E7323" t="s">
        <v>5</v>
      </c>
      <c r="F7323">
        <v>22</v>
      </c>
      <c r="G7323" t="s">
        <v>2</v>
      </c>
      <c r="H7323" t="s">
        <v>18</v>
      </c>
      <c r="I7323" t="s">
        <v>21</v>
      </c>
    </row>
    <row r="7324" spans="1:9">
      <c r="A7324">
        <v>7323</v>
      </c>
      <c r="B7324">
        <v>455</v>
      </c>
      <c r="C7324">
        <v>8</v>
      </c>
      <c r="D7324">
        <v>40</v>
      </c>
      <c r="E7324" t="s">
        <v>5</v>
      </c>
      <c r="F7324">
        <v>32</v>
      </c>
      <c r="G7324" t="s">
        <v>2</v>
      </c>
      <c r="H7324" t="s">
        <v>18</v>
      </c>
      <c r="I7324" t="s">
        <v>23</v>
      </c>
    </row>
    <row r="7325" spans="1:9">
      <c r="A7325">
        <v>7324</v>
      </c>
      <c r="B7325">
        <v>1101</v>
      </c>
      <c r="C7325">
        <v>2</v>
      </c>
      <c r="D7325">
        <v>90</v>
      </c>
      <c r="E7325" t="s">
        <v>6</v>
      </c>
      <c r="F7325">
        <v>21</v>
      </c>
      <c r="G7325" t="s">
        <v>1</v>
      </c>
      <c r="H7325" t="s">
        <v>18</v>
      </c>
      <c r="I7325" t="s">
        <v>9</v>
      </c>
    </row>
    <row r="7326" spans="1:9">
      <c r="A7326">
        <v>7325</v>
      </c>
      <c r="B7326">
        <v>253</v>
      </c>
      <c r="C7326">
        <v>2</v>
      </c>
      <c r="D7326">
        <v>166</v>
      </c>
      <c r="E7326" t="s">
        <v>5</v>
      </c>
      <c r="F7326">
        <v>23</v>
      </c>
      <c r="G7326" t="s">
        <v>1</v>
      </c>
      <c r="H7326" t="s">
        <v>17</v>
      </c>
      <c r="I7326" t="s">
        <v>9</v>
      </c>
    </row>
    <row r="7327" spans="1:9">
      <c r="A7327">
        <v>7326</v>
      </c>
      <c r="B7327">
        <v>632</v>
      </c>
      <c r="C7327">
        <v>7</v>
      </c>
      <c r="D7327">
        <v>90</v>
      </c>
      <c r="E7327" t="s">
        <v>6</v>
      </c>
      <c r="F7327">
        <v>23</v>
      </c>
      <c r="G7327" t="s">
        <v>2</v>
      </c>
      <c r="H7327" t="s">
        <v>18</v>
      </c>
      <c r="I7327" t="s">
        <v>22</v>
      </c>
    </row>
    <row r="7328" spans="1:9">
      <c r="A7328">
        <v>7327</v>
      </c>
      <c r="B7328">
        <v>954</v>
      </c>
      <c r="C7328">
        <v>1</v>
      </c>
      <c r="D7328">
        <v>181</v>
      </c>
      <c r="E7328" t="s">
        <v>5</v>
      </c>
      <c r="F7328">
        <v>27</v>
      </c>
      <c r="G7328" t="s">
        <v>1</v>
      </c>
      <c r="H7328" t="s">
        <v>18</v>
      </c>
      <c r="I7328" t="s">
        <v>8</v>
      </c>
    </row>
    <row r="7329" spans="1:9">
      <c r="A7329">
        <v>7328</v>
      </c>
      <c r="B7329">
        <v>1978</v>
      </c>
      <c r="C7329">
        <v>1</v>
      </c>
      <c r="D7329">
        <v>117</v>
      </c>
      <c r="E7329" t="s">
        <v>6</v>
      </c>
      <c r="F7329">
        <v>20</v>
      </c>
      <c r="G7329" t="s">
        <v>1</v>
      </c>
      <c r="H7329" t="s">
        <v>18</v>
      </c>
      <c r="I7329" t="s">
        <v>8</v>
      </c>
    </row>
    <row r="7330" spans="1:9">
      <c r="A7330">
        <v>7329</v>
      </c>
      <c r="B7330">
        <v>2081</v>
      </c>
      <c r="C7330">
        <v>5</v>
      </c>
      <c r="D7330">
        <v>170</v>
      </c>
      <c r="E7330" t="s">
        <v>5</v>
      </c>
      <c r="F7330">
        <v>31</v>
      </c>
      <c r="G7330" t="s">
        <v>1</v>
      </c>
      <c r="H7330" t="s">
        <v>18</v>
      </c>
      <c r="I7330" t="s">
        <v>12</v>
      </c>
    </row>
    <row r="7331" spans="1:9">
      <c r="A7331">
        <v>7330</v>
      </c>
      <c r="B7331">
        <v>1229</v>
      </c>
      <c r="C7331">
        <v>2</v>
      </c>
      <c r="D7331">
        <v>142</v>
      </c>
      <c r="E7331" t="s">
        <v>6</v>
      </c>
      <c r="F7331">
        <v>38</v>
      </c>
      <c r="G7331" t="s">
        <v>1</v>
      </c>
      <c r="H7331" t="s">
        <v>17</v>
      </c>
      <c r="I7331" t="s">
        <v>9</v>
      </c>
    </row>
    <row r="7332" spans="1:9">
      <c r="A7332">
        <v>7331</v>
      </c>
      <c r="B7332">
        <v>1356</v>
      </c>
      <c r="C7332">
        <v>8</v>
      </c>
      <c r="D7332">
        <v>40</v>
      </c>
      <c r="E7332" t="s">
        <v>5</v>
      </c>
      <c r="F7332">
        <v>22</v>
      </c>
      <c r="G7332" t="s">
        <v>2</v>
      </c>
      <c r="H7332" t="s">
        <v>18</v>
      </c>
      <c r="I7332" t="s">
        <v>23</v>
      </c>
    </row>
    <row r="7333" spans="1:9">
      <c r="A7333">
        <v>7332</v>
      </c>
      <c r="B7333">
        <v>1883</v>
      </c>
      <c r="C7333">
        <v>5</v>
      </c>
      <c r="D7333">
        <v>139</v>
      </c>
      <c r="E7333" t="s">
        <v>5</v>
      </c>
      <c r="F7333">
        <v>34</v>
      </c>
      <c r="G7333" t="s">
        <v>1</v>
      </c>
      <c r="H7333" t="s">
        <v>17</v>
      </c>
      <c r="I7333" t="s">
        <v>12</v>
      </c>
    </row>
    <row r="7334" spans="1:9">
      <c r="A7334">
        <v>7333</v>
      </c>
      <c r="B7334">
        <v>1892</v>
      </c>
      <c r="C7334">
        <v>9</v>
      </c>
      <c r="D7334">
        <v>157</v>
      </c>
      <c r="E7334" t="s">
        <v>6</v>
      </c>
      <c r="F7334">
        <v>26</v>
      </c>
      <c r="G7334" t="s">
        <v>2</v>
      </c>
      <c r="H7334" t="s">
        <v>18</v>
      </c>
      <c r="I7334" t="s">
        <v>24</v>
      </c>
    </row>
    <row r="7335" spans="1:9">
      <c r="A7335">
        <v>7334</v>
      </c>
      <c r="B7335">
        <v>1812</v>
      </c>
      <c r="C7335">
        <v>1</v>
      </c>
      <c r="D7335">
        <v>90</v>
      </c>
      <c r="E7335" t="s">
        <v>5</v>
      </c>
      <c r="F7335">
        <v>34</v>
      </c>
      <c r="G7335" t="s">
        <v>1</v>
      </c>
      <c r="H7335" t="s">
        <v>18</v>
      </c>
      <c r="I7335" t="s">
        <v>8</v>
      </c>
    </row>
    <row r="7336" spans="1:9">
      <c r="A7336">
        <v>7335</v>
      </c>
      <c r="B7336">
        <v>1216</v>
      </c>
      <c r="C7336">
        <v>2</v>
      </c>
      <c r="D7336">
        <v>110</v>
      </c>
      <c r="E7336" t="s">
        <v>5</v>
      </c>
      <c r="F7336">
        <v>35</v>
      </c>
      <c r="G7336" t="s">
        <v>1</v>
      </c>
      <c r="H7336" t="s">
        <v>18</v>
      </c>
      <c r="I7336" t="s">
        <v>9</v>
      </c>
    </row>
    <row r="7337" spans="1:9">
      <c r="A7337">
        <v>7336</v>
      </c>
      <c r="B7337">
        <v>904</v>
      </c>
      <c r="C7337">
        <v>7</v>
      </c>
      <c r="D7337">
        <v>90</v>
      </c>
      <c r="E7337" t="s">
        <v>6</v>
      </c>
      <c r="F7337">
        <v>20</v>
      </c>
      <c r="G7337" t="s">
        <v>2</v>
      </c>
      <c r="H7337" t="s">
        <v>18</v>
      </c>
      <c r="I7337" t="s">
        <v>22</v>
      </c>
    </row>
    <row r="7338" spans="1:9">
      <c r="A7338">
        <v>7337</v>
      </c>
      <c r="B7338">
        <v>966</v>
      </c>
      <c r="C7338">
        <v>2</v>
      </c>
      <c r="D7338">
        <v>230</v>
      </c>
      <c r="E7338" t="s">
        <v>5</v>
      </c>
      <c r="F7338">
        <v>34</v>
      </c>
      <c r="G7338" t="s">
        <v>1</v>
      </c>
      <c r="H7338" t="s">
        <v>17</v>
      </c>
      <c r="I7338" t="s">
        <v>9</v>
      </c>
    </row>
    <row r="7339" spans="1:9">
      <c r="A7339">
        <v>7338</v>
      </c>
      <c r="B7339">
        <v>330</v>
      </c>
      <c r="C7339">
        <v>5</v>
      </c>
      <c r="D7339">
        <v>90</v>
      </c>
      <c r="E7339" t="s">
        <v>5</v>
      </c>
      <c r="F7339">
        <v>35</v>
      </c>
      <c r="G7339" t="s">
        <v>1</v>
      </c>
      <c r="H7339" t="s">
        <v>18</v>
      </c>
      <c r="I7339" t="s">
        <v>12</v>
      </c>
    </row>
    <row r="7340" spans="1:9">
      <c r="A7340">
        <v>7339</v>
      </c>
      <c r="B7340">
        <v>326</v>
      </c>
      <c r="C7340">
        <v>4</v>
      </c>
      <c r="D7340">
        <v>90</v>
      </c>
      <c r="E7340" t="s">
        <v>5</v>
      </c>
      <c r="F7340">
        <v>32</v>
      </c>
      <c r="G7340" t="s">
        <v>1</v>
      </c>
      <c r="H7340" t="s">
        <v>18</v>
      </c>
      <c r="I7340" t="s">
        <v>11</v>
      </c>
    </row>
    <row r="7341" spans="1:9">
      <c r="A7341">
        <v>7340</v>
      </c>
      <c r="B7341">
        <v>135</v>
      </c>
      <c r="C7341">
        <v>7</v>
      </c>
      <c r="D7341">
        <v>90</v>
      </c>
      <c r="E7341" t="s">
        <v>5</v>
      </c>
      <c r="F7341">
        <v>20</v>
      </c>
      <c r="G7341" t="s">
        <v>2</v>
      </c>
      <c r="H7341" t="s">
        <v>18</v>
      </c>
      <c r="I7341" t="s">
        <v>22</v>
      </c>
    </row>
    <row r="7342" spans="1:9">
      <c r="A7342">
        <v>7341</v>
      </c>
      <c r="B7342">
        <v>226</v>
      </c>
      <c r="C7342">
        <v>8</v>
      </c>
      <c r="D7342">
        <v>40</v>
      </c>
      <c r="E7342" t="s">
        <v>5</v>
      </c>
      <c r="F7342">
        <v>22</v>
      </c>
      <c r="G7342" t="s">
        <v>2</v>
      </c>
      <c r="H7342" t="s">
        <v>18</v>
      </c>
      <c r="I7342" t="s">
        <v>23</v>
      </c>
    </row>
    <row r="7343" spans="1:9">
      <c r="A7343">
        <v>7342</v>
      </c>
      <c r="B7343">
        <v>224</v>
      </c>
      <c r="C7343">
        <v>2</v>
      </c>
      <c r="D7343">
        <v>148</v>
      </c>
      <c r="E7343" t="s">
        <v>5</v>
      </c>
      <c r="F7343">
        <v>21</v>
      </c>
      <c r="G7343" t="s">
        <v>1</v>
      </c>
      <c r="H7343" t="s">
        <v>17</v>
      </c>
      <c r="I7343" t="s">
        <v>9</v>
      </c>
    </row>
    <row r="7344" spans="1:9">
      <c r="A7344">
        <v>7343</v>
      </c>
      <c r="B7344">
        <v>1676</v>
      </c>
      <c r="C7344">
        <v>7</v>
      </c>
      <c r="D7344">
        <v>40</v>
      </c>
      <c r="E7344" t="s">
        <v>5</v>
      </c>
      <c r="F7344">
        <v>20</v>
      </c>
      <c r="G7344" t="s">
        <v>2</v>
      </c>
      <c r="H7344" t="s">
        <v>18</v>
      </c>
      <c r="I7344" t="s">
        <v>22</v>
      </c>
    </row>
    <row r="7345" spans="1:9">
      <c r="A7345">
        <v>7344</v>
      </c>
      <c r="B7345">
        <v>2046</v>
      </c>
      <c r="C7345">
        <v>8</v>
      </c>
      <c r="D7345">
        <v>216</v>
      </c>
      <c r="E7345" t="s">
        <v>6</v>
      </c>
      <c r="F7345">
        <v>29</v>
      </c>
      <c r="G7345" t="s">
        <v>2</v>
      </c>
      <c r="H7345" t="s">
        <v>17</v>
      </c>
      <c r="I7345" t="s">
        <v>23</v>
      </c>
    </row>
    <row r="7346" spans="1:9">
      <c r="A7346">
        <v>7345</v>
      </c>
      <c r="B7346">
        <v>1862</v>
      </c>
      <c r="C7346">
        <v>9</v>
      </c>
      <c r="D7346">
        <v>195</v>
      </c>
      <c r="E7346" t="s">
        <v>6</v>
      </c>
      <c r="F7346">
        <v>32</v>
      </c>
      <c r="G7346" t="s">
        <v>2</v>
      </c>
      <c r="H7346" t="s">
        <v>18</v>
      </c>
      <c r="I7346" t="s">
        <v>24</v>
      </c>
    </row>
    <row r="7347" spans="1:9">
      <c r="A7347">
        <v>7346</v>
      </c>
      <c r="B7347">
        <v>79</v>
      </c>
      <c r="C7347">
        <v>3</v>
      </c>
      <c r="D7347">
        <v>159</v>
      </c>
      <c r="E7347" t="s">
        <v>6</v>
      </c>
      <c r="F7347">
        <v>33</v>
      </c>
      <c r="G7347" t="s">
        <v>1</v>
      </c>
      <c r="H7347" t="s">
        <v>18</v>
      </c>
      <c r="I7347" t="s">
        <v>10</v>
      </c>
    </row>
    <row r="7348" spans="1:9">
      <c r="A7348">
        <v>7347</v>
      </c>
      <c r="B7348">
        <v>590</v>
      </c>
      <c r="C7348">
        <v>8</v>
      </c>
      <c r="D7348">
        <v>40</v>
      </c>
      <c r="E7348" t="s">
        <v>6</v>
      </c>
      <c r="F7348">
        <v>34</v>
      </c>
      <c r="G7348" t="s">
        <v>2</v>
      </c>
      <c r="H7348" t="s">
        <v>18</v>
      </c>
      <c r="I7348" t="s">
        <v>23</v>
      </c>
    </row>
    <row r="7349" spans="1:9">
      <c r="A7349">
        <v>7348</v>
      </c>
      <c r="B7349">
        <v>603</v>
      </c>
      <c r="C7349">
        <v>4</v>
      </c>
      <c r="D7349">
        <v>188</v>
      </c>
      <c r="E7349" t="s">
        <v>6</v>
      </c>
      <c r="F7349">
        <v>20</v>
      </c>
      <c r="G7349" t="s">
        <v>1</v>
      </c>
      <c r="H7349" t="s">
        <v>17</v>
      </c>
      <c r="I7349" t="s">
        <v>11</v>
      </c>
    </row>
    <row r="7350" spans="1:9">
      <c r="A7350">
        <v>7349</v>
      </c>
      <c r="B7350">
        <v>2085</v>
      </c>
      <c r="C7350">
        <v>5</v>
      </c>
      <c r="D7350">
        <v>90</v>
      </c>
      <c r="E7350" t="s">
        <v>6</v>
      </c>
      <c r="F7350">
        <v>29</v>
      </c>
      <c r="G7350" t="s">
        <v>1</v>
      </c>
      <c r="H7350" t="s">
        <v>18</v>
      </c>
      <c r="I7350" t="s">
        <v>12</v>
      </c>
    </row>
    <row r="7351" spans="1:9">
      <c r="A7351">
        <v>7350</v>
      </c>
      <c r="B7351">
        <v>1935</v>
      </c>
      <c r="C7351">
        <v>5</v>
      </c>
      <c r="D7351">
        <v>189</v>
      </c>
      <c r="E7351" t="s">
        <v>5</v>
      </c>
      <c r="F7351">
        <v>32</v>
      </c>
      <c r="G7351" t="s">
        <v>1</v>
      </c>
      <c r="H7351" t="s">
        <v>18</v>
      </c>
      <c r="I7351" t="s">
        <v>12</v>
      </c>
    </row>
    <row r="7352" spans="1:9">
      <c r="A7352">
        <v>7351</v>
      </c>
      <c r="B7352">
        <v>1935</v>
      </c>
      <c r="C7352">
        <v>1</v>
      </c>
      <c r="D7352">
        <v>214</v>
      </c>
      <c r="E7352" t="s">
        <v>5</v>
      </c>
      <c r="F7352">
        <v>32</v>
      </c>
      <c r="G7352" t="s">
        <v>1</v>
      </c>
      <c r="H7352" t="s">
        <v>18</v>
      </c>
      <c r="I7352" t="s">
        <v>8</v>
      </c>
    </row>
    <row r="7353" spans="1:9">
      <c r="A7353">
        <v>7352</v>
      </c>
      <c r="B7353">
        <v>149</v>
      </c>
      <c r="C7353">
        <v>5</v>
      </c>
      <c r="D7353">
        <v>156</v>
      </c>
      <c r="E7353" t="s">
        <v>6</v>
      </c>
      <c r="F7353">
        <v>33</v>
      </c>
      <c r="G7353" t="s">
        <v>1</v>
      </c>
      <c r="H7353" t="s">
        <v>17</v>
      </c>
      <c r="I7353" t="s">
        <v>12</v>
      </c>
    </row>
    <row r="7354" spans="1:9">
      <c r="A7354">
        <v>7353</v>
      </c>
      <c r="B7354">
        <v>2079</v>
      </c>
      <c r="C7354">
        <v>1</v>
      </c>
      <c r="D7354">
        <v>195</v>
      </c>
      <c r="E7354" t="s">
        <v>6</v>
      </c>
      <c r="F7354">
        <v>37</v>
      </c>
      <c r="G7354" t="s">
        <v>1</v>
      </c>
      <c r="H7354" t="s">
        <v>18</v>
      </c>
      <c r="I7354" t="s">
        <v>8</v>
      </c>
    </row>
    <row r="7355" spans="1:9">
      <c r="A7355">
        <v>7354</v>
      </c>
      <c r="B7355">
        <v>137</v>
      </c>
      <c r="C7355">
        <v>6</v>
      </c>
      <c r="D7355">
        <v>40</v>
      </c>
      <c r="E7355" t="s">
        <v>6</v>
      </c>
      <c r="F7355">
        <v>28</v>
      </c>
      <c r="G7355" t="s">
        <v>2</v>
      </c>
      <c r="H7355" t="s">
        <v>18</v>
      </c>
      <c r="I7355" t="s">
        <v>21</v>
      </c>
    </row>
    <row r="7356" spans="1:9">
      <c r="A7356">
        <v>7355</v>
      </c>
      <c r="B7356">
        <v>556</v>
      </c>
      <c r="C7356">
        <v>2</v>
      </c>
      <c r="D7356">
        <v>204</v>
      </c>
      <c r="E7356" t="s">
        <v>5</v>
      </c>
      <c r="F7356">
        <v>32</v>
      </c>
      <c r="G7356" t="s">
        <v>1</v>
      </c>
      <c r="H7356" t="s">
        <v>17</v>
      </c>
      <c r="I7356" t="s">
        <v>9</v>
      </c>
    </row>
    <row r="7357" spans="1:9">
      <c r="A7357">
        <v>7356</v>
      </c>
      <c r="B7357">
        <v>959</v>
      </c>
      <c r="C7357">
        <v>9</v>
      </c>
      <c r="D7357">
        <v>40</v>
      </c>
      <c r="E7357" t="s">
        <v>5</v>
      </c>
      <c r="F7357">
        <v>31</v>
      </c>
      <c r="G7357" t="s">
        <v>2</v>
      </c>
      <c r="H7357" t="s">
        <v>18</v>
      </c>
      <c r="I7357" t="s">
        <v>24</v>
      </c>
    </row>
    <row r="7358" spans="1:9">
      <c r="A7358">
        <v>7357</v>
      </c>
      <c r="B7358">
        <v>1975</v>
      </c>
      <c r="C7358">
        <v>1</v>
      </c>
      <c r="D7358">
        <v>90</v>
      </c>
      <c r="E7358" t="s">
        <v>5</v>
      </c>
      <c r="F7358">
        <v>22</v>
      </c>
      <c r="G7358" t="s">
        <v>1</v>
      </c>
      <c r="H7358" t="s">
        <v>18</v>
      </c>
      <c r="I7358" t="s">
        <v>8</v>
      </c>
    </row>
    <row r="7359" spans="1:9">
      <c r="A7359">
        <v>7358</v>
      </c>
      <c r="B7359">
        <v>425</v>
      </c>
      <c r="C7359">
        <v>1</v>
      </c>
      <c r="D7359">
        <v>172</v>
      </c>
      <c r="E7359" t="s">
        <v>5</v>
      </c>
      <c r="F7359">
        <v>31</v>
      </c>
      <c r="G7359" t="s">
        <v>1</v>
      </c>
      <c r="H7359" t="s">
        <v>17</v>
      </c>
      <c r="I7359" t="s">
        <v>8</v>
      </c>
    </row>
    <row r="7360" spans="1:9">
      <c r="A7360">
        <v>7359</v>
      </c>
      <c r="B7360">
        <v>882</v>
      </c>
      <c r="C7360">
        <v>2</v>
      </c>
      <c r="D7360">
        <v>117</v>
      </c>
      <c r="E7360" t="s">
        <v>5</v>
      </c>
      <c r="F7360">
        <v>19</v>
      </c>
      <c r="G7360" t="s">
        <v>1</v>
      </c>
      <c r="H7360" t="s">
        <v>18</v>
      </c>
      <c r="I7360" t="s">
        <v>9</v>
      </c>
    </row>
    <row r="7361" spans="1:9">
      <c r="A7361">
        <v>7360</v>
      </c>
      <c r="B7361">
        <v>90</v>
      </c>
      <c r="C7361">
        <v>4</v>
      </c>
      <c r="D7361">
        <v>90</v>
      </c>
      <c r="E7361" t="s">
        <v>5</v>
      </c>
      <c r="F7361">
        <v>35</v>
      </c>
      <c r="G7361" t="s">
        <v>1</v>
      </c>
      <c r="H7361" t="s">
        <v>18</v>
      </c>
      <c r="I7361" t="s">
        <v>11</v>
      </c>
    </row>
    <row r="7362" spans="1:9">
      <c r="A7362">
        <v>7361</v>
      </c>
      <c r="B7362">
        <v>868</v>
      </c>
      <c r="C7362">
        <v>3</v>
      </c>
      <c r="D7362">
        <v>90</v>
      </c>
      <c r="E7362" t="s">
        <v>5</v>
      </c>
      <c r="F7362">
        <v>22</v>
      </c>
      <c r="G7362" t="s">
        <v>1</v>
      </c>
      <c r="H7362" t="s">
        <v>18</v>
      </c>
      <c r="I7362" t="s">
        <v>10</v>
      </c>
    </row>
    <row r="7363" spans="1:9">
      <c r="A7363">
        <v>7362</v>
      </c>
      <c r="B7363">
        <v>606</v>
      </c>
      <c r="C7363">
        <v>1</v>
      </c>
      <c r="D7363">
        <v>243</v>
      </c>
      <c r="E7363" t="s">
        <v>6</v>
      </c>
      <c r="F7363">
        <v>21</v>
      </c>
      <c r="G7363" t="s">
        <v>1</v>
      </c>
      <c r="H7363" t="s">
        <v>18</v>
      </c>
      <c r="I7363" t="s">
        <v>8</v>
      </c>
    </row>
    <row r="7364" spans="1:9">
      <c r="A7364">
        <v>7363</v>
      </c>
      <c r="B7364">
        <v>1574</v>
      </c>
      <c r="C7364">
        <v>2</v>
      </c>
      <c r="D7364">
        <v>131</v>
      </c>
      <c r="E7364" t="s">
        <v>6</v>
      </c>
      <c r="F7364">
        <v>23</v>
      </c>
      <c r="G7364" t="s">
        <v>1</v>
      </c>
      <c r="H7364" t="s">
        <v>18</v>
      </c>
      <c r="I7364" t="s">
        <v>9</v>
      </c>
    </row>
    <row r="7365" spans="1:9">
      <c r="A7365">
        <v>7364</v>
      </c>
      <c r="B7365">
        <v>354</v>
      </c>
      <c r="C7365">
        <v>7</v>
      </c>
      <c r="D7365">
        <v>40</v>
      </c>
      <c r="E7365" t="s">
        <v>5</v>
      </c>
      <c r="F7365">
        <v>25</v>
      </c>
      <c r="G7365" t="s">
        <v>2</v>
      </c>
      <c r="H7365" t="s">
        <v>18</v>
      </c>
      <c r="I7365" t="s">
        <v>22</v>
      </c>
    </row>
    <row r="7366" spans="1:9">
      <c r="A7366">
        <v>7365</v>
      </c>
      <c r="B7366">
        <v>75</v>
      </c>
      <c r="C7366">
        <v>2</v>
      </c>
      <c r="D7366">
        <v>192</v>
      </c>
      <c r="E7366" t="s">
        <v>5</v>
      </c>
      <c r="F7366">
        <v>36</v>
      </c>
      <c r="G7366" t="s">
        <v>1</v>
      </c>
      <c r="H7366" t="s">
        <v>18</v>
      </c>
      <c r="I7366" t="s">
        <v>9</v>
      </c>
    </row>
    <row r="7367" spans="1:9">
      <c r="A7367">
        <v>7366</v>
      </c>
      <c r="B7367">
        <v>1963</v>
      </c>
      <c r="C7367">
        <v>3</v>
      </c>
      <c r="D7367">
        <v>81</v>
      </c>
      <c r="E7367" t="s">
        <v>6</v>
      </c>
      <c r="F7367">
        <v>32</v>
      </c>
      <c r="G7367" t="s">
        <v>1</v>
      </c>
      <c r="H7367" t="s">
        <v>18</v>
      </c>
      <c r="I7367" t="s">
        <v>10</v>
      </c>
    </row>
    <row r="7368" spans="1:9">
      <c r="A7368">
        <v>7367</v>
      </c>
      <c r="B7368">
        <v>92</v>
      </c>
      <c r="C7368">
        <v>8</v>
      </c>
      <c r="D7368">
        <v>40</v>
      </c>
      <c r="E7368" t="s">
        <v>6</v>
      </c>
      <c r="F7368">
        <v>20</v>
      </c>
      <c r="G7368" t="s">
        <v>2</v>
      </c>
      <c r="H7368" t="s">
        <v>18</v>
      </c>
      <c r="I7368" t="s">
        <v>23</v>
      </c>
    </row>
    <row r="7369" spans="1:9">
      <c r="A7369">
        <v>7368</v>
      </c>
      <c r="B7369">
        <v>1579</v>
      </c>
      <c r="C7369">
        <v>4</v>
      </c>
      <c r="D7369">
        <v>99</v>
      </c>
      <c r="E7369" t="s">
        <v>6</v>
      </c>
      <c r="F7369">
        <v>24</v>
      </c>
      <c r="G7369" t="s">
        <v>1</v>
      </c>
      <c r="H7369" t="s">
        <v>18</v>
      </c>
      <c r="I7369" t="s">
        <v>11</v>
      </c>
    </row>
    <row r="7370" spans="1:9">
      <c r="A7370">
        <v>7369</v>
      </c>
      <c r="B7370">
        <v>383</v>
      </c>
      <c r="C7370">
        <v>4</v>
      </c>
      <c r="D7370">
        <v>148</v>
      </c>
      <c r="E7370" t="s">
        <v>5</v>
      </c>
      <c r="F7370">
        <v>33</v>
      </c>
      <c r="G7370" t="s">
        <v>1</v>
      </c>
      <c r="H7370" t="s">
        <v>17</v>
      </c>
      <c r="I7370" t="s">
        <v>11</v>
      </c>
    </row>
    <row r="7371" spans="1:9">
      <c r="A7371">
        <v>7370</v>
      </c>
      <c r="B7371">
        <v>1130</v>
      </c>
      <c r="C7371">
        <v>2</v>
      </c>
      <c r="D7371">
        <v>194</v>
      </c>
      <c r="E7371" t="s">
        <v>5</v>
      </c>
      <c r="F7371">
        <v>33</v>
      </c>
      <c r="G7371" t="s">
        <v>1</v>
      </c>
      <c r="H7371" t="s">
        <v>18</v>
      </c>
      <c r="I7371" t="s">
        <v>9</v>
      </c>
    </row>
    <row r="7372" spans="1:9">
      <c r="A7372">
        <v>7371</v>
      </c>
      <c r="B7372">
        <v>1096</v>
      </c>
      <c r="C7372">
        <v>6</v>
      </c>
      <c r="D7372">
        <v>40</v>
      </c>
      <c r="E7372" t="s">
        <v>5</v>
      </c>
      <c r="F7372">
        <v>21</v>
      </c>
      <c r="G7372" t="s">
        <v>2</v>
      </c>
      <c r="H7372" t="s">
        <v>18</v>
      </c>
      <c r="I7372" t="s">
        <v>21</v>
      </c>
    </row>
    <row r="7373" spans="1:9">
      <c r="A7373">
        <v>7372</v>
      </c>
      <c r="B7373">
        <v>751</v>
      </c>
      <c r="C7373">
        <v>2</v>
      </c>
      <c r="D7373">
        <v>90</v>
      </c>
      <c r="E7373" t="s">
        <v>5</v>
      </c>
      <c r="F7373">
        <v>18</v>
      </c>
      <c r="G7373" t="s">
        <v>1</v>
      </c>
      <c r="H7373" t="s">
        <v>18</v>
      </c>
      <c r="I7373" t="s">
        <v>9</v>
      </c>
    </row>
    <row r="7374" spans="1:9">
      <c r="A7374">
        <v>7373</v>
      </c>
      <c r="B7374">
        <v>16</v>
      </c>
      <c r="C7374">
        <v>9</v>
      </c>
      <c r="D7374">
        <v>40</v>
      </c>
      <c r="E7374" t="s">
        <v>5</v>
      </c>
      <c r="F7374">
        <v>34</v>
      </c>
      <c r="G7374" t="s">
        <v>2</v>
      </c>
      <c r="H7374" t="s">
        <v>18</v>
      </c>
      <c r="I7374" t="s">
        <v>24</v>
      </c>
    </row>
    <row r="7375" spans="1:9">
      <c r="A7375">
        <v>7374</v>
      </c>
      <c r="B7375">
        <v>1365</v>
      </c>
      <c r="C7375">
        <v>6</v>
      </c>
      <c r="D7375">
        <v>40</v>
      </c>
      <c r="E7375" t="s">
        <v>6</v>
      </c>
      <c r="F7375">
        <v>28</v>
      </c>
      <c r="G7375" t="s">
        <v>2</v>
      </c>
      <c r="H7375" t="s">
        <v>18</v>
      </c>
      <c r="I7375" t="s">
        <v>21</v>
      </c>
    </row>
    <row r="7376" spans="1:9">
      <c r="A7376">
        <v>7375</v>
      </c>
      <c r="B7376">
        <v>2038</v>
      </c>
      <c r="C7376">
        <v>5</v>
      </c>
      <c r="D7376">
        <v>165</v>
      </c>
      <c r="E7376" t="s">
        <v>6</v>
      </c>
      <c r="F7376">
        <v>30</v>
      </c>
      <c r="G7376" t="s">
        <v>1</v>
      </c>
      <c r="H7376" t="s">
        <v>17</v>
      </c>
      <c r="I7376" t="s">
        <v>12</v>
      </c>
    </row>
    <row r="7377" spans="1:9">
      <c r="A7377">
        <v>7376</v>
      </c>
      <c r="B7377">
        <v>1750</v>
      </c>
      <c r="C7377">
        <v>3</v>
      </c>
      <c r="D7377">
        <v>90</v>
      </c>
      <c r="E7377" t="s">
        <v>6</v>
      </c>
      <c r="F7377">
        <v>30</v>
      </c>
      <c r="G7377" t="s">
        <v>1</v>
      </c>
      <c r="H7377" t="s">
        <v>18</v>
      </c>
      <c r="I7377" t="s">
        <v>10</v>
      </c>
    </row>
    <row r="7378" spans="1:9">
      <c r="A7378">
        <v>7377</v>
      </c>
      <c r="B7378">
        <v>1917</v>
      </c>
      <c r="C7378">
        <v>4</v>
      </c>
      <c r="D7378">
        <v>163</v>
      </c>
      <c r="E7378" t="s">
        <v>5</v>
      </c>
      <c r="F7378">
        <v>23</v>
      </c>
      <c r="G7378" t="s">
        <v>1</v>
      </c>
      <c r="H7378" t="s">
        <v>17</v>
      </c>
      <c r="I7378" t="s">
        <v>11</v>
      </c>
    </row>
    <row r="7379" spans="1:9">
      <c r="A7379">
        <v>7378</v>
      </c>
      <c r="B7379">
        <v>416</v>
      </c>
      <c r="C7379">
        <v>7</v>
      </c>
      <c r="D7379">
        <v>40</v>
      </c>
      <c r="E7379" t="s">
        <v>6</v>
      </c>
      <c r="F7379">
        <v>34</v>
      </c>
      <c r="G7379" t="s">
        <v>2</v>
      </c>
      <c r="H7379" t="s">
        <v>18</v>
      </c>
      <c r="I7379" t="s">
        <v>22</v>
      </c>
    </row>
    <row r="7380" spans="1:9">
      <c r="A7380">
        <v>7379</v>
      </c>
      <c r="B7380">
        <v>929</v>
      </c>
      <c r="C7380">
        <v>4</v>
      </c>
      <c r="D7380">
        <v>234</v>
      </c>
      <c r="E7380" t="s">
        <v>5</v>
      </c>
      <c r="F7380">
        <v>34</v>
      </c>
      <c r="G7380" t="s">
        <v>1</v>
      </c>
      <c r="H7380" t="s">
        <v>17</v>
      </c>
      <c r="I7380" t="s">
        <v>11</v>
      </c>
    </row>
    <row r="7381" spans="1:9">
      <c r="A7381">
        <v>7380</v>
      </c>
      <c r="B7381">
        <v>1142</v>
      </c>
      <c r="C7381">
        <v>8</v>
      </c>
      <c r="D7381">
        <v>40</v>
      </c>
      <c r="E7381" t="s">
        <v>6</v>
      </c>
      <c r="F7381">
        <v>38</v>
      </c>
      <c r="G7381" t="s">
        <v>2</v>
      </c>
      <c r="H7381" t="s">
        <v>18</v>
      </c>
      <c r="I7381" t="s">
        <v>23</v>
      </c>
    </row>
    <row r="7382" spans="1:9">
      <c r="A7382">
        <v>7381</v>
      </c>
      <c r="B7382">
        <v>1047</v>
      </c>
      <c r="C7382">
        <v>7</v>
      </c>
      <c r="D7382">
        <v>308</v>
      </c>
      <c r="E7382" t="s">
        <v>6</v>
      </c>
      <c r="F7382">
        <v>24</v>
      </c>
      <c r="G7382" t="s">
        <v>2</v>
      </c>
      <c r="H7382" t="s">
        <v>18</v>
      </c>
      <c r="I7382" t="s">
        <v>22</v>
      </c>
    </row>
    <row r="7383" spans="1:9">
      <c r="A7383">
        <v>7382</v>
      </c>
      <c r="B7383">
        <v>1276</v>
      </c>
      <c r="C7383">
        <v>4</v>
      </c>
      <c r="D7383">
        <v>150</v>
      </c>
      <c r="E7383" t="s">
        <v>5</v>
      </c>
      <c r="F7383">
        <v>39</v>
      </c>
      <c r="G7383" t="s">
        <v>1</v>
      </c>
      <c r="H7383" t="s">
        <v>17</v>
      </c>
      <c r="I7383" t="s">
        <v>11</v>
      </c>
    </row>
    <row r="7384" spans="1:9">
      <c r="A7384">
        <v>7383</v>
      </c>
      <c r="B7384">
        <v>1051</v>
      </c>
      <c r="C7384">
        <v>3</v>
      </c>
      <c r="D7384">
        <v>90</v>
      </c>
      <c r="E7384" t="s">
        <v>5</v>
      </c>
      <c r="F7384">
        <v>50</v>
      </c>
      <c r="G7384" t="s">
        <v>1</v>
      </c>
      <c r="H7384" t="s">
        <v>18</v>
      </c>
      <c r="I7384" t="s">
        <v>10</v>
      </c>
    </row>
    <row r="7385" spans="1:9">
      <c r="A7385">
        <v>7384</v>
      </c>
      <c r="B7385">
        <v>447</v>
      </c>
      <c r="C7385">
        <v>1</v>
      </c>
      <c r="D7385">
        <v>174</v>
      </c>
      <c r="E7385" t="s">
        <v>6</v>
      </c>
      <c r="F7385">
        <v>24</v>
      </c>
      <c r="G7385" t="s">
        <v>1</v>
      </c>
      <c r="H7385" t="s">
        <v>18</v>
      </c>
      <c r="I7385" t="s">
        <v>8</v>
      </c>
    </row>
    <row r="7386" spans="1:9">
      <c r="A7386">
        <v>7385</v>
      </c>
      <c r="B7386">
        <v>1214</v>
      </c>
      <c r="C7386">
        <v>5</v>
      </c>
      <c r="D7386">
        <v>90</v>
      </c>
      <c r="E7386" t="s">
        <v>6</v>
      </c>
      <c r="F7386">
        <v>28</v>
      </c>
      <c r="G7386" t="s">
        <v>1</v>
      </c>
      <c r="H7386" t="s">
        <v>18</v>
      </c>
      <c r="I7386" t="s">
        <v>12</v>
      </c>
    </row>
    <row r="7387" spans="1:9">
      <c r="A7387">
        <v>7386</v>
      </c>
      <c r="B7387">
        <v>1560</v>
      </c>
      <c r="C7387">
        <v>6</v>
      </c>
      <c r="D7387">
        <v>40</v>
      </c>
      <c r="E7387" t="s">
        <v>6</v>
      </c>
      <c r="F7387">
        <v>29</v>
      </c>
      <c r="G7387" t="s">
        <v>2</v>
      </c>
      <c r="H7387" t="s">
        <v>18</v>
      </c>
      <c r="I7387" t="s">
        <v>21</v>
      </c>
    </row>
    <row r="7388" spans="1:9">
      <c r="A7388">
        <v>7387</v>
      </c>
      <c r="B7388">
        <v>1330</v>
      </c>
      <c r="C7388">
        <v>6</v>
      </c>
      <c r="D7388">
        <v>234</v>
      </c>
      <c r="E7388" t="s">
        <v>5</v>
      </c>
      <c r="F7388">
        <v>18</v>
      </c>
      <c r="G7388" t="s">
        <v>2</v>
      </c>
      <c r="H7388" t="s">
        <v>17</v>
      </c>
      <c r="I7388" t="s">
        <v>21</v>
      </c>
    </row>
    <row r="7389" spans="1:9">
      <c r="A7389">
        <v>7388</v>
      </c>
      <c r="B7389">
        <v>1368</v>
      </c>
      <c r="C7389">
        <v>2</v>
      </c>
      <c r="D7389">
        <v>90</v>
      </c>
      <c r="E7389" t="s">
        <v>6</v>
      </c>
      <c r="F7389">
        <v>27</v>
      </c>
      <c r="G7389" t="s">
        <v>1</v>
      </c>
      <c r="H7389" t="s">
        <v>18</v>
      </c>
      <c r="I7389" t="s">
        <v>9</v>
      </c>
    </row>
    <row r="7390" spans="1:9">
      <c r="A7390">
        <v>7389</v>
      </c>
      <c r="B7390">
        <v>594</v>
      </c>
      <c r="C7390">
        <v>4</v>
      </c>
      <c r="D7390">
        <v>90</v>
      </c>
      <c r="E7390" t="s">
        <v>5</v>
      </c>
      <c r="F7390">
        <v>35</v>
      </c>
      <c r="G7390" t="s">
        <v>1</v>
      </c>
      <c r="H7390" t="s">
        <v>18</v>
      </c>
      <c r="I7390" t="s">
        <v>11</v>
      </c>
    </row>
    <row r="7391" spans="1:9">
      <c r="A7391">
        <v>7390</v>
      </c>
      <c r="B7391">
        <v>782</v>
      </c>
      <c r="C7391">
        <v>1</v>
      </c>
      <c r="D7391">
        <v>180</v>
      </c>
      <c r="E7391" t="s">
        <v>5</v>
      </c>
      <c r="F7391">
        <v>19</v>
      </c>
      <c r="G7391" t="s">
        <v>1</v>
      </c>
      <c r="H7391" t="s">
        <v>18</v>
      </c>
      <c r="I7391" t="s">
        <v>8</v>
      </c>
    </row>
    <row r="7392" spans="1:9">
      <c r="A7392">
        <v>7391</v>
      </c>
      <c r="B7392">
        <v>2120</v>
      </c>
      <c r="C7392">
        <v>6</v>
      </c>
      <c r="D7392">
        <v>90</v>
      </c>
      <c r="E7392" t="s">
        <v>6</v>
      </c>
      <c r="F7392">
        <v>27</v>
      </c>
      <c r="G7392" t="s">
        <v>2</v>
      </c>
      <c r="H7392" t="s">
        <v>18</v>
      </c>
      <c r="I7392" t="s">
        <v>21</v>
      </c>
    </row>
    <row r="7393" spans="1:9">
      <c r="A7393">
        <v>7392</v>
      </c>
      <c r="B7393">
        <v>1525</v>
      </c>
      <c r="C7393">
        <v>8</v>
      </c>
      <c r="D7393">
        <v>90</v>
      </c>
      <c r="E7393" t="s">
        <v>5</v>
      </c>
      <c r="F7393">
        <v>26</v>
      </c>
      <c r="G7393" t="s">
        <v>2</v>
      </c>
      <c r="H7393" t="s">
        <v>18</v>
      </c>
      <c r="I7393" t="s">
        <v>23</v>
      </c>
    </row>
    <row r="7394" spans="1:9">
      <c r="A7394">
        <v>7393</v>
      </c>
      <c r="B7394">
        <v>868</v>
      </c>
      <c r="C7394">
        <v>5</v>
      </c>
      <c r="D7394">
        <v>103</v>
      </c>
      <c r="E7394" t="s">
        <v>5</v>
      </c>
      <c r="F7394">
        <v>22</v>
      </c>
      <c r="G7394" t="s">
        <v>1</v>
      </c>
      <c r="H7394" t="s">
        <v>17</v>
      </c>
      <c r="I7394" t="s">
        <v>12</v>
      </c>
    </row>
    <row r="7395" spans="1:9">
      <c r="A7395">
        <v>7394</v>
      </c>
      <c r="B7395">
        <v>1323</v>
      </c>
      <c r="C7395">
        <v>4</v>
      </c>
      <c r="D7395">
        <v>128</v>
      </c>
      <c r="E7395" t="s">
        <v>6</v>
      </c>
      <c r="F7395">
        <v>30</v>
      </c>
      <c r="G7395" t="s">
        <v>1</v>
      </c>
      <c r="H7395" t="s">
        <v>17</v>
      </c>
      <c r="I7395" t="s">
        <v>11</v>
      </c>
    </row>
    <row r="7396" spans="1:9">
      <c r="A7396">
        <v>7395</v>
      </c>
      <c r="B7396">
        <v>1040</v>
      </c>
      <c r="C7396">
        <v>4</v>
      </c>
      <c r="D7396">
        <v>168</v>
      </c>
      <c r="E7396" t="s">
        <v>6</v>
      </c>
      <c r="F7396">
        <v>40</v>
      </c>
      <c r="G7396" t="s">
        <v>1</v>
      </c>
      <c r="H7396" t="s">
        <v>17</v>
      </c>
      <c r="I7396" t="s">
        <v>11</v>
      </c>
    </row>
    <row r="7397" spans="1:9">
      <c r="A7397">
        <v>7396</v>
      </c>
      <c r="B7397">
        <v>1173</v>
      </c>
      <c r="C7397">
        <v>3</v>
      </c>
      <c r="D7397">
        <v>120</v>
      </c>
      <c r="E7397" t="s">
        <v>6</v>
      </c>
      <c r="F7397">
        <v>36</v>
      </c>
      <c r="G7397" t="s">
        <v>1</v>
      </c>
      <c r="H7397" t="s">
        <v>17</v>
      </c>
      <c r="I7397" t="s">
        <v>10</v>
      </c>
    </row>
    <row r="7398" spans="1:9">
      <c r="A7398">
        <v>7397</v>
      </c>
      <c r="B7398">
        <v>1101</v>
      </c>
      <c r="C7398">
        <v>3</v>
      </c>
      <c r="D7398">
        <v>92</v>
      </c>
      <c r="E7398" t="s">
        <v>6</v>
      </c>
      <c r="F7398">
        <v>21</v>
      </c>
      <c r="G7398" t="s">
        <v>1</v>
      </c>
      <c r="H7398" t="s">
        <v>17</v>
      </c>
      <c r="I7398" t="s">
        <v>10</v>
      </c>
    </row>
    <row r="7399" spans="1:9">
      <c r="A7399">
        <v>7398</v>
      </c>
      <c r="B7399">
        <v>268</v>
      </c>
      <c r="C7399">
        <v>3</v>
      </c>
      <c r="D7399">
        <v>139</v>
      </c>
      <c r="E7399" t="s">
        <v>6</v>
      </c>
      <c r="F7399">
        <v>32</v>
      </c>
      <c r="G7399" t="s">
        <v>1</v>
      </c>
      <c r="H7399" t="s">
        <v>17</v>
      </c>
      <c r="I7399" t="s">
        <v>10</v>
      </c>
    </row>
    <row r="7400" spans="1:9">
      <c r="A7400">
        <v>7399</v>
      </c>
      <c r="B7400">
        <v>796</v>
      </c>
      <c r="C7400">
        <v>4</v>
      </c>
      <c r="D7400">
        <v>186</v>
      </c>
      <c r="E7400" t="s">
        <v>6</v>
      </c>
      <c r="F7400">
        <v>35</v>
      </c>
      <c r="G7400" t="s">
        <v>1</v>
      </c>
      <c r="H7400" t="s">
        <v>18</v>
      </c>
      <c r="I7400" t="s">
        <v>11</v>
      </c>
    </row>
    <row r="7401" spans="1:9">
      <c r="A7401">
        <v>7400</v>
      </c>
      <c r="B7401">
        <v>491</v>
      </c>
      <c r="C7401">
        <v>4</v>
      </c>
      <c r="D7401">
        <v>217</v>
      </c>
      <c r="E7401" t="s">
        <v>6</v>
      </c>
      <c r="F7401">
        <v>24</v>
      </c>
      <c r="G7401" t="s">
        <v>1</v>
      </c>
      <c r="H7401" t="s">
        <v>17</v>
      </c>
      <c r="I7401" t="s">
        <v>11</v>
      </c>
    </row>
    <row r="7402" spans="1:9">
      <c r="A7402">
        <v>7401</v>
      </c>
      <c r="B7402">
        <v>502</v>
      </c>
      <c r="C7402">
        <v>1</v>
      </c>
      <c r="D7402">
        <v>90</v>
      </c>
      <c r="E7402" t="s">
        <v>5</v>
      </c>
      <c r="F7402">
        <v>33</v>
      </c>
      <c r="G7402" t="s">
        <v>1</v>
      </c>
      <c r="H7402" t="s">
        <v>18</v>
      </c>
      <c r="I7402" t="s">
        <v>8</v>
      </c>
    </row>
    <row r="7403" spans="1:9">
      <c r="A7403">
        <v>7402</v>
      </c>
      <c r="B7403">
        <v>1587</v>
      </c>
      <c r="C7403">
        <v>6</v>
      </c>
      <c r="D7403">
        <v>90</v>
      </c>
      <c r="E7403" t="s">
        <v>6</v>
      </c>
      <c r="F7403">
        <v>27</v>
      </c>
      <c r="G7403" t="s">
        <v>2</v>
      </c>
      <c r="H7403" t="s">
        <v>18</v>
      </c>
      <c r="I7403" t="s">
        <v>21</v>
      </c>
    </row>
    <row r="7404" spans="1:9">
      <c r="A7404">
        <v>7403</v>
      </c>
      <c r="B7404">
        <v>1955</v>
      </c>
      <c r="C7404">
        <v>3</v>
      </c>
      <c r="D7404">
        <v>151</v>
      </c>
      <c r="E7404" t="s">
        <v>5</v>
      </c>
      <c r="F7404">
        <v>35</v>
      </c>
      <c r="G7404" t="s">
        <v>1</v>
      </c>
      <c r="H7404" t="s">
        <v>18</v>
      </c>
      <c r="I7404" t="s">
        <v>10</v>
      </c>
    </row>
    <row r="7405" spans="1:9">
      <c r="A7405">
        <v>7404</v>
      </c>
      <c r="B7405">
        <v>187</v>
      </c>
      <c r="C7405">
        <v>9</v>
      </c>
      <c r="D7405">
        <v>40</v>
      </c>
      <c r="E7405" t="s">
        <v>6</v>
      </c>
      <c r="F7405">
        <v>30</v>
      </c>
      <c r="G7405" t="s">
        <v>2</v>
      </c>
      <c r="H7405" t="s">
        <v>18</v>
      </c>
      <c r="I7405" t="s">
        <v>24</v>
      </c>
    </row>
    <row r="7406" spans="1:9">
      <c r="A7406">
        <v>7405</v>
      </c>
      <c r="B7406">
        <v>1152</v>
      </c>
      <c r="C7406">
        <v>2</v>
      </c>
      <c r="D7406">
        <v>90</v>
      </c>
      <c r="E7406" t="s">
        <v>6</v>
      </c>
      <c r="F7406">
        <v>27</v>
      </c>
      <c r="G7406" t="s">
        <v>1</v>
      </c>
      <c r="H7406" t="s">
        <v>18</v>
      </c>
      <c r="I7406" t="s">
        <v>9</v>
      </c>
    </row>
    <row r="7407" spans="1:9">
      <c r="A7407">
        <v>7406</v>
      </c>
      <c r="B7407">
        <v>1684</v>
      </c>
      <c r="C7407">
        <v>3</v>
      </c>
      <c r="D7407">
        <v>146</v>
      </c>
      <c r="E7407" t="s">
        <v>5</v>
      </c>
      <c r="F7407">
        <v>25</v>
      </c>
      <c r="G7407" t="s">
        <v>1</v>
      </c>
      <c r="H7407" t="s">
        <v>18</v>
      </c>
      <c r="I7407" t="s">
        <v>10</v>
      </c>
    </row>
    <row r="7408" spans="1:9">
      <c r="A7408">
        <v>7407</v>
      </c>
      <c r="B7408">
        <v>1456</v>
      </c>
      <c r="C7408">
        <v>4</v>
      </c>
      <c r="D7408">
        <v>155</v>
      </c>
      <c r="E7408" t="s">
        <v>6</v>
      </c>
      <c r="F7408">
        <v>37</v>
      </c>
      <c r="G7408" t="s">
        <v>1</v>
      </c>
      <c r="H7408" t="s">
        <v>18</v>
      </c>
      <c r="I7408" t="s">
        <v>11</v>
      </c>
    </row>
    <row r="7409" spans="1:9">
      <c r="A7409">
        <v>7408</v>
      </c>
      <c r="B7409">
        <v>361</v>
      </c>
      <c r="C7409">
        <v>8</v>
      </c>
      <c r="D7409">
        <v>40</v>
      </c>
      <c r="E7409" t="s">
        <v>6</v>
      </c>
      <c r="F7409">
        <v>30</v>
      </c>
      <c r="G7409" t="s">
        <v>2</v>
      </c>
      <c r="H7409" t="s">
        <v>18</v>
      </c>
      <c r="I7409" t="s">
        <v>23</v>
      </c>
    </row>
    <row r="7410" spans="1:9">
      <c r="A7410">
        <v>7409</v>
      </c>
      <c r="B7410">
        <v>309</v>
      </c>
      <c r="C7410">
        <v>5</v>
      </c>
      <c r="D7410">
        <v>150</v>
      </c>
      <c r="E7410" t="s">
        <v>6</v>
      </c>
      <c r="F7410">
        <v>18</v>
      </c>
      <c r="G7410" t="s">
        <v>1</v>
      </c>
      <c r="H7410" t="s">
        <v>17</v>
      </c>
      <c r="I7410" t="s">
        <v>12</v>
      </c>
    </row>
    <row r="7411" spans="1:9">
      <c r="A7411">
        <v>7410</v>
      </c>
      <c r="B7411">
        <v>334</v>
      </c>
      <c r="C7411">
        <v>6</v>
      </c>
      <c r="D7411">
        <v>90</v>
      </c>
      <c r="E7411" t="s">
        <v>6</v>
      </c>
      <c r="F7411">
        <v>26</v>
      </c>
      <c r="G7411" t="s">
        <v>2</v>
      </c>
      <c r="H7411" t="s">
        <v>18</v>
      </c>
      <c r="I7411" t="s">
        <v>21</v>
      </c>
    </row>
    <row r="7412" spans="1:9">
      <c r="A7412">
        <v>7411</v>
      </c>
      <c r="B7412">
        <v>268</v>
      </c>
      <c r="C7412">
        <v>3</v>
      </c>
      <c r="D7412">
        <v>245</v>
      </c>
      <c r="E7412" t="s">
        <v>6</v>
      </c>
      <c r="F7412">
        <v>32</v>
      </c>
      <c r="G7412" t="s">
        <v>1</v>
      </c>
      <c r="H7412" t="s">
        <v>18</v>
      </c>
      <c r="I7412" t="s">
        <v>10</v>
      </c>
    </row>
    <row r="7413" spans="1:9">
      <c r="A7413">
        <v>7412</v>
      </c>
      <c r="B7413">
        <v>1532</v>
      </c>
      <c r="C7413">
        <v>7</v>
      </c>
      <c r="D7413">
        <v>368</v>
      </c>
      <c r="E7413" t="s">
        <v>6</v>
      </c>
      <c r="F7413">
        <v>21</v>
      </c>
      <c r="G7413" t="s">
        <v>2</v>
      </c>
      <c r="H7413" t="s">
        <v>18</v>
      </c>
      <c r="I7413" t="s">
        <v>22</v>
      </c>
    </row>
    <row r="7414" spans="1:9">
      <c r="A7414">
        <v>7413</v>
      </c>
      <c r="B7414">
        <v>116</v>
      </c>
      <c r="C7414">
        <v>6</v>
      </c>
      <c r="D7414">
        <v>281</v>
      </c>
      <c r="E7414" t="s">
        <v>5</v>
      </c>
      <c r="F7414">
        <v>31</v>
      </c>
      <c r="G7414" t="s">
        <v>2</v>
      </c>
      <c r="H7414" t="s">
        <v>18</v>
      </c>
      <c r="I7414" t="s">
        <v>21</v>
      </c>
    </row>
    <row r="7415" spans="1:9">
      <c r="A7415">
        <v>7414</v>
      </c>
      <c r="B7415">
        <v>400</v>
      </c>
      <c r="C7415">
        <v>2</v>
      </c>
      <c r="D7415">
        <v>90</v>
      </c>
      <c r="E7415" t="s">
        <v>6</v>
      </c>
      <c r="F7415">
        <v>27</v>
      </c>
      <c r="G7415" t="s">
        <v>1</v>
      </c>
      <c r="H7415" t="s">
        <v>18</v>
      </c>
      <c r="I7415" t="s">
        <v>9</v>
      </c>
    </row>
    <row r="7416" spans="1:9">
      <c r="A7416">
        <v>7415</v>
      </c>
      <c r="B7416">
        <v>1312</v>
      </c>
      <c r="C7416">
        <v>5</v>
      </c>
      <c r="D7416">
        <v>90</v>
      </c>
      <c r="E7416" t="s">
        <v>6</v>
      </c>
      <c r="F7416">
        <v>34</v>
      </c>
      <c r="G7416" t="s">
        <v>1</v>
      </c>
      <c r="H7416" t="s">
        <v>18</v>
      </c>
      <c r="I7416" t="s">
        <v>12</v>
      </c>
    </row>
    <row r="7417" spans="1:9">
      <c r="A7417">
        <v>7416</v>
      </c>
      <c r="B7417">
        <v>1321</v>
      </c>
      <c r="C7417">
        <v>2</v>
      </c>
      <c r="D7417">
        <v>184</v>
      </c>
      <c r="E7417" t="s">
        <v>6</v>
      </c>
      <c r="F7417">
        <v>23</v>
      </c>
      <c r="G7417" t="s">
        <v>1</v>
      </c>
      <c r="H7417" t="s">
        <v>18</v>
      </c>
      <c r="I7417" t="s">
        <v>9</v>
      </c>
    </row>
    <row r="7418" spans="1:9">
      <c r="A7418">
        <v>7417</v>
      </c>
      <c r="B7418">
        <v>1423</v>
      </c>
      <c r="C7418">
        <v>1</v>
      </c>
      <c r="D7418">
        <v>172</v>
      </c>
      <c r="E7418" t="s">
        <v>5</v>
      </c>
      <c r="F7418">
        <v>34</v>
      </c>
      <c r="G7418" t="s">
        <v>1</v>
      </c>
      <c r="H7418" t="s">
        <v>17</v>
      </c>
      <c r="I7418" t="s">
        <v>8</v>
      </c>
    </row>
    <row r="7419" spans="1:9">
      <c r="A7419">
        <v>7418</v>
      </c>
      <c r="B7419">
        <v>510</v>
      </c>
      <c r="C7419">
        <v>4</v>
      </c>
      <c r="D7419">
        <v>91</v>
      </c>
      <c r="E7419" t="s">
        <v>6</v>
      </c>
      <c r="F7419">
        <v>18</v>
      </c>
      <c r="G7419" t="s">
        <v>1</v>
      </c>
      <c r="H7419" t="s">
        <v>18</v>
      </c>
      <c r="I7419" t="s">
        <v>11</v>
      </c>
    </row>
    <row r="7420" spans="1:9">
      <c r="A7420">
        <v>7419</v>
      </c>
      <c r="B7420">
        <v>2088</v>
      </c>
      <c r="C7420">
        <v>3</v>
      </c>
      <c r="D7420">
        <v>175</v>
      </c>
      <c r="E7420" t="s">
        <v>6</v>
      </c>
      <c r="F7420">
        <v>24</v>
      </c>
      <c r="G7420" t="s">
        <v>1</v>
      </c>
      <c r="H7420" t="s">
        <v>18</v>
      </c>
      <c r="I7420" t="s">
        <v>10</v>
      </c>
    </row>
    <row r="7421" spans="1:9">
      <c r="A7421">
        <v>7420</v>
      </c>
      <c r="B7421">
        <v>1282</v>
      </c>
      <c r="C7421">
        <v>6</v>
      </c>
      <c r="D7421">
        <v>90</v>
      </c>
      <c r="E7421" t="s">
        <v>5</v>
      </c>
      <c r="F7421">
        <v>31</v>
      </c>
      <c r="G7421" t="s">
        <v>2</v>
      </c>
      <c r="H7421" t="s">
        <v>18</v>
      </c>
      <c r="I7421" t="s">
        <v>21</v>
      </c>
    </row>
    <row r="7422" spans="1:9">
      <c r="A7422">
        <v>7421</v>
      </c>
      <c r="B7422">
        <v>725</v>
      </c>
      <c r="C7422">
        <v>4</v>
      </c>
      <c r="D7422">
        <v>90</v>
      </c>
      <c r="E7422" t="s">
        <v>6</v>
      </c>
      <c r="F7422">
        <v>27</v>
      </c>
      <c r="G7422" t="s">
        <v>1</v>
      </c>
      <c r="H7422" t="s">
        <v>18</v>
      </c>
      <c r="I7422" t="s">
        <v>11</v>
      </c>
    </row>
    <row r="7423" spans="1:9">
      <c r="A7423">
        <v>7422</v>
      </c>
      <c r="B7423">
        <v>1852</v>
      </c>
      <c r="C7423">
        <v>5</v>
      </c>
      <c r="D7423">
        <v>143</v>
      </c>
      <c r="E7423" t="s">
        <v>5</v>
      </c>
      <c r="F7423">
        <v>19</v>
      </c>
      <c r="G7423" t="s">
        <v>1</v>
      </c>
      <c r="H7423" t="s">
        <v>18</v>
      </c>
      <c r="I7423" t="s">
        <v>12</v>
      </c>
    </row>
    <row r="7424" spans="1:9">
      <c r="A7424">
        <v>7423</v>
      </c>
      <c r="B7424">
        <v>718</v>
      </c>
      <c r="C7424">
        <v>3</v>
      </c>
      <c r="D7424">
        <v>180</v>
      </c>
      <c r="E7424" t="s">
        <v>5</v>
      </c>
      <c r="F7424">
        <v>31</v>
      </c>
      <c r="G7424" t="s">
        <v>1</v>
      </c>
      <c r="H7424" t="s">
        <v>18</v>
      </c>
      <c r="I7424" t="s">
        <v>10</v>
      </c>
    </row>
    <row r="7425" spans="1:9">
      <c r="A7425">
        <v>7424</v>
      </c>
      <c r="B7425">
        <v>1968</v>
      </c>
      <c r="C7425">
        <v>5</v>
      </c>
      <c r="D7425">
        <v>90</v>
      </c>
      <c r="E7425" t="s">
        <v>6</v>
      </c>
      <c r="F7425">
        <v>36</v>
      </c>
      <c r="G7425" t="s">
        <v>1</v>
      </c>
      <c r="H7425" t="s">
        <v>18</v>
      </c>
      <c r="I7425" t="s">
        <v>12</v>
      </c>
    </row>
    <row r="7426" spans="1:9">
      <c r="A7426">
        <v>7425</v>
      </c>
      <c r="B7426">
        <v>110</v>
      </c>
      <c r="C7426">
        <v>1</v>
      </c>
      <c r="D7426">
        <v>242</v>
      </c>
      <c r="E7426" t="s">
        <v>5</v>
      </c>
      <c r="F7426">
        <v>37</v>
      </c>
      <c r="G7426" t="s">
        <v>1</v>
      </c>
      <c r="H7426" t="s">
        <v>17</v>
      </c>
      <c r="I7426" t="s">
        <v>8</v>
      </c>
    </row>
    <row r="7427" spans="1:9">
      <c r="A7427">
        <v>7426</v>
      </c>
      <c r="B7427">
        <v>111</v>
      </c>
      <c r="C7427">
        <v>2</v>
      </c>
      <c r="D7427">
        <v>195</v>
      </c>
      <c r="E7427" t="s">
        <v>5</v>
      </c>
      <c r="F7427">
        <v>22</v>
      </c>
      <c r="G7427" t="s">
        <v>1</v>
      </c>
      <c r="H7427" t="s">
        <v>18</v>
      </c>
      <c r="I7427" t="s">
        <v>9</v>
      </c>
    </row>
    <row r="7428" spans="1:9">
      <c r="A7428">
        <v>7427</v>
      </c>
      <c r="B7428">
        <v>848</v>
      </c>
      <c r="C7428">
        <v>5</v>
      </c>
      <c r="D7428">
        <v>97</v>
      </c>
      <c r="E7428" t="s">
        <v>6</v>
      </c>
      <c r="F7428">
        <v>30</v>
      </c>
      <c r="G7428" t="s">
        <v>1</v>
      </c>
      <c r="H7428" t="s">
        <v>18</v>
      </c>
      <c r="I7428" t="s">
        <v>12</v>
      </c>
    </row>
    <row r="7429" spans="1:9">
      <c r="A7429">
        <v>7428</v>
      </c>
      <c r="B7429">
        <v>2055</v>
      </c>
      <c r="C7429">
        <v>5</v>
      </c>
      <c r="D7429">
        <v>82</v>
      </c>
      <c r="E7429" t="s">
        <v>5</v>
      </c>
      <c r="F7429">
        <v>21</v>
      </c>
      <c r="G7429" t="s">
        <v>1</v>
      </c>
      <c r="H7429" t="s">
        <v>17</v>
      </c>
      <c r="I7429" t="s">
        <v>12</v>
      </c>
    </row>
    <row r="7430" spans="1:9">
      <c r="A7430">
        <v>7429</v>
      </c>
      <c r="B7430">
        <v>467</v>
      </c>
      <c r="C7430">
        <v>2</v>
      </c>
      <c r="D7430">
        <v>90</v>
      </c>
      <c r="E7430" t="s">
        <v>5</v>
      </c>
      <c r="F7430">
        <v>27</v>
      </c>
      <c r="G7430" t="s">
        <v>1</v>
      </c>
      <c r="H7430" t="s">
        <v>18</v>
      </c>
      <c r="I7430" t="s">
        <v>9</v>
      </c>
    </row>
    <row r="7431" spans="1:9">
      <c r="A7431">
        <v>7430</v>
      </c>
      <c r="B7431">
        <v>1319</v>
      </c>
      <c r="C7431">
        <v>4</v>
      </c>
      <c r="D7431">
        <v>90</v>
      </c>
      <c r="E7431" t="s">
        <v>5</v>
      </c>
      <c r="F7431">
        <v>23</v>
      </c>
      <c r="G7431" t="s">
        <v>1</v>
      </c>
      <c r="H7431" t="s">
        <v>18</v>
      </c>
      <c r="I7431" t="s">
        <v>11</v>
      </c>
    </row>
    <row r="7432" spans="1:9">
      <c r="A7432">
        <v>7431</v>
      </c>
      <c r="B7432">
        <v>1028</v>
      </c>
      <c r="C7432">
        <v>1</v>
      </c>
      <c r="D7432">
        <v>134</v>
      </c>
      <c r="E7432" t="s">
        <v>6</v>
      </c>
      <c r="F7432">
        <v>19</v>
      </c>
      <c r="G7432" t="s">
        <v>1</v>
      </c>
      <c r="H7432" t="s">
        <v>18</v>
      </c>
      <c r="I7432" t="s">
        <v>8</v>
      </c>
    </row>
    <row r="7433" spans="1:9">
      <c r="A7433">
        <v>7432</v>
      </c>
      <c r="B7433">
        <v>148</v>
      </c>
      <c r="C7433">
        <v>3</v>
      </c>
      <c r="D7433">
        <v>138</v>
      </c>
      <c r="E7433" t="s">
        <v>6</v>
      </c>
      <c r="F7433">
        <v>35</v>
      </c>
      <c r="G7433" t="s">
        <v>1</v>
      </c>
      <c r="H7433" t="s">
        <v>17</v>
      </c>
      <c r="I7433" t="s">
        <v>10</v>
      </c>
    </row>
    <row r="7434" spans="1:9">
      <c r="A7434">
        <v>7433</v>
      </c>
      <c r="B7434">
        <v>852</v>
      </c>
      <c r="C7434">
        <v>4</v>
      </c>
      <c r="D7434">
        <v>180</v>
      </c>
      <c r="E7434" t="s">
        <v>6</v>
      </c>
      <c r="F7434">
        <v>26</v>
      </c>
      <c r="G7434" t="s">
        <v>1</v>
      </c>
      <c r="H7434" t="s">
        <v>18</v>
      </c>
      <c r="I7434" t="s">
        <v>11</v>
      </c>
    </row>
    <row r="7435" spans="1:9">
      <c r="A7435">
        <v>7434</v>
      </c>
      <c r="B7435">
        <v>447</v>
      </c>
      <c r="C7435">
        <v>9</v>
      </c>
      <c r="D7435">
        <v>326</v>
      </c>
      <c r="E7435" t="s">
        <v>6</v>
      </c>
      <c r="F7435">
        <v>24</v>
      </c>
      <c r="G7435" t="s">
        <v>2</v>
      </c>
      <c r="H7435" t="s">
        <v>18</v>
      </c>
      <c r="I7435" t="s">
        <v>24</v>
      </c>
    </row>
    <row r="7436" spans="1:9">
      <c r="A7436">
        <v>7435</v>
      </c>
      <c r="B7436">
        <v>543</v>
      </c>
      <c r="C7436">
        <v>7</v>
      </c>
      <c r="D7436">
        <v>40</v>
      </c>
      <c r="E7436" t="s">
        <v>6</v>
      </c>
      <c r="F7436">
        <v>29</v>
      </c>
      <c r="G7436" t="s">
        <v>2</v>
      </c>
      <c r="H7436" t="s">
        <v>18</v>
      </c>
      <c r="I7436" t="s">
        <v>22</v>
      </c>
    </row>
    <row r="7437" spans="1:9">
      <c r="A7437">
        <v>7436</v>
      </c>
      <c r="B7437">
        <v>2021</v>
      </c>
      <c r="C7437">
        <v>5</v>
      </c>
      <c r="D7437">
        <v>156</v>
      </c>
      <c r="E7437" t="s">
        <v>5</v>
      </c>
      <c r="F7437">
        <v>20</v>
      </c>
      <c r="G7437" t="s">
        <v>1</v>
      </c>
      <c r="H7437" t="s">
        <v>17</v>
      </c>
      <c r="I7437" t="s">
        <v>12</v>
      </c>
    </row>
    <row r="7438" spans="1:9">
      <c r="A7438">
        <v>7437</v>
      </c>
      <c r="B7438">
        <v>1109</v>
      </c>
      <c r="C7438">
        <v>7</v>
      </c>
      <c r="D7438">
        <v>232</v>
      </c>
      <c r="E7438" t="s">
        <v>5</v>
      </c>
      <c r="F7438">
        <v>33</v>
      </c>
      <c r="G7438" t="s">
        <v>2</v>
      </c>
      <c r="H7438" t="s">
        <v>18</v>
      </c>
      <c r="I7438" t="s">
        <v>22</v>
      </c>
    </row>
    <row r="7439" spans="1:9">
      <c r="A7439">
        <v>7438</v>
      </c>
      <c r="B7439">
        <v>1616</v>
      </c>
      <c r="C7439">
        <v>2</v>
      </c>
      <c r="D7439">
        <v>164</v>
      </c>
      <c r="E7439" t="s">
        <v>5</v>
      </c>
      <c r="F7439">
        <v>19</v>
      </c>
      <c r="G7439" t="s">
        <v>1</v>
      </c>
      <c r="H7439" t="s">
        <v>18</v>
      </c>
      <c r="I7439" t="s">
        <v>9</v>
      </c>
    </row>
    <row r="7440" spans="1:9">
      <c r="A7440">
        <v>7439</v>
      </c>
      <c r="B7440">
        <v>1081</v>
      </c>
      <c r="C7440">
        <v>2</v>
      </c>
      <c r="D7440">
        <v>176</v>
      </c>
      <c r="E7440" t="s">
        <v>6</v>
      </c>
      <c r="F7440">
        <v>27</v>
      </c>
      <c r="G7440" t="s">
        <v>1</v>
      </c>
      <c r="H7440" t="s">
        <v>18</v>
      </c>
      <c r="I7440" t="s">
        <v>9</v>
      </c>
    </row>
    <row r="7441" spans="1:9">
      <c r="A7441">
        <v>7440</v>
      </c>
      <c r="B7441">
        <v>902</v>
      </c>
      <c r="C7441">
        <v>2</v>
      </c>
      <c r="D7441">
        <v>105</v>
      </c>
      <c r="E7441" t="s">
        <v>5</v>
      </c>
      <c r="F7441">
        <v>35</v>
      </c>
      <c r="G7441" t="s">
        <v>1</v>
      </c>
      <c r="H7441" t="s">
        <v>18</v>
      </c>
      <c r="I7441" t="s">
        <v>9</v>
      </c>
    </row>
    <row r="7442" spans="1:9">
      <c r="A7442">
        <v>7441</v>
      </c>
      <c r="B7442">
        <v>1712</v>
      </c>
      <c r="C7442">
        <v>2</v>
      </c>
      <c r="D7442">
        <v>95</v>
      </c>
      <c r="E7442" t="s">
        <v>5</v>
      </c>
      <c r="F7442">
        <v>26</v>
      </c>
      <c r="G7442" t="s">
        <v>1</v>
      </c>
      <c r="H7442" t="s">
        <v>17</v>
      </c>
      <c r="I7442" t="s">
        <v>9</v>
      </c>
    </row>
    <row r="7443" spans="1:9">
      <c r="A7443">
        <v>7442</v>
      </c>
      <c r="B7443">
        <v>2058</v>
      </c>
      <c r="C7443">
        <v>2</v>
      </c>
      <c r="D7443">
        <v>229</v>
      </c>
      <c r="E7443" t="s">
        <v>5</v>
      </c>
      <c r="F7443">
        <v>30</v>
      </c>
      <c r="G7443" t="s">
        <v>1</v>
      </c>
      <c r="H7443" t="s">
        <v>18</v>
      </c>
      <c r="I7443" t="s">
        <v>9</v>
      </c>
    </row>
    <row r="7444" spans="1:9">
      <c r="A7444">
        <v>7443</v>
      </c>
      <c r="B7444">
        <v>743</v>
      </c>
      <c r="C7444">
        <v>6</v>
      </c>
      <c r="D7444">
        <v>40</v>
      </c>
      <c r="E7444" t="s">
        <v>6</v>
      </c>
      <c r="F7444">
        <v>33</v>
      </c>
      <c r="G7444" t="s">
        <v>2</v>
      </c>
      <c r="H7444" t="s">
        <v>18</v>
      </c>
      <c r="I7444" t="s">
        <v>21</v>
      </c>
    </row>
    <row r="7445" spans="1:9">
      <c r="A7445">
        <v>7444</v>
      </c>
      <c r="B7445">
        <v>1594</v>
      </c>
      <c r="C7445">
        <v>2</v>
      </c>
      <c r="D7445">
        <v>189</v>
      </c>
      <c r="E7445" t="s">
        <v>5</v>
      </c>
      <c r="F7445">
        <v>34</v>
      </c>
      <c r="G7445" t="s">
        <v>1</v>
      </c>
      <c r="H7445" t="s">
        <v>18</v>
      </c>
      <c r="I7445" t="s">
        <v>9</v>
      </c>
    </row>
    <row r="7446" spans="1:9">
      <c r="A7446">
        <v>7445</v>
      </c>
      <c r="B7446">
        <v>1522</v>
      </c>
      <c r="C7446">
        <v>9</v>
      </c>
      <c r="D7446">
        <v>280</v>
      </c>
      <c r="E7446" t="s">
        <v>6</v>
      </c>
      <c r="F7446">
        <v>26</v>
      </c>
      <c r="G7446" t="s">
        <v>2</v>
      </c>
      <c r="H7446" t="s">
        <v>18</v>
      </c>
      <c r="I7446" t="s">
        <v>24</v>
      </c>
    </row>
    <row r="7447" spans="1:9">
      <c r="A7447">
        <v>7446</v>
      </c>
      <c r="B7447">
        <v>698</v>
      </c>
      <c r="C7447">
        <v>2</v>
      </c>
      <c r="D7447">
        <v>90</v>
      </c>
      <c r="E7447" t="s">
        <v>5</v>
      </c>
      <c r="F7447">
        <v>24</v>
      </c>
      <c r="G7447" t="s">
        <v>1</v>
      </c>
      <c r="H7447" t="s">
        <v>18</v>
      </c>
      <c r="I7447" t="s">
        <v>9</v>
      </c>
    </row>
    <row r="7448" spans="1:9">
      <c r="A7448">
        <v>7447</v>
      </c>
      <c r="B7448">
        <v>1082</v>
      </c>
      <c r="C7448">
        <v>3</v>
      </c>
      <c r="D7448">
        <v>191</v>
      </c>
      <c r="E7448" t="s">
        <v>6</v>
      </c>
      <c r="F7448">
        <v>24</v>
      </c>
      <c r="G7448" t="s">
        <v>1</v>
      </c>
      <c r="H7448" t="s">
        <v>18</v>
      </c>
      <c r="I7448" t="s">
        <v>10</v>
      </c>
    </row>
    <row r="7449" spans="1:9">
      <c r="A7449">
        <v>7448</v>
      </c>
      <c r="B7449">
        <v>941</v>
      </c>
      <c r="C7449">
        <v>4</v>
      </c>
      <c r="D7449">
        <v>149</v>
      </c>
      <c r="E7449" t="s">
        <v>5</v>
      </c>
      <c r="F7449">
        <v>27</v>
      </c>
      <c r="G7449" t="s">
        <v>1</v>
      </c>
      <c r="H7449" t="s">
        <v>18</v>
      </c>
      <c r="I7449" t="s">
        <v>11</v>
      </c>
    </row>
    <row r="7450" spans="1:9">
      <c r="A7450">
        <v>7449</v>
      </c>
      <c r="B7450">
        <v>1697</v>
      </c>
      <c r="C7450">
        <v>4</v>
      </c>
      <c r="D7450">
        <v>132</v>
      </c>
      <c r="E7450" t="s">
        <v>5</v>
      </c>
      <c r="F7450">
        <v>30</v>
      </c>
      <c r="G7450" t="s">
        <v>1</v>
      </c>
      <c r="H7450" t="s">
        <v>18</v>
      </c>
      <c r="I7450" t="s">
        <v>11</v>
      </c>
    </row>
    <row r="7451" spans="1:9">
      <c r="A7451">
        <v>7450</v>
      </c>
      <c r="B7451">
        <v>830</v>
      </c>
      <c r="C7451">
        <v>4</v>
      </c>
      <c r="D7451">
        <v>171</v>
      </c>
      <c r="E7451" t="s">
        <v>6</v>
      </c>
      <c r="F7451">
        <v>34</v>
      </c>
      <c r="G7451" t="s">
        <v>1</v>
      </c>
      <c r="H7451" t="s">
        <v>17</v>
      </c>
      <c r="I7451" t="s">
        <v>11</v>
      </c>
    </row>
    <row r="7452" spans="1:9">
      <c r="A7452">
        <v>7451</v>
      </c>
      <c r="B7452">
        <v>456</v>
      </c>
      <c r="C7452">
        <v>7</v>
      </c>
      <c r="D7452">
        <v>40</v>
      </c>
      <c r="E7452" t="s">
        <v>5</v>
      </c>
      <c r="F7452">
        <v>32</v>
      </c>
      <c r="G7452" t="s">
        <v>2</v>
      </c>
      <c r="H7452" t="s">
        <v>18</v>
      </c>
      <c r="I7452" t="s">
        <v>22</v>
      </c>
    </row>
    <row r="7453" spans="1:9">
      <c r="A7453">
        <v>7452</v>
      </c>
      <c r="B7453">
        <v>203</v>
      </c>
      <c r="C7453">
        <v>3</v>
      </c>
      <c r="D7453">
        <v>188</v>
      </c>
      <c r="E7453" t="s">
        <v>5</v>
      </c>
      <c r="F7453">
        <v>29</v>
      </c>
      <c r="G7453" t="s">
        <v>1</v>
      </c>
      <c r="H7453" t="s">
        <v>17</v>
      </c>
      <c r="I7453" t="s">
        <v>10</v>
      </c>
    </row>
    <row r="7454" spans="1:9">
      <c r="A7454">
        <v>7453</v>
      </c>
      <c r="B7454">
        <v>4</v>
      </c>
      <c r="C7454">
        <v>5</v>
      </c>
      <c r="D7454">
        <v>190</v>
      </c>
      <c r="E7454" t="s">
        <v>6</v>
      </c>
      <c r="F7454">
        <v>19</v>
      </c>
      <c r="G7454" t="s">
        <v>1</v>
      </c>
      <c r="H7454" t="s">
        <v>18</v>
      </c>
      <c r="I7454" t="s">
        <v>12</v>
      </c>
    </row>
    <row r="7455" spans="1:9">
      <c r="A7455">
        <v>7454</v>
      </c>
      <c r="B7455">
        <v>768</v>
      </c>
      <c r="C7455">
        <v>2</v>
      </c>
      <c r="D7455">
        <v>183</v>
      </c>
      <c r="E7455" t="s">
        <v>6</v>
      </c>
      <c r="F7455">
        <v>34</v>
      </c>
      <c r="G7455" t="s">
        <v>1</v>
      </c>
      <c r="H7455" t="s">
        <v>18</v>
      </c>
      <c r="I7455" t="s">
        <v>9</v>
      </c>
    </row>
    <row r="7456" spans="1:9">
      <c r="A7456">
        <v>7455</v>
      </c>
      <c r="B7456">
        <v>1454</v>
      </c>
      <c r="C7456">
        <v>6</v>
      </c>
      <c r="D7456">
        <v>90</v>
      </c>
      <c r="E7456" t="s">
        <v>6</v>
      </c>
      <c r="F7456">
        <v>30</v>
      </c>
      <c r="G7456" t="s">
        <v>2</v>
      </c>
      <c r="H7456" t="s">
        <v>18</v>
      </c>
      <c r="I7456" t="s">
        <v>21</v>
      </c>
    </row>
    <row r="7457" spans="1:9">
      <c r="A7457">
        <v>7456</v>
      </c>
      <c r="B7457">
        <v>1843</v>
      </c>
      <c r="C7457">
        <v>2</v>
      </c>
      <c r="D7457">
        <v>215</v>
      </c>
      <c r="E7457" t="s">
        <v>6</v>
      </c>
      <c r="F7457">
        <v>26</v>
      </c>
      <c r="G7457" t="s">
        <v>1</v>
      </c>
      <c r="H7457" t="s">
        <v>17</v>
      </c>
      <c r="I7457" t="s">
        <v>9</v>
      </c>
    </row>
    <row r="7458" spans="1:9">
      <c r="A7458">
        <v>7457</v>
      </c>
      <c r="B7458">
        <v>814</v>
      </c>
      <c r="C7458">
        <v>1</v>
      </c>
      <c r="D7458">
        <v>156</v>
      </c>
      <c r="E7458" t="s">
        <v>6</v>
      </c>
      <c r="F7458">
        <v>40</v>
      </c>
      <c r="G7458" t="s">
        <v>1</v>
      </c>
      <c r="H7458" t="s">
        <v>17</v>
      </c>
      <c r="I7458" t="s">
        <v>8</v>
      </c>
    </row>
    <row r="7459" spans="1:9">
      <c r="A7459">
        <v>7458</v>
      </c>
      <c r="B7459">
        <v>2122</v>
      </c>
      <c r="C7459">
        <v>3</v>
      </c>
      <c r="D7459">
        <v>160</v>
      </c>
      <c r="E7459" t="s">
        <v>5</v>
      </c>
      <c r="F7459">
        <v>31</v>
      </c>
      <c r="G7459" t="s">
        <v>1</v>
      </c>
      <c r="H7459" t="s">
        <v>18</v>
      </c>
      <c r="I7459" t="s">
        <v>10</v>
      </c>
    </row>
    <row r="7460" spans="1:9">
      <c r="A7460">
        <v>7459</v>
      </c>
      <c r="B7460">
        <v>908</v>
      </c>
      <c r="C7460">
        <v>7</v>
      </c>
      <c r="D7460">
        <v>40</v>
      </c>
      <c r="E7460" t="s">
        <v>5</v>
      </c>
      <c r="F7460">
        <v>43</v>
      </c>
      <c r="G7460" t="s">
        <v>2</v>
      </c>
      <c r="H7460" t="s">
        <v>18</v>
      </c>
      <c r="I7460" t="s">
        <v>22</v>
      </c>
    </row>
    <row r="7461" spans="1:9">
      <c r="A7461">
        <v>7460</v>
      </c>
      <c r="B7461">
        <v>2000</v>
      </c>
      <c r="C7461">
        <v>4</v>
      </c>
      <c r="D7461">
        <v>123</v>
      </c>
      <c r="E7461" t="s">
        <v>5</v>
      </c>
      <c r="F7461">
        <v>24</v>
      </c>
      <c r="G7461" t="s">
        <v>1</v>
      </c>
      <c r="H7461" t="s">
        <v>18</v>
      </c>
      <c r="I7461" t="s">
        <v>11</v>
      </c>
    </row>
    <row r="7462" spans="1:9">
      <c r="A7462">
        <v>7461</v>
      </c>
      <c r="B7462">
        <v>1579</v>
      </c>
      <c r="C7462">
        <v>3</v>
      </c>
      <c r="D7462">
        <v>159</v>
      </c>
      <c r="E7462" t="s">
        <v>6</v>
      </c>
      <c r="F7462">
        <v>24</v>
      </c>
      <c r="G7462" t="s">
        <v>1</v>
      </c>
      <c r="H7462" t="s">
        <v>18</v>
      </c>
      <c r="I7462" t="s">
        <v>10</v>
      </c>
    </row>
    <row r="7463" spans="1:9">
      <c r="A7463">
        <v>7462</v>
      </c>
      <c r="B7463">
        <v>804</v>
      </c>
      <c r="C7463">
        <v>2</v>
      </c>
      <c r="D7463">
        <v>122</v>
      </c>
      <c r="E7463" t="s">
        <v>5</v>
      </c>
      <c r="F7463">
        <v>35</v>
      </c>
      <c r="G7463" t="s">
        <v>1</v>
      </c>
      <c r="H7463" t="s">
        <v>17</v>
      </c>
      <c r="I7463" t="s">
        <v>9</v>
      </c>
    </row>
    <row r="7464" spans="1:9">
      <c r="A7464">
        <v>7463</v>
      </c>
      <c r="B7464">
        <v>263</v>
      </c>
      <c r="C7464">
        <v>2</v>
      </c>
      <c r="D7464">
        <v>126</v>
      </c>
      <c r="E7464" t="s">
        <v>5</v>
      </c>
      <c r="F7464">
        <v>26</v>
      </c>
      <c r="G7464" t="s">
        <v>1</v>
      </c>
      <c r="H7464" t="s">
        <v>18</v>
      </c>
      <c r="I7464" t="s">
        <v>9</v>
      </c>
    </row>
    <row r="7465" spans="1:9">
      <c r="A7465">
        <v>7464</v>
      </c>
      <c r="B7465">
        <v>770</v>
      </c>
      <c r="C7465">
        <v>5</v>
      </c>
      <c r="D7465">
        <v>168</v>
      </c>
      <c r="E7465" t="s">
        <v>6</v>
      </c>
      <c r="F7465">
        <v>19</v>
      </c>
      <c r="G7465" t="s">
        <v>1</v>
      </c>
      <c r="H7465" t="s">
        <v>17</v>
      </c>
      <c r="I7465" t="s">
        <v>12</v>
      </c>
    </row>
    <row r="7466" spans="1:9">
      <c r="A7466">
        <v>7465</v>
      </c>
      <c r="B7466">
        <v>1192</v>
      </c>
      <c r="C7466">
        <v>4</v>
      </c>
      <c r="D7466">
        <v>231</v>
      </c>
      <c r="E7466" t="s">
        <v>6</v>
      </c>
      <c r="F7466">
        <v>28</v>
      </c>
      <c r="G7466" t="s">
        <v>1</v>
      </c>
      <c r="H7466" t="s">
        <v>17</v>
      </c>
      <c r="I7466" t="s">
        <v>11</v>
      </c>
    </row>
    <row r="7467" spans="1:9">
      <c r="A7467">
        <v>7466</v>
      </c>
      <c r="B7467">
        <v>1744</v>
      </c>
      <c r="C7467">
        <v>6</v>
      </c>
      <c r="D7467">
        <v>40</v>
      </c>
      <c r="E7467" t="s">
        <v>6</v>
      </c>
      <c r="F7467">
        <v>25</v>
      </c>
      <c r="G7467" t="s">
        <v>2</v>
      </c>
      <c r="H7467" t="s">
        <v>18</v>
      </c>
      <c r="I7467" t="s">
        <v>21</v>
      </c>
    </row>
    <row r="7468" spans="1:9">
      <c r="A7468">
        <v>7467</v>
      </c>
      <c r="B7468">
        <v>881</v>
      </c>
      <c r="C7468">
        <v>7</v>
      </c>
      <c r="D7468">
        <v>162</v>
      </c>
      <c r="E7468" t="s">
        <v>5</v>
      </c>
      <c r="F7468">
        <v>28</v>
      </c>
      <c r="G7468" t="s">
        <v>2</v>
      </c>
      <c r="H7468" t="s">
        <v>17</v>
      </c>
      <c r="I7468" t="s">
        <v>22</v>
      </c>
    </row>
    <row r="7469" spans="1:9">
      <c r="A7469">
        <v>7468</v>
      </c>
      <c r="B7469">
        <v>1564</v>
      </c>
      <c r="C7469">
        <v>8</v>
      </c>
      <c r="D7469">
        <v>90</v>
      </c>
      <c r="E7469" t="s">
        <v>6</v>
      </c>
      <c r="F7469">
        <v>22</v>
      </c>
      <c r="G7469" t="s">
        <v>2</v>
      </c>
      <c r="H7469" t="s">
        <v>18</v>
      </c>
      <c r="I7469" t="s">
        <v>23</v>
      </c>
    </row>
    <row r="7470" spans="1:9">
      <c r="A7470">
        <v>7469</v>
      </c>
      <c r="B7470">
        <v>199</v>
      </c>
      <c r="C7470">
        <v>5</v>
      </c>
      <c r="D7470">
        <v>140</v>
      </c>
      <c r="E7470" t="s">
        <v>6</v>
      </c>
      <c r="F7470">
        <v>31</v>
      </c>
      <c r="G7470" t="s">
        <v>1</v>
      </c>
      <c r="H7470" t="s">
        <v>18</v>
      </c>
      <c r="I7470" t="s">
        <v>12</v>
      </c>
    </row>
    <row r="7471" spans="1:9">
      <c r="A7471">
        <v>7470</v>
      </c>
      <c r="B7471">
        <v>622</v>
      </c>
      <c r="C7471">
        <v>1</v>
      </c>
      <c r="D7471">
        <v>167</v>
      </c>
      <c r="E7471" t="s">
        <v>5</v>
      </c>
      <c r="F7471">
        <v>21</v>
      </c>
      <c r="G7471" t="s">
        <v>1</v>
      </c>
      <c r="H7471" t="s">
        <v>18</v>
      </c>
      <c r="I7471" t="s">
        <v>8</v>
      </c>
    </row>
    <row r="7472" spans="1:9">
      <c r="A7472">
        <v>7471</v>
      </c>
      <c r="B7472">
        <v>2033</v>
      </c>
      <c r="C7472">
        <v>7</v>
      </c>
      <c r="D7472">
        <v>40</v>
      </c>
      <c r="E7472" t="s">
        <v>6</v>
      </c>
      <c r="F7472">
        <v>23</v>
      </c>
      <c r="G7472" t="s">
        <v>2</v>
      </c>
      <c r="H7472" t="s">
        <v>18</v>
      </c>
      <c r="I7472" t="s">
        <v>22</v>
      </c>
    </row>
    <row r="7473" spans="1:9">
      <c r="A7473">
        <v>7472</v>
      </c>
      <c r="B7473">
        <v>1330</v>
      </c>
      <c r="C7473">
        <v>6</v>
      </c>
      <c r="D7473">
        <v>90</v>
      </c>
      <c r="E7473" t="s">
        <v>5</v>
      </c>
      <c r="F7473">
        <v>18</v>
      </c>
      <c r="G7473" t="s">
        <v>2</v>
      </c>
      <c r="H7473" t="s">
        <v>18</v>
      </c>
      <c r="I7473" t="s">
        <v>21</v>
      </c>
    </row>
    <row r="7474" spans="1:9">
      <c r="A7474">
        <v>7473</v>
      </c>
      <c r="B7474">
        <v>730</v>
      </c>
      <c r="C7474">
        <v>2</v>
      </c>
      <c r="D7474">
        <v>90</v>
      </c>
      <c r="E7474" t="s">
        <v>5</v>
      </c>
      <c r="F7474">
        <v>36</v>
      </c>
      <c r="G7474" t="s">
        <v>1</v>
      </c>
      <c r="H7474" t="s">
        <v>18</v>
      </c>
      <c r="I7474" t="s">
        <v>9</v>
      </c>
    </row>
    <row r="7475" spans="1:9">
      <c r="A7475">
        <v>7474</v>
      </c>
      <c r="B7475">
        <v>726</v>
      </c>
      <c r="C7475">
        <v>4</v>
      </c>
      <c r="D7475">
        <v>218</v>
      </c>
      <c r="E7475" t="s">
        <v>5</v>
      </c>
      <c r="F7475">
        <v>22</v>
      </c>
      <c r="G7475" t="s">
        <v>1</v>
      </c>
      <c r="H7475" t="s">
        <v>18</v>
      </c>
      <c r="I7475" t="s">
        <v>11</v>
      </c>
    </row>
    <row r="7476" spans="1:9">
      <c r="A7476">
        <v>7475</v>
      </c>
      <c r="B7476">
        <v>1006</v>
      </c>
      <c r="C7476">
        <v>5</v>
      </c>
      <c r="D7476">
        <v>116</v>
      </c>
      <c r="E7476" t="s">
        <v>5</v>
      </c>
      <c r="F7476">
        <v>19</v>
      </c>
      <c r="G7476" t="s">
        <v>1</v>
      </c>
      <c r="H7476" t="s">
        <v>18</v>
      </c>
      <c r="I7476" t="s">
        <v>12</v>
      </c>
    </row>
    <row r="7477" spans="1:9">
      <c r="A7477">
        <v>7476</v>
      </c>
      <c r="B7477">
        <v>1751</v>
      </c>
      <c r="C7477">
        <v>8</v>
      </c>
      <c r="D7477">
        <v>40</v>
      </c>
      <c r="E7477" t="s">
        <v>6</v>
      </c>
      <c r="F7477">
        <v>34</v>
      </c>
      <c r="G7477" t="s">
        <v>2</v>
      </c>
      <c r="H7477" t="s">
        <v>18</v>
      </c>
      <c r="I7477" t="s">
        <v>23</v>
      </c>
    </row>
    <row r="7478" spans="1:9">
      <c r="A7478">
        <v>7477</v>
      </c>
      <c r="B7478">
        <v>230</v>
      </c>
      <c r="C7478">
        <v>9</v>
      </c>
      <c r="D7478">
        <v>268</v>
      </c>
      <c r="E7478" t="s">
        <v>6</v>
      </c>
      <c r="F7478">
        <v>26</v>
      </c>
      <c r="G7478" t="s">
        <v>2</v>
      </c>
      <c r="H7478" t="s">
        <v>17</v>
      </c>
      <c r="I7478" t="s">
        <v>24</v>
      </c>
    </row>
    <row r="7479" spans="1:9">
      <c r="A7479">
        <v>7478</v>
      </c>
      <c r="B7479">
        <v>1494</v>
      </c>
      <c r="C7479">
        <v>1</v>
      </c>
      <c r="D7479">
        <v>131</v>
      </c>
      <c r="E7479" t="s">
        <v>5</v>
      </c>
      <c r="F7479">
        <v>21</v>
      </c>
      <c r="G7479" t="s">
        <v>1</v>
      </c>
      <c r="H7479" t="s">
        <v>18</v>
      </c>
      <c r="I7479" t="s">
        <v>8</v>
      </c>
    </row>
    <row r="7480" spans="1:9">
      <c r="A7480">
        <v>7479</v>
      </c>
      <c r="B7480">
        <v>790</v>
      </c>
      <c r="C7480">
        <v>2</v>
      </c>
      <c r="D7480">
        <v>100</v>
      </c>
      <c r="E7480" t="s">
        <v>6</v>
      </c>
      <c r="F7480">
        <v>30</v>
      </c>
      <c r="G7480" t="s">
        <v>1</v>
      </c>
      <c r="H7480" t="s">
        <v>18</v>
      </c>
      <c r="I7480" t="s">
        <v>9</v>
      </c>
    </row>
    <row r="7481" spans="1:9">
      <c r="A7481">
        <v>7480</v>
      </c>
      <c r="B7481">
        <v>842</v>
      </c>
      <c r="C7481">
        <v>2</v>
      </c>
      <c r="D7481">
        <v>139</v>
      </c>
      <c r="E7481" t="s">
        <v>5</v>
      </c>
      <c r="F7481">
        <v>34</v>
      </c>
      <c r="G7481" t="s">
        <v>1</v>
      </c>
      <c r="H7481" t="s">
        <v>17</v>
      </c>
      <c r="I7481" t="s">
        <v>9</v>
      </c>
    </row>
    <row r="7482" spans="1:9">
      <c r="A7482">
        <v>7481</v>
      </c>
      <c r="B7482">
        <v>1178</v>
      </c>
      <c r="C7482">
        <v>7</v>
      </c>
      <c r="D7482">
        <v>195</v>
      </c>
      <c r="E7482" t="s">
        <v>5</v>
      </c>
      <c r="F7482">
        <v>25</v>
      </c>
      <c r="G7482" t="s">
        <v>2</v>
      </c>
      <c r="H7482" t="s">
        <v>18</v>
      </c>
      <c r="I7482" t="s">
        <v>22</v>
      </c>
    </row>
    <row r="7483" spans="1:9">
      <c r="A7483">
        <v>7482</v>
      </c>
      <c r="B7483">
        <v>3</v>
      </c>
      <c r="C7483">
        <v>7</v>
      </c>
      <c r="D7483">
        <v>40</v>
      </c>
      <c r="E7483" t="s">
        <v>6</v>
      </c>
      <c r="F7483">
        <v>41</v>
      </c>
      <c r="G7483" t="s">
        <v>2</v>
      </c>
      <c r="H7483" t="s">
        <v>18</v>
      </c>
      <c r="I7483" t="s">
        <v>22</v>
      </c>
    </row>
    <row r="7484" spans="1:9">
      <c r="A7484">
        <v>7483</v>
      </c>
      <c r="B7484">
        <v>1986</v>
      </c>
      <c r="C7484">
        <v>8</v>
      </c>
      <c r="D7484">
        <v>264</v>
      </c>
      <c r="E7484" t="s">
        <v>5</v>
      </c>
      <c r="F7484">
        <v>31</v>
      </c>
      <c r="G7484" t="s">
        <v>2</v>
      </c>
      <c r="H7484" t="s">
        <v>17</v>
      </c>
      <c r="I7484" t="s">
        <v>23</v>
      </c>
    </row>
    <row r="7485" spans="1:9">
      <c r="A7485">
        <v>7484</v>
      </c>
      <c r="B7485">
        <v>1245</v>
      </c>
      <c r="C7485">
        <v>8</v>
      </c>
      <c r="D7485">
        <v>40</v>
      </c>
      <c r="E7485" t="s">
        <v>5</v>
      </c>
      <c r="F7485">
        <v>31</v>
      </c>
      <c r="G7485" t="s">
        <v>2</v>
      </c>
      <c r="H7485" t="s">
        <v>18</v>
      </c>
      <c r="I7485" t="s">
        <v>23</v>
      </c>
    </row>
    <row r="7486" spans="1:9">
      <c r="A7486">
        <v>7485</v>
      </c>
      <c r="B7486">
        <v>1756</v>
      </c>
      <c r="C7486">
        <v>1</v>
      </c>
      <c r="D7486">
        <v>90</v>
      </c>
      <c r="E7486" t="s">
        <v>5</v>
      </c>
      <c r="F7486">
        <v>28</v>
      </c>
      <c r="G7486" t="s">
        <v>1</v>
      </c>
      <c r="H7486" t="s">
        <v>18</v>
      </c>
      <c r="I7486" t="s">
        <v>8</v>
      </c>
    </row>
    <row r="7487" spans="1:9">
      <c r="A7487">
        <v>7486</v>
      </c>
      <c r="B7487">
        <v>1723</v>
      </c>
      <c r="C7487">
        <v>8</v>
      </c>
      <c r="D7487">
        <v>372</v>
      </c>
      <c r="E7487" t="s">
        <v>6</v>
      </c>
      <c r="F7487">
        <v>21</v>
      </c>
      <c r="G7487" t="s">
        <v>2</v>
      </c>
      <c r="H7487" t="s">
        <v>17</v>
      </c>
      <c r="I7487" t="s">
        <v>23</v>
      </c>
    </row>
    <row r="7488" spans="1:9">
      <c r="A7488">
        <v>7487</v>
      </c>
      <c r="B7488">
        <v>1594</v>
      </c>
      <c r="C7488">
        <v>4</v>
      </c>
      <c r="D7488">
        <v>246</v>
      </c>
      <c r="E7488" t="s">
        <v>5</v>
      </c>
      <c r="F7488">
        <v>34</v>
      </c>
      <c r="G7488" t="s">
        <v>1</v>
      </c>
      <c r="H7488" t="s">
        <v>17</v>
      </c>
      <c r="I7488" t="s">
        <v>11</v>
      </c>
    </row>
    <row r="7489" spans="1:9">
      <c r="A7489">
        <v>7488</v>
      </c>
      <c r="B7489">
        <v>804</v>
      </c>
      <c r="C7489">
        <v>7</v>
      </c>
      <c r="D7489">
        <v>90</v>
      </c>
      <c r="E7489" t="s">
        <v>5</v>
      </c>
      <c r="F7489">
        <v>35</v>
      </c>
      <c r="G7489" t="s">
        <v>2</v>
      </c>
      <c r="H7489" t="s">
        <v>18</v>
      </c>
      <c r="I7489" t="s">
        <v>22</v>
      </c>
    </row>
    <row r="7490" spans="1:9">
      <c r="A7490">
        <v>7489</v>
      </c>
      <c r="B7490">
        <v>1447</v>
      </c>
      <c r="C7490">
        <v>3</v>
      </c>
      <c r="D7490">
        <v>145</v>
      </c>
      <c r="E7490" t="s">
        <v>5</v>
      </c>
      <c r="F7490">
        <v>22</v>
      </c>
      <c r="G7490" t="s">
        <v>1</v>
      </c>
      <c r="H7490" t="s">
        <v>17</v>
      </c>
      <c r="I7490" t="s">
        <v>10</v>
      </c>
    </row>
    <row r="7491" spans="1:9">
      <c r="A7491">
        <v>7490</v>
      </c>
      <c r="B7491">
        <v>1742</v>
      </c>
      <c r="C7491">
        <v>1</v>
      </c>
      <c r="D7491">
        <v>90</v>
      </c>
      <c r="E7491" t="s">
        <v>6</v>
      </c>
      <c r="F7491">
        <v>30</v>
      </c>
      <c r="G7491" t="s">
        <v>1</v>
      </c>
      <c r="H7491" t="s">
        <v>18</v>
      </c>
      <c r="I7491" t="s">
        <v>8</v>
      </c>
    </row>
    <row r="7492" spans="1:9">
      <c r="A7492">
        <v>7491</v>
      </c>
      <c r="B7492">
        <v>210</v>
      </c>
      <c r="C7492">
        <v>1</v>
      </c>
      <c r="D7492">
        <v>90</v>
      </c>
      <c r="E7492" t="s">
        <v>5</v>
      </c>
      <c r="F7492">
        <v>31</v>
      </c>
      <c r="G7492" t="s">
        <v>1</v>
      </c>
      <c r="H7492" t="s">
        <v>18</v>
      </c>
      <c r="I7492" t="s">
        <v>8</v>
      </c>
    </row>
    <row r="7493" spans="1:9">
      <c r="A7493">
        <v>7492</v>
      </c>
      <c r="B7493">
        <v>1869</v>
      </c>
      <c r="C7493">
        <v>4</v>
      </c>
      <c r="D7493">
        <v>166</v>
      </c>
      <c r="E7493" t="s">
        <v>6</v>
      </c>
      <c r="F7493">
        <v>33</v>
      </c>
      <c r="G7493" t="s">
        <v>1</v>
      </c>
      <c r="H7493" t="s">
        <v>17</v>
      </c>
      <c r="I7493" t="s">
        <v>11</v>
      </c>
    </row>
    <row r="7494" spans="1:9">
      <c r="A7494">
        <v>7493</v>
      </c>
      <c r="B7494">
        <v>50</v>
      </c>
      <c r="C7494">
        <v>8</v>
      </c>
      <c r="D7494">
        <v>232</v>
      </c>
      <c r="E7494" t="s">
        <v>5</v>
      </c>
      <c r="F7494">
        <v>34</v>
      </c>
      <c r="G7494" t="s">
        <v>2</v>
      </c>
      <c r="H7494" t="s">
        <v>18</v>
      </c>
      <c r="I7494" t="s">
        <v>23</v>
      </c>
    </row>
    <row r="7495" spans="1:9">
      <c r="A7495">
        <v>7494</v>
      </c>
      <c r="B7495">
        <v>392</v>
      </c>
      <c r="C7495">
        <v>3</v>
      </c>
      <c r="D7495">
        <v>157</v>
      </c>
      <c r="E7495" t="s">
        <v>6</v>
      </c>
      <c r="F7495">
        <v>31</v>
      </c>
      <c r="G7495" t="s">
        <v>1</v>
      </c>
      <c r="H7495" t="s">
        <v>18</v>
      </c>
      <c r="I7495" t="s">
        <v>10</v>
      </c>
    </row>
    <row r="7496" spans="1:9">
      <c r="A7496">
        <v>7495</v>
      </c>
      <c r="B7496">
        <v>978</v>
      </c>
      <c r="C7496">
        <v>1</v>
      </c>
      <c r="D7496">
        <v>131</v>
      </c>
      <c r="E7496" t="s">
        <v>5</v>
      </c>
      <c r="F7496">
        <v>34</v>
      </c>
      <c r="G7496" t="s">
        <v>1</v>
      </c>
      <c r="H7496" t="s">
        <v>18</v>
      </c>
      <c r="I7496" t="s">
        <v>8</v>
      </c>
    </row>
    <row r="7497" spans="1:9">
      <c r="A7497">
        <v>7496</v>
      </c>
      <c r="B7497">
        <v>1659</v>
      </c>
      <c r="C7497">
        <v>8</v>
      </c>
      <c r="D7497">
        <v>40</v>
      </c>
      <c r="E7497" t="s">
        <v>5</v>
      </c>
      <c r="F7497">
        <v>33</v>
      </c>
      <c r="G7497" t="s">
        <v>2</v>
      </c>
      <c r="H7497" t="s">
        <v>18</v>
      </c>
      <c r="I7497" t="s">
        <v>23</v>
      </c>
    </row>
    <row r="7498" spans="1:9">
      <c r="A7498">
        <v>7497</v>
      </c>
      <c r="B7498">
        <v>730</v>
      </c>
      <c r="C7498">
        <v>7</v>
      </c>
      <c r="D7498">
        <v>90</v>
      </c>
      <c r="E7498" t="s">
        <v>5</v>
      </c>
      <c r="F7498">
        <v>36</v>
      </c>
      <c r="G7498" t="s">
        <v>2</v>
      </c>
      <c r="H7498" t="s">
        <v>18</v>
      </c>
      <c r="I7498" t="s">
        <v>22</v>
      </c>
    </row>
    <row r="7499" spans="1:9">
      <c r="A7499">
        <v>7498</v>
      </c>
      <c r="B7499">
        <v>2051</v>
      </c>
      <c r="C7499">
        <v>5</v>
      </c>
      <c r="D7499">
        <v>131</v>
      </c>
      <c r="E7499" t="s">
        <v>5</v>
      </c>
      <c r="F7499">
        <v>26</v>
      </c>
      <c r="G7499" t="s">
        <v>1</v>
      </c>
      <c r="H7499" t="s">
        <v>18</v>
      </c>
      <c r="I7499" t="s">
        <v>12</v>
      </c>
    </row>
    <row r="7500" spans="1:9">
      <c r="A7500">
        <v>7499</v>
      </c>
      <c r="B7500">
        <v>1054</v>
      </c>
      <c r="C7500">
        <v>6</v>
      </c>
      <c r="D7500">
        <v>40</v>
      </c>
      <c r="E7500" t="s">
        <v>6</v>
      </c>
      <c r="F7500">
        <v>44</v>
      </c>
      <c r="G7500" t="s">
        <v>2</v>
      </c>
      <c r="H7500" t="s">
        <v>18</v>
      </c>
      <c r="I7500" t="s">
        <v>21</v>
      </c>
    </row>
    <row r="7501" spans="1:9">
      <c r="A7501">
        <v>7500</v>
      </c>
      <c r="B7501">
        <v>1643</v>
      </c>
      <c r="C7501">
        <v>2</v>
      </c>
      <c r="D7501">
        <v>148</v>
      </c>
      <c r="E7501" t="s">
        <v>5</v>
      </c>
      <c r="F7501">
        <v>38</v>
      </c>
      <c r="G7501" t="s">
        <v>1</v>
      </c>
      <c r="H7501" t="s">
        <v>17</v>
      </c>
      <c r="I7501" t="s">
        <v>9</v>
      </c>
    </row>
    <row r="7502" spans="1:9">
      <c r="A7502">
        <v>7501</v>
      </c>
      <c r="B7502">
        <v>1657</v>
      </c>
      <c r="C7502">
        <v>3</v>
      </c>
      <c r="D7502">
        <v>90</v>
      </c>
      <c r="E7502" t="s">
        <v>6</v>
      </c>
      <c r="F7502">
        <v>34</v>
      </c>
      <c r="G7502" t="s">
        <v>1</v>
      </c>
      <c r="H7502" t="s">
        <v>18</v>
      </c>
      <c r="I7502" t="s">
        <v>10</v>
      </c>
    </row>
    <row r="7503" spans="1:9">
      <c r="A7503">
        <v>7502</v>
      </c>
      <c r="B7503">
        <v>991</v>
      </c>
      <c r="C7503">
        <v>2</v>
      </c>
      <c r="D7503">
        <v>120</v>
      </c>
      <c r="E7503" t="s">
        <v>5</v>
      </c>
      <c r="F7503">
        <v>30</v>
      </c>
      <c r="G7503" t="s">
        <v>1</v>
      </c>
      <c r="H7503" t="s">
        <v>17</v>
      </c>
      <c r="I7503" t="s">
        <v>9</v>
      </c>
    </row>
    <row r="7504" spans="1:9">
      <c r="A7504">
        <v>7503</v>
      </c>
      <c r="B7504">
        <v>576</v>
      </c>
      <c r="C7504">
        <v>2</v>
      </c>
      <c r="D7504">
        <v>164</v>
      </c>
      <c r="E7504" t="s">
        <v>6</v>
      </c>
      <c r="F7504">
        <v>24</v>
      </c>
      <c r="G7504" t="s">
        <v>1</v>
      </c>
      <c r="H7504" t="s">
        <v>18</v>
      </c>
      <c r="I7504" t="s">
        <v>9</v>
      </c>
    </row>
    <row r="7505" spans="1:9">
      <c r="A7505">
        <v>7504</v>
      </c>
      <c r="B7505">
        <v>1474</v>
      </c>
      <c r="C7505">
        <v>6</v>
      </c>
      <c r="D7505">
        <v>301</v>
      </c>
      <c r="E7505" t="s">
        <v>5</v>
      </c>
      <c r="F7505">
        <v>31</v>
      </c>
      <c r="G7505" t="s">
        <v>2</v>
      </c>
      <c r="H7505" t="s">
        <v>17</v>
      </c>
      <c r="I7505" t="s">
        <v>21</v>
      </c>
    </row>
    <row r="7506" spans="1:9">
      <c r="A7506">
        <v>7505</v>
      </c>
      <c r="B7506">
        <v>1087</v>
      </c>
      <c r="C7506">
        <v>1</v>
      </c>
      <c r="D7506">
        <v>80</v>
      </c>
      <c r="E7506" t="s">
        <v>5</v>
      </c>
      <c r="F7506">
        <v>18</v>
      </c>
      <c r="G7506" t="s">
        <v>1</v>
      </c>
      <c r="H7506" t="s">
        <v>18</v>
      </c>
      <c r="I7506" t="s">
        <v>8</v>
      </c>
    </row>
    <row r="7507" spans="1:9">
      <c r="A7507">
        <v>7506</v>
      </c>
      <c r="B7507">
        <v>549</v>
      </c>
      <c r="C7507">
        <v>3</v>
      </c>
      <c r="D7507">
        <v>125</v>
      </c>
      <c r="E7507" t="s">
        <v>6</v>
      </c>
      <c r="F7507">
        <v>34</v>
      </c>
      <c r="G7507" t="s">
        <v>1</v>
      </c>
      <c r="H7507" t="s">
        <v>18</v>
      </c>
      <c r="I7507" t="s">
        <v>10</v>
      </c>
    </row>
    <row r="7508" spans="1:9">
      <c r="A7508">
        <v>7507</v>
      </c>
      <c r="B7508">
        <v>204</v>
      </c>
      <c r="C7508">
        <v>8</v>
      </c>
      <c r="D7508">
        <v>40</v>
      </c>
      <c r="E7508" t="s">
        <v>5</v>
      </c>
      <c r="F7508">
        <v>35</v>
      </c>
      <c r="G7508" t="s">
        <v>2</v>
      </c>
      <c r="H7508" t="s">
        <v>18</v>
      </c>
      <c r="I7508" t="s">
        <v>23</v>
      </c>
    </row>
    <row r="7509" spans="1:9">
      <c r="A7509">
        <v>7508</v>
      </c>
      <c r="B7509">
        <v>586</v>
      </c>
      <c r="C7509">
        <v>9</v>
      </c>
      <c r="D7509">
        <v>40</v>
      </c>
      <c r="E7509" t="s">
        <v>5</v>
      </c>
      <c r="F7509">
        <v>34</v>
      </c>
      <c r="G7509" t="s">
        <v>2</v>
      </c>
      <c r="H7509" t="s">
        <v>18</v>
      </c>
      <c r="I7509" t="s">
        <v>24</v>
      </c>
    </row>
    <row r="7510" spans="1:9">
      <c r="A7510">
        <v>7509</v>
      </c>
      <c r="B7510">
        <v>1791</v>
      </c>
      <c r="C7510">
        <v>1</v>
      </c>
      <c r="D7510">
        <v>101</v>
      </c>
      <c r="E7510" t="s">
        <v>5</v>
      </c>
      <c r="F7510">
        <v>32</v>
      </c>
      <c r="G7510" t="s">
        <v>1</v>
      </c>
      <c r="H7510" t="s">
        <v>18</v>
      </c>
      <c r="I7510" t="s">
        <v>8</v>
      </c>
    </row>
    <row r="7511" spans="1:9">
      <c r="A7511">
        <v>7510</v>
      </c>
      <c r="B7511">
        <v>487</v>
      </c>
      <c r="C7511">
        <v>1</v>
      </c>
      <c r="D7511">
        <v>90</v>
      </c>
      <c r="E7511" t="s">
        <v>5</v>
      </c>
      <c r="F7511">
        <v>22</v>
      </c>
      <c r="G7511" t="s">
        <v>1</v>
      </c>
      <c r="H7511" t="s">
        <v>18</v>
      </c>
      <c r="I7511" t="s">
        <v>8</v>
      </c>
    </row>
    <row r="7512" spans="1:9">
      <c r="A7512">
        <v>7511</v>
      </c>
      <c r="B7512">
        <v>464</v>
      </c>
      <c r="C7512">
        <v>4</v>
      </c>
      <c r="D7512">
        <v>242</v>
      </c>
      <c r="E7512" t="s">
        <v>6</v>
      </c>
      <c r="F7512">
        <v>25</v>
      </c>
      <c r="G7512" t="s">
        <v>1</v>
      </c>
      <c r="H7512" t="s">
        <v>17</v>
      </c>
      <c r="I7512" t="s">
        <v>11</v>
      </c>
    </row>
    <row r="7513" spans="1:9">
      <c r="A7513">
        <v>7512</v>
      </c>
      <c r="B7513">
        <v>404</v>
      </c>
      <c r="C7513">
        <v>9</v>
      </c>
      <c r="D7513">
        <v>40</v>
      </c>
      <c r="E7513" t="s">
        <v>6</v>
      </c>
      <c r="F7513">
        <v>24</v>
      </c>
      <c r="G7513" t="s">
        <v>2</v>
      </c>
      <c r="H7513" t="s">
        <v>18</v>
      </c>
      <c r="I7513" t="s">
        <v>24</v>
      </c>
    </row>
    <row r="7514" spans="1:9">
      <c r="A7514">
        <v>7513</v>
      </c>
      <c r="B7514">
        <v>893</v>
      </c>
      <c r="C7514">
        <v>7</v>
      </c>
      <c r="D7514">
        <v>40</v>
      </c>
      <c r="E7514" t="s">
        <v>6</v>
      </c>
      <c r="F7514">
        <v>23</v>
      </c>
      <c r="G7514" t="s">
        <v>2</v>
      </c>
      <c r="H7514" t="s">
        <v>18</v>
      </c>
      <c r="I7514" t="s">
        <v>22</v>
      </c>
    </row>
    <row r="7515" spans="1:9">
      <c r="A7515">
        <v>7514</v>
      </c>
      <c r="B7515">
        <v>729</v>
      </c>
      <c r="C7515">
        <v>1</v>
      </c>
      <c r="D7515">
        <v>121</v>
      </c>
      <c r="E7515" t="s">
        <v>5</v>
      </c>
      <c r="F7515">
        <v>28</v>
      </c>
      <c r="G7515" t="s">
        <v>1</v>
      </c>
      <c r="H7515" t="s">
        <v>18</v>
      </c>
      <c r="I7515" t="s">
        <v>8</v>
      </c>
    </row>
    <row r="7516" spans="1:9">
      <c r="A7516">
        <v>7515</v>
      </c>
      <c r="B7516">
        <v>1314</v>
      </c>
      <c r="C7516">
        <v>3</v>
      </c>
      <c r="D7516">
        <v>143</v>
      </c>
      <c r="E7516" t="s">
        <v>6</v>
      </c>
      <c r="F7516">
        <v>18</v>
      </c>
      <c r="G7516" t="s">
        <v>1</v>
      </c>
      <c r="H7516" t="s">
        <v>18</v>
      </c>
      <c r="I7516" t="s">
        <v>10</v>
      </c>
    </row>
    <row r="7517" spans="1:9">
      <c r="A7517">
        <v>7516</v>
      </c>
      <c r="B7517">
        <v>1558</v>
      </c>
      <c r="C7517">
        <v>9</v>
      </c>
      <c r="D7517">
        <v>40</v>
      </c>
      <c r="E7517" t="s">
        <v>5</v>
      </c>
      <c r="F7517">
        <v>27</v>
      </c>
      <c r="G7517" t="s">
        <v>2</v>
      </c>
      <c r="H7517" t="s">
        <v>18</v>
      </c>
      <c r="I7517" t="s">
        <v>24</v>
      </c>
    </row>
    <row r="7518" spans="1:9">
      <c r="A7518">
        <v>7517</v>
      </c>
      <c r="B7518">
        <v>2033</v>
      </c>
      <c r="C7518">
        <v>9</v>
      </c>
      <c r="D7518">
        <v>360</v>
      </c>
      <c r="E7518" t="s">
        <v>6</v>
      </c>
      <c r="F7518">
        <v>23</v>
      </c>
      <c r="G7518" t="s">
        <v>2</v>
      </c>
      <c r="H7518" t="s">
        <v>18</v>
      </c>
      <c r="I7518" t="s">
        <v>24</v>
      </c>
    </row>
    <row r="7519" spans="1:9">
      <c r="A7519">
        <v>7518</v>
      </c>
      <c r="B7519">
        <v>1629</v>
      </c>
      <c r="C7519">
        <v>4</v>
      </c>
      <c r="D7519">
        <v>128</v>
      </c>
      <c r="E7519" t="s">
        <v>5</v>
      </c>
      <c r="F7519">
        <v>23</v>
      </c>
      <c r="G7519" t="s">
        <v>1</v>
      </c>
      <c r="H7519" t="s">
        <v>17</v>
      </c>
      <c r="I7519" t="s">
        <v>11</v>
      </c>
    </row>
    <row r="7520" spans="1:9">
      <c r="A7520">
        <v>7519</v>
      </c>
      <c r="B7520">
        <v>879</v>
      </c>
      <c r="C7520">
        <v>5</v>
      </c>
      <c r="D7520">
        <v>90</v>
      </c>
      <c r="E7520" t="s">
        <v>5</v>
      </c>
      <c r="F7520">
        <v>45</v>
      </c>
      <c r="G7520" t="s">
        <v>1</v>
      </c>
      <c r="H7520" t="s">
        <v>18</v>
      </c>
      <c r="I7520" t="s">
        <v>12</v>
      </c>
    </row>
    <row r="7521" spans="1:9">
      <c r="A7521">
        <v>7520</v>
      </c>
      <c r="B7521">
        <v>1110</v>
      </c>
      <c r="C7521">
        <v>5</v>
      </c>
      <c r="D7521">
        <v>157</v>
      </c>
      <c r="E7521" t="s">
        <v>5</v>
      </c>
      <c r="F7521">
        <v>30</v>
      </c>
      <c r="G7521" t="s">
        <v>1</v>
      </c>
      <c r="H7521" t="s">
        <v>18</v>
      </c>
      <c r="I7521" t="s">
        <v>12</v>
      </c>
    </row>
    <row r="7522" spans="1:9">
      <c r="A7522">
        <v>7521</v>
      </c>
      <c r="B7522">
        <v>774</v>
      </c>
      <c r="C7522">
        <v>7</v>
      </c>
      <c r="D7522">
        <v>90</v>
      </c>
      <c r="E7522" t="s">
        <v>5</v>
      </c>
      <c r="F7522">
        <v>30</v>
      </c>
      <c r="G7522" t="s">
        <v>2</v>
      </c>
      <c r="H7522" t="s">
        <v>18</v>
      </c>
      <c r="I7522" t="s">
        <v>22</v>
      </c>
    </row>
    <row r="7523" spans="1:9">
      <c r="A7523">
        <v>7522</v>
      </c>
      <c r="B7523">
        <v>861</v>
      </c>
      <c r="C7523">
        <v>6</v>
      </c>
      <c r="D7523">
        <v>40</v>
      </c>
      <c r="E7523" t="s">
        <v>6</v>
      </c>
      <c r="F7523">
        <v>21</v>
      </c>
      <c r="G7523" t="s">
        <v>2</v>
      </c>
      <c r="H7523" t="s">
        <v>18</v>
      </c>
      <c r="I7523" t="s">
        <v>21</v>
      </c>
    </row>
    <row r="7524" spans="1:9">
      <c r="A7524">
        <v>7523</v>
      </c>
      <c r="B7524">
        <v>1859</v>
      </c>
      <c r="C7524">
        <v>2</v>
      </c>
      <c r="D7524">
        <v>90</v>
      </c>
      <c r="E7524" t="s">
        <v>5</v>
      </c>
      <c r="F7524">
        <v>25</v>
      </c>
      <c r="G7524" t="s">
        <v>1</v>
      </c>
      <c r="H7524" t="s">
        <v>18</v>
      </c>
      <c r="I7524" t="s">
        <v>9</v>
      </c>
    </row>
    <row r="7525" spans="1:9">
      <c r="A7525">
        <v>7524</v>
      </c>
      <c r="B7525">
        <v>1177</v>
      </c>
      <c r="C7525">
        <v>4</v>
      </c>
      <c r="D7525">
        <v>246</v>
      </c>
      <c r="E7525" t="s">
        <v>5</v>
      </c>
      <c r="F7525">
        <v>24</v>
      </c>
      <c r="G7525" t="s">
        <v>1</v>
      </c>
      <c r="H7525" t="s">
        <v>17</v>
      </c>
      <c r="I7525" t="s">
        <v>11</v>
      </c>
    </row>
    <row r="7526" spans="1:9">
      <c r="A7526">
        <v>7525</v>
      </c>
      <c r="B7526">
        <v>1075</v>
      </c>
      <c r="C7526">
        <v>6</v>
      </c>
      <c r="D7526">
        <v>90</v>
      </c>
      <c r="E7526" t="s">
        <v>5</v>
      </c>
      <c r="F7526">
        <v>24</v>
      </c>
      <c r="G7526" t="s">
        <v>2</v>
      </c>
      <c r="H7526" t="s">
        <v>18</v>
      </c>
      <c r="I7526" t="s">
        <v>21</v>
      </c>
    </row>
    <row r="7527" spans="1:9">
      <c r="A7527">
        <v>7526</v>
      </c>
      <c r="B7527">
        <v>967</v>
      </c>
      <c r="C7527">
        <v>8</v>
      </c>
      <c r="D7527">
        <v>90</v>
      </c>
      <c r="E7527" t="s">
        <v>5</v>
      </c>
      <c r="F7527">
        <v>35</v>
      </c>
      <c r="G7527" t="s">
        <v>2</v>
      </c>
      <c r="H7527" t="s">
        <v>18</v>
      </c>
      <c r="I7527" t="s">
        <v>23</v>
      </c>
    </row>
    <row r="7528" spans="1:9">
      <c r="A7528">
        <v>7527</v>
      </c>
      <c r="B7528">
        <v>948</v>
      </c>
      <c r="C7528">
        <v>5</v>
      </c>
      <c r="D7528">
        <v>235</v>
      </c>
      <c r="E7528" t="s">
        <v>5</v>
      </c>
      <c r="F7528">
        <v>35</v>
      </c>
      <c r="G7528" t="s">
        <v>1</v>
      </c>
      <c r="H7528" t="s">
        <v>17</v>
      </c>
      <c r="I7528" t="s">
        <v>12</v>
      </c>
    </row>
    <row r="7529" spans="1:9">
      <c r="A7529">
        <v>7528</v>
      </c>
      <c r="B7529">
        <v>2065</v>
      </c>
      <c r="C7529">
        <v>1</v>
      </c>
      <c r="D7529">
        <v>225</v>
      </c>
      <c r="E7529" t="s">
        <v>5</v>
      </c>
      <c r="F7529">
        <v>27</v>
      </c>
      <c r="G7529" t="s">
        <v>1</v>
      </c>
      <c r="H7529" t="s">
        <v>17</v>
      </c>
      <c r="I7529" t="s">
        <v>8</v>
      </c>
    </row>
    <row r="7530" spans="1:9">
      <c r="A7530">
        <v>7529</v>
      </c>
      <c r="B7530">
        <v>1128</v>
      </c>
      <c r="C7530">
        <v>7</v>
      </c>
      <c r="D7530">
        <v>40</v>
      </c>
      <c r="E7530" t="s">
        <v>6</v>
      </c>
      <c r="F7530">
        <v>30</v>
      </c>
      <c r="G7530" t="s">
        <v>2</v>
      </c>
      <c r="H7530" t="s">
        <v>18</v>
      </c>
      <c r="I7530" t="s">
        <v>22</v>
      </c>
    </row>
    <row r="7531" spans="1:9">
      <c r="A7531">
        <v>7530</v>
      </c>
      <c r="B7531">
        <v>1349</v>
      </c>
      <c r="C7531">
        <v>6</v>
      </c>
      <c r="D7531">
        <v>371</v>
      </c>
      <c r="E7531" t="s">
        <v>6</v>
      </c>
      <c r="F7531">
        <v>35</v>
      </c>
      <c r="G7531" t="s">
        <v>2</v>
      </c>
      <c r="H7531" t="s">
        <v>17</v>
      </c>
      <c r="I7531" t="s">
        <v>21</v>
      </c>
    </row>
    <row r="7532" spans="1:9">
      <c r="A7532">
        <v>7531</v>
      </c>
      <c r="B7532">
        <v>239</v>
      </c>
      <c r="C7532">
        <v>4</v>
      </c>
      <c r="D7532">
        <v>135</v>
      </c>
      <c r="E7532" t="s">
        <v>5</v>
      </c>
      <c r="F7532">
        <v>27</v>
      </c>
      <c r="G7532" t="s">
        <v>1</v>
      </c>
      <c r="H7532" t="s">
        <v>18</v>
      </c>
      <c r="I7532" t="s">
        <v>11</v>
      </c>
    </row>
    <row r="7533" spans="1:9">
      <c r="A7533">
        <v>7532</v>
      </c>
      <c r="B7533">
        <v>922</v>
      </c>
      <c r="C7533">
        <v>7</v>
      </c>
      <c r="D7533">
        <v>40</v>
      </c>
      <c r="E7533" t="s">
        <v>5</v>
      </c>
      <c r="F7533">
        <v>24</v>
      </c>
      <c r="G7533" t="s">
        <v>2</v>
      </c>
      <c r="H7533" t="s">
        <v>18</v>
      </c>
      <c r="I7533" t="s">
        <v>22</v>
      </c>
    </row>
    <row r="7534" spans="1:9">
      <c r="A7534">
        <v>7533</v>
      </c>
      <c r="B7534">
        <v>1196</v>
      </c>
      <c r="C7534">
        <v>6</v>
      </c>
      <c r="D7534">
        <v>90</v>
      </c>
      <c r="E7534" t="s">
        <v>5</v>
      </c>
      <c r="F7534">
        <v>41</v>
      </c>
      <c r="G7534" t="s">
        <v>2</v>
      </c>
      <c r="H7534" t="s">
        <v>18</v>
      </c>
      <c r="I7534" t="s">
        <v>21</v>
      </c>
    </row>
    <row r="7535" spans="1:9">
      <c r="A7535">
        <v>7534</v>
      </c>
      <c r="B7535">
        <v>1533</v>
      </c>
      <c r="C7535">
        <v>8</v>
      </c>
      <c r="D7535">
        <v>40</v>
      </c>
      <c r="E7535" t="s">
        <v>5</v>
      </c>
      <c r="F7535">
        <v>27</v>
      </c>
      <c r="G7535" t="s">
        <v>2</v>
      </c>
      <c r="H7535" t="s">
        <v>18</v>
      </c>
      <c r="I7535" t="s">
        <v>23</v>
      </c>
    </row>
    <row r="7536" spans="1:9">
      <c r="A7536">
        <v>7535</v>
      </c>
      <c r="B7536">
        <v>1659</v>
      </c>
      <c r="C7536">
        <v>2</v>
      </c>
      <c r="D7536">
        <v>134</v>
      </c>
      <c r="E7536" t="s">
        <v>5</v>
      </c>
      <c r="F7536">
        <v>33</v>
      </c>
      <c r="G7536" t="s">
        <v>1</v>
      </c>
      <c r="H7536" t="s">
        <v>18</v>
      </c>
      <c r="I7536" t="s">
        <v>9</v>
      </c>
    </row>
    <row r="7537" spans="1:9">
      <c r="A7537">
        <v>7536</v>
      </c>
      <c r="B7537">
        <v>581</v>
      </c>
      <c r="C7537">
        <v>4</v>
      </c>
      <c r="D7537">
        <v>90</v>
      </c>
      <c r="E7537" t="s">
        <v>6</v>
      </c>
      <c r="F7537">
        <v>24</v>
      </c>
      <c r="G7537" t="s">
        <v>1</v>
      </c>
      <c r="H7537" t="s">
        <v>18</v>
      </c>
      <c r="I7537" t="s">
        <v>11</v>
      </c>
    </row>
    <row r="7538" spans="1:9">
      <c r="A7538">
        <v>7537</v>
      </c>
      <c r="B7538">
        <v>1851</v>
      </c>
      <c r="C7538">
        <v>1</v>
      </c>
      <c r="D7538">
        <v>185</v>
      </c>
      <c r="E7538" t="s">
        <v>5</v>
      </c>
      <c r="F7538">
        <v>25</v>
      </c>
      <c r="G7538" t="s">
        <v>1</v>
      </c>
      <c r="H7538" t="s">
        <v>18</v>
      </c>
      <c r="I7538" t="s">
        <v>8</v>
      </c>
    </row>
    <row r="7539" spans="1:9">
      <c r="A7539">
        <v>7538</v>
      </c>
      <c r="B7539">
        <v>1520</v>
      </c>
      <c r="C7539">
        <v>3</v>
      </c>
      <c r="D7539">
        <v>159</v>
      </c>
      <c r="E7539" t="s">
        <v>6</v>
      </c>
      <c r="F7539">
        <v>26</v>
      </c>
      <c r="G7539" t="s">
        <v>1</v>
      </c>
      <c r="H7539" t="s">
        <v>18</v>
      </c>
      <c r="I7539" t="s">
        <v>10</v>
      </c>
    </row>
    <row r="7540" spans="1:9">
      <c r="A7540">
        <v>7539</v>
      </c>
      <c r="B7540">
        <v>1657</v>
      </c>
      <c r="C7540">
        <v>9</v>
      </c>
      <c r="D7540">
        <v>40</v>
      </c>
      <c r="E7540" t="s">
        <v>6</v>
      </c>
      <c r="F7540">
        <v>34</v>
      </c>
      <c r="G7540" t="s">
        <v>2</v>
      </c>
      <c r="H7540" t="s">
        <v>18</v>
      </c>
      <c r="I7540" t="s">
        <v>24</v>
      </c>
    </row>
    <row r="7541" spans="1:9">
      <c r="A7541">
        <v>7540</v>
      </c>
      <c r="B7541">
        <v>585</v>
      </c>
      <c r="C7541">
        <v>9</v>
      </c>
      <c r="D7541">
        <v>361</v>
      </c>
      <c r="E7541" t="s">
        <v>6</v>
      </c>
      <c r="F7541">
        <v>25</v>
      </c>
      <c r="G7541" t="s">
        <v>2</v>
      </c>
      <c r="H7541" t="s">
        <v>17</v>
      </c>
      <c r="I7541" t="s">
        <v>24</v>
      </c>
    </row>
    <row r="7542" spans="1:9">
      <c r="A7542">
        <v>7541</v>
      </c>
      <c r="B7542">
        <v>449</v>
      </c>
      <c r="C7542">
        <v>1</v>
      </c>
      <c r="D7542">
        <v>90</v>
      </c>
      <c r="E7542" t="s">
        <v>5</v>
      </c>
      <c r="F7542">
        <v>42</v>
      </c>
      <c r="G7542" t="s">
        <v>1</v>
      </c>
      <c r="H7542" t="s">
        <v>18</v>
      </c>
      <c r="I7542" t="s">
        <v>8</v>
      </c>
    </row>
    <row r="7543" spans="1:9">
      <c r="A7543">
        <v>7542</v>
      </c>
      <c r="B7543">
        <v>1687</v>
      </c>
      <c r="C7543">
        <v>1</v>
      </c>
      <c r="D7543">
        <v>90</v>
      </c>
      <c r="E7543" t="s">
        <v>5</v>
      </c>
      <c r="F7543">
        <v>34</v>
      </c>
      <c r="G7543" t="s">
        <v>1</v>
      </c>
      <c r="H7543" t="s">
        <v>18</v>
      </c>
      <c r="I7543" t="s">
        <v>8</v>
      </c>
    </row>
    <row r="7544" spans="1:9">
      <c r="A7544">
        <v>7543</v>
      </c>
      <c r="B7544">
        <v>1896</v>
      </c>
      <c r="C7544">
        <v>5</v>
      </c>
      <c r="D7544">
        <v>93</v>
      </c>
      <c r="E7544" t="s">
        <v>5</v>
      </c>
      <c r="F7544">
        <v>32</v>
      </c>
      <c r="G7544" t="s">
        <v>1</v>
      </c>
      <c r="H7544" t="s">
        <v>18</v>
      </c>
      <c r="I7544" t="s">
        <v>12</v>
      </c>
    </row>
    <row r="7545" spans="1:9">
      <c r="A7545">
        <v>7544</v>
      </c>
      <c r="B7545">
        <v>519</v>
      </c>
      <c r="C7545">
        <v>8</v>
      </c>
      <c r="D7545">
        <v>90</v>
      </c>
      <c r="E7545" t="s">
        <v>5</v>
      </c>
      <c r="F7545">
        <v>23</v>
      </c>
      <c r="G7545" t="s">
        <v>2</v>
      </c>
      <c r="H7545" t="s">
        <v>18</v>
      </c>
      <c r="I7545" t="s">
        <v>23</v>
      </c>
    </row>
    <row r="7546" spans="1:9">
      <c r="A7546">
        <v>7545</v>
      </c>
      <c r="B7546">
        <v>1331</v>
      </c>
      <c r="C7546">
        <v>4</v>
      </c>
      <c r="D7546">
        <v>90</v>
      </c>
      <c r="E7546" t="s">
        <v>6</v>
      </c>
      <c r="F7546">
        <v>32</v>
      </c>
      <c r="G7546" t="s">
        <v>1</v>
      </c>
      <c r="H7546" t="s">
        <v>18</v>
      </c>
      <c r="I7546" t="s">
        <v>11</v>
      </c>
    </row>
    <row r="7547" spans="1:9">
      <c r="A7547">
        <v>7546</v>
      </c>
      <c r="B7547">
        <v>499</v>
      </c>
      <c r="C7547">
        <v>1</v>
      </c>
      <c r="D7547">
        <v>90</v>
      </c>
      <c r="E7547" t="s">
        <v>6</v>
      </c>
      <c r="F7547">
        <v>33</v>
      </c>
      <c r="G7547" t="s">
        <v>1</v>
      </c>
      <c r="H7547" t="s">
        <v>18</v>
      </c>
      <c r="I7547" t="s">
        <v>8</v>
      </c>
    </row>
    <row r="7548" spans="1:9">
      <c r="A7548">
        <v>7547</v>
      </c>
      <c r="B7548">
        <v>352</v>
      </c>
      <c r="C7548">
        <v>1</v>
      </c>
      <c r="D7548">
        <v>90</v>
      </c>
      <c r="E7548" t="s">
        <v>6</v>
      </c>
      <c r="F7548">
        <v>44</v>
      </c>
      <c r="G7548" t="s">
        <v>1</v>
      </c>
      <c r="H7548" t="s">
        <v>18</v>
      </c>
      <c r="I7548" t="s">
        <v>8</v>
      </c>
    </row>
    <row r="7549" spans="1:9">
      <c r="A7549">
        <v>7548</v>
      </c>
      <c r="B7549">
        <v>1761</v>
      </c>
      <c r="C7549">
        <v>5</v>
      </c>
      <c r="D7549">
        <v>167</v>
      </c>
      <c r="E7549" t="s">
        <v>6</v>
      </c>
      <c r="F7549">
        <v>23</v>
      </c>
      <c r="G7549" t="s">
        <v>1</v>
      </c>
      <c r="H7549" t="s">
        <v>18</v>
      </c>
      <c r="I7549" t="s">
        <v>12</v>
      </c>
    </row>
    <row r="7550" spans="1:9">
      <c r="A7550">
        <v>7549</v>
      </c>
      <c r="B7550">
        <v>881</v>
      </c>
      <c r="C7550">
        <v>7</v>
      </c>
      <c r="D7550">
        <v>40</v>
      </c>
      <c r="E7550" t="s">
        <v>5</v>
      </c>
      <c r="F7550">
        <v>28</v>
      </c>
      <c r="G7550" t="s">
        <v>2</v>
      </c>
      <c r="H7550" t="s">
        <v>18</v>
      </c>
      <c r="I7550" t="s">
        <v>22</v>
      </c>
    </row>
    <row r="7551" spans="1:9">
      <c r="A7551">
        <v>7550</v>
      </c>
      <c r="B7551">
        <v>257</v>
      </c>
      <c r="C7551">
        <v>3</v>
      </c>
      <c r="D7551">
        <v>242</v>
      </c>
      <c r="E7551" t="s">
        <v>6</v>
      </c>
      <c r="F7551">
        <v>34</v>
      </c>
      <c r="G7551" t="s">
        <v>1</v>
      </c>
      <c r="H7551" t="s">
        <v>17</v>
      </c>
      <c r="I7551" t="s">
        <v>10</v>
      </c>
    </row>
    <row r="7552" spans="1:9">
      <c r="A7552">
        <v>7551</v>
      </c>
      <c r="B7552">
        <v>1070</v>
      </c>
      <c r="C7552">
        <v>8</v>
      </c>
      <c r="D7552">
        <v>181</v>
      </c>
      <c r="E7552" t="s">
        <v>6</v>
      </c>
      <c r="F7552">
        <v>27</v>
      </c>
      <c r="G7552" t="s">
        <v>2</v>
      </c>
      <c r="H7552" t="s">
        <v>18</v>
      </c>
      <c r="I7552" t="s">
        <v>23</v>
      </c>
    </row>
    <row r="7553" spans="1:9">
      <c r="A7553">
        <v>7552</v>
      </c>
      <c r="B7553">
        <v>1296</v>
      </c>
      <c r="C7553">
        <v>2</v>
      </c>
      <c r="D7553">
        <v>245</v>
      </c>
      <c r="E7553" t="s">
        <v>6</v>
      </c>
      <c r="F7553">
        <v>25</v>
      </c>
      <c r="G7553" t="s">
        <v>1</v>
      </c>
      <c r="H7553" t="s">
        <v>18</v>
      </c>
      <c r="I7553" t="s">
        <v>9</v>
      </c>
    </row>
    <row r="7554" spans="1:9">
      <c r="A7554">
        <v>7553</v>
      </c>
      <c r="B7554">
        <v>569</v>
      </c>
      <c r="C7554">
        <v>7</v>
      </c>
      <c r="D7554">
        <v>40</v>
      </c>
      <c r="E7554" t="s">
        <v>5</v>
      </c>
      <c r="F7554">
        <v>30</v>
      </c>
      <c r="G7554" t="s">
        <v>2</v>
      </c>
      <c r="H7554" t="s">
        <v>18</v>
      </c>
      <c r="I7554" t="s">
        <v>22</v>
      </c>
    </row>
    <row r="7555" spans="1:9">
      <c r="A7555">
        <v>7554</v>
      </c>
      <c r="B7555">
        <v>1970</v>
      </c>
      <c r="C7555">
        <v>1</v>
      </c>
      <c r="D7555">
        <v>169</v>
      </c>
      <c r="E7555" t="s">
        <v>6</v>
      </c>
      <c r="F7555">
        <v>33</v>
      </c>
      <c r="G7555" t="s">
        <v>1</v>
      </c>
      <c r="H7555" t="s">
        <v>18</v>
      </c>
      <c r="I7555" t="s">
        <v>8</v>
      </c>
    </row>
    <row r="7556" spans="1:9">
      <c r="A7556">
        <v>7555</v>
      </c>
      <c r="B7556">
        <v>335</v>
      </c>
      <c r="C7556">
        <v>2</v>
      </c>
      <c r="D7556">
        <v>231</v>
      </c>
      <c r="E7556" t="s">
        <v>6</v>
      </c>
      <c r="F7556">
        <v>22</v>
      </c>
      <c r="G7556" t="s">
        <v>1</v>
      </c>
      <c r="H7556" t="s">
        <v>17</v>
      </c>
      <c r="I7556" t="s">
        <v>9</v>
      </c>
    </row>
    <row r="7557" spans="1:9">
      <c r="A7557">
        <v>7556</v>
      </c>
      <c r="B7557">
        <v>1413</v>
      </c>
      <c r="C7557">
        <v>9</v>
      </c>
      <c r="D7557">
        <v>40</v>
      </c>
      <c r="E7557" t="s">
        <v>5</v>
      </c>
      <c r="F7557">
        <v>25</v>
      </c>
      <c r="G7557" t="s">
        <v>2</v>
      </c>
      <c r="H7557" t="s">
        <v>18</v>
      </c>
      <c r="I7557" t="s">
        <v>24</v>
      </c>
    </row>
    <row r="7558" spans="1:9">
      <c r="A7558">
        <v>7557</v>
      </c>
      <c r="B7558">
        <v>1253</v>
      </c>
      <c r="C7558">
        <v>3</v>
      </c>
      <c r="D7558">
        <v>184</v>
      </c>
      <c r="E7558" t="s">
        <v>5</v>
      </c>
      <c r="F7558">
        <v>33</v>
      </c>
      <c r="G7558" t="s">
        <v>1</v>
      </c>
      <c r="H7558" t="s">
        <v>18</v>
      </c>
      <c r="I7558" t="s">
        <v>10</v>
      </c>
    </row>
    <row r="7559" spans="1:9">
      <c r="A7559">
        <v>7558</v>
      </c>
      <c r="B7559">
        <v>1201</v>
      </c>
      <c r="C7559">
        <v>9</v>
      </c>
      <c r="D7559">
        <v>40</v>
      </c>
      <c r="E7559" t="s">
        <v>6</v>
      </c>
      <c r="F7559">
        <v>30</v>
      </c>
      <c r="G7559" t="s">
        <v>2</v>
      </c>
      <c r="H7559" t="s">
        <v>18</v>
      </c>
      <c r="I7559" t="s">
        <v>24</v>
      </c>
    </row>
    <row r="7560" spans="1:9">
      <c r="A7560">
        <v>7559</v>
      </c>
      <c r="B7560">
        <v>910</v>
      </c>
      <c r="C7560">
        <v>2</v>
      </c>
      <c r="D7560">
        <v>90</v>
      </c>
      <c r="E7560" t="s">
        <v>5</v>
      </c>
      <c r="F7560">
        <v>35</v>
      </c>
      <c r="G7560" t="s">
        <v>1</v>
      </c>
      <c r="H7560" t="s">
        <v>18</v>
      </c>
      <c r="I7560" t="s">
        <v>9</v>
      </c>
    </row>
    <row r="7561" spans="1:9">
      <c r="A7561">
        <v>7560</v>
      </c>
      <c r="B7561">
        <v>1202</v>
      </c>
      <c r="C7561">
        <v>6</v>
      </c>
      <c r="D7561">
        <v>40</v>
      </c>
      <c r="E7561" t="s">
        <v>5</v>
      </c>
      <c r="F7561">
        <v>25</v>
      </c>
      <c r="G7561" t="s">
        <v>2</v>
      </c>
      <c r="H7561" t="s">
        <v>18</v>
      </c>
      <c r="I7561" t="s">
        <v>21</v>
      </c>
    </row>
    <row r="7562" spans="1:9">
      <c r="A7562">
        <v>7561</v>
      </c>
      <c r="B7562">
        <v>444</v>
      </c>
      <c r="C7562">
        <v>4</v>
      </c>
      <c r="D7562">
        <v>90</v>
      </c>
      <c r="E7562" t="s">
        <v>6</v>
      </c>
      <c r="F7562">
        <v>31</v>
      </c>
      <c r="G7562" t="s">
        <v>1</v>
      </c>
      <c r="H7562" t="s">
        <v>18</v>
      </c>
      <c r="I7562" t="s">
        <v>11</v>
      </c>
    </row>
    <row r="7563" spans="1:9">
      <c r="A7563">
        <v>7562</v>
      </c>
      <c r="B7563">
        <v>763</v>
      </c>
      <c r="C7563">
        <v>4</v>
      </c>
      <c r="D7563">
        <v>116</v>
      </c>
      <c r="E7563" t="s">
        <v>5</v>
      </c>
      <c r="F7563">
        <v>31</v>
      </c>
      <c r="G7563" t="s">
        <v>1</v>
      </c>
      <c r="H7563" t="s">
        <v>18</v>
      </c>
      <c r="I7563" t="s">
        <v>11</v>
      </c>
    </row>
    <row r="7564" spans="1:9">
      <c r="A7564">
        <v>7563</v>
      </c>
      <c r="B7564">
        <v>966</v>
      </c>
      <c r="C7564">
        <v>8</v>
      </c>
      <c r="D7564">
        <v>90</v>
      </c>
      <c r="E7564" t="s">
        <v>5</v>
      </c>
      <c r="F7564">
        <v>34</v>
      </c>
      <c r="G7564" t="s">
        <v>2</v>
      </c>
      <c r="H7564" t="s">
        <v>18</v>
      </c>
      <c r="I7564" t="s">
        <v>23</v>
      </c>
    </row>
    <row r="7565" spans="1:9">
      <c r="A7565">
        <v>7564</v>
      </c>
      <c r="B7565">
        <v>971</v>
      </c>
      <c r="C7565">
        <v>1</v>
      </c>
      <c r="D7565">
        <v>199</v>
      </c>
      <c r="E7565" t="s">
        <v>5</v>
      </c>
      <c r="F7565">
        <v>18</v>
      </c>
      <c r="G7565" t="s">
        <v>1</v>
      </c>
      <c r="H7565" t="s">
        <v>18</v>
      </c>
      <c r="I7565" t="s">
        <v>8</v>
      </c>
    </row>
    <row r="7566" spans="1:9">
      <c r="A7566">
        <v>7565</v>
      </c>
      <c r="B7566">
        <v>1374</v>
      </c>
      <c r="C7566">
        <v>5</v>
      </c>
      <c r="D7566">
        <v>230</v>
      </c>
      <c r="E7566" t="s">
        <v>6</v>
      </c>
      <c r="F7566">
        <v>27</v>
      </c>
      <c r="G7566" t="s">
        <v>1</v>
      </c>
      <c r="H7566" t="s">
        <v>17</v>
      </c>
      <c r="I7566" t="s">
        <v>12</v>
      </c>
    </row>
    <row r="7567" spans="1:9">
      <c r="A7567">
        <v>7566</v>
      </c>
      <c r="B7567">
        <v>493</v>
      </c>
      <c r="C7567">
        <v>2</v>
      </c>
      <c r="D7567">
        <v>135</v>
      </c>
      <c r="E7567" t="s">
        <v>6</v>
      </c>
      <c r="F7567">
        <v>31</v>
      </c>
      <c r="G7567" t="s">
        <v>1</v>
      </c>
      <c r="H7567" t="s">
        <v>18</v>
      </c>
      <c r="I7567" t="s">
        <v>9</v>
      </c>
    </row>
    <row r="7568" spans="1:9">
      <c r="A7568">
        <v>7567</v>
      </c>
      <c r="B7568">
        <v>59</v>
      </c>
      <c r="C7568">
        <v>3</v>
      </c>
      <c r="D7568">
        <v>193</v>
      </c>
      <c r="E7568" t="s">
        <v>6</v>
      </c>
      <c r="F7568">
        <v>36</v>
      </c>
      <c r="G7568" t="s">
        <v>1</v>
      </c>
      <c r="H7568" t="s">
        <v>17</v>
      </c>
      <c r="I7568" t="s">
        <v>10</v>
      </c>
    </row>
    <row r="7569" spans="1:9">
      <c r="A7569">
        <v>7568</v>
      </c>
      <c r="B7569">
        <v>960</v>
      </c>
      <c r="C7569">
        <v>3</v>
      </c>
      <c r="D7569">
        <v>186</v>
      </c>
      <c r="E7569" t="s">
        <v>5</v>
      </c>
      <c r="F7569">
        <v>34</v>
      </c>
      <c r="G7569" t="s">
        <v>1</v>
      </c>
      <c r="H7569" t="s">
        <v>18</v>
      </c>
      <c r="I7569" t="s">
        <v>10</v>
      </c>
    </row>
    <row r="7570" spans="1:9">
      <c r="A7570">
        <v>7569</v>
      </c>
      <c r="B7570">
        <v>1541</v>
      </c>
      <c r="C7570">
        <v>4</v>
      </c>
      <c r="D7570">
        <v>244</v>
      </c>
      <c r="E7570" t="s">
        <v>5</v>
      </c>
      <c r="F7570">
        <v>34</v>
      </c>
      <c r="G7570" t="s">
        <v>1</v>
      </c>
      <c r="H7570" t="s">
        <v>18</v>
      </c>
      <c r="I7570" t="s">
        <v>11</v>
      </c>
    </row>
    <row r="7571" spans="1:9">
      <c r="A7571">
        <v>7570</v>
      </c>
      <c r="B7571">
        <v>482</v>
      </c>
      <c r="C7571">
        <v>2</v>
      </c>
      <c r="D7571">
        <v>134</v>
      </c>
      <c r="E7571" t="s">
        <v>6</v>
      </c>
      <c r="F7571">
        <v>34</v>
      </c>
      <c r="G7571" t="s">
        <v>1</v>
      </c>
      <c r="H7571" t="s">
        <v>18</v>
      </c>
      <c r="I7571" t="s">
        <v>9</v>
      </c>
    </row>
    <row r="7572" spans="1:9">
      <c r="A7572">
        <v>7571</v>
      </c>
      <c r="B7572">
        <v>1648</v>
      </c>
      <c r="C7572">
        <v>4</v>
      </c>
      <c r="D7572">
        <v>129</v>
      </c>
      <c r="E7572" t="s">
        <v>5</v>
      </c>
      <c r="F7572">
        <v>34</v>
      </c>
      <c r="G7572" t="s">
        <v>1</v>
      </c>
      <c r="H7572" t="s">
        <v>17</v>
      </c>
      <c r="I7572" t="s">
        <v>11</v>
      </c>
    </row>
    <row r="7573" spans="1:9">
      <c r="A7573">
        <v>7572</v>
      </c>
      <c r="B7573">
        <v>797</v>
      </c>
      <c r="C7573">
        <v>4</v>
      </c>
      <c r="D7573">
        <v>90</v>
      </c>
      <c r="E7573" t="s">
        <v>5</v>
      </c>
      <c r="F7573">
        <v>34</v>
      </c>
      <c r="G7573" t="s">
        <v>1</v>
      </c>
      <c r="H7573" t="s">
        <v>18</v>
      </c>
      <c r="I7573" t="s">
        <v>11</v>
      </c>
    </row>
    <row r="7574" spans="1:9">
      <c r="A7574">
        <v>7573</v>
      </c>
      <c r="B7574">
        <v>1227</v>
      </c>
      <c r="C7574">
        <v>3</v>
      </c>
      <c r="D7574">
        <v>134</v>
      </c>
      <c r="E7574" t="s">
        <v>5</v>
      </c>
      <c r="F7574">
        <v>20</v>
      </c>
      <c r="G7574" t="s">
        <v>1</v>
      </c>
      <c r="H7574" t="s">
        <v>18</v>
      </c>
      <c r="I7574" t="s">
        <v>10</v>
      </c>
    </row>
    <row r="7575" spans="1:9">
      <c r="A7575">
        <v>7574</v>
      </c>
      <c r="B7575">
        <v>1580</v>
      </c>
      <c r="C7575">
        <v>2</v>
      </c>
      <c r="D7575">
        <v>143</v>
      </c>
      <c r="E7575" t="s">
        <v>5</v>
      </c>
      <c r="F7575">
        <v>23</v>
      </c>
      <c r="G7575" t="s">
        <v>1</v>
      </c>
      <c r="H7575" t="s">
        <v>18</v>
      </c>
      <c r="I7575" t="s">
        <v>9</v>
      </c>
    </row>
    <row r="7576" spans="1:9">
      <c r="A7576">
        <v>7575</v>
      </c>
      <c r="B7576">
        <v>374</v>
      </c>
      <c r="C7576">
        <v>3</v>
      </c>
      <c r="D7576">
        <v>150</v>
      </c>
      <c r="E7576" t="s">
        <v>6</v>
      </c>
      <c r="F7576">
        <v>34</v>
      </c>
      <c r="G7576" t="s">
        <v>1</v>
      </c>
      <c r="H7576" t="s">
        <v>17</v>
      </c>
      <c r="I7576" t="s">
        <v>10</v>
      </c>
    </row>
    <row r="7577" spans="1:9">
      <c r="A7577">
        <v>7576</v>
      </c>
      <c r="B7577">
        <v>1716</v>
      </c>
      <c r="C7577">
        <v>4</v>
      </c>
      <c r="D7577">
        <v>126</v>
      </c>
      <c r="E7577" t="s">
        <v>5</v>
      </c>
      <c r="F7577">
        <v>19</v>
      </c>
      <c r="G7577" t="s">
        <v>1</v>
      </c>
      <c r="H7577" t="s">
        <v>18</v>
      </c>
      <c r="I7577" t="s">
        <v>11</v>
      </c>
    </row>
    <row r="7578" spans="1:9">
      <c r="A7578">
        <v>7577</v>
      </c>
      <c r="B7578">
        <v>718</v>
      </c>
      <c r="C7578">
        <v>1</v>
      </c>
      <c r="D7578">
        <v>85</v>
      </c>
      <c r="E7578" t="s">
        <v>5</v>
      </c>
      <c r="F7578">
        <v>31</v>
      </c>
      <c r="G7578" t="s">
        <v>1</v>
      </c>
      <c r="H7578" t="s">
        <v>18</v>
      </c>
      <c r="I7578" t="s">
        <v>8</v>
      </c>
    </row>
    <row r="7579" spans="1:9">
      <c r="A7579">
        <v>7578</v>
      </c>
      <c r="B7579">
        <v>154</v>
      </c>
      <c r="C7579">
        <v>6</v>
      </c>
      <c r="D7579">
        <v>40</v>
      </c>
      <c r="E7579" t="s">
        <v>6</v>
      </c>
      <c r="F7579">
        <v>34</v>
      </c>
      <c r="G7579" t="s">
        <v>2</v>
      </c>
      <c r="H7579" t="s">
        <v>18</v>
      </c>
      <c r="I7579" t="s">
        <v>21</v>
      </c>
    </row>
    <row r="7580" spans="1:9">
      <c r="A7580">
        <v>7579</v>
      </c>
      <c r="B7580">
        <v>2056</v>
      </c>
      <c r="C7580">
        <v>2</v>
      </c>
      <c r="D7580">
        <v>132</v>
      </c>
      <c r="E7580" t="s">
        <v>5</v>
      </c>
      <c r="F7580">
        <v>32</v>
      </c>
      <c r="G7580" t="s">
        <v>1</v>
      </c>
      <c r="H7580" t="s">
        <v>18</v>
      </c>
      <c r="I7580" t="s">
        <v>9</v>
      </c>
    </row>
    <row r="7581" spans="1:9">
      <c r="A7581">
        <v>7580</v>
      </c>
      <c r="B7581">
        <v>1503</v>
      </c>
      <c r="C7581">
        <v>7</v>
      </c>
      <c r="D7581">
        <v>40</v>
      </c>
      <c r="E7581" t="s">
        <v>6</v>
      </c>
      <c r="F7581">
        <v>26</v>
      </c>
      <c r="G7581" t="s">
        <v>2</v>
      </c>
      <c r="H7581" t="s">
        <v>18</v>
      </c>
      <c r="I7581" t="s">
        <v>22</v>
      </c>
    </row>
    <row r="7582" spans="1:9">
      <c r="A7582">
        <v>7581</v>
      </c>
      <c r="B7582">
        <v>1627</v>
      </c>
      <c r="C7582">
        <v>4</v>
      </c>
      <c r="D7582">
        <v>250</v>
      </c>
      <c r="E7582" t="s">
        <v>5</v>
      </c>
      <c r="F7582">
        <v>20</v>
      </c>
      <c r="G7582" t="s">
        <v>1</v>
      </c>
      <c r="H7582" t="s">
        <v>18</v>
      </c>
      <c r="I7582" t="s">
        <v>11</v>
      </c>
    </row>
    <row r="7583" spans="1:9">
      <c r="A7583">
        <v>7582</v>
      </c>
      <c r="B7583">
        <v>441</v>
      </c>
      <c r="C7583">
        <v>2</v>
      </c>
      <c r="D7583">
        <v>208</v>
      </c>
      <c r="E7583" t="s">
        <v>6</v>
      </c>
      <c r="F7583">
        <v>31</v>
      </c>
      <c r="G7583" t="s">
        <v>1</v>
      </c>
      <c r="H7583" t="s">
        <v>17</v>
      </c>
      <c r="I7583" t="s">
        <v>9</v>
      </c>
    </row>
    <row r="7584" spans="1:9">
      <c r="A7584">
        <v>7583</v>
      </c>
      <c r="B7584">
        <v>505</v>
      </c>
      <c r="C7584">
        <v>3</v>
      </c>
      <c r="D7584">
        <v>152</v>
      </c>
      <c r="E7584" t="s">
        <v>6</v>
      </c>
      <c r="F7584">
        <v>28</v>
      </c>
      <c r="G7584" t="s">
        <v>1</v>
      </c>
      <c r="H7584" t="s">
        <v>17</v>
      </c>
      <c r="I7584" t="s">
        <v>10</v>
      </c>
    </row>
    <row r="7585" spans="1:9">
      <c r="A7585">
        <v>7584</v>
      </c>
      <c r="B7585">
        <v>319</v>
      </c>
      <c r="C7585">
        <v>5</v>
      </c>
      <c r="D7585">
        <v>90</v>
      </c>
      <c r="E7585" t="s">
        <v>5</v>
      </c>
      <c r="F7585">
        <v>19</v>
      </c>
      <c r="G7585" t="s">
        <v>1</v>
      </c>
      <c r="H7585" t="s">
        <v>18</v>
      </c>
      <c r="I7585" t="s">
        <v>12</v>
      </c>
    </row>
    <row r="7586" spans="1:9">
      <c r="A7586">
        <v>7585</v>
      </c>
      <c r="B7586">
        <v>1573</v>
      </c>
      <c r="C7586">
        <v>1</v>
      </c>
      <c r="D7586">
        <v>169</v>
      </c>
      <c r="E7586" t="s">
        <v>6</v>
      </c>
      <c r="F7586">
        <v>25</v>
      </c>
      <c r="G7586" t="s">
        <v>1</v>
      </c>
      <c r="H7586" t="s">
        <v>18</v>
      </c>
      <c r="I7586" t="s">
        <v>8</v>
      </c>
    </row>
    <row r="7587" spans="1:9">
      <c r="A7587">
        <v>7586</v>
      </c>
      <c r="B7587">
        <v>145</v>
      </c>
      <c r="C7587">
        <v>3</v>
      </c>
      <c r="D7587">
        <v>179</v>
      </c>
      <c r="E7587" t="s">
        <v>5</v>
      </c>
      <c r="F7587">
        <v>32</v>
      </c>
      <c r="G7587" t="s">
        <v>1</v>
      </c>
      <c r="H7587" t="s">
        <v>18</v>
      </c>
      <c r="I7587" t="s">
        <v>10</v>
      </c>
    </row>
    <row r="7588" spans="1:9">
      <c r="A7588">
        <v>7587</v>
      </c>
      <c r="B7588">
        <v>1119</v>
      </c>
      <c r="C7588">
        <v>4</v>
      </c>
      <c r="D7588">
        <v>190</v>
      </c>
      <c r="E7588" t="s">
        <v>5</v>
      </c>
      <c r="F7588">
        <v>18</v>
      </c>
      <c r="G7588" t="s">
        <v>1</v>
      </c>
      <c r="H7588" t="s">
        <v>18</v>
      </c>
      <c r="I7588" t="s">
        <v>11</v>
      </c>
    </row>
    <row r="7589" spans="1:9">
      <c r="A7589">
        <v>7588</v>
      </c>
      <c r="B7589">
        <v>1746</v>
      </c>
      <c r="C7589">
        <v>1</v>
      </c>
      <c r="D7589">
        <v>154</v>
      </c>
      <c r="E7589" t="s">
        <v>5</v>
      </c>
      <c r="F7589">
        <v>30</v>
      </c>
      <c r="G7589" t="s">
        <v>1</v>
      </c>
      <c r="H7589" t="s">
        <v>18</v>
      </c>
      <c r="I7589" t="s">
        <v>8</v>
      </c>
    </row>
    <row r="7590" spans="1:9">
      <c r="A7590">
        <v>7589</v>
      </c>
      <c r="B7590">
        <v>1615</v>
      </c>
      <c r="C7590">
        <v>5</v>
      </c>
      <c r="D7590">
        <v>97</v>
      </c>
      <c r="E7590" t="s">
        <v>5</v>
      </c>
      <c r="F7590">
        <v>18</v>
      </c>
      <c r="G7590" t="s">
        <v>1</v>
      </c>
      <c r="H7590" t="s">
        <v>18</v>
      </c>
      <c r="I7590" t="s">
        <v>12</v>
      </c>
    </row>
    <row r="7591" spans="1:9">
      <c r="A7591">
        <v>7590</v>
      </c>
      <c r="B7591">
        <v>1079</v>
      </c>
      <c r="C7591">
        <v>1</v>
      </c>
      <c r="D7591">
        <v>164</v>
      </c>
      <c r="E7591" t="s">
        <v>6</v>
      </c>
      <c r="F7591">
        <v>26</v>
      </c>
      <c r="G7591" t="s">
        <v>1</v>
      </c>
      <c r="H7591" t="s">
        <v>18</v>
      </c>
      <c r="I7591" t="s">
        <v>8</v>
      </c>
    </row>
    <row r="7592" spans="1:9">
      <c r="A7592">
        <v>7591</v>
      </c>
      <c r="B7592">
        <v>2054</v>
      </c>
      <c r="C7592">
        <v>4</v>
      </c>
      <c r="D7592">
        <v>158</v>
      </c>
      <c r="E7592" t="s">
        <v>6</v>
      </c>
      <c r="F7592">
        <v>35</v>
      </c>
      <c r="G7592" t="s">
        <v>1</v>
      </c>
      <c r="H7592" t="s">
        <v>18</v>
      </c>
      <c r="I7592" t="s">
        <v>11</v>
      </c>
    </row>
    <row r="7593" spans="1:9">
      <c r="A7593">
        <v>7592</v>
      </c>
      <c r="B7593">
        <v>614</v>
      </c>
      <c r="C7593">
        <v>5</v>
      </c>
      <c r="D7593">
        <v>132</v>
      </c>
      <c r="E7593" t="s">
        <v>6</v>
      </c>
      <c r="F7593">
        <v>23</v>
      </c>
      <c r="G7593" t="s">
        <v>1</v>
      </c>
      <c r="H7593" t="s">
        <v>18</v>
      </c>
      <c r="I7593" t="s">
        <v>12</v>
      </c>
    </row>
    <row r="7594" spans="1:9">
      <c r="A7594">
        <v>7593</v>
      </c>
      <c r="B7594">
        <v>1368</v>
      </c>
      <c r="C7594">
        <v>9</v>
      </c>
      <c r="D7594">
        <v>90</v>
      </c>
      <c r="E7594" t="s">
        <v>6</v>
      </c>
      <c r="F7594">
        <v>27</v>
      </c>
      <c r="G7594" t="s">
        <v>2</v>
      </c>
      <c r="H7594" t="s">
        <v>18</v>
      </c>
      <c r="I7594" t="s">
        <v>24</v>
      </c>
    </row>
    <row r="7595" spans="1:9">
      <c r="A7595">
        <v>7594</v>
      </c>
      <c r="B7595">
        <v>1923</v>
      </c>
      <c r="C7595">
        <v>9</v>
      </c>
      <c r="D7595">
        <v>90</v>
      </c>
      <c r="E7595" t="s">
        <v>6</v>
      </c>
      <c r="F7595">
        <v>33</v>
      </c>
      <c r="G7595" t="s">
        <v>2</v>
      </c>
      <c r="H7595" t="s">
        <v>18</v>
      </c>
      <c r="I7595" t="s">
        <v>24</v>
      </c>
    </row>
    <row r="7596" spans="1:9">
      <c r="A7596">
        <v>7595</v>
      </c>
      <c r="B7596">
        <v>202</v>
      </c>
      <c r="C7596">
        <v>8</v>
      </c>
      <c r="D7596">
        <v>90</v>
      </c>
      <c r="E7596" t="s">
        <v>5</v>
      </c>
      <c r="F7596">
        <v>25</v>
      </c>
      <c r="G7596" t="s">
        <v>2</v>
      </c>
      <c r="H7596" t="s">
        <v>18</v>
      </c>
      <c r="I7596" t="s">
        <v>23</v>
      </c>
    </row>
    <row r="7597" spans="1:9">
      <c r="A7597">
        <v>7596</v>
      </c>
      <c r="B7597">
        <v>1662</v>
      </c>
      <c r="C7597">
        <v>9</v>
      </c>
      <c r="D7597">
        <v>40</v>
      </c>
      <c r="E7597" t="s">
        <v>6</v>
      </c>
      <c r="F7597">
        <v>25</v>
      </c>
      <c r="G7597" t="s">
        <v>2</v>
      </c>
      <c r="H7597" t="s">
        <v>18</v>
      </c>
      <c r="I7597" t="s">
        <v>24</v>
      </c>
    </row>
    <row r="7598" spans="1:9">
      <c r="A7598">
        <v>7597</v>
      </c>
      <c r="B7598">
        <v>1844</v>
      </c>
      <c r="C7598">
        <v>1</v>
      </c>
      <c r="D7598">
        <v>114</v>
      </c>
      <c r="E7598" t="s">
        <v>6</v>
      </c>
      <c r="F7598">
        <v>34</v>
      </c>
      <c r="G7598" t="s">
        <v>1</v>
      </c>
      <c r="H7598" t="s">
        <v>17</v>
      </c>
      <c r="I7598" t="s">
        <v>8</v>
      </c>
    </row>
    <row r="7599" spans="1:9">
      <c r="A7599">
        <v>7598</v>
      </c>
      <c r="B7599">
        <v>87</v>
      </c>
      <c r="C7599">
        <v>1</v>
      </c>
      <c r="D7599">
        <v>90</v>
      </c>
      <c r="E7599" t="s">
        <v>6</v>
      </c>
      <c r="F7599">
        <v>43</v>
      </c>
      <c r="G7599" t="s">
        <v>1</v>
      </c>
      <c r="H7599" t="s">
        <v>18</v>
      </c>
      <c r="I7599" t="s">
        <v>8</v>
      </c>
    </row>
    <row r="7600" spans="1:9">
      <c r="A7600">
        <v>7599</v>
      </c>
      <c r="B7600">
        <v>1948</v>
      </c>
      <c r="C7600">
        <v>2</v>
      </c>
      <c r="D7600">
        <v>173</v>
      </c>
      <c r="E7600" t="s">
        <v>5</v>
      </c>
      <c r="F7600">
        <v>20</v>
      </c>
      <c r="G7600" t="s">
        <v>1</v>
      </c>
      <c r="H7600" t="s">
        <v>17</v>
      </c>
      <c r="I7600" t="s">
        <v>9</v>
      </c>
    </row>
    <row r="7601" spans="1:9">
      <c r="A7601">
        <v>7600</v>
      </c>
      <c r="B7601">
        <v>1844</v>
      </c>
      <c r="C7601">
        <v>7</v>
      </c>
      <c r="D7601">
        <v>273</v>
      </c>
      <c r="E7601" t="s">
        <v>6</v>
      </c>
      <c r="F7601">
        <v>34</v>
      </c>
      <c r="G7601" t="s">
        <v>2</v>
      </c>
      <c r="H7601" t="s">
        <v>18</v>
      </c>
      <c r="I7601" t="s">
        <v>22</v>
      </c>
    </row>
    <row r="7602" spans="1:9">
      <c r="A7602">
        <v>7601</v>
      </c>
      <c r="B7602">
        <v>420</v>
      </c>
      <c r="C7602">
        <v>7</v>
      </c>
      <c r="D7602">
        <v>90</v>
      </c>
      <c r="E7602" t="s">
        <v>5</v>
      </c>
      <c r="F7602">
        <v>33</v>
      </c>
      <c r="G7602" t="s">
        <v>2</v>
      </c>
      <c r="H7602" t="s">
        <v>18</v>
      </c>
      <c r="I7602" t="s">
        <v>22</v>
      </c>
    </row>
    <row r="7603" spans="1:9">
      <c r="A7603">
        <v>7602</v>
      </c>
      <c r="B7603">
        <v>1762</v>
      </c>
      <c r="C7603">
        <v>9</v>
      </c>
      <c r="D7603">
        <v>90</v>
      </c>
      <c r="E7603" t="s">
        <v>6</v>
      </c>
      <c r="F7603">
        <v>22</v>
      </c>
      <c r="G7603" t="s">
        <v>2</v>
      </c>
      <c r="H7603" t="s">
        <v>18</v>
      </c>
      <c r="I7603" t="s">
        <v>24</v>
      </c>
    </row>
    <row r="7604" spans="1:9">
      <c r="A7604">
        <v>7603</v>
      </c>
      <c r="B7604">
        <v>1747</v>
      </c>
      <c r="C7604">
        <v>1</v>
      </c>
      <c r="D7604">
        <v>125</v>
      </c>
      <c r="E7604" t="s">
        <v>6</v>
      </c>
      <c r="F7604">
        <v>31</v>
      </c>
      <c r="G7604" t="s">
        <v>1</v>
      </c>
      <c r="H7604" t="s">
        <v>18</v>
      </c>
      <c r="I7604" t="s">
        <v>8</v>
      </c>
    </row>
    <row r="7605" spans="1:9">
      <c r="A7605">
        <v>7604</v>
      </c>
      <c r="B7605">
        <v>1899</v>
      </c>
      <c r="C7605">
        <v>8</v>
      </c>
      <c r="D7605">
        <v>248</v>
      </c>
      <c r="E7605" t="s">
        <v>5</v>
      </c>
      <c r="F7605">
        <v>18</v>
      </c>
      <c r="G7605" t="s">
        <v>2</v>
      </c>
      <c r="H7605" t="s">
        <v>18</v>
      </c>
      <c r="I7605" t="s">
        <v>23</v>
      </c>
    </row>
    <row r="7606" spans="1:9">
      <c r="A7606">
        <v>7605</v>
      </c>
      <c r="B7606">
        <v>1791</v>
      </c>
      <c r="C7606">
        <v>3</v>
      </c>
      <c r="D7606">
        <v>120</v>
      </c>
      <c r="E7606" t="s">
        <v>5</v>
      </c>
      <c r="F7606">
        <v>32</v>
      </c>
      <c r="G7606" t="s">
        <v>1</v>
      </c>
      <c r="H7606" t="s">
        <v>17</v>
      </c>
      <c r="I7606" t="s">
        <v>10</v>
      </c>
    </row>
    <row r="7607" spans="1:9">
      <c r="A7607">
        <v>7606</v>
      </c>
      <c r="B7607">
        <v>715</v>
      </c>
      <c r="C7607">
        <v>5</v>
      </c>
      <c r="D7607">
        <v>234</v>
      </c>
      <c r="E7607" t="s">
        <v>5</v>
      </c>
      <c r="F7607">
        <v>21</v>
      </c>
      <c r="G7607" t="s">
        <v>1</v>
      </c>
      <c r="H7607" t="s">
        <v>17</v>
      </c>
      <c r="I7607" t="s">
        <v>12</v>
      </c>
    </row>
    <row r="7608" spans="1:9">
      <c r="A7608">
        <v>7607</v>
      </c>
      <c r="B7608">
        <v>1767</v>
      </c>
      <c r="C7608">
        <v>2</v>
      </c>
      <c r="D7608">
        <v>239</v>
      </c>
      <c r="E7608" t="s">
        <v>5</v>
      </c>
      <c r="F7608">
        <v>33</v>
      </c>
      <c r="G7608" t="s">
        <v>1</v>
      </c>
      <c r="H7608" t="s">
        <v>17</v>
      </c>
      <c r="I7608" t="s">
        <v>9</v>
      </c>
    </row>
    <row r="7609" spans="1:9">
      <c r="A7609">
        <v>7608</v>
      </c>
      <c r="B7609">
        <v>871</v>
      </c>
      <c r="C7609">
        <v>5</v>
      </c>
      <c r="D7609">
        <v>140</v>
      </c>
      <c r="E7609" t="s">
        <v>5</v>
      </c>
      <c r="F7609">
        <v>34</v>
      </c>
      <c r="G7609" t="s">
        <v>1</v>
      </c>
      <c r="H7609" t="s">
        <v>18</v>
      </c>
      <c r="I7609" t="s">
        <v>12</v>
      </c>
    </row>
    <row r="7610" spans="1:9">
      <c r="A7610">
        <v>7609</v>
      </c>
      <c r="B7610">
        <v>1217</v>
      </c>
      <c r="C7610">
        <v>7</v>
      </c>
      <c r="D7610">
        <v>40</v>
      </c>
      <c r="E7610" t="s">
        <v>5</v>
      </c>
      <c r="F7610">
        <v>35</v>
      </c>
      <c r="G7610" t="s">
        <v>2</v>
      </c>
      <c r="H7610" t="s">
        <v>18</v>
      </c>
      <c r="I7610" t="s">
        <v>22</v>
      </c>
    </row>
    <row r="7611" spans="1:9">
      <c r="A7611">
        <v>7610</v>
      </c>
      <c r="B7611">
        <v>1768</v>
      </c>
      <c r="C7611">
        <v>2</v>
      </c>
      <c r="D7611">
        <v>90</v>
      </c>
      <c r="E7611" t="s">
        <v>6</v>
      </c>
      <c r="F7611">
        <v>33</v>
      </c>
      <c r="G7611" t="s">
        <v>1</v>
      </c>
      <c r="H7611" t="s">
        <v>18</v>
      </c>
      <c r="I7611" t="s">
        <v>9</v>
      </c>
    </row>
    <row r="7612" spans="1:9">
      <c r="A7612">
        <v>7611</v>
      </c>
      <c r="B7612">
        <v>1575</v>
      </c>
      <c r="C7612">
        <v>9</v>
      </c>
      <c r="D7612">
        <v>40</v>
      </c>
      <c r="E7612" t="s">
        <v>6</v>
      </c>
      <c r="F7612">
        <v>35</v>
      </c>
      <c r="G7612" t="s">
        <v>2</v>
      </c>
      <c r="H7612" t="s">
        <v>18</v>
      </c>
      <c r="I7612" t="s">
        <v>24</v>
      </c>
    </row>
    <row r="7613" spans="1:9">
      <c r="A7613">
        <v>7612</v>
      </c>
      <c r="B7613">
        <v>2085</v>
      </c>
      <c r="C7613">
        <v>3</v>
      </c>
      <c r="D7613">
        <v>85</v>
      </c>
      <c r="E7613" t="s">
        <v>6</v>
      </c>
      <c r="F7613">
        <v>29</v>
      </c>
      <c r="G7613" t="s">
        <v>1</v>
      </c>
      <c r="H7613" t="s">
        <v>18</v>
      </c>
      <c r="I7613" t="s">
        <v>10</v>
      </c>
    </row>
    <row r="7614" spans="1:9">
      <c r="A7614">
        <v>7613</v>
      </c>
      <c r="B7614">
        <v>1618</v>
      </c>
      <c r="C7614">
        <v>5</v>
      </c>
      <c r="D7614">
        <v>244</v>
      </c>
      <c r="E7614" t="s">
        <v>6</v>
      </c>
      <c r="F7614">
        <v>30</v>
      </c>
      <c r="G7614" t="s">
        <v>1</v>
      </c>
      <c r="H7614" t="s">
        <v>18</v>
      </c>
      <c r="I7614" t="s">
        <v>12</v>
      </c>
    </row>
    <row r="7615" spans="1:9">
      <c r="A7615">
        <v>7614</v>
      </c>
      <c r="B7615">
        <v>14</v>
      </c>
      <c r="C7615">
        <v>5</v>
      </c>
      <c r="D7615">
        <v>128</v>
      </c>
      <c r="E7615" t="s">
        <v>5</v>
      </c>
      <c r="F7615">
        <v>25</v>
      </c>
      <c r="G7615" t="s">
        <v>1</v>
      </c>
      <c r="H7615" t="s">
        <v>17</v>
      </c>
      <c r="I7615" t="s">
        <v>12</v>
      </c>
    </row>
    <row r="7616" spans="1:9">
      <c r="A7616">
        <v>7615</v>
      </c>
      <c r="B7616">
        <v>3</v>
      </c>
      <c r="C7616">
        <v>2</v>
      </c>
      <c r="D7616">
        <v>165</v>
      </c>
      <c r="E7616" t="s">
        <v>6</v>
      </c>
      <c r="F7616">
        <v>41</v>
      </c>
      <c r="G7616" t="s">
        <v>1</v>
      </c>
      <c r="H7616" t="s">
        <v>17</v>
      </c>
      <c r="I7616" t="s">
        <v>9</v>
      </c>
    </row>
    <row r="7617" spans="1:9">
      <c r="A7617">
        <v>7616</v>
      </c>
      <c r="B7617">
        <v>470</v>
      </c>
      <c r="C7617">
        <v>7</v>
      </c>
      <c r="D7617">
        <v>90</v>
      </c>
      <c r="E7617" t="s">
        <v>6</v>
      </c>
      <c r="F7617">
        <v>25</v>
      </c>
      <c r="G7617" t="s">
        <v>2</v>
      </c>
      <c r="H7617" t="s">
        <v>18</v>
      </c>
      <c r="I7617" t="s">
        <v>22</v>
      </c>
    </row>
    <row r="7618" spans="1:9">
      <c r="A7618">
        <v>7617</v>
      </c>
      <c r="B7618">
        <v>973</v>
      </c>
      <c r="C7618">
        <v>8</v>
      </c>
      <c r="D7618">
        <v>40</v>
      </c>
      <c r="E7618" t="s">
        <v>6</v>
      </c>
      <c r="F7618">
        <v>27</v>
      </c>
      <c r="G7618" t="s">
        <v>2</v>
      </c>
      <c r="H7618" t="s">
        <v>18</v>
      </c>
      <c r="I7618" t="s">
        <v>23</v>
      </c>
    </row>
    <row r="7619" spans="1:9">
      <c r="A7619">
        <v>7618</v>
      </c>
      <c r="B7619">
        <v>324</v>
      </c>
      <c r="C7619">
        <v>9</v>
      </c>
      <c r="D7619">
        <v>40</v>
      </c>
      <c r="E7619" t="s">
        <v>6</v>
      </c>
      <c r="F7619">
        <v>42</v>
      </c>
      <c r="G7619" t="s">
        <v>2</v>
      </c>
      <c r="H7619" t="s">
        <v>18</v>
      </c>
      <c r="I7619" t="s">
        <v>24</v>
      </c>
    </row>
    <row r="7620" spans="1:9">
      <c r="A7620">
        <v>7619</v>
      </c>
      <c r="B7620">
        <v>1574</v>
      </c>
      <c r="C7620">
        <v>7</v>
      </c>
      <c r="D7620">
        <v>90</v>
      </c>
      <c r="E7620" t="s">
        <v>6</v>
      </c>
      <c r="F7620">
        <v>23</v>
      </c>
      <c r="G7620" t="s">
        <v>2</v>
      </c>
      <c r="H7620" t="s">
        <v>18</v>
      </c>
      <c r="I7620" t="s">
        <v>22</v>
      </c>
    </row>
    <row r="7621" spans="1:9">
      <c r="A7621">
        <v>7620</v>
      </c>
      <c r="B7621">
        <v>2054</v>
      </c>
      <c r="C7621">
        <v>7</v>
      </c>
      <c r="D7621">
        <v>40</v>
      </c>
      <c r="E7621" t="s">
        <v>6</v>
      </c>
      <c r="F7621">
        <v>35</v>
      </c>
      <c r="G7621" t="s">
        <v>2</v>
      </c>
      <c r="H7621" t="s">
        <v>18</v>
      </c>
      <c r="I7621" t="s">
        <v>22</v>
      </c>
    </row>
    <row r="7622" spans="1:9">
      <c r="A7622">
        <v>7621</v>
      </c>
      <c r="B7622">
        <v>1166</v>
      </c>
      <c r="C7622">
        <v>7</v>
      </c>
      <c r="D7622">
        <v>40</v>
      </c>
      <c r="E7622" t="s">
        <v>5</v>
      </c>
      <c r="F7622">
        <v>18</v>
      </c>
      <c r="G7622" t="s">
        <v>2</v>
      </c>
      <c r="H7622" t="s">
        <v>18</v>
      </c>
      <c r="I7622" t="s">
        <v>22</v>
      </c>
    </row>
    <row r="7623" spans="1:9">
      <c r="A7623">
        <v>7622</v>
      </c>
      <c r="B7623">
        <v>570</v>
      </c>
      <c r="C7623">
        <v>3</v>
      </c>
      <c r="D7623">
        <v>127</v>
      </c>
      <c r="E7623" t="s">
        <v>5</v>
      </c>
      <c r="F7623">
        <v>34</v>
      </c>
      <c r="G7623" t="s">
        <v>1</v>
      </c>
      <c r="H7623" t="s">
        <v>18</v>
      </c>
      <c r="I7623" t="s">
        <v>10</v>
      </c>
    </row>
    <row r="7624" spans="1:9">
      <c r="A7624">
        <v>7623</v>
      </c>
      <c r="B7624">
        <v>1292</v>
      </c>
      <c r="C7624">
        <v>9</v>
      </c>
      <c r="D7624">
        <v>40</v>
      </c>
      <c r="E7624" t="s">
        <v>5</v>
      </c>
      <c r="F7624">
        <v>37</v>
      </c>
      <c r="G7624" t="s">
        <v>2</v>
      </c>
      <c r="H7624" t="s">
        <v>18</v>
      </c>
      <c r="I7624" t="s">
        <v>24</v>
      </c>
    </row>
    <row r="7625" spans="1:9">
      <c r="A7625">
        <v>7624</v>
      </c>
      <c r="B7625">
        <v>712</v>
      </c>
      <c r="C7625">
        <v>1</v>
      </c>
      <c r="D7625">
        <v>90</v>
      </c>
      <c r="E7625" t="s">
        <v>5</v>
      </c>
      <c r="F7625">
        <v>31</v>
      </c>
      <c r="G7625" t="s">
        <v>1</v>
      </c>
      <c r="H7625" t="s">
        <v>18</v>
      </c>
      <c r="I7625" t="s">
        <v>8</v>
      </c>
    </row>
    <row r="7626" spans="1:9">
      <c r="A7626">
        <v>7625</v>
      </c>
      <c r="B7626">
        <v>1087</v>
      </c>
      <c r="C7626">
        <v>3</v>
      </c>
      <c r="D7626">
        <v>119</v>
      </c>
      <c r="E7626" t="s">
        <v>5</v>
      </c>
      <c r="F7626">
        <v>18</v>
      </c>
      <c r="G7626" t="s">
        <v>1</v>
      </c>
      <c r="H7626" t="s">
        <v>18</v>
      </c>
      <c r="I7626" t="s">
        <v>10</v>
      </c>
    </row>
    <row r="7627" spans="1:9">
      <c r="A7627">
        <v>7626</v>
      </c>
      <c r="B7627">
        <v>1944</v>
      </c>
      <c r="C7627">
        <v>8</v>
      </c>
      <c r="D7627">
        <v>185</v>
      </c>
      <c r="E7627" t="s">
        <v>6</v>
      </c>
      <c r="F7627">
        <v>31</v>
      </c>
      <c r="G7627" t="s">
        <v>2</v>
      </c>
      <c r="H7627" t="s">
        <v>18</v>
      </c>
      <c r="I7627" t="s">
        <v>23</v>
      </c>
    </row>
    <row r="7628" spans="1:9">
      <c r="A7628">
        <v>7627</v>
      </c>
      <c r="B7628">
        <v>1758</v>
      </c>
      <c r="C7628">
        <v>2</v>
      </c>
      <c r="D7628">
        <v>90</v>
      </c>
      <c r="E7628" t="s">
        <v>6</v>
      </c>
      <c r="F7628">
        <v>33</v>
      </c>
      <c r="G7628" t="s">
        <v>1</v>
      </c>
      <c r="H7628" t="s">
        <v>18</v>
      </c>
      <c r="I7628" t="s">
        <v>9</v>
      </c>
    </row>
    <row r="7629" spans="1:9">
      <c r="A7629">
        <v>7628</v>
      </c>
      <c r="B7629">
        <v>108</v>
      </c>
      <c r="C7629">
        <v>9</v>
      </c>
      <c r="D7629">
        <v>303</v>
      </c>
      <c r="E7629" t="s">
        <v>5</v>
      </c>
      <c r="F7629">
        <v>21</v>
      </c>
      <c r="G7629" t="s">
        <v>2</v>
      </c>
      <c r="H7629" t="s">
        <v>18</v>
      </c>
      <c r="I7629" t="s">
        <v>24</v>
      </c>
    </row>
    <row r="7630" spans="1:9">
      <c r="A7630">
        <v>7629</v>
      </c>
      <c r="B7630">
        <v>178</v>
      </c>
      <c r="C7630">
        <v>2</v>
      </c>
      <c r="D7630">
        <v>90</v>
      </c>
      <c r="E7630" t="s">
        <v>6</v>
      </c>
      <c r="F7630">
        <v>22</v>
      </c>
      <c r="G7630" t="s">
        <v>1</v>
      </c>
      <c r="H7630" t="s">
        <v>18</v>
      </c>
      <c r="I7630" t="s">
        <v>9</v>
      </c>
    </row>
    <row r="7631" spans="1:9">
      <c r="A7631">
        <v>7630</v>
      </c>
      <c r="B7631">
        <v>1400</v>
      </c>
      <c r="C7631">
        <v>4</v>
      </c>
      <c r="D7631">
        <v>90</v>
      </c>
      <c r="E7631" t="s">
        <v>6</v>
      </c>
      <c r="F7631">
        <v>20</v>
      </c>
      <c r="G7631" t="s">
        <v>1</v>
      </c>
      <c r="H7631" t="s">
        <v>18</v>
      </c>
      <c r="I7631" t="s">
        <v>11</v>
      </c>
    </row>
    <row r="7632" spans="1:9">
      <c r="A7632">
        <v>7631</v>
      </c>
      <c r="B7632">
        <v>911</v>
      </c>
      <c r="C7632">
        <v>9</v>
      </c>
      <c r="D7632">
        <v>40</v>
      </c>
      <c r="E7632" t="s">
        <v>6</v>
      </c>
      <c r="F7632">
        <v>25</v>
      </c>
      <c r="G7632" t="s">
        <v>2</v>
      </c>
      <c r="H7632" t="s">
        <v>18</v>
      </c>
      <c r="I7632" t="s">
        <v>24</v>
      </c>
    </row>
    <row r="7633" spans="1:9">
      <c r="A7633">
        <v>7632</v>
      </c>
      <c r="B7633">
        <v>1619</v>
      </c>
      <c r="C7633">
        <v>2</v>
      </c>
      <c r="D7633">
        <v>131</v>
      </c>
      <c r="E7633" t="s">
        <v>5</v>
      </c>
      <c r="F7633">
        <v>23</v>
      </c>
      <c r="G7633" t="s">
        <v>1</v>
      </c>
      <c r="H7633" t="s">
        <v>18</v>
      </c>
      <c r="I7633" t="s">
        <v>9</v>
      </c>
    </row>
    <row r="7634" spans="1:9">
      <c r="A7634">
        <v>7633</v>
      </c>
      <c r="B7634">
        <v>1896</v>
      </c>
      <c r="C7634">
        <v>9</v>
      </c>
      <c r="D7634">
        <v>40</v>
      </c>
      <c r="E7634" t="s">
        <v>5</v>
      </c>
      <c r="F7634">
        <v>32</v>
      </c>
      <c r="G7634" t="s">
        <v>2</v>
      </c>
      <c r="H7634" t="s">
        <v>18</v>
      </c>
      <c r="I7634" t="s">
        <v>24</v>
      </c>
    </row>
    <row r="7635" spans="1:9">
      <c r="A7635">
        <v>7634</v>
      </c>
      <c r="B7635">
        <v>1125</v>
      </c>
      <c r="C7635">
        <v>9</v>
      </c>
      <c r="D7635">
        <v>385</v>
      </c>
      <c r="E7635" t="s">
        <v>5</v>
      </c>
      <c r="F7635">
        <v>18</v>
      </c>
      <c r="G7635" t="s">
        <v>2</v>
      </c>
      <c r="H7635" t="s">
        <v>18</v>
      </c>
      <c r="I7635" t="s">
        <v>24</v>
      </c>
    </row>
    <row r="7636" spans="1:9">
      <c r="A7636">
        <v>7635</v>
      </c>
      <c r="B7636">
        <v>840</v>
      </c>
      <c r="C7636">
        <v>1</v>
      </c>
      <c r="D7636">
        <v>103</v>
      </c>
      <c r="E7636" t="s">
        <v>6</v>
      </c>
      <c r="F7636">
        <v>19</v>
      </c>
      <c r="G7636" t="s">
        <v>1</v>
      </c>
      <c r="H7636" t="s">
        <v>17</v>
      </c>
      <c r="I7636" t="s">
        <v>8</v>
      </c>
    </row>
    <row r="7637" spans="1:9">
      <c r="A7637">
        <v>7636</v>
      </c>
      <c r="B7637">
        <v>995</v>
      </c>
      <c r="C7637">
        <v>6</v>
      </c>
      <c r="D7637">
        <v>40</v>
      </c>
      <c r="E7637" t="s">
        <v>5</v>
      </c>
      <c r="F7637">
        <v>36</v>
      </c>
      <c r="G7637" t="s">
        <v>2</v>
      </c>
      <c r="H7637" t="s">
        <v>18</v>
      </c>
      <c r="I7637" t="s">
        <v>21</v>
      </c>
    </row>
    <row r="7638" spans="1:9">
      <c r="A7638">
        <v>7637</v>
      </c>
      <c r="B7638">
        <v>578</v>
      </c>
      <c r="C7638">
        <v>4</v>
      </c>
      <c r="D7638">
        <v>193</v>
      </c>
      <c r="E7638" t="s">
        <v>6</v>
      </c>
      <c r="F7638">
        <v>26</v>
      </c>
      <c r="G7638" t="s">
        <v>1</v>
      </c>
      <c r="H7638" t="s">
        <v>17</v>
      </c>
      <c r="I7638" t="s">
        <v>11</v>
      </c>
    </row>
    <row r="7639" spans="1:9">
      <c r="A7639">
        <v>7638</v>
      </c>
      <c r="B7639">
        <v>1186</v>
      </c>
      <c r="C7639">
        <v>7</v>
      </c>
      <c r="D7639">
        <v>40</v>
      </c>
      <c r="E7639" t="s">
        <v>5</v>
      </c>
      <c r="F7639">
        <v>22</v>
      </c>
      <c r="G7639" t="s">
        <v>2</v>
      </c>
      <c r="H7639" t="s">
        <v>18</v>
      </c>
      <c r="I7639" t="s">
        <v>22</v>
      </c>
    </row>
    <row r="7640" spans="1:9">
      <c r="A7640">
        <v>7639</v>
      </c>
      <c r="B7640">
        <v>1092</v>
      </c>
      <c r="C7640">
        <v>1</v>
      </c>
      <c r="D7640">
        <v>176</v>
      </c>
      <c r="E7640" t="s">
        <v>6</v>
      </c>
      <c r="F7640">
        <v>28</v>
      </c>
      <c r="G7640" t="s">
        <v>1</v>
      </c>
      <c r="H7640" t="s">
        <v>18</v>
      </c>
      <c r="I7640" t="s">
        <v>8</v>
      </c>
    </row>
    <row r="7641" spans="1:9">
      <c r="A7641">
        <v>7640</v>
      </c>
      <c r="B7641">
        <v>139</v>
      </c>
      <c r="C7641">
        <v>5</v>
      </c>
      <c r="D7641">
        <v>201</v>
      </c>
      <c r="E7641" t="s">
        <v>6</v>
      </c>
      <c r="F7641">
        <v>24</v>
      </c>
      <c r="G7641" t="s">
        <v>1</v>
      </c>
      <c r="H7641" t="s">
        <v>17</v>
      </c>
      <c r="I7641" t="s">
        <v>12</v>
      </c>
    </row>
    <row r="7642" spans="1:9">
      <c r="A7642">
        <v>7641</v>
      </c>
      <c r="B7642">
        <v>801</v>
      </c>
      <c r="C7642">
        <v>7</v>
      </c>
      <c r="D7642">
        <v>40</v>
      </c>
      <c r="E7642" t="s">
        <v>5</v>
      </c>
      <c r="F7642">
        <v>32</v>
      </c>
      <c r="G7642" t="s">
        <v>2</v>
      </c>
      <c r="H7642" t="s">
        <v>18</v>
      </c>
      <c r="I7642" t="s">
        <v>22</v>
      </c>
    </row>
    <row r="7643" spans="1:9">
      <c r="A7643">
        <v>7642</v>
      </c>
      <c r="B7643">
        <v>1504</v>
      </c>
      <c r="C7643">
        <v>2</v>
      </c>
      <c r="D7643">
        <v>162</v>
      </c>
      <c r="E7643" t="s">
        <v>5</v>
      </c>
      <c r="F7643">
        <v>45</v>
      </c>
      <c r="G7643" t="s">
        <v>1</v>
      </c>
      <c r="H7643" t="s">
        <v>17</v>
      </c>
      <c r="I7643" t="s">
        <v>9</v>
      </c>
    </row>
    <row r="7644" spans="1:9">
      <c r="A7644">
        <v>7643</v>
      </c>
      <c r="B7644">
        <v>1171</v>
      </c>
      <c r="C7644">
        <v>5</v>
      </c>
      <c r="D7644">
        <v>179</v>
      </c>
      <c r="E7644" t="s">
        <v>6</v>
      </c>
      <c r="F7644">
        <v>25</v>
      </c>
      <c r="G7644" t="s">
        <v>1</v>
      </c>
      <c r="H7644" t="s">
        <v>18</v>
      </c>
      <c r="I7644" t="s">
        <v>12</v>
      </c>
    </row>
    <row r="7645" spans="1:9">
      <c r="A7645">
        <v>7644</v>
      </c>
      <c r="B7645">
        <v>1112</v>
      </c>
      <c r="C7645">
        <v>8</v>
      </c>
      <c r="D7645">
        <v>90</v>
      </c>
      <c r="E7645" t="s">
        <v>6</v>
      </c>
      <c r="F7645">
        <v>28</v>
      </c>
      <c r="G7645" t="s">
        <v>2</v>
      </c>
      <c r="H7645" t="s">
        <v>18</v>
      </c>
      <c r="I7645" t="s">
        <v>23</v>
      </c>
    </row>
    <row r="7646" spans="1:9">
      <c r="A7646">
        <v>7645</v>
      </c>
      <c r="B7646">
        <v>1103</v>
      </c>
      <c r="C7646">
        <v>7</v>
      </c>
      <c r="D7646">
        <v>90</v>
      </c>
      <c r="E7646" t="s">
        <v>5</v>
      </c>
      <c r="F7646">
        <v>20</v>
      </c>
      <c r="G7646" t="s">
        <v>2</v>
      </c>
      <c r="H7646" t="s">
        <v>18</v>
      </c>
      <c r="I7646" t="s">
        <v>22</v>
      </c>
    </row>
    <row r="7647" spans="1:9">
      <c r="A7647">
        <v>7646</v>
      </c>
      <c r="B7647">
        <v>1429</v>
      </c>
      <c r="C7647">
        <v>3</v>
      </c>
      <c r="D7647">
        <v>88</v>
      </c>
      <c r="E7647" t="s">
        <v>5</v>
      </c>
      <c r="F7647">
        <v>39</v>
      </c>
      <c r="G7647" t="s">
        <v>1</v>
      </c>
      <c r="H7647" t="s">
        <v>18</v>
      </c>
      <c r="I7647" t="s">
        <v>10</v>
      </c>
    </row>
    <row r="7648" spans="1:9">
      <c r="A7648">
        <v>7647</v>
      </c>
      <c r="B7648">
        <v>1172</v>
      </c>
      <c r="C7648">
        <v>9</v>
      </c>
      <c r="D7648">
        <v>40</v>
      </c>
      <c r="E7648" t="s">
        <v>5</v>
      </c>
      <c r="F7648">
        <v>30</v>
      </c>
      <c r="G7648" t="s">
        <v>2</v>
      </c>
      <c r="H7648" t="s">
        <v>18</v>
      </c>
      <c r="I7648" t="s">
        <v>24</v>
      </c>
    </row>
    <row r="7649" spans="1:9">
      <c r="A7649">
        <v>7648</v>
      </c>
      <c r="B7649">
        <v>800</v>
      </c>
      <c r="C7649">
        <v>3</v>
      </c>
      <c r="D7649">
        <v>100</v>
      </c>
      <c r="E7649" t="s">
        <v>6</v>
      </c>
      <c r="F7649">
        <v>24</v>
      </c>
      <c r="G7649" t="s">
        <v>1</v>
      </c>
      <c r="H7649" t="s">
        <v>18</v>
      </c>
      <c r="I7649" t="s">
        <v>10</v>
      </c>
    </row>
    <row r="7650" spans="1:9">
      <c r="A7650">
        <v>7649</v>
      </c>
      <c r="B7650">
        <v>1031</v>
      </c>
      <c r="C7650">
        <v>5</v>
      </c>
      <c r="D7650">
        <v>158</v>
      </c>
      <c r="E7650" t="s">
        <v>6</v>
      </c>
      <c r="F7650">
        <v>31</v>
      </c>
      <c r="G7650" t="s">
        <v>1</v>
      </c>
      <c r="H7650" t="s">
        <v>18</v>
      </c>
      <c r="I7650" t="s">
        <v>12</v>
      </c>
    </row>
    <row r="7651" spans="1:9">
      <c r="A7651">
        <v>7650</v>
      </c>
      <c r="B7651">
        <v>486</v>
      </c>
      <c r="C7651">
        <v>8</v>
      </c>
      <c r="D7651">
        <v>154</v>
      </c>
      <c r="E7651" t="s">
        <v>5</v>
      </c>
      <c r="F7651">
        <v>25</v>
      </c>
      <c r="G7651" t="s">
        <v>2</v>
      </c>
      <c r="H7651" t="s">
        <v>18</v>
      </c>
      <c r="I7651" t="s">
        <v>23</v>
      </c>
    </row>
    <row r="7652" spans="1:9">
      <c r="A7652">
        <v>7651</v>
      </c>
      <c r="B7652">
        <v>1324</v>
      </c>
      <c r="C7652">
        <v>7</v>
      </c>
      <c r="D7652">
        <v>90</v>
      </c>
      <c r="E7652" t="s">
        <v>5</v>
      </c>
      <c r="F7652">
        <v>35</v>
      </c>
      <c r="G7652" t="s">
        <v>2</v>
      </c>
      <c r="H7652" t="s">
        <v>18</v>
      </c>
      <c r="I7652" t="s">
        <v>22</v>
      </c>
    </row>
    <row r="7653" spans="1:9">
      <c r="A7653">
        <v>7652</v>
      </c>
      <c r="B7653">
        <v>403</v>
      </c>
      <c r="C7653">
        <v>2</v>
      </c>
      <c r="D7653">
        <v>219</v>
      </c>
      <c r="E7653" t="s">
        <v>6</v>
      </c>
      <c r="F7653">
        <v>26</v>
      </c>
      <c r="G7653" t="s">
        <v>1</v>
      </c>
      <c r="H7653" t="s">
        <v>17</v>
      </c>
      <c r="I7653" t="s">
        <v>9</v>
      </c>
    </row>
    <row r="7654" spans="1:9">
      <c r="A7654">
        <v>7653</v>
      </c>
      <c r="B7654">
        <v>408</v>
      </c>
      <c r="C7654">
        <v>6</v>
      </c>
      <c r="D7654">
        <v>40</v>
      </c>
      <c r="E7654" t="s">
        <v>6</v>
      </c>
      <c r="F7654">
        <v>43</v>
      </c>
      <c r="G7654" t="s">
        <v>2</v>
      </c>
      <c r="H7654" t="s">
        <v>18</v>
      </c>
      <c r="I7654" t="s">
        <v>21</v>
      </c>
    </row>
    <row r="7655" spans="1:9">
      <c r="A7655">
        <v>7654</v>
      </c>
      <c r="B7655">
        <v>109</v>
      </c>
      <c r="C7655">
        <v>3</v>
      </c>
      <c r="D7655">
        <v>202</v>
      </c>
      <c r="E7655" t="s">
        <v>6</v>
      </c>
      <c r="F7655">
        <v>32</v>
      </c>
      <c r="G7655" t="s">
        <v>1</v>
      </c>
      <c r="H7655" t="s">
        <v>17</v>
      </c>
      <c r="I7655" t="s">
        <v>10</v>
      </c>
    </row>
    <row r="7656" spans="1:9">
      <c r="A7656">
        <v>7655</v>
      </c>
      <c r="B7656">
        <v>1954</v>
      </c>
      <c r="C7656">
        <v>4</v>
      </c>
      <c r="D7656">
        <v>129</v>
      </c>
      <c r="E7656" t="s">
        <v>5</v>
      </c>
      <c r="F7656">
        <v>24</v>
      </c>
      <c r="G7656" t="s">
        <v>1</v>
      </c>
      <c r="H7656" t="s">
        <v>17</v>
      </c>
      <c r="I7656" t="s">
        <v>11</v>
      </c>
    </row>
    <row r="7657" spans="1:9">
      <c r="A7657">
        <v>7656</v>
      </c>
      <c r="B7657">
        <v>660</v>
      </c>
      <c r="C7657">
        <v>1</v>
      </c>
      <c r="D7657">
        <v>147</v>
      </c>
      <c r="E7657" t="s">
        <v>5</v>
      </c>
      <c r="F7657">
        <v>27</v>
      </c>
      <c r="G7657" t="s">
        <v>1</v>
      </c>
      <c r="H7657" t="s">
        <v>18</v>
      </c>
      <c r="I7657" t="s">
        <v>8</v>
      </c>
    </row>
    <row r="7658" spans="1:9">
      <c r="A7658">
        <v>7657</v>
      </c>
      <c r="B7658">
        <v>294</v>
      </c>
      <c r="C7658">
        <v>9</v>
      </c>
      <c r="D7658">
        <v>90</v>
      </c>
      <c r="E7658" t="s">
        <v>6</v>
      </c>
      <c r="F7658">
        <v>19</v>
      </c>
      <c r="G7658" t="s">
        <v>2</v>
      </c>
      <c r="H7658" t="s">
        <v>18</v>
      </c>
      <c r="I7658" t="s">
        <v>24</v>
      </c>
    </row>
    <row r="7659" spans="1:9">
      <c r="A7659">
        <v>7658</v>
      </c>
      <c r="B7659">
        <v>1037</v>
      </c>
      <c r="C7659">
        <v>7</v>
      </c>
      <c r="D7659">
        <v>297</v>
      </c>
      <c r="E7659" t="s">
        <v>5</v>
      </c>
      <c r="F7659">
        <v>20</v>
      </c>
      <c r="G7659" t="s">
        <v>2</v>
      </c>
      <c r="H7659" t="s">
        <v>17</v>
      </c>
      <c r="I7659" t="s">
        <v>22</v>
      </c>
    </row>
    <row r="7660" spans="1:9">
      <c r="A7660">
        <v>7659</v>
      </c>
      <c r="B7660">
        <v>1285</v>
      </c>
      <c r="C7660">
        <v>5</v>
      </c>
      <c r="D7660">
        <v>147</v>
      </c>
      <c r="E7660" t="s">
        <v>5</v>
      </c>
      <c r="F7660">
        <v>24</v>
      </c>
      <c r="G7660" t="s">
        <v>1</v>
      </c>
      <c r="H7660" t="s">
        <v>18</v>
      </c>
      <c r="I7660" t="s">
        <v>12</v>
      </c>
    </row>
    <row r="7661" spans="1:9">
      <c r="A7661">
        <v>7660</v>
      </c>
      <c r="B7661">
        <v>173</v>
      </c>
      <c r="C7661">
        <v>8</v>
      </c>
      <c r="D7661">
        <v>40</v>
      </c>
      <c r="E7661" t="s">
        <v>5</v>
      </c>
      <c r="F7661">
        <v>19</v>
      </c>
      <c r="G7661" t="s">
        <v>2</v>
      </c>
      <c r="H7661" t="s">
        <v>18</v>
      </c>
      <c r="I7661" t="s">
        <v>23</v>
      </c>
    </row>
    <row r="7662" spans="1:9">
      <c r="A7662">
        <v>7661</v>
      </c>
      <c r="B7662">
        <v>1017</v>
      </c>
      <c r="C7662">
        <v>5</v>
      </c>
      <c r="D7662">
        <v>242</v>
      </c>
      <c r="E7662" t="s">
        <v>6</v>
      </c>
      <c r="F7662">
        <v>33</v>
      </c>
      <c r="G7662" t="s">
        <v>1</v>
      </c>
      <c r="H7662" t="s">
        <v>17</v>
      </c>
      <c r="I7662" t="s">
        <v>12</v>
      </c>
    </row>
    <row r="7663" spans="1:9">
      <c r="A7663">
        <v>7662</v>
      </c>
      <c r="B7663">
        <v>81</v>
      </c>
      <c r="C7663">
        <v>1</v>
      </c>
      <c r="D7663">
        <v>134</v>
      </c>
      <c r="E7663" t="s">
        <v>5</v>
      </c>
      <c r="F7663">
        <v>18</v>
      </c>
      <c r="G7663" t="s">
        <v>1</v>
      </c>
      <c r="H7663" t="s">
        <v>18</v>
      </c>
      <c r="I7663" t="s">
        <v>8</v>
      </c>
    </row>
    <row r="7664" spans="1:9">
      <c r="A7664">
        <v>7663</v>
      </c>
      <c r="B7664">
        <v>291</v>
      </c>
      <c r="C7664">
        <v>8</v>
      </c>
      <c r="D7664">
        <v>396</v>
      </c>
      <c r="E7664" t="s">
        <v>6</v>
      </c>
      <c r="F7664">
        <v>31</v>
      </c>
      <c r="G7664" t="s">
        <v>2</v>
      </c>
      <c r="H7664" t="s">
        <v>17</v>
      </c>
      <c r="I7664" t="s">
        <v>23</v>
      </c>
    </row>
    <row r="7665" spans="1:9">
      <c r="A7665">
        <v>7664</v>
      </c>
      <c r="B7665">
        <v>1218</v>
      </c>
      <c r="C7665">
        <v>9</v>
      </c>
      <c r="D7665">
        <v>40</v>
      </c>
      <c r="E7665" t="s">
        <v>6</v>
      </c>
      <c r="F7665">
        <v>24</v>
      </c>
      <c r="G7665" t="s">
        <v>2</v>
      </c>
      <c r="H7665" t="s">
        <v>18</v>
      </c>
      <c r="I7665" t="s">
        <v>24</v>
      </c>
    </row>
    <row r="7666" spans="1:9">
      <c r="A7666">
        <v>7665</v>
      </c>
      <c r="B7666">
        <v>1291</v>
      </c>
      <c r="C7666">
        <v>3</v>
      </c>
      <c r="D7666">
        <v>110</v>
      </c>
      <c r="E7666" t="s">
        <v>6</v>
      </c>
      <c r="F7666">
        <v>39</v>
      </c>
      <c r="G7666" t="s">
        <v>1</v>
      </c>
      <c r="H7666" t="s">
        <v>18</v>
      </c>
      <c r="I7666" t="s">
        <v>10</v>
      </c>
    </row>
    <row r="7667" spans="1:9">
      <c r="A7667">
        <v>7666</v>
      </c>
      <c r="B7667">
        <v>540</v>
      </c>
      <c r="C7667">
        <v>2</v>
      </c>
      <c r="D7667">
        <v>216</v>
      </c>
      <c r="E7667" t="s">
        <v>6</v>
      </c>
      <c r="F7667">
        <v>36</v>
      </c>
      <c r="G7667" t="s">
        <v>1</v>
      </c>
      <c r="H7667" t="s">
        <v>17</v>
      </c>
      <c r="I7667" t="s">
        <v>9</v>
      </c>
    </row>
    <row r="7668" spans="1:9">
      <c r="A7668">
        <v>7667</v>
      </c>
      <c r="B7668">
        <v>1806</v>
      </c>
      <c r="C7668">
        <v>6</v>
      </c>
      <c r="D7668">
        <v>40</v>
      </c>
      <c r="E7668" t="s">
        <v>5</v>
      </c>
      <c r="F7668">
        <v>35</v>
      </c>
      <c r="G7668" t="s">
        <v>2</v>
      </c>
      <c r="H7668" t="s">
        <v>18</v>
      </c>
      <c r="I7668" t="s">
        <v>21</v>
      </c>
    </row>
    <row r="7669" spans="1:9">
      <c r="A7669">
        <v>7668</v>
      </c>
      <c r="B7669">
        <v>1797</v>
      </c>
      <c r="C7669">
        <v>1</v>
      </c>
      <c r="D7669">
        <v>143</v>
      </c>
      <c r="E7669" t="s">
        <v>5</v>
      </c>
      <c r="F7669">
        <v>27</v>
      </c>
      <c r="G7669" t="s">
        <v>1</v>
      </c>
      <c r="H7669" t="s">
        <v>18</v>
      </c>
      <c r="I7669" t="s">
        <v>8</v>
      </c>
    </row>
    <row r="7670" spans="1:9">
      <c r="A7670">
        <v>7669</v>
      </c>
      <c r="B7670">
        <v>964</v>
      </c>
      <c r="C7670">
        <v>9</v>
      </c>
      <c r="D7670">
        <v>299</v>
      </c>
      <c r="E7670" t="s">
        <v>6</v>
      </c>
      <c r="F7670">
        <v>18</v>
      </c>
      <c r="G7670" t="s">
        <v>2</v>
      </c>
      <c r="H7670" t="s">
        <v>17</v>
      </c>
      <c r="I7670" t="s">
        <v>24</v>
      </c>
    </row>
    <row r="7671" spans="1:9">
      <c r="A7671">
        <v>7670</v>
      </c>
      <c r="B7671">
        <v>577</v>
      </c>
      <c r="C7671">
        <v>7</v>
      </c>
      <c r="D7671">
        <v>40</v>
      </c>
      <c r="E7671" t="s">
        <v>6</v>
      </c>
      <c r="F7671">
        <v>27</v>
      </c>
      <c r="G7671" t="s">
        <v>2</v>
      </c>
      <c r="H7671" t="s">
        <v>18</v>
      </c>
      <c r="I7671" t="s">
        <v>22</v>
      </c>
    </row>
    <row r="7672" spans="1:9">
      <c r="A7672">
        <v>7671</v>
      </c>
      <c r="B7672">
        <v>1737</v>
      </c>
      <c r="C7672">
        <v>3</v>
      </c>
      <c r="D7672">
        <v>193</v>
      </c>
      <c r="E7672" t="s">
        <v>6</v>
      </c>
      <c r="F7672">
        <v>20</v>
      </c>
      <c r="G7672" t="s">
        <v>1</v>
      </c>
      <c r="H7672" t="s">
        <v>17</v>
      </c>
      <c r="I7672" t="s">
        <v>10</v>
      </c>
    </row>
    <row r="7673" spans="1:9">
      <c r="A7673">
        <v>7672</v>
      </c>
      <c r="B7673">
        <v>1788</v>
      </c>
      <c r="C7673">
        <v>4</v>
      </c>
      <c r="D7673">
        <v>129</v>
      </c>
      <c r="E7673" t="s">
        <v>6</v>
      </c>
      <c r="F7673">
        <v>30</v>
      </c>
      <c r="G7673" t="s">
        <v>1</v>
      </c>
      <c r="H7673" t="s">
        <v>17</v>
      </c>
      <c r="I7673" t="s">
        <v>11</v>
      </c>
    </row>
    <row r="7674" spans="1:9">
      <c r="A7674">
        <v>7673</v>
      </c>
      <c r="B7674">
        <v>1935</v>
      </c>
      <c r="C7674">
        <v>1</v>
      </c>
      <c r="D7674">
        <v>90</v>
      </c>
      <c r="E7674" t="s">
        <v>5</v>
      </c>
      <c r="F7674">
        <v>32</v>
      </c>
      <c r="G7674" t="s">
        <v>1</v>
      </c>
      <c r="H7674" t="s">
        <v>18</v>
      </c>
      <c r="I7674" t="s">
        <v>8</v>
      </c>
    </row>
    <row r="7675" spans="1:9">
      <c r="A7675">
        <v>7674</v>
      </c>
      <c r="B7675">
        <v>658</v>
      </c>
      <c r="C7675">
        <v>4</v>
      </c>
      <c r="D7675">
        <v>128</v>
      </c>
      <c r="E7675" t="s">
        <v>5</v>
      </c>
      <c r="F7675">
        <v>31</v>
      </c>
      <c r="G7675" t="s">
        <v>1</v>
      </c>
      <c r="H7675" t="s">
        <v>17</v>
      </c>
      <c r="I7675" t="s">
        <v>11</v>
      </c>
    </row>
    <row r="7676" spans="1:9">
      <c r="A7676">
        <v>7675</v>
      </c>
      <c r="B7676">
        <v>1859</v>
      </c>
      <c r="C7676">
        <v>1</v>
      </c>
      <c r="D7676">
        <v>149</v>
      </c>
      <c r="E7676" t="s">
        <v>5</v>
      </c>
      <c r="F7676">
        <v>25</v>
      </c>
      <c r="G7676" t="s">
        <v>1</v>
      </c>
      <c r="H7676" t="s">
        <v>18</v>
      </c>
      <c r="I7676" t="s">
        <v>8</v>
      </c>
    </row>
    <row r="7677" spans="1:9">
      <c r="A7677">
        <v>7676</v>
      </c>
      <c r="B7677">
        <v>317</v>
      </c>
      <c r="C7677">
        <v>1</v>
      </c>
      <c r="D7677">
        <v>164</v>
      </c>
      <c r="E7677" t="s">
        <v>6</v>
      </c>
      <c r="F7677">
        <v>33</v>
      </c>
      <c r="G7677" t="s">
        <v>1</v>
      </c>
      <c r="H7677" t="s">
        <v>18</v>
      </c>
      <c r="I7677" t="s">
        <v>8</v>
      </c>
    </row>
    <row r="7678" spans="1:9">
      <c r="A7678">
        <v>7677</v>
      </c>
      <c r="B7678">
        <v>1458</v>
      </c>
      <c r="C7678">
        <v>4</v>
      </c>
      <c r="D7678">
        <v>90</v>
      </c>
      <c r="E7678" t="s">
        <v>6</v>
      </c>
      <c r="F7678">
        <v>22</v>
      </c>
      <c r="G7678" t="s">
        <v>1</v>
      </c>
      <c r="H7678" t="s">
        <v>18</v>
      </c>
      <c r="I7678" t="s">
        <v>11</v>
      </c>
    </row>
    <row r="7679" spans="1:9">
      <c r="A7679">
        <v>7678</v>
      </c>
      <c r="B7679">
        <v>976</v>
      </c>
      <c r="C7679">
        <v>5</v>
      </c>
      <c r="D7679">
        <v>237</v>
      </c>
      <c r="E7679" t="s">
        <v>5</v>
      </c>
      <c r="F7679">
        <v>22</v>
      </c>
      <c r="G7679" t="s">
        <v>1</v>
      </c>
      <c r="H7679" t="s">
        <v>18</v>
      </c>
      <c r="I7679" t="s">
        <v>12</v>
      </c>
    </row>
    <row r="7680" spans="1:9">
      <c r="A7680">
        <v>7679</v>
      </c>
      <c r="B7680">
        <v>9</v>
      </c>
      <c r="C7680">
        <v>8</v>
      </c>
      <c r="D7680">
        <v>336</v>
      </c>
      <c r="E7680" t="s">
        <v>5</v>
      </c>
      <c r="F7680">
        <v>29</v>
      </c>
      <c r="G7680" t="s">
        <v>2</v>
      </c>
      <c r="H7680" t="s">
        <v>17</v>
      </c>
      <c r="I7680" t="s">
        <v>23</v>
      </c>
    </row>
    <row r="7681" spans="1:9">
      <c r="A7681">
        <v>7680</v>
      </c>
      <c r="B7681">
        <v>1078</v>
      </c>
      <c r="C7681">
        <v>2</v>
      </c>
      <c r="D7681">
        <v>229</v>
      </c>
      <c r="E7681" t="s">
        <v>5</v>
      </c>
      <c r="F7681">
        <v>31</v>
      </c>
      <c r="G7681" t="s">
        <v>1</v>
      </c>
      <c r="H7681" t="s">
        <v>18</v>
      </c>
      <c r="I7681" t="s">
        <v>9</v>
      </c>
    </row>
    <row r="7682" spans="1:9">
      <c r="A7682">
        <v>7681</v>
      </c>
      <c r="B7682">
        <v>1217</v>
      </c>
      <c r="C7682">
        <v>4</v>
      </c>
      <c r="D7682">
        <v>155</v>
      </c>
      <c r="E7682" t="s">
        <v>5</v>
      </c>
      <c r="F7682">
        <v>35</v>
      </c>
      <c r="G7682" t="s">
        <v>1</v>
      </c>
      <c r="H7682" t="s">
        <v>18</v>
      </c>
      <c r="I7682" t="s">
        <v>11</v>
      </c>
    </row>
    <row r="7683" spans="1:9">
      <c r="A7683">
        <v>7682</v>
      </c>
      <c r="B7683">
        <v>1782</v>
      </c>
      <c r="C7683">
        <v>6</v>
      </c>
      <c r="D7683">
        <v>90</v>
      </c>
      <c r="E7683" t="s">
        <v>6</v>
      </c>
      <c r="F7683">
        <v>22</v>
      </c>
      <c r="G7683" t="s">
        <v>2</v>
      </c>
      <c r="H7683" t="s">
        <v>18</v>
      </c>
      <c r="I7683" t="s">
        <v>21</v>
      </c>
    </row>
    <row r="7684" spans="1:9">
      <c r="A7684">
        <v>7683</v>
      </c>
      <c r="B7684">
        <v>1791</v>
      </c>
      <c r="C7684">
        <v>7</v>
      </c>
      <c r="D7684">
        <v>40</v>
      </c>
      <c r="E7684" t="s">
        <v>5</v>
      </c>
      <c r="F7684">
        <v>32</v>
      </c>
      <c r="G7684" t="s">
        <v>2</v>
      </c>
      <c r="H7684" t="s">
        <v>18</v>
      </c>
      <c r="I7684" t="s">
        <v>22</v>
      </c>
    </row>
    <row r="7685" spans="1:9">
      <c r="A7685">
        <v>7684</v>
      </c>
      <c r="B7685">
        <v>804</v>
      </c>
      <c r="C7685">
        <v>3</v>
      </c>
      <c r="D7685">
        <v>156</v>
      </c>
      <c r="E7685" t="s">
        <v>5</v>
      </c>
      <c r="F7685">
        <v>35</v>
      </c>
      <c r="G7685" t="s">
        <v>1</v>
      </c>
      <c r="H7685" t="s">
        <v>17</v>
      </c>
      <c r="I7685" t="s">
        <v>10</v>
      </c>
    </row>
    <row r="7686" spans="1:9">
      <c r="A7686">
        <v>7685</v>
      </c>
      <c r="B7686">
        <v>2089</v>
      </c>
      <c r="C7686">
        <v>2</v>
      </c>
      <c r="D7686">
        <v>231</v>
      </c>
      <c r="E7686" t="s">
        <v>5</v>
      </c>
      <c r="F7686">
        <v>20</v>
      </c>
      <c r="G7686" t="s">
        <v>1</v>
      </c>
      <c r="H7686" t="s">
        <v>17</v>
      </c>
      <c r="I7686" t="s">
        <v>9</v>
      </c>
    </row>
    <row r="7687" spans="1:9">
      <c r="A7687">
        <v>7686</v>
      </c>
      <c r="B7687">
        <v>2020</v>
      </c>
      <c r="C7687">
        <v>1</v>
      </c>
      <c r="D7687">
        <v>115</v>
      </c>
      <c r="E7687" t="s">
        <v>5</v>
      </c>
      <c r="F7687">
        <v>28</v>
      </c>
      <c r="G7687" t="s">
        <v>1</v>
      </c>
      <c r="H7687" t="s">
        <v>17</v>
      </c>
      <c r="I7687" t="s">
        <v>8</v>
      </c>
    </row>
    <row r="7688" spans="1:9">
      <c r="A7688">
        <v>7687</v>
      </c>
      <c r="B7688">
        <v>1770</v>
      </c>
      <c r="C7688">
        <v>8</v>
      </c>
      <c r="D7688">
        <v>90</v>
      </c>
      <c r="E7688" t="s">
        <v>5</v>
      </c>
      <c r="F7688">
        <v>21</v>
      </c>
      <c r="G7688" t="s">
        <v>2</v>
      </c>
      <c r="H7688" t="s">
        <v>18</v>
      </c>
      <c r="I7688" t="s">
        <v>23</v>
      </c>
    </row>
    <row r="7689" spans="1:9">
      <c r="A7689">
        <v>7688</v>
      </c>
      <c r="B7689">
        <v>1264</v>
      </c>
      <c r="C7689">
        <v>7</v>
      </c>
      <c r="D7689">
        <v>90</v>
      </c>
      <c r="E7689" t="s">
        <v>5</v>
      </c>
      <c r="F7689">
        <v>30</v>
      </c>
      <c r="G7689" t="s">
        <v>2</v>
      </c>
      <c r="H7689" t="s">
        <v>18</v>
      </c>
      <c r="I7689" t="s">
        <v>22</v>
      </c>
    </row>
    <row r="7690" spans="1:9">
      <c r="A7690">
        <v>7689</v>
      </c>
      <c r="B7690">
        <v>1186</v>
      </c>
      <c r="C7690">
        <v>4</v>
      </c>
      <c r="D7690">
        <v>126</v>
      </c>
      <c r="E7690" t="s">
        <v>5</v>
      </c>
      <c r="F7690">
        <v>22</v>
      </c>
      <c r="G7690" t="s">
        <v>1</v>
      </c>
      <c r="H7690" t="s">
        <v>18</v>
      </c>
      <c r="I7690" t="s">
        <v>11</v>
      </c>
    </row>
    <row r="7691" spans="1:9">
      <c r="A7691">
        <v>7690</v>
      </c>
      <c r="B7691">
        <v>1942</v>
      </c>
      <c r="C7691">
        <v>9</v>
      </c>
      <c r="D7691">
        <v>40</v>
      </c>
      <c r="E7691" t="s">
        <v>6</v>
      </c>
      <c r="F7691">
        <v>23</v>
      </c>
      <c r="G7691" t="s">
        <v>2</v>
      </c>
      <c r="H7691" t="s">
        <v>18</v>
      </c>
      <c r="I7691" t="s">
        <v>24</v>
      </c>
    </row>
    <row r="7692" spans="1:9">
      <c r="A7692">
        <v>7691</v>
      </c>
      <c r="B7692">
        <v>138</v>
      </c>
      <c r="C7692">
        <v>8</v>
      </c>
      <c r="D7692">
        <v>90</v>
      </c>
      <c r="E7692" t="s">
        <v>5</v>
      </c>
      <c r="F7692">
        <v>35</v>
      </c>
      <c r="G7692" t="s">
        <v>2</v>
      </c>
      <c r="H7692" t="s">
        <v>18</v>
      </c>
      <c r="I7692" t="s">
        <v>23</v>
      </c>
    </row>
    <row r="7693" spans="1:9">
      <c r="A7693">
        <v>7692</v>
      </c>
      <c r="B7693">
        <v>1869</v>
      </c>
      <c r="C7693">
        <v>6</v>
      </c>
      <c r="D7693">
        <v>323</v>
      </c>
      <c r="E7693" t="s">
        <v>6</v>
      </c>
      <c r="F7693">
        <v>33</v>
      </c>
      <c r="G7693" t="s">
        <v>2</v>
      </c>
      <c r="H7693" t="s">
        <v>18</v>
      </c>
      <c r="I7693" t="s">
        <v>21</v>
      </c>
    </row>
    <row r="7694" spans="1:9">
      <c r="A7694">
        <v>7693</v>
      </c>
      <c r="B7694">
        <v>1312</v>
      </c>
      <c r="C7694">
        <v>1</v>
      </c>
      <c r="D7694">
        <v>139</v>
      </c>
      <c r="E7694" t="s">
        <v>6</v>
      </c>
      <c r="F7694">
        <v>34</v>
      </c>
      <c r="G7694" t="s">
        <v>1</v>
      </c>
      <c r="H7694" t="s">
        <v>17</v>
      </c>
      <c r="I7694" t="s">
        <v>8</v>
      </c>
    </row>
    <row r="7695" spans="1:9">
      <c r="A7695">
        <v>7694</v>
      </c>
      <c r="B7695">
        <v>524</v>
      </c>
      <c r="C7695">
        <v>9</v>
      </c>
      <c r="D7695">
        <v>40</v>
      </c>
      <c r="E7695" t="s">
        <v>5</v>
      </c>
      <c r="F7695">
        <v>29</v>
      </c>
      <c r="G7695" t="s">
        <v>2</v>
      </c>
      <c r="H7695" t="s">
        <v>18</v>
      </c>
      <c r="I7695" t="s">
        <v>24</v>
      </c>
    </row>
    <row r="7696" spans="1:9">
      <c r="A7696">
        <v>7695</v>
      </c>
      <c r="B7696">
        <v>923</v>
      </c>
      <c r="C7696">
        <v>1</v>
      </c>
      <c r="D7696">
        <v>197</v>
      </c>
      <c r="E7696" t="s">
        <v>6</v>
      </c>
      <c r="F7696">
        <v>36</v>
      </c>
      <c r="G7696" t="s">
        <v>1</v>
      </c>
      <c r="H7696" t="s">
        <v>18</v>
      </c>
      <c r="I7696" t="s">
        <v>8</v>
      </c>
    </row>
    <row r="7697" spans="1:9">
      <c r="A7697">
        <v>7696</v>
      </c>
      <c r="B7697">
        <v>1657</v>
      </c>
      <c r="C7697">
        <v>3</v>
      </c>
      <c r="D7697">
        <v>126</v>
      </c>
      <c r="E7697" t="s">
        <v>6</v>
      </c>
      <c r="F7697">
        <v>34</v>
      </c>
      <c r="G7697" t="s">
        <v>1</v>
      </c>
      <c r="H7697" t="s">
        <v>18</v>
      </c>
      <c r="I7697" t="s">
        <v>10</v>
      </c>
    </row>
    <row r="7698" spans="1:9">
      <c r="A7698">
        <v>7697</v>
      </c>
      <c r="B7698">
        <v>612</v>
      </c>
      <c r="C7698">
        <v>1</v>
      </c>
      <c r="D7698">
        <v>112</v>
      </c>
      <c r="E7698" t="s">
        <v>6</v>
      </c>
      <c r="F7698">
        <v>30</v>
      </c>
      <c r="G7698" t="s">
        <v>1</v>
      </c>
      <c r="H7698" t="s">
        <v>18</v>
      </c>
      <c r="I7698" t="s">
        <v>8</v>
      </c>
    </row>
    <row r="7699" spans="1:9">
      <c r="A7699">
        <v>7698</v>
      </c>
      <c r="B7699">
        <v>1994</v>
      </c>
      <c r="C7699">
        <v>8</v>
      </c>
      <c r="D7699">
        <v>40</v>
      </c>
      <c r="E7699" t="s">
        <v>5</v>
      </c>
      <c r="F7699">
        <v>34</v>
      </c>
      <c r="G7699" t="s">
        <v>2</v>
      </c>
      <c r="H7699" t="s">
        <v>18</v>
      </c>
      <c r="I7699" t="s">
        <v>23</v>
      </c>
    </row>
    <row r="7700" spans="1:9">
      <c r="A7700">
        <v>7699</v>
      </c>
      <c r="B7700">
        <v>2035</v>
      </c>
      <c r="C7700">
        <v>5</v>
      </c>
      <c r="D7700">
        <v>168</v>
      </c>
      <c r="E7700" t="s">
        <v>6</v>
      </c>
      <c r="F7700">
        <v>20</v>
      </c>
      <c r="G7700" t="s">
        <v>1</v>
      </c>
      <c r="H7700" t="s">
        <v>17</v>
      </c>
      <c r="I7700" t="s">
        <v>12</v>
      </c>
    </row>
    <row r="7701" spans="1:9">
      <c r="A7701">
        <v>7700</v>
      </c>
      <c r="B7701">
        <v>1932</v>
      </c>
      <c r="C7701">
        <v>6</v>
      </c>
      <c r="D7701">
        <v>185</v>
      </c>
      <c r="E7701" t="s">
        <v>6</v>
      </c>
      <c r="F7701">
        <v>25</v>
      </c>
      <c r="G7701" t="s">
        <v>2</v>
      </c>
      <c r="H7701" t="s">
        <v>18</v>
      </c>
      <c r="I7701" t="s">
        <v>21</v>
      </c>
    </row>
    <row r="7702" spans="1:9">
      <c r="A7702">
        <v>7701</v>
      </c>
      <c r="B7702">
        <v>1363</v>
      </c>
      <c r="C7702">
        <v>6</v>
      </c>
      <c r="D7702">
        <v>90</v>
      </c>
      <c r="E7702" t="s">
        <v>6</v>
      </c>
      <c r="F7702">
        <v>30</v>
      </c>
      <c r="G7702" t="s">
        <v>2</v>
      </c>
      <c r="H7702" t="s">
        <v>18</v>
      </c>
      <c r="I7702" t="s">
        <v>21</v>
      </c>
    </row>
    <row r="7703" spans="1:9">
      <c r="A7703">
        <v>7702</v>
      </c>
      <c r="B7703">
        <v>950</v>
      </c>
      <c r="C7703">
        <v>5</v>
      </c>
      <c r="D7703">
        <v>139</v>
      </c>
      <c r="E7703" t="s">
        <v>5</v>
      </c>
      <c r="F7703">
        <v>19</v>
      </c>
      <c r="G7703" t="s">
        <v>1</v>
      </c>
      <c r="H7703" t="s">
        <v>17</v>
      </c>
      <c r="I7703" t="s">
        <v>12</v>
      </c>
    </row>
    <row r="7704" spans="1:9">
      <c r="A7704">
        <v>7703</v>
      </c>
      <c r="B7704">
        <v>119</v>
      </c>
      <c r="C7704">
        <v>2</v>
      </c>
      <c r="D7704">
        <v>90</v>
      </c>
      <c r="E7704" t="s">
        <v>5</v>
      </c>
      <c r="F7704">
        <v>33</v>
      </c>
      <c r="G7704" t="s">
        <v>1</v>
      </c>
      <c r="H7704" t="s">
        <v>18</v>
      </c>
      <c r="I7704" t="s">
        <v>9</v>
      </c>
    </row>
    <row r="7705" spans="1:9">
      <c r="A7705">
        <v>7704</v>
      </c>
      <c r="B7705">
        <v>685</v>
      </c>
      <c r="C7705">
        <v>5</v>
      </c>
      <c r="D7705">
        <v>147</v>
      </c>
      <c r="E7705" t="s">
        <v>5</v>
      </c>
      <c r="F7705">
        <v>31</v>
      </c>
      <c r="G7705" t="s">
        <v>1</v>
      </c>
      <c r="H7705" t="s">
        <v>18</v>
      </c>
      <c r="I7705" t="s">
        <v>12</v>
      </c>
    </row>
    <row r="7706" spans="1:9">
      <c r="A7706">
        <v>7705</v>
      </c>
      <c r="B7706">
        <v>1749</v>
      </c>
      <c r="C7706">
        <v>1</v>
      </c>
      <c r="D7706">
        <v>193</v>
      </c>
      <c r="E7706" t="s">
        <v>5</v>
      </c>
      <c r="F7706">
        <v>27</v>
      </c>
      <c r="G7706" t="s">
        <v>1</v>
      </c>
      <c r="H7706" t="s">
        <v>17</v>
      </c>
      <c r="I7706" t="s">
        <v>8</v>
      </c>
    </row>
    <row r="7707" spans="1:9">
      <c r="A7707">
        <v>7706</v>
      </c>
      <c r="B7707">
        <v>1265</v>
      </c>
      <c r="C7707">
        <v>6</v>
      </c>
      <c r="D7707">
        <v>163</v>
      </c>
      <c r="E7707" t="s">
        <v>5</v>
      </c>
      <c r="F7707">
        <v>32</v>
      </c>
      <c r="G7707" t="s">
        <v>2</v>
      </c>
      <c r="H7707" t="s">
        <v>17</v>
      </c>
      <c r="I7707" t="s">
        <v>21</v>
      </c>
    </row>
    <row r="7708" spans="1:9">
      <c r="A7708">
        <v>7707</v>
      </c>
      <c r="B7708">
        <v>1822</v>
      </c>
      <c r="C7708">
        <v>2</v>
      </c>
      <c r="D7708">
        <v>172</v>
      </c>
      <c r="E7708" t="s">
        <v>5</v>
      </c>
      <c r="F7708">
        <v>18</v>
      </c>
      <c r="G7708" t="s">
        <v>1</v>
      </c>
      <c r="H7708" t="s">
        <v>17</v>
      </c>
      <c r="I7708" t="s">
        <v>9</v>
      </c>
    </row>
    <row r="7709" spans="1:9">
      <c r="A7709">
        <v>7708</v>
      </c>
      <c r="B7709">
        <v>1953</v>
      </c>
      <c r="C7709">
        <v>9</v>
      </c>
      <c r="D7709">
        <v>40</v>
      </c>
      <c r="E7709" t="s">
        <v>6</v>
      </c>
      <c r="F7709">
        <v>33</v>
      </c>
      <c r="G7709" t="s">
        <v>2</v>
      </c>
      <c r="H7709" t="s">
        <v>18</v>
      </c>
      <c r="I7709" t="s">
        <v>24</v>
      </c>
    </row>
    <row r="7710" spans="1:9">
      <c r="A7710">
        <v>7709</v>
      </c>
      <c r="B7710">
        <v>1282</v>
      </c>
      <c r="C7710">
        <v>2</v>
      </c>
      <c r="D7710">
        <v>90</v>
      </c>
      <c r="E7710" t="s">
        <v>5</v>
      </c>
      <c r="F7710">
        <v>31</v>
      </c>
      <c r="G7710" t="s">
        <v>1</v>
      </c>
      <c r="H7710" t="s">
        <v>18</v>
      </c>
      <c r="I7710" t="s">
        <v>9</v>
      </c>
    </row>
    <row r="7711" spans="1:9">
      <c r="A7711">
        <v>7710</v>
      </c>
      <c r="B7711">
        <v>1297</v>
      </c>
      <c r="C7711">
        <v>6</v>
      </c>
      <c r="D7711">
        <v>372</v>
      </c>
      <c r="E7711" t="s">
        <v>6</v>
      </c>
      <c r="F7711">
        <v>35</v>
      </c>
      <c r="G7711" t="s">
        <v>2</v>
      </c>
      <c r="H7711" t="s">
        <v>17</v>
      </c>
      <c r="I7711" t="s">
        <v>21</v>
      </c>
    </row>
    <row r="7712" spans="1:9">
      <c r="A7712">
        <v>7711</v>
      </c>
      <c r="B7712">
        <v>504</v>
      </c>
      <c r="C7712">
        <v>6</v>
      </c>
      <c r="D7712">
        <v>288</v>
      </c>
      <c r="E7712" t="s">
        <v>5</v>
      </c>
      <c r="F7712">
        <v>31</v>
      </c>
      <c r="G7712" t="s">
        <v>2</v>
      </c>
      <c r="H7712" t="s">
        <v>17</v>
      </c>
      <c r="I7712" t="s">
        <v>21</v>
      </c>
    </row>
    <row r="7713" spans="1:9">
      <c r="A7713">
        <v>7712</v>
      </c>
      <c r="B7713">
        <v>344</v>
      </c>
      <c r="C7713">
        <v>7</v>
      </c>
      <c r="D7713">
        <v>40</v>
      </c>
      <c r="E7713" t="s">
        <v>6</v>
      </c>
      <c r="F7713">
        <v>32</v>
      </c>
      <c r="G7713" t="s">
        <v>2</v>
      </c>
      <c r="H7713" t="s">
        <v>18</v>
      </c>
      <c r="I7713" t="s">
        <v>22</v>
      </c>
    </row>
    <row r="7714" spans="1:9">
      <c r="A7714">
        <v>7713</v>
      </c>
      <c r="B7714">
        <v>604</v>
      </c>
      <c r="C7714">
        <v>4</v>
      </c>
      <c r="D7714">
        <v>181</v>
      </c>
      <c r="E7714" t="s">
        <v>6</v>
      </c>
      <c r="F7714">
        <v>35</v>
      </c>
      <c r="G7714" t="s">
        <v>1</v>
      </c>
      <c r="H7714" t="s">
        <v>18</v>
      </c>
      <c r="I7714" t="s">
        <v>11</v>
      </c>
    </row>
    <row r="7715" spans="1:9">
      <c r="A7715">
        <v>7714</v>
      </c>
      <c r="B7715">
        <v>265</v>
      </c>
      <c r="C7715">
        <v>6</v>
      </c>
      <c r="D7715">
        <v>40</v>
      </c>
      <c r="E7715" t="s">
        <v>5</v>
      </c>
      <c r="F7715">
        <v>32</v>
      </c>
      <c r="G7715" t="s">
        <v>2</v>
      </c>
      <c r="H7715" t="s">
        <v>18</v>
      </c>
      <c r="I7715" t="s">
        <v>21</v>
      </c>
    </row>
    <row r="7716" spans="1:9">
      <c r="A7716">
        <v>7715</v>
      </c>
      <c r="B7716">
        <v>496</v>
      </c>
      <c r="C7716">
        <v>6</v>
      </c>
      <c r="D7716">
        <v>40</v>
      </c>
      <c r="E7716" t="s">
        <v>6</v>
      </c>
      <c r="F7716">
        <v>20</v>
      </c>
      <c r="G7716" t="s">
        <v>2</v>
      </c>
      <c r="H7716" t="s">
        <v>18</v>
      </c>
      <c r="I7716" t="s">
        <v>21</v>
      </c>
    </row>
    <row r="7717" spans="1:9">
      <c r="A7717">
        <v>7716</v>
      </c>
      <c r="B7717">
        <v>1593</v>
      </c>
      <c r="C7717">
        <v>4</v>
      </c>
      <c r="D7717">
        <v>228</v>
      </c>
      <c r="E7717" t="s">
        <v>5</v>
      </c>
      <c r="F7717">
        <v>23</v>
      </c>
      <c r="G7717" t="s">
        <v>1</v>
      </c>
      <c r="H7717" t="s">
        <v>17</v>
      </c>
      <c r="I7717" t="s">
        <v>11</v>
      </c>
    </row>
    <row r="7718" spans="1:9">
      <c r="A7718">
        <v>7717</v>
      </c>
      <c r="B7718">
        <v>169</v>
      </c>
      <c r="C7718">
        <v>1</v>
      </c>
      <c r="D7718">
        <v>129</v>
      </c>
      <c r="E7718" t="s">
        <v>5</v>
      </c>
      <c r="F7718">
        <v>27</v>
      </c>
      <c r="G7718" t="s">
        <v>1</v>
      </c>
      <c r="H7718" t="s">
        <v>17</v>
      </c>
      <c r="I7718" t="s">
        <v>8</v>
      </c>
    </row>
    <row r="7719" spans="1:9">
      <c r="A7719">
        <v>7718</v>
      </c>
      <c r="B7719">
        <v>585</v>
      </c>
      <c r="C7719">
        <v>4</v>
      </c>
      <c r="D7719">
        <v>143</v>
      </c>
      <c r="E7719" t="s">
        <v>6</v>
      </c>
      <c r="F7719">
        <v>25</v>
      </c>
      <c r="G7719" t="s">
        <v>1</v>
      </c>
      <c r="H7719" t="s">
        <v>18</v>
      </c>
      <c r="I7719" t="s">
        <v>11</v>
      </c>
    </row>
    <row r="7720" spans="1:9">
      <c r="A7720">
        <v>7719</v>
      </c>
      <c r="B7720">
        <v>508</v>
      </c>
      <c r="C7720">
        <v>6</v>
      </c>
      <c r="D7720">
        <v>40</v>
      </c>
      <c r="E7720" t="s">
        <v>5</v>
      </c>
      <c r="F7720">
        <v>20</v>
      </c>
      <c r="G7720" t="s">
        <v>2</v>
      </c>
      <c r="H7720" t="s">
        <v>18</v>
      </c>
      <c r="I7720" t="s">
        <v>21</v>
      </c>
    </row>
    <row r="7721" spans="1:9">
      <c r="A7721">
        <v>7720</v>
      </c>
      <c r="B7721">
        <v>1304</v>
      </c>
      <c r="C7721">
        <v>5</v>
      </c>
      <c r="D7721">
        <v>90</v>
      </c>
      <c r="E7721" t="s">
        <v>6</v>
      </c>
      <c r="F7721">
        <v>35</v>
      </c>
      <c r="G7721" t="s">
        <v>1</v>
      </c>
      <c r="H7721" t="s">
        <v>18</v>
      </c>
      <c r="I7721" t="s">
        <v>12</v>
      </c>
    </row>
    <row r="7722" spans="1:9">
      <c r="A7722">
        <v>7721</v>
      </c>
      <c r="B7722">
        <v>635</v>
      </c>
      <c r="C7722">
        <v>1</v>
      </c>
      <c r="D7722">
        <v>229</v>
      </c>
      <c r="E7722" t="s">
        <v>5</v>
      </c>
      <c r="F7722">
        <v>29</v>
      </c>
      <c r="G7722" t="s">
        <v>1</v>
      </c>
      <c r="H7722" t="s">
        <v>18</v>
      </c>
      <c r="I7722" t="s">
        <v>8</v>
      </c>
    </row>
    <row r="7723" spans="1:9">
      <c r="A7723">
        <v>7722</v>
      </c>
      <c r="B7723">
        <v>1207</v>
      </c>
      <c r="C7723">
        <v>4</v>
      </c>
      <c r="D7723">
        <v>90</v>
      </c>
      <c r="E7723" t="s">
        <v>6</v>
      </c>
      <c r="F7723">
        <v>20</v>
      </c>
      <c r="G7723" t="s">
        <v>1</v>
      </c>
      <c r="H7723" t="s">
        <v>18</v>
      </c>
      <c r="I7723" t="s">
        <v>11</v>
      </c>
    </row>
    <row r="7724" spans="1:9">
      <c r="A7724">
        <v>7723</v>
      </c>
      <c r="B7724">
        <v>469</v>
      </c>
      <c r="C7724">
        <v>3</v>
      </c>
      <c r="D7724">
        <v>140</v>
      </c>
      <c r="E7724" t="s">
        <v>6</v>
      </c>
      <c r="F7724">
        <v>26</v>
      </c>
      <c r="G7724" t="s">
        <v>1</v>
      </c>
      <c r="H7724" t="s">
        <v>18</v>
      </c>
      <c r="I7724" t="s">
        <v>10</v>
      </c>
    </row>
    <row r="7725" spans="1:9">
      <c r="A7725">
        <v>7724</v>
      </c>
      <c r="B7725">
        <v>1629</v>
      </c>
      <c r="C7725">
        <v>5</v>
      </c>
      <c r="D7725">
        <v>96</v>
      </c>
      <c r="E7725" t="s">
        <v>5</v>
      </c>
      <c r="F7725">
        <v>23</v>
      </c>
      <c r="G7725" t="s">
        <v>1</v>
      </c>
      <c r="H7725" t="s">
        <v>18</v>
      </c>
      <c r="I7725" t="s">
        <v>12</v>
      </c>
    </row>
    <row r="7726" spans="1:9">
      <c r="A7726">
        <v>7725</v>
      </c>
      <c r="B7726">
        <v>200</v>
      </c>
      <c r="C7726">
        <v>9</v>
      </c>
      <c r="D7726">
        <v>40</v>
      </c>
      <c r="E7726" t="s">
        <v>5</v>
      </c>
      <c r="F7726">
        <v>36</v>
      </c>
      <c r="G7726" t="s">
        <v>2</v>
      </c>
      <c r="H7726" t="s">
        <v>18</v>
      </c>
      <c r="I7726" t="s">
        <v>24</v>
      </c>
    </row>
    <row r="7727" spans="1:9">
      <c r="A7727">
        <v>7726</v>
      </c>
      <c r="B7727">
        <v>1076</v>
      </c>
      <c r="C7727">
        <v>9</v>
      </c>
      <c r="D7727">
        <v>90</v>
      </c>
      <c r="E7727" t="s">
        <v>6</v>
      </c>
      <c r="F7727">
        <v>20</v>
      </c>
      <c r="G7727" t="s">
        <v>2</v>
      </c>
      <c r="H7727" t="s">
        <v>18</v>
      </c>
      <c r="I7727" t="s">
        <v>24</v>
      </c>
    </row>
    <row r="7728" spans="1:9">
      <c r="A7728">
        <v>7727</v>
      </c>
      <c r="B7728">
        <v>934</v>
      </c>
      <c r="C7728">
        <v>1</v>
      </c>
      <c r="D7728">
        <v>188</v>
      </c>
      <c r="E7728" t="s">
        <v>6</v>
      </c>
      <c r="F7728">
        <v>21</v>
      </c>
      <c r="G7728" t="s">
        <v>1</v>
      </c>
      <c r="H7728" t="s">
        <v>17</v>
      </c>
      <c r="I7728" t="s">
        <v>8</v>
      </c>
    </row>
    <row r="7729" spans="1:9">
      <c r="A7729">
        <v>7728</v>
      </c>
      <c r="B7729">
        <v>558</v>
      </c>
      <c r="C7729">
        <v>3</v>
      </c>
      <c r="D7729">
        <v>217</v>
      </c>
      <c r="E7729" t="s">
        <v>6</v>
      </c>
      <c r="F7729">
        <v>36</v>
      </c>
      <c r="G7729" t="s">
        <v>1</v>
      </c>
      <c r="H7729" t="s">
        <v>17</v>
      </c>
      <c r="I7729" t="s">
        <v>10</v>
      </c>
    </row>
    <row r="7730" spans="1:9">
      <c r="A7730">
        <v>7729</v>
      </c>
      <c r="B7730">
        <v>552</v>
      </c>
      <c r="C7730">
        <v>8</v>
      </c>
      <c r="D7730">
        <v>90</v>
      </c>
      <c r="E7730" t="s">
        <v>5</v>
      </c>
      <c r="F7730">
        <v>31</v>
      </c>
      <c r="G7730" t="s">
        <v>2</v>
      </c>
      <c r="H7730" t="s">
        <v>18</v>
      </c>
      <c r="I7730" t="s">
        <v>23</v>
      </c>
    </row>
    <row r="7731" spans="1:9">
      <c r="A7731">
        <v>7730</v>
      </c>
      <c r="B7731">
        <v>1371</v>
      </c>
      <c r="C7731">
        <v>1</v>
      </c>
      <c r="D7731">
        <v>245</v>
      </c>
      <c r="E7731" t="s">
        <v>6</v>
      </c>
      <c r="F7731">
        <v>28</v>
      </c>
      <c r="G7731" t="s">
        <v>1</v>
      </c>
      <c r="H7731" t="s">
        <v>18</v>
      </c>
      <c r="I7731" t="s">
        <v>8</v>
      </c>
    </row>
    <row r="7732" spans="1:9">
      <c r="A7732">
        <v>7731</v>
      </c>
      <c r="B7732">
        <v>1448</v>
      </c>
      <c r="C7732">
        <v>5</v>
      </c>
      <c r="D7732">
        <v>90</v>
      </c>
      <c r="E7732" t="s">
        <v>6</v>
      </c>
      <c r="F7732">
        <v>24</v>
      </c>
      <c r="G7732" t="s">
        <v>1</v>
      </c>
      <c r="H7732" t="s">
        <v>18</v>
      </c>
      <c r="I7732" t="s">
        <v>12</v>
      </c>
    </row>
    <row r="7733" spans="1:9">
      <c r="A7733">
        <v>7732</v>
      </c>
      <c r="B7733">
        <v>249</v>
      </c>
      <c r="C7733">
        <v>7</v>
      </c>
      <c r="D7733">
        <v>90</v>
      </c>
      <c r="E7733" t="s">
        <v>6</v>
      </c>
      <c r="F7733">
        <v>22</v>
      </c>
      <c r="G7733" t="s">
        <v>2</v>
      </c>
      <c r="H7733" t="s">
        <v>18</v>
      </c>
      <c r="I7733" t="s">
        <v>22</v>
      </c>
    </row>
    <row r="7734" spans="1:9">
      <c r="A7734">
        <v>7733</v>
      </c>
      <c r="B7734">
        <v>1428</v>
      </c>
      <c r="C7734">
        <v>1</v>
      </c>
      <c r="D7734">
        <v>136</v>
      </c>
      <c r="E7734" t="s">
        <v>5</v>
      </c>
      <c r="F7734">
        <v>30</v>
      </c>
      <c r="G7734" t="s">
        <v>1</v>
      </c>
      <c r="H7734" t="s">
        <v>18</v>
      </c>
      <c r="I7734" t="s">
        <v>8</v>
      </c>
    </row>
    <row r="7735" spans="1:9">
      <c r="A7735">
        <v>7734</v>
      </c>
      <c r="B7735">
        <v>805</v>
      </c>
      <c r="C7735">
        <v>3</v>
      </c>
      <c r="D7735">
        <v>170</v>
      </c>
      <c r="E7735" t="s">
        <v>6</v>
      </c>
      <c r="F7735">
        <v>27</v>
      </c>
      <c r="G7735" t="s">
        <v>1</v>
      </c>
      <c r="H7735" t="s">
        <v>18</v>
      </c>
      <c r="I7735" t="s">
        <v>10</v>
      </c>
    </row>
    <row r="7736" spans="1:9">
      <c r="A7736">
        <v>7735</v>
      </c>
      <c r="B7736">
        <v>112</v>
      </c>
      <c r="C7736">
        <v>8</v>
      </c>
      <c r="D7736">
        <v>90</v>
      </c>
      <c r="E7736" t="s">
        <v>6</v>
      </c>
      <c r="F7736">
        <v>27</v>
      </c>
      <c r="G7736" t="s">
        <v>2</v>
      </c>
      <c r="H7736" t="s">
        <v>18</v>
      </c>
      <c r="I7736" t="s">
        <v>23</v>
      </c>
    </row>
    <row r="7737" spans="1:9">
      <c r="A7737">
        <v>7736</v>
      </c>
      <c r="B7737">
        <v>488</v>
      </c>
      <c r="C7737">
        <v>2</v>
      </c>
      <c r="D7737">
        <v>180</v>
      </c>
      <c r="E7737" t="s">
        <v>6</v>
      </c>
      <c r="F7737">
        <v>30</v>
      </c>
      <c r="G7737" t="s">
        <v>1</v>
      </c>
      <c r="H7737" t="s">
        <v>18</v>
      </c>
      <c r="I7737" t="s">
        <v>9</v>
      </c>
    </row>
    <row r="7738" spans="1:9">
      <c r="A7738">
        <v>7737</v>
      </c>
      <c r="B7738">
        <v>216</v>
      </c>
      <c r="C7738">
        <v>1</v>
      </c>
      <c r="D7738">
        <v>90</v>
      </c>
      <c r="E7738" t="s">
        <v>5</v>
      </c>
      <c r="F7738">
        <v>24</v>
      </c>
      <c r="G7738" t="s">
        <v>1</v>
      </c>
      <c r="H7738" t="s">
        <v>18</v>
      </c>
      <c r="I7738" t="s">
        <v>8</v>
      </c>
    </row>
    <row r="7739" spans="1:9">
      <c r="A7739">
        <v>7738</v>
      </c>
      <c r="B7739">
        <v>1427</v>
      </c>
      <c r="C7739">
        <v>1</v>
      </c>
      <c r="D7739">
        <v>131</v>
      </c>
      <c r="E7739" t="s">
        <v>6</v>
      </c>
      <c r="F7739">
        <v>34</v>
      </c>
      <c r="G7739" t="s">
        <v>1</v>
      </c>
      <c r="H7739" t="s">
        <v>18</v>
      </c>
      <c r="I7739" t="s">
        <v>8</v>
      </c>
    </row>
    <row r="7740" spans="1:9">
      <c r="A7740">
        <v>7739</v>
      </c>
      <c r="B7740">
        <v>1287</v>
      </c>
      <c r="C7740">
        <v>5</v>
      </c>
      <c r="D7740">
        <v>129</v>
      </c>
      <c r="E7740" t="s">
        <v>6</v>
      </c>
      <c r="F7740">
        <v>28</v>
      </c>
      <c r="G7740" t="s">
        <v>1</v>
      </c>
      <c r="H7740" t="s">
        <v>17</v>
      </c>
      <c r="I7740" t="s">
        <v>12</v>
      </c>
    </row>
    <row r="7741" spans="1:9">
      <c r="A7741">
        <v>7740</v>
      </c>
      <c r="B7741">
        <v>584</v>
      </c>
      <c r="C7741">
        <v>5</v>
      </c>
      <c r="D7741">
        <v>196</v>
      </c>
      <c r="E7741" t="s">
        <v>5</v>
      </c>
      <c r="F7741">
        <v>18</v>
      </c>
      <c r="G7741" t="s">
        <v>1</v>
      </c>
      <c r="H7741" t="s">
        <v>18</v>
      </c>
      <c r="I7741" t="s">
        <v>12</v>
      </c>
    </row>
    <row r="7742" spans="1:9">
      <c r="A7742">
        <v>7741</v>
      </c>
      <c r="B7742">
        <v>1350</v>
      </c>
      <c r="C7742">
        <v>6</v>
      </c>
      <c r="D7742">
        <v>90</v>
      </c>
      <c r="E7742" t="s">
        <v>5</v>
      </c>
      <c r="F7742">
        <v>26</v>
      </c>
      <c r="G7742" t="s">
        <v>2</v>
      </c>
      <c r="H7742" t="s">
        <v>18</v>
      </c>
      <c r="I7742" t="s">
        <v>21</v>
      </c>
    </row>
    <row r="7743" spans="1:9">
      <c r="A7743">
        <v>7742</v>
      </c>
      <c r="B7743">
        <v>303</v>
      </c>
      <c r="C7743">
        <v>7</v>
      </c>
      <c r="D7743">
        <v>40</v>
      </c>
      <c r="E7743" t="s">
        <v>5</v>
      </c>
      <c r="F7743">
        <v>26</v>
      </c>
      <c r="G7743" t="s">
        <v>2</v>
      </c>
      <c r="H7743" t="s">
        <v>18</v>
      </c>
      <c r="I7743" t="s">
        <v>22</v>
      </c>
    </row>
    <row r="7744" spans="1:9">
      <c r="A7744">
        <v>7743</v>
      </c>
      <c r="B7744">
        <v>682</v>
      </c>
      <c r="C7744">
        <v>5</v>
      </c>
      <c r="D7744">
        <v>134</v>
      </c>
      <c r="E7744" t="s">
        <v>6</v>
      </c>
      <c r="F7744">
        <v>43</v>
      </c>
      <c r="G7744" t="s">
        <v>1</v>
      </c>
      <c r="H7744" t="s">
        <v>18</v>
      </c>
      <c r="I7744" t="s">
        <v>12</v>
      </c>
    </row>
    <row r="7745" spans="1:9">
      <c r="A7745">
        <v>7744</v>
      </c>
      <c r="B7745">
        <v>1988</v>
      </c>
      <c r="C7745">
        <v>4</v>
      </c>
      <c r="D7745">
        <v>165</v>
      </c>
      <c r="E7745" t="s">
        <v>5</v>
      </c>
      <c r="F7745">
        <v>44</v>
      </c>
      <c r="G7745" t="s">
        <v>1</v>
      </c>
      <c r="H7745" t="s">
        <v>17</v>
      </c>
      <c r="I7745" t="s">
        <v>11</v>
      </c>
    </row>
    <row r="7746" spans="1:9">
      <c r="A7746">
        <v>7745</v>
      </c>
      <c r="B7746">
        <v>1017</v>
      </c>
      <c r="C7746">
        <v>4</v>
      </c>
      <c r="D7746">
        <v>238</v>
      </c>
      <c r="E7746" t="s">
        <v>6</v>
      </c>
      <c r="F7746">
        <v>33</v>
      </c>
      <c r="G7746" t="s">
        <v>1</v>
      </c>
      <c r="H7746" t="s">
        <v>18</v>
      </c>
      <c r="I7746" t="s">
        <v>11</v>
      </c>
    </row>
    <row r="7747" spans="1:9">
      <c r="A7747">
        <v>7746</v>
      </c>
      <c r="B7747">
        <v>538</v>
      </c>
      <c r="C7747">
        <v>9</v>
      </c>
      <c r="D7747">
        <v>40</v>
      </c>
      <c r="E7747" t="s">
        <v>5</v>
      </c>
      <c r="F7747">
        <v>21</v>
      </c>
      <c r="G7747" t="s">
        <v>2</v>
      </c>
      <c r="H7747" t="s">
        <v>18</v>
      </c>
      <c r="I7747" t="s">
        <v>24</v>
      </c>
    </row>
    <row r="7748" spans="1:9">
      <c r="A7748">
        <v>7747</v>
      </c>
      <c r="B7748">
        <v>3</v>
      </c>
      <c r="C7748">
        <v>4</v>
      </c>
      <c r="D7748">
        <v>143</v>
      </c>
      <c r="E7748" t="s">
        <v>6</v>
      </c>
      <c r="F7748">
        <v>41</v>
      </c>
      <c r="G7748" t="s">
        <v>1</v>
      </c>
      <c r="H7748" t="s">
        <v>18</v>
      </c>
      <c r="I7748" t="s">
        <v>11</v>
      </c>
    </row>
    <row r="7749" spans="1:9">
      <c r="A7749">
        <v>7748</v>
      </c>
      <c r="B7749">
        <v>209</v>
      </c>
      <c r="C7749">
        <v>8</v>
      </c>
      <c r="D7749">
        <v>40</v>
      </c>
      <c r="E7749" t="s">
        <v>6</v>
      </c>
      <c r="F7749">
        <v>31</v>
      </c>
      <c r="G7749" t="s">
        <v>2</v>
      </c>
      <c r="H7749" t="s">
        <v>18</v>
      </c>
      <c r="I7749" t="s">
        <v>23</v>
      </c>
    </row>
    <row r="7750" spans="1:9">
      <c r="A7750">
        <v>7749</v>
      </c>
      <c r="B7750">
        <v>430</v>
      </c>
      <c r="C7750">
        <v>8</v>
      </c>
      <c r="D7750">
        <v>40</v>
      </c>
      <c r="E7750" t="s">
        <v>6</v>
      </c>
      <c r="F7750">
        <v>24</v>
      </c>
      <c r="G7750" t="s">
        <v>2</v>
      </c>
      <c r="H7750" t="s">
        <v>18</v>
      </c>
      <c r="I7750" t="s">
        <v>23</v>
      </c>
    </row>
    <row r="7751" spans="1:9">
      <c r="A7751">
        <v>7750</v>
      </c>
      <c r="B7751">
        <v>1799</v>
      </c>
      <c r="C7751">
        <v>7</v>
      </c>
      <c r="D7751">
        <v>40</v>
      </c>
      <c r="E7751" t="s">
        <v>5</v>
      </c>
      <c r="F7751">
        <v>28</v>
      </c>
      <c r="G7751" t="s">
        <v>2</v>
      </c>
      <c r="H7751" t="s">
        <v>18</v>
      </c>
      <c r="I7751" t="s">
        <v>22</v>
      </c>
    </row>
    <row r="7752" spans="1:9">
      <c r="A7752">
        <v>7751</v>
      </c>
      <c r="B7752">
        <v>1445</v>
      </c>
      <c r="C7752">
        <v>7</v>
      </c>
      <c r="D7752">
        <v>167</v>
      </c>
      <c r="E7752" t="s">
        <v>5</v>
      </c>
      <c r="F7752">
        <v>25</v>
      </c>
      <c r="G7752" t="s">
        <v>2</v>
      </c>
      <c r="H7752" t="s">
        <v>18</v>
      </c>
      <c r="I7752" t="s">
        <v>22</v>
      </c>
    </row>
    <row r="7753" spans="1:9">
      <c r="A7753">
        <v>7752</v>
      </c>
      <c r="B7753">
        <v>1194</v>
      </c>
      <c r="C7753">
        <v>6</v>
      </c>
      <c r="D7753">
        <v>357</v>
      </c>
      <c r="E7753" t="s">
        <v>5</v>
      </c>
      <c r="F7753">
        <v>25</v>
      </c>
      <c r="G7753" t="s">
        <v>2</v>
      </c>
      <c r="H7753" t="s">
        <v>17</v>
      </c>
      <c r="I7753" t="s">
        <v>21</v>
      </c>
    </row>
    <row r="7754" spans="1:9">
      <c r="A7754">
        <v>7753</v>
      </c>
      <c r="B7754">
        <v>635</v>
      </c>
      <c r="C7754">
        <v>7</v>
      </c>
      <c r="D7754">
        <v>40</v>
      </c>
      <c r="E7754" t="s">
        <v>5</v>
      </c>
      <c r="F7754">
        <v>29</v>
      </c>
      <c r="G7754" t="s">
        <v>2</v>
      </c>
      <c r="H7754" t="s">
        <v>18</v>
      </c>
      <c r="I7754" t="s">
        <v>22</v>
      </c>
    </row>
    <row r="7755" spans="1:9">
      <c r="A7755">
        <v>7754</v>
      </c>
      <c r="B7755">
        <v>1132</v>
      </c>
      <c r="C7755">
        <v>8</v>
      </c>
      <c r="D7755">
        <v>40</v>
      </c>
      <c r="E7755" t="s">
        <v>6</v>
      </c>
      <c r="F7755">
        <v>35</v>
      </c>
      <c r="G7755" t="s">
        <v>2</v>
      </c>
      <c r="H7755" t="s">
        <v>18</v>
      </c>
      <c r="I7755" t="s">
        <v>23</v>
      </c>
    </row>
    <row r="7756" spans="1:9">
      <c r="A7756">
        <v>7755</v>
      </c>
      <c r="B7756">
        <v>16</v>
      </c>
      <c r="C7756">
        <v>9</v>
      </c>
      <c r="D7756">
        <v>40</v>
      </c>
      <c r="E7756" t="s">
        <v>5</v>
      </c>
      <c r="F7756">
        <v>34</v>
      </c>
      <c r="G7756" t="s">
        <v>2</v>
      </c>
      <c r="H7756" t="s">
        <v>18</v>
      </c>
      <c r="I7756" t="s">
        <v>24</v>
      </c>
    </row>
    <row r="7757" spans="1:9">
      <c r="A7757">
        <v>7756</v>
      </c>
      <c r="B7757">
        <v>1130</v>
      </c>
      <c r="C7757">
        <v>4</v>
      </c>
      <c r="D7757">
        <v>213</v>
      </c>
      <c r="E7757" t="s">
        <v>5</v>
      </c>
      <c r="F7757">
        <v>33</v>
      </c>
      <c r="G7757" t="s">
        <v>1</v>
      </c>
      <c r="H7757" t="s">
        <v>18</v>
      </c>
      <c r="I7757" t="s">
        <v>11</v>
      </c>
    </row>
    <row r="7758" spans="1:9">
      <c r="A7758">
        <v>7757</v>
      </c>
      <c r="B7758">
        <v>1427</v>
      </c>
      <c r="C7758">
        <v>5</v>
      </c>
      <c r="D7758">
        <v>90</v>
      </c>
      <c r="E7758" t="s">
        <v>6</v>
      </c>
      <c r="F7758">
        <v>34</v>
      </c>
      <c r="G7758" t="s">
        <v>1</v>
      </c>
      <c r="H7758" t="s">
        <v>18</v>
      </c>
      <c r="I7758" t="s">
        <v>12</v>
      </c>
    </row>
    <row r="7759" spans="1:9">
      <c r="A7759">
        <v>7758</v>
      </c>
      <c r="B7759">
        <v>1646</v>
      </c>
      <c r="C7759">
        <v>7</v>
      </c>
      <c r="D7759">
        <v>90</v>
      </c>
      <c r="E7759" t="s">
        <v>5</v>
      </c>
      <c r="F7759">
        <v>29</v>
      </c>
      <c r="G7759" t="s">
        <v>2</v>
      </c>
      <c r="H7759" t="s">
        <v>18</v>
      </c>
      <c r="I7759" t="s">
        <v>22</v>
      </c>
    </row>
    <row r="7760" spans="1:9">
      <c r="A7760">
        <v>7759</v>
      </c>
      <c r="B7760">
        <v>32</v>
      </c>
      <c r="C7760">
        <v>1</v>
      </c>
      <c r="D7760">
        <v>179</v>
      </c>
      <c r="E7760" t="s">
        <v>5</v>
      </c>
      <c r="F7760">
        <v>21</v>
      </c>
      <c r="G7760" t="s">
        <v>1</v>
      </c>
      <c r="H7760" t="s">
        <v>18</v>
      </c>
      <c r="I7760" t="s">
        <v>8</v>
      </c>
    </row>
    <row r="7761" spans="1:9">
      <c r="A7761">
        <v>7760</v>
      </c>
      <c r="B7761">
        <v>1289</v>
      </c>
      <c r="C7761">
        <v>5</v>
      </c>
      <c r="D7761">
        <v>90</v>
      </c>
      <c r="E7761" t="s">
        <v>5</v>
      </c>
      <c r="F7761">
        <v>28</v>
      </c>
      <c r="G7761" t="s">
        <v>1</v>
      </c>
      <c r="H7761" t="s">
        <v>18</v>
      </c>
      <c r="I7761" t="s">
        <v>12</v>
      </c>
    </row>
    <row r="7762" spans="1:9">
      <c r="A7762">
        <v>7761</v>
      </c>
      <c r="B7762">
        <v>23</v>
      </c>
      <c r="C7762">
        <v>1</v>
      </c>
      <c r="D7762">
        <v>147</v>
      </c>
      <c r="E7762" t="s">
        <v>6</v>
      </c>
      <c r="F7762">
        <v>30</v>
      </c>
      <c r="G7762" t="s">
        <v>1</v>
      </c>
      <c r="H7762" t="s">
        <v>18</v>
      </c>
      <c r="I7762" t="s">
        <v>8</v>
      </c>
    </row>
    <row r="7763" spans="1:9">
      <c r="A7763">
        <v>7762</v>
      </c>
      <c r="B7763">
        <v>937</v>
      </c>
      <c r="C7763">
        <v>7</v>
      </c>
      <c r="D7763">
        <v>40</v>
      </c>
      <c r="E7763" t="s">
        <v>6</v>
      </c>
      <c r="F7763">
        <v>24</v>
      </c>
      <c r="G7763" t="s">
        <v>2</v>
      </c>
      <c r="H7763" t="s">
        <v>18</v>
      </c>
      <c r="I7763" t="s">
        <v>22</v>
      </c>
    </row>
    <row r="7764" spans="1:9">
      <c r="A7764">
        <v>7763</v>
      </c>
      <c r="B7764">
        <v>2064</v>
      </c>
      <c r="C7764">
        <v>4</v>
      </c>
      <c r="D7764">
        <v>185</v>
      </c>
      <c r="E7764" t="s">
        <v>5</v>
      </c>
      <c r="F7764">
        <v>32</v>
      </c>
      <c r="G7764" t="s">
        <v>1</v>
      </c>
      <c r="H7764" t="s">
        <v>18</v>
      </c>
      <c r="I7764" t="s">
        <v>11</v>
      </c>
    </row>
    <row r="7765" spans="1:9">
      <c r="A7765">
        <v>7764</v>
      </c>
      <c r="B7765">
        <v>1463</v>
      </c>
      <c r="C7765">
        <v>6</v>
      </c>
      <c r="D7765">
        <v>40</v>
      </c>
      <c r="E7765" t="s">
        <v>6</v>
      </c>
      <c r="F7765">
        <v>24</v>
      </c>
      <c r="G7765" t="s">
        <v>2</v>
      </c>
      <c r="H7765" t="s">
        <v>18</v>
      </c>
      <c r="I7765" t="s">
        <v>21</v>
      </c>
    </row>
    <row r="7766" spans="1:9">
      <c r="A7766">
        <v>7765</v>
      </c>
      <c r="B7766">
        <v>2062</v>
      </c>
      <c r="C7766">
        <v>3</v>
      </c>
      <c r="D7766">
        <v>144</v>
      </c>
      <c r="E7766" t="s">
        <v>5</v>
      </c>
      <c r="F7766">
        <v>21</v>
      </c>
      <c r="G7766" t="s">
        <v>1</v>
      </c>
      <c r="H7766" t="s">
        <v>18</v>
      </c>
      <c r="I7766" t="s">
        <v>10</v>
      </c>
    </row>
    <row r="7767" spans="1:9">
      <c r="A7767">
        <v>7766</v>
      </c>
      <c r="B7767">
        <v>2027</v>
      </c>
      <c r="C7767">
        <v>8</v>
      </c>
      <c r="D7767">
        <v>40</v>
      </c>
      <c r="E7767" t="s">
        <v>6</v>
      </c>
      <c r="F7767">
        <v>30</v>
      </c>
      <c r="G7767" t="s">
        <v>2</v>
      </c>
      <c r="H7767" t="s">
        <v>18</v>
      </c>
      <c r="I7767" t="s">
        <v>23</v>
      </c>
    </row>
    <row r="7768" spans="1:9">
      <c r="A7768">
        <v>7767</v>
      </c>
      <c r="B7768">
        <v>1750</v>
      </c>
      <c r="C7768">
        <v>1</v>
      </c>
      <c r="D7768">
        <v>125</v>
      </c>
      <c r="E7768" t="s">
        <v>6</v>
      </c>
      <c r="F7768">
        <v>30</v>
      </c>
      <c r="G7768" t="s">
        <v>1</v>
      </c>
      <c r="H7768" t="s">
        <v>18</v>
      </c>
      <c r="I7768" t="s">
        <v>8</v>
      </c>
    </row>
    <row r="7769" spans="1:9">
      <c r="A7769">
        <v>7768</v>
      </c>
      <c r="B7769">
        <v>1656</v>
      </c>
      <c r="C7769">
        <v>3</v>
      </c>
      <c r="D7769">
        <v>90</v>
      </c>
      <c r="E7769" t="s">
        <v>5</v>
      </c>
      <c r="F7769">
        <v>21</v>
      </c>
      <c r="G7769" t="s">
        <v>1</v>
      </c>
      <c r="H7769" t="s">
        <v>18</v>
      </c>
      <c r="I7769" t="s">
        <v>10</v>
      </c>
    </row>
    <row r="7770" spans="1:9">
      <c r="A7770">
        <v>7769</v>
      </c>
      <c r="B7770">
        <v>1276</v>
      </c>
      <c r="C7770">
        <v>4</v>
      </c>
      <c r="D7770">
        <v>90</v>
      </c>
      <c r="E7770" t="s">
        <v>5</v>
      </c>
      <c r="F7770">
        <v>39</v>
      </c>
      <c r="G7770" t="s">
        <v>1</v>
      </c>
      <c r="H7770" t="s">
        <v>18</v>
      </c>
      <c r="I7770" t="s">
        <v>11</v>
      </c>
    </row>
    <row r="7771" spans="1:9">
      <c r="A7771">
        <v>7770</v>
      </c>
      <c r="B7771">
        <v>901</v>
      </c>
      <c r="C7771">
        <v>9</v>
      </c>
      <c r="D7771">
        <v>90</v>
      </c>
      <c r="E7771" t="s">
        <v>5</v>
      </c>
      <c r="F7771">
        <v>23</v>
      </c>
      <c r="G7771" t="s">
        <v>2</v>
      </c>
      <c r="H7771" t="s">
        <v>18</v>
      </c>
      <c r="I7771" t="s">
        <v>24</v>
      </c>
    </row>
    <row r="7772" spans="1:9">
      <c r="A7772">
        <v>7771</v>
      </c>
      <c r="B7772">
        <v>936</v>
      </c>
      <c r="C7772">
        <v>5</v>
      </c>
      <c r="D7772">
        <v>241</v>
      </c>
      <c r="E7772" t="s">
        <v>6</v>
      </c>
      <c r="F7772">
        <v>29</v>
      </c>
      <c r="G7772" t="s">
        <v>1</v>
      </c>
      <c r="H7772" t="s">
        <v>17</v>
      </c>
      <c r="I7772" t="s">
        <v>12</v>
      </c>
    </row>
    <row r="7773" spans="1:9">
      <c r="A7773">
        <v>7772</v>
      </c>
      <c r="B7773">
        <v>308</v>
      </c>
      <c r="C7773">
        <v>3</v>
      </c>
      <c r="D7773">
        <v>218</v>
      </c>
      <c r="E7773" t="s">
        <v>5</v>
      </c>
      <c r="F7773">
        <v>20</v>
      </c>
      <c r="G7773" t="s">
        <v>1</v>
      </c>
      <c r="H7773" t="s">
        <v>18</v>
      </c>
      <c r="I7773" t="s">
        <v>10</v>
      </c>
    </row>
    <row r="7774" spans="1:9">
      <c r="A7774">
        <v>7773</v>
      </c>
      <c r="B7774">
        <v>1396</v>
      </c>
      <c r="C7774">
        <v>5</v>
      </c>
      <c r="D7774">
        <v>212</v>
      </c>
      <c r="E7774" t="s">
        <v>6</v>
      </c>
      <c r="F7774">
        <v>29</v>
      </c>
      <c r="G7774" t="s">
        <v>1</v>
      </c>
      <c r="H7774" t="s">
        <v>17</v>
      </c>
      <c r="I7774" t="s">
        <v>12</v>
      </c>
    </row>
    <row r="7775" spans="1:9">
      <c r="A7775">
        <v>7774</v>
      </c>
      <c r="B7775">
        <v>786</v>
      </c>
      <c r="C7775">
        <v>3</v>
      </c>
      <c r="D7775">
        <v>191</v>
      </c>
      <c r="E7775" t="s">
        <v>6</v>
      </c>
      <c r="F7775">
        <v>24</v>
      </c>
      <c r="G7775" t="s">
        <v>1</v>
      </c>
      <c r="H7775" t="s">
        <v>18</v>
      </c>
      <c r="I7775" t="s">
        <v>10</v>
      </c>
    </row>
    <row r="7776" spans="1:9">
      <c r="A7776">
        <v>7775</v>
      </c>
      <c r="B7776">
        <v>1575</v>
      </c>
      <c r="C7776">
        <v>3</v>
      </c>
      <c r="D7776">
        <v>144</v>
      </c>
      <c r="E7776" t="s">
        <v>6</v>
      </c>
      <c r="F7776">
        <v>35</v>
      </c>
      <c r="G7776" t="s">
        <v>1</v>
      </c>
      <c r="H7776" t="s">
        <v>18</v>
      </c>
      <c r="I7776" t="s">
        <v>10</v>
      </c>
    </row>
    <row r="7777" spans="1:9">
      <c r="A7777">
        <v>7776</v>
      </c>
      <c r="B7777">
        <v>374</v>
      </c>
      <c r="C7777">
        <v>4</v>
      </c>
      <c r="D7777">
        <v>107</v>
      </c>
      <c r="E7777" t="s">
        <v>6</v>
      </c>
      <c r="F7777">
        <v>34</v>
      </c>
      <c r="G7777" t="s">
        <v>1</v>
      </c>
      <c r="H7777" t="s">
        <v>17</v>
      </c>
      <c r="I7777" t="s">
        <v>11</v>
      </c>
    </row>
    <row r="7778" spans="1:9">
      <c r="A7778">
        <v>7777</v>
      </c>
      <c r="B7778">
        <v>1462</v>
      </c>
      <c r="C7778">
        <v>3</v>
      </c>
      <c r="D7778">
        <v>90</v>
      </c>
      <c r="E7778" t="s">
        <v>6</v>
      </c>
      <c r="F7778">
        <v>31</v>
      </c>
      <c r="G7778" t="s">
        <v>1</v>
      </c>
      <c r="H7778" t="s">
        <v>18</v>
      </c>
      <c r="I7778" t="s">
        <v>10</v>
      </c>
    </row>
    <row r="7779" spans="1:9">
      <c r="A7779">
        <v>7778</v>
      </c>
      <c r="B7779">
        <v>1213</v>
      </c>
      <c r="C7779">
        <v>9</v>
      </c>
      <c r="D7779">
        <v>279</v>
      </c>
      <c r="E7779" t="s">
        <v>6</v>
      </c>
      <c r="F7779">
        <v>21</v>
      </c>
      <c r="G7779" t="s">
        <v>2</v>
      </c>
      <c r="H7779" t="s">
        <v>17</v>
      </c>
      <c r="I7779" t="s">
        <v>24</v>
      </c>
    </row>
    <row r="7780" spans="1:9">
      <c r="A7780">
        <v>7779</v>
      </c>
      <c r="B7780">
        <v>1685</v>
      </c>
      <c r="C7780">
        <v>8</v>
      </c>
      <c r="D7780">
        <v>40</v>
      </c>
      <c r="E7780" t="s">
        <v>5</v>
      </c>
      <c r="F7780">
        <v>32</v>
      </c>
      <c r="G7780" t="s">
        <v>2</v>
      </c>
      <c r="H7780" t="s">
        <v>18</v>
      </c>
      <c r="I7780" t="s">
        <v>23</v>
      </c>
    </row>
    <row r="7781" spans="1:9">
      <c r="A7781">
        <v>7780</v>
      </c>
      <c r="B7781">
        <v>37</v>
      </c>
      <c r="C7781">
        <v>1</v>
      </c>
      <c r="D7781">
        <v>148</v>
      </c>
      <c r="E7781" t="s">
        <v>5</v>
      </c>
      <c r="F7781">
        <v>20</v>
      </c>
      <c r="G7781" t="s">
        <v>1</v>
      </c>
      <c r="H7781" t="s">
        <v>17</v>
      </c>
      <c r="I7781" t="s">
        <v>8</v>
      </c>
    </row>
    <row r="7782" spans="1:9">
      <c r="A7782">
        <v>7781</v>
      </c>
      <c r="B7782">
        <v>108</v>
      </c>
      <c r="C7782">
        <v>3</v>
      </c>
      <c r="D7782">
        <v>90</v>
      </c>
      <c r="E7782" t="s">
        <v>5</v>
      </c>
      <c r="F7782">
        <v>21</v>
      </c>
      <c r="G7782" t="s">
        <v>1</v>
      </c>
      <c r="H7782" t="s">
        <v>18</v>
      </c>
      <c r="I7782" t="s">
        <v>10</v>
      </c>
    </row>
    <row r="7783" spans="1:9">
      <c r="A7783">
        <v>7782</v>
      </c>
      <c r="B7783">
        <v>1364</v>
      </c>
      <c r="C7783">
        <v>8</v>
      </c>
      <c r="D7783">
        <v>177</v>
      </c>
      <c r="E7783" t="s">
        <v>5</v>
      </c>
      <c r="F7783">
        <v>40</v>
      </c>
      <c r="G7783" t="s">
        <v>2</v>
      </c>
      <c r="H7783" t="s">
        <v>18</v>
      </c>
      <c r="I7783" t="s">
        <v>23</v>
      </c>
    </row>
    <row r="7784" spans="1:9">
      <c r="A7784">
        <v>7783</v>
      </c>
      <c r="B7784">
        <v>917</v>
      </c>
      <c r="C7784">
        <v>3</v>
      </c>
      <c r="D7784">
        <v>225</v>
      </c>
      <c r="E7784" t="s">
        <v>6</v>
      </c>
      <c r="F7784">
        <v>24</v>
      </c>
      <c r="G7784" t="s">
        <v>1</v>
      </c>
      <c r="H7784" t="s">
        <v>17</v>
      </c>
      <c r="I7784" t="s">
        <v>10</v>
      </c>
    </row>
    <row r="7785" spans="1:9">
      <c r="A7785">
        <v>7784</v>
      </c>
      <c r="B7785">
        <v>1169</v>
      </c>
      <c r="C7785">
        <v>4</v>
      </c>
      <c r="D7785">
        <v>198</v>
      </c>
      <c r="E7785" t="s">
        <v>6</v>
      </c>
      <c r="F7785">
        <v>29</v>
      </c>
      <c r="G7785" t="s">
        <v>1</v>
      </c>
      <c r="H7785" t="s">
        <v>18</v>
      </c>
      <c r="I7785" t="s">
        <v>11</v>
      </c>
    </row>
    <row r="7786" spans="1:9">
      <c r="A7786">
        <v>7785</v>
      </c>
      <c r="B7786">
        <v>202</v>
      </c>
      <c r="C7786">
        <v>3</v>
      </c>
      <c r="D7786">
        <v>199</v>
      </c>
      <c r="E7786" t="s">
        <v>5</v>
      </c>
      <c r="F7786">
        <v>25</v>
      </c>
      <c r="G7786" t="s">
        <v>1</v>
      </c>
      <c r="H7786" t="s">
        <v>18</v>
      </c>
      <c r="I7786" t="s">
        <v>10</v>
      </c>
    </row>
    <row r="7787" spans="1:9">
      <c r="A7787">
        <v>7786</v>
      </c>
      <c r="B7787">
        <v>1805</v>
      </c>
      <c r="C7787">
        <v>7</v>
      </c>
      <c r="D7787">
        <v>40</v>
      </c>
      <c r="E7787" t="s">
        <v>5</v>
      </c>
      <c r="F7787">
        <v>21</v>
      </c>
      <c r="G7787" t="s">
        <v>2</v>
      </c>
      <c r="H7787" t="s">
        <v>18</v>
      </c>
      <c r="I7787" t="s">
        <v>22</v>
      </c>
    </row>
    <row r="7788" spans="1:9">
      <c r="A7788">
        <v>7787</v>
      </c>
      <c r="B7788">
        <v>1272</v>
      </c>
      <c r="C7788">
        <v>5</v>
      </c>
      <c r="D7788">
        <v>90</v>
      </c>
      <c r="E7788" t="s">
        <v>6</v>
      </c>
      <c r="F7788">
        <v>33</v>
      </c>
      <c r="G7788" t="s">
        <v>1</v>
      </c>
      <c r="H7788" t="s">
        <v>18</v>
      </c>
      <c r="I7788" t="s">
        <v>12</v>
      </c>
    </row>
    <row r="7789" spans="1:9">
      <c r="A7789">
        <v>7788</v>
      </c>
      <c r="B7789">
        <v>1461</v>
      </c>
      <c r="C7789">
        <v>2</v>
      </c>
      <c r="D7789">
        <v>133</v>
      </c>
      <c r="E7789" t="s">
        <v>5</v>
      </c>
      <c r="F7789">
        <v>38</v>
      </c>
      <c r="G7789" t="s">
        <v>1</v>
      </c>
      <c r="H7789" t="s">
        <v>17</v>
      </c>
      <c r="I7789" t="s">
        <v>9</v>
      </c>
    </row>
    <row r="7790" spans="1:9">
      <c r="A7790">
        <v>7789</v>
      </c>
      <c r="B7790">
        <v>800</v>
      </c>
      <c r="C7790">
        <v>9</v>
      </c>
      <c r="D7790">
        <v>40</v>
      </c>
      <c r="E7790" t="s">
        <v>6</v>
      </c>
      <c r="F7790">
        <v>24</v>
      </c>
      <c r="G7790" t="s">
        <v>2</v>
      </c>
      <c r="H7790" t="s">
        <v>18</v>
      </c>
      <c r="I7790" t="s">
        <v>24</v>
      </c>
    </row>
    <row r="7791" spans="1:9">
      <c r="A7791">
        <v>7790</v>
      </c>
      <c r="B7791">
        <v>941</v>
      </c>
      <c r="C7791">
        <v>3</v>
      </c>
      <c r="D7791">
        <v>90</v>
      </c>
      <c r="E7791" t="s">
        <v>5</v>
      </c>
      <c r="F7791">
        <v>27</v>
      </c>
      <c r="G7791" t="s">
        <v>1</v>
      </c>
      <c r="H7791" t="s">
        <v>18</v>
      </c>
      <c r="I7791" t="s">
        <v>10</v>
      </c>
    </row>
    <row r="7792" spans="1:9">
      <c r="A7792">
        <v>7791</v>
      </c>
      <c r="B7792">
        <v>1575</v>
      </c>
      <c r="C7792">
        <v>4</v>
      </c>
      <c r="D7792">
        <v>144</v>
      </c>
      <c r="E7792" t="s">
        <v>6</v>
      </c>
      <c r="F7792">
        <v>35</v>
      </c>
      <c r="G7792" t="s">
        <v>1</v>
      </c>
      <c r="H7792" t="s">
        <v>18</v>
      </c>
      <c r="I7792" t="s">
        <v>11</v>
      </c>
    </row>
    <row r="7793" spans="1:9">
      <c r="A7793">
        <v>7792</v>
      </c>
      <c r="B7793">
        <v>490</v>
      </c>
      <c r="C7793">
        <v>9</v>
      </c>
      <c r="D7793">
        <v>275</v>
      </c>
      <c r="E7793" t="s">
        <v>6</v>
      </c>
      <c r="F7793">
        <v>18</v>
      </c>
      <c r="G7793" t="s">
        <v>2</v>
      </c>
      <c r="H7793" t="s">
        <v>18</v>
      </c>
      <c r="I7793" t="s">
        <v>24</v>
      </c>
    </row>
    <row r="7794" spans="1:9">
      <c r="A7794">
        <v>7793</v>
      </c>
      <c r="B7794">
        <v>694</v>
      </c>
      <c r="C7794">
        <v>4</v>
      </c>
      <c r="D7794">
        <v>221</v>
      </c>
      <c r="E7794" t="s">
        <v>6</v>
      </c>
      <c r="F7794">
        <v>34</v>
      </c>
      <c r="G7794" t="s">
        <v>1</v>
      </c>
      <c r="H7794" t="s">
        <v>18</v>
      </c>
      <c r="I7794" t="s">
        <v>11</v>
      </c>
    </row>
    <row r="7795" spans="1:9">
      <c r="A7795">
        <v>7794</v>
      </c>
      <c r="B7795">
        <v>120</v>
      </c>
      <c r="C7795">
        <v>3</v>
      </c>
      <c r="D7795">
        <v>131</v>
      </c>
      <c r="E7795" t="s">
        <v>6</v>
      </c>
      <c r="F7795">
        <v>27</v>
      </c>
      <c r="G7795" t="s">
        <v>1</v>
      </c>
      <c r="H7795" t="s">
        <v>18</v>
      </c>
      <c r="I7795" t="s">
        <v>10</v>
      </c>
    </row>
    <row r="7796" spans="1:9">
      <c r="A7796">
        <v>7795</v>
      </c>
      <c r="B7796">
        <v>1819</v>
      </c>
      <c r="C7796">
        <v>1</v>
      </c>
      <c r="D7796">
        <v>90</v>
      </c>
      <c r="E7796" t="s">
        <v>6</v>
      </c>
      <c r="F7796">
        <v>26</v>
      </c>
      <c r="G7796" t="s">
        <v>1</v>
      </c>
      <c r="H7796" t="s">
        <v>18</v>
      </c>
      <c r="I7796" t="s">
        <v>8</v>
      </c>
    </row>
    <row r="7797" spans="1:9">
      <c r="A7797">
        <v>7796</v>
      </c>
      <c r="B7797">
        <v>1831</v>
      </c>
      <c r="C7797">
        <v>4</v>
      </c>
      <c r="D7797">
        <v>144</v>
      </c>
      <c r="E7797" t="s">
        <v>6</v>
      </c>
      <c r="F7797">
        <v>20</v>
      </c>
      <c r="G7797" t="s">
        <v>1</v>
      </c>
      <c r="H7797" t="s">
        <v>18</v>
      </c>
      <c r="I7797" t="s">
        <v>11</v>
      </c>
    </row>
    <row r="7798" spans="1:9">
      <c r="A7798">
        <v>7797</v>
      </c>
      <c r="B7798">
        <v>858</v>
      </c>
      <c r="C7798">
        <v>7</v>
      </c>
      <c r="D7798">
        <v>40</v>
      </c>
      <c r="E7798" t="s">
        <v>5</v>
      </c>
      <c r="F7798">
        <v>34</v>
      </c>
      <c r="G7798" t="s">
        <v>2</v>
      </c>
      <c r="H7798" t="s">
        <v>18</v>
      </c>
      <c r="I7798" t="s">
        <v>22</v>
      </c>
    </row>
    <row r="7799" spans="1:9">
      <c r="A7799">
        <v>7798</v>
      </c>
      <c r="B7799">
        <v>1164</v>
      </c>
      <c r="C7799">
        <v>6</v>
      </c>
      <c r="D7799">
        <v>357</v>
      </c>
      <c r="E7799" t="s">
        <v>6</v>
      </c>
      <c r="F7799">
        <v>23</v>
      </c>
      <c r="G7799" t="s">
        <v>2</v>
      </c>
      <c r="H7799" t="s">
        <v>17</v>
      </c>
      <c r="I7799" t="s">
        <v>21</v>
      </c>
    </row>
    <row r="7800" spans="1:9">
      <c r="A7800">
        <v>7799</v>
      </c>
      <c r="B7800">
        <v>920</v>
      </c>
      <c r="C7800">
        <v>5</v>
      </c>
      <c r="D7800">
        <v>125</v>
      </c>
      <c r="E7800" t="s">
        <v>5</v>
      </c>
      <c r="F7800">
        <v>32</v>
      </c>
      <c r="G7800" t="s">
        <v>1</v>
      </c>
      <c r="H7800" t="s">
        <v>18</v>
      </c>
      <c r="I7800" t="s">
        <v>12</v>
      </c>
    </row>
    <row r="7801" spans="1:9">
      <c r="A7801">
        <v>7800</v>
      </c>
      <c r="B7801">
        <v>1821</v>
      </c>
      <c r="C7801">
        <v>3</v>
      </c>
      <c r="D7801">
        <v>153</v>
      </c>
      <c r="E7801" t="s">
        <v>6</v>
      </c>
      <c r="F7801">
        <v>34</v>
      </c>
      <c r="G7801" t="s">
        <v>1</v>
      </c>
      <c r="H7801" t="s">
        <v>17</v>
      </c>
      <c r="I7801" t="s">
        <v>10</v>
      </c>
    </row>
    <row r="7802" spans="1:9">
      <c r="A7802">
        <v>7801</v>
      </c>
      <c r="B7802">
        <v>1341</v>
      </c>
      <c r="C7802">
        <v>3</v>
      </c>
      <c r="D7802">
        <v>114</v>
      </c>
      <c r="E7802" t="s">
        <v>5</v>
      </c>
      <c r="F7802">
        <v>18</v>
      </c>
      <c r="G7802" t="s">
        <v>1</v>
      </c>
      <c r="H7802" t="s">
        <v>17</v>
      </c>
      <c r="I7802" t="s">
        <v>10</v>
      </c>
    </row>
    <row r="7803" spans="1:9">
      <c r="A7803">
        <v>7802</v>
      </c>
      <c r="B7803">
        <v>603</v>
      </c>
      <c r="C7803">
        <v>6</v>
      </c>
      <c r="D7803">
        <v>40</v>
      </c>
      <c r="E7803" t="s">
        <v>6</v>
      </c>
      <c r="F7803">
        <v>20</v>
      </c>
      <c r="G7803" t="s">
        <v>2</v>
      </c>
      <c r="H7803" t="s">
        <v>18</v>
      </c>
      <c r="I7803" t="s">
        <v>21</v>
      </c>
    </row>
    <row r="7804" spans="1:9">
      <c r="A7804">
        <v>7803</v>
      </c>
      <c r="B7804">
        <v>1699</v>
      </c>
      <c r="C7804">
        <v>9</v>
      </c>
      <c r="D7804">
        <v>40</v>
      </c>
      <c r="E7804" t="s">
        <v>5</v>
      </c>
      <c r="F7804">
        <v>20</v>
      </c>
      <c r="G7804" t="s">
        <v>2</v>
      </c>
      <c r="H7804" t="s">
        <v>18</v>
      </c>
      <c r="I7804" t="s">
        <v>24</v>
      </c>
    </row>
    <row r="7805" spans="1:9">
      <c r="A7805">
        <v>7804</v>
      </c>
      <c r="B7805">
        <v>202</v>
      </c>
      <c r="C7805">
        <v>9</v>
      </c>
      <c r="D7805">
        <v>40</v>
      </c>
      <c r="E7805" t="s">
        <v>5</v>
      </c>
      <c r="F7805">
        <v>25</v>
      </c>
      <c r="G7805" t="s">
        <v>2</v>
      </c>
      <c r="H7805" t="s">
        <v>18</v>
      </c>
      <c r="I7805" t="s">
        <v>24</v>
      </c>
    </row>
    <row r="7806" spans="1:9">
      <c r="A7806">
        <v>7805</v>
      </c>
      <c r="B7806">
        <v>521</v>
      </c>
      <c r="C7806">
        <v>6</v>
      </c>
      <c r="D7806">
        <v>40</v>
      </c>
      <c r="E7806" t="s">
        <v>6</v>
      </c>
      <c r="F7806">
        <v>19</v>
      </c>
      <c r="G7806" t="s">
        <v>2</v>
      </c>
      <c r="H7806" t="s">
        <v>18</v>
      </c>
      <c r="I7806" t="s">
        <v>21</v>
      </c>
    </row>
    <row r="7807" spans="1:9">
      <c r="A7807">
        <v>7806</v>
      </c>
      <c r="B7807">
        <v>905</v>
      </c>
      <c r="C7807">
        <v>6</v>
      </c>
      <c r="D7807">
        <v>40</v>
      </c>
      <c r="E7807" t="s">
        <v>5</v>
      </c>
      <c r="F7807">
        <v>32</v>
      </c>
      <c r="G7807" t="s">
        <v>2</v>
      </c>
      <c r="H7807" t="s">
        <v>18</v>
      </c>
      <c r="I7807" t="s">
        <v>21</v>
      </c>
    </row>
    <row r="7808" spans="1:9">
      <c r="A7808">
        <v>7807</v>
      </c>
      <c r="B7808">
        <v>1585</v>
      </c>
      <c r="C7808">
        <v>2</v>
      </c>
      <c r="D7808">
        <v>90</v>
      </c>
      <c r="E7808" t="s">
        <v>5</v>
      </c>
      <c r="F7808">
        <v>28</v>
      </c>
      <c r="G7808" t="s">
        <v>1</v>
      </c>
      <c r="H7808" t="s">
        <v>18</v>
      </c>
      <c r="I7808" t="s">
        <v>9</v>
      </c>
    </row>
    <row r="7809" spans="1:9">
      <c r="A7809">
        <v>7808</v>
      </c>
      <c r="B7809">
        <v>411</v>
      </c>
      <c r="C7809">
        <v>7</v>
      </c>
      <c r="D7809">
        <v>90</v>
      </c>
      <c r="E7809" t="s">
        <v>5</v>
      </c>
      <c r="F7809">
        <v>29</v>
      </c>
      <c r="G7809" t="s">
        <v>2</v>
      </c>
      <c r="H7809" t="s">
        <v>18</v>
      </c>
      <c r="I7809" t="s">
        <v>22</v>
      </c>
    </row>
    <row r="7810" spans="1:9">
      <c r="A7810">
        <v>7809</v>
      </c>
      <c r="B7810">
        <v>1875</v>
      </c>
      <c r="C7810">
        <v>7</v>
      </c>
      <c r="D7810">
        <v>40</v>
      </c>
      <c r="E7810" t="s">
        <v>5</v>
      </c>
      <c r="F7810">
        <v>20</v>
      </c>
      <c r="G7810" t="s">
        <v>2</v>
      </c>
      <c r="H7810" t="s">
        <v>18</v>
      </c>
      <c r="I7810" t="s">
        <v>22</v>
      </c>
    </row>
    <row r="7811" spans="1:9">
      <c r="A7811">
        <v>7810</v>
      </c>
      <c r="B7811">
        <v>1056</v>
      </c>
      <c r="C7811">
        <v>2</v>
      </c>
      <c r="D7811">
        <v>243</v>
      </c>
      <c r="E7811" t="s">
        <v>6</v>
      </c>
      <c r="F7811">
        <v>22</v>
      </c>
      <c r="G7811" t="s">
        <v>1</v>
      </c>
      <c r="H7811" t="s">
        <v>18</v>
      </c>
      <c r="I7811" t="s">
        <v>9</v>
      </c>
    </row>
    <row r="7812" spans="1:9">
      <c r="A7812">
        <v>7811</v>
      </c>
      <c r="B7812">
        <v>839</v>
      </c>
      <c r="C7812">
        <v>5</v>
      </c>
      <c r="D7812">
        <v>90</v>
      </c>
      <c r="E7812" t="s">
        <v>5</v>
      </c>
      <c r="F7812">
        <v>21</v>
      </c>
      <c r="G7812" t="s">
        <v>1</v>
      </c>
      <c r="H7812" t="s">
        <v>18</v>
      </c>
      <c r="I7812" t="s">
        <v>12</v>
      </c>
    </row>
    <row r="7813" spans="1:9">
      <c r="A7813">
        <v>7812</v>
      </c>
      <c r="B7813">
        <v>1961</v>
      </c>
      <c r="C7813">
        <v>7</v>
      </c>
      <c r="D7813">
        <v>40</v>
      </c>
      <c r="E7813" t="s">
        <v>6</v>
      </c>
      <c r="F7813">
        <v>33</v>
      </c>
      <c r="G7813" t="s">
        <v>2</v>
      </c>
      <c r="H7813" t="s">
        <v>18</v>
      </c>
      <c r="I7813" t="s">
        <v>22</v>
      </c>
    </row>
    <row r="7814" spans="1:9">
      <c r="A7814">
        <v>7813</v>
      </c>
      <c r="B7814">
        <v>1853</v>
      </c>
      <c r="C7814">
        <v>9</v>
      </c>
      <c r="D7814">
        <v>180</v>
      </c>
      <c r="E7814" t="s">
        <v>5</v>
      </c>
      <c r="F7814">
        <v>29</v>
      </c>
      <c r="G7814" t="s">
        <v>2</v>
      </c>
      <c r="H7814" t="s">
        <v>18</v>
      </c>
      <c r="I7814" t="s">
        <v>24</v>
      </c>
    </row>
    <row r="7815" spans="1:9">
      <c r="A7815">
        <v>7814</v>
      </c>
      <c r="B7815">
        <v>1366</v>
      </c>
      <c r="C7815">
        <v>3</v>
      </c>
      <c r="D7815">
        <v>90</v>
      </c>
      <c r="E7815" t="s">
        <v>5</v>
      </c>
      <c r="F7815">
        <v>35</v>
      </c>
      <c r="G7815" t="s">
        <v>1</v>
      </c>
      <c r="H7815" t="s">
        <v>18</v>
      </c>
      <c r="I7815" t="s">
        <v>10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30E4E-F629-1A4C-90A7-F9D08EBC7741}">
  <sheetPr codeName="Sheet7">
    <tabColor rgb="FFFF00FE"/>
  </sheetPr>
  <dimension ref="A1:D10"/>
  <sheetViews>
    <sheetView workbookViewId="0">
      <selection activeCell="C21" sqref="C21"/>
    </sheetView>
  </sheetViews>
  <sheetFormatPr defaultColWidth="11" defaultRowHeight="15.5"/>
  <cols>
    <col min="2" max="2" width="21.83203125" bestFit="1" customWidth="1"/>
    <col min="4" max="4" width="12.6640625" customWidth="1"/>
  </cols>
  <sheetData>
    <row r="1" spans="1:4">
      <c r="A1" t="s">
        <v>0</v>
      </c>
      <c r="B1" t="s">
        <v>55</v>
      </c>
      <c r="C1" t="s">
        <v>56</v>
      </c>
      <c r="D1" t="s">
        <v>7</v>
      </c>
    </row>
    <row r="2" spans="1:4">
      <c r="A2">
        <v>1</v>
      </c>
      <c r="B2" t="s">
        <v>8</v>
      </c>
      <c r="C2">
        <v>1500</v>
      </c>
      <c r="D2">
        <v>0.05</v>
      </c>
    </row>
    <row r="3" spans="1:4">
      <c r="A3">
        <v>2</v>
      </c>
      <c r="B3" t="s">
        <v>9</v>
      </c>
      <c r="C3">
        <v>2300</v>
      </c>
      <c r="D3">
        <v>0.04</v>
      </c>
    </row>
    <row r="4" spans="1:4">
      <c r="A4">
        <v>3</v>
      </c>
      <c r="B4" t="s">
        <v>10</v>
      </c>
      <c r="C4">
        <v>800</v>
      </c>
      <c r="D4">
        <v>0.06</v>
      </c>
    </row>
    <row r="5" spans="1:4">
      <c r="A5">
        <v>4</v>
      </c>
      <c r="B5" t="s">
        <v>11</v>
      </c>
      <c r="C5">
        <v>1200</v>
      </c>
      <c r="D5">
        <v>0.05</v>
      </c>
    </row>
    <row r="6" spans="1:4">
      <c r="A6">
        <v>5</v>
      </c>
      <c r="B6" t="s">
        <v>12</v>
      </c>
      <c r="C6">
        <v>1300</v>
      </c>
      <c r="D6">
        <v>0.04</v>
      </c>
    </row>
    <row r="7" spans="1:4">
      <c r="A7">
        <v>6</v>
      </c>
      <c r="B7" t="s">
        <v>21</v>
      </c>
      <c r="C7">
        <v>1200</v>
      </c>
      <c r="D7">
        <v>0.04</v>
      </c>
    </row>
    <row r="8" spans="1:4">
      <c r="A8">
        <v>7</v>
      </c>
      <c r="B8" t="s">
        <v>22</v>
      </c>
      <c r="C8">
        <v>900</v>
      </c>
      <c r="D8">
        <v>0.03</v>
      </c>
    </row>
    <row r="9" spans="1:4">
      <c r="A9">
        <v>8</v>
      </c>
      <c r="B9" t="s">
        <v>23</v>
      </c>
      <c r="C9">
        <v>750</v>
      </c>
      <c r="D9">
        <v>0.02</v>
      </c>
    </row>
    <row r="10" spans="1:4">
      <c r="A10">
        <v>9</v>
      </c>
      <c r="B10" t="s">
        <v>24</v>
      </c>
      <c r="C10">
        <v>600</v>
      </c>
      <c r="D10">
        <v>0.02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49B4-4652-DC4A-BEBF-6AB001A4835E}">
  <sheetPr codeName="Sheet8">
    <tabColor rgb="FFFF00FE"/>
  </sheetPr>
  <dimension ref="A1:B3"/>
  <sheetViews>
    <sheetView workbookViewId="0">
      <selection activeCell="A2" sqref="A2"/>
    </sheetView>
  </sheetViews>
  <sheetFormatPr defaultColWidth="11" defaultRowHeight="15.5"/>
  <sheetData>
    <row r="1" spans="1:2">
      <c r="A1" t="s">
        <v>0</v>
      </c>
      <c r="B1" t="s">
        <v>16</v>
      </c>
    </row>
    <row r="2" spans="1:2">
      <c r="A2" t="s">
        <v>17</v>
      </c>
      <c r="B2">
        <v>17000</v>
      </c>
    </row>
    <row r="3" spans="1:2">
      <c r="A3" t="s">
        <v>18</v>
      </c>
      <c r="B3">
        <v>15500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78B50-0C35-8C4B-86B5-943804A115C7}">
  <sheetPr>
    <tabColor rgb="FFFF00FE"/>
  </sheetPr>
  <dimension ref="A1:C21"/>
  <sheetViews>
    <sheetView workbookViewId="0">
      <selection activeCell="D5" sqref="D5"/>
    </sheetView>
  </sheetViews>
  <sheetFormatPr defaultColWidth="10.6640625" defaultRowHeight="15.5"/>
  <cols>
    <col min="3" max="3" width="14.33203125" bestFit="1" customWidth="1"/>
  </cols>
  <sheetData>
    <row r="1" spans="1:3">
      <c r="A1" s="2" t="s">
        <v>50</v>
      </c>
      <c r="B1" s="2" t="s">
        <v>51</v>
      </c>
      <c r="C1" s="2" t="s">
        <v>52</v>
      </c>
    </row>
    <row r="2" spans="1:3">
      <c r="A2" s="2">
        <v>1</v>
      </c>
      <c r="B2" s="2">
        <f>A2+4</f>
        <v>5</v>
      </c>
      <c r="C2" s="2"/>
    </row>
    <row r="3" spans="1:3">
      <c r="A3" s="2">
        <f>B2+1</f>
        <v>6</v>
      </c>
      <c r="B3" s="2">
        <f t="shared" ref="B3:B21" si="0">A3+4</f>
        <v>10</v>
      </c>
      <c r="C3" s="2"/>
    </row>
    <row r="4" spans="1:3">
      <c r="A4" s="2">
        <f t="shared" ref="A4:A21" si="1">B3+1</f>
        <v>11</v>
      </c>
      <c r="B4" s="2">
        <f t="shared" si="0"/>
        <v>15</v>
      </c>
      <c r="C4" s="2"/>
    </row>
    <row r="5" spans="1:3">
      <c r="A5" s="2">
        <f t="shared" si="1"/>
        <v>16</v>
      </c>
      <c r="B5" s="2">
        <f t="shared" si="0"/>
        <v>20</v>
      </c>
      <c r="C5" s="2"/>
    </row>
    <row r="6" spans="1:3">
      <c r="A6" s="2">
        <f t="shared" si="1"/>
        <v>21</v>
      </c>
      <c r="B6" s="2">
        <f t="shared" si="0"/>
        <v>25</v>
      </c>
      <c r="C6" s="2"/>
    </row>
    <row r="7" spans="1:3">
      <c r="A7" s="2">
        <f t="shared" si="1"/>
        <v>26</v>
      </c>
      <c r="B7" s="2">
        <f t="shared" si="0"/>
        <v>30</v>
      </c>
      <c r="C7" s="2"/>
    </row>
    <row r="8" spans="1:3">
      <c r="A8" s="2">
        <f t="shared" si="1"/>
        <v>31</v>
      </c>
      <c r="B8" s="2">
        <f t="shared" si="0"/>
        <v>35</v>
      </c>
      <c r="C8" s="2"/>
    </row>
    <row r="9" spans="1:3">
      <c r="A9" s="2">
        <f t="shared" si="1"/>
        <v>36</v>
      </c>
      <c r="B9" s="2">
        <f t="shared" si="0"/>
        <v>40</v>
      </c>
      <c r="C9" s="2"/>
    </row>
    <row r="10" spans="1:3">
      <c r="A10" s="2">
        <f t="shared" si="1"/>
        <v>41</v>
      </c>
      <c r="B10" s="2">
        <f t="shared" si="0"/>
        <v>45</v>
      </c>
      <c r="C10" s="2"/>
    </row>
    <row r="11" spans="1:3">
      <c r="A11" s="2">
        <f t="shared" si="1"/>
        <v>46</v>
      </c>
      <c r="B11" s="2">
        <f t="shared" si="0"/>
        <v>50</v>
      </c>
      <c r="C11" s="2"/>
    </row>
    <row r="12" spans="1:3">
      <c r="A12" s="2">
        <f t="shared" si="1"/>
        <v>51</v>
      </c>
      <c r="B12" s="2">
        <f t="shared" si="0"/>
        <v>55</v>
      </c>
      <c r="C12" s="2"/>
    </row>
    <row r="13" spans="1:3">
      <c r="A13" s="2">
        <f t="shared" si="1"/>
        <v>56</v>
      </c>
      <c r="B13" s="2">
        <f t="shared" si="0"/>
        <v>60</v>
      </c>
      <c r="C13" s="2"/>
    </row>
    <row r="14" spans="1:3">
      <c r="A14" s="2">
        <f t="shared" si="1"/>
        <v>61</v>
      </c>
      <c r="B14" s="2">
        <f t="shared" si="0"/>
        <v>65</v>
      </c>
      <c r="C14" s="2"/>
    </row>
    <row r="15" spans="1:3">
      <c r="A15" s="2">
        <f t="shared" si="1"/>
        <v>66</v>
      </c>
      <c r="B15" s="2">
        <f t="shared" si="0"/>
        <v>70</v>
      </c>
      <c r="C15" s="2"/>
    </row>
    <row r="16" spans="1:3">
      <c r="A16" s="2">
        <f t="shared" si="1"/>
        <v>71</v>
      </c>
      <c r="B16" s="2">
        <f t="shared" si="0"/>
        <v>75</v>
      </c>
      <c r="C16" s="2"/>
    </row>
    <row r="17" spans="1:3">
      <c r="A17" s="2">
        <f t="shared" si="1"/>
        <v>76</v>
      </c>
      <c r="B17" s="2">
        <f t="shared" si="0"/>
        <v>80</v>
      </c>
      <c r="C17" s="2"/>
    </row>
    <row r="18" spans="1:3">
      <c r="A18" s="2">
        <f t="shared" si="1"/>
        <v>81</v>
      </c>
      <c r="B18" s="2">
        <f t="shared" si="0"/>
        <v>85</v>
      </c>
      <c r="C18" s="2"/>
    </row>
    <row r="19" spans="1:3">
      <c r="A19" s="2">
        <f t="shared" si="1"/>
        <v>86</v>
      </c>
      <c r="B19" s="2">
        <f t="shared" si="0"/>
        <v>90</v>
      </c>
      <c r="C19" s="2"/>
    </row>
    <row r="20" spans="1:3">
      <c r="A20" s="2">
        <f t="shared" si="1"/>
        <v>91</v>
      </c>
      <c r="B20" s="2">
        <f t="shared" si="0"/>
        <v>95</v>
      </c>
      <c r="C20" s="2"/>
    </row>
    <row r="21" spans="1:3">
      <c r="A21" s="2">
        <f t="shared" si="1"/>
        <v>96</v>
      </c>
      <c r="B21" s="2">
        <f t="shared" si="0"/>
        <v>100</v>
      </c>
      <c r="C21" s="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51076-96A9-7A44-90AD-5949B993491A}">
  <sheetPr codeName="Sheet2">
    <tabColor rgb="FF00B0F0"/>
  </sheetPr>
  <dimension ref="A1:I1152"/>
  <sheetViews>
    <sheetView topLeftCell="G1" workbookViewId="0">
      <selection activeCell="G12" sqref="G12"/>
    </sheetView>
  </sheetViews>
  <sheetFormatPr defaultColWidth="8.83203125" defaultRowHeight="15.5"/>
  <cols>
    <col min="1" max="1" width="13.6640625" customWidth="1"/>
    <col min="2" max="2" width="13.33203125" customWidth="1"/>
    <col min="3" max="3" width="9.5" customWidth="1"/>
    <col min="4" max="4" width="13.1640625" customWidth="1"/>
    <col min="6" max="6" width="16.33203125" style="1" bestFit="1" customWidth="1"/>
    <col min="7" max="7" width="15" customWidth="1"/>
    <col min="8" max="8" width="14.33203125" bestFit="1" customWidth="1"/>
    <col min="9" max="9" width="24" bestFit="1" customWidth="1"/>
  </cols>
  <sheetData>
    <row r="1" spans="1:9">
      <c r="A1" s="5" t="s">
        <v>39</v>
      </c>
      <c r="B1" s="5" t="s">
        <v>28</v>
      </c>
      <c r="C1" s="5" t="s">
        <v>40</v>
      </c>
      <c r="D1" s="5" t="s">
        <v>30</v>
      </c>
      <c r="E1" s="5" t="s">
        <v>29</v>
      </c>
      <c r="F1" s="6" t="s">
        <v>41</v>
      </c>
      <c r="G1" s="13" t="s">
        <v>45</v>
      </c>
      <c r="H1" s="13" t="s">
        <v>47</v>
      </c>
      <c r="I1" s="13" t="s">
        <v>46</v>
      </c>
    </row>
    <row r="2" spans="1:9">
      <c r="A2" s="7">
        <v>41228</v>
      </c>
      <c r="B2" s="8" t="s">
        <v>32</v>
      </c>
      <c r="C2" s="9">
        <v>17918</v>
      </c>
      <c r="D2" s="8" t="s">
        <v>36</v>
      </c>
      <c r="E2" s="8">
        <f>YEAR('Raw Data'!$A2)</f>
        <v>2012</v>
      </c>
      <c r="F2" s="10">
        <v>7.0000000000000007E-2</v>
      </c>
      <c r="G2">
        <f>COUNTIF(Transactions[Company],Transactions[[#This Row],[Company]])</f>
        <v>295</v>
      </c>
      <c r="H2">
        <f>Transactions[[#This Row],[Dealer Bonus]]*Transactions[[#This Row],[MSRP]]</f>
        <v>1254.2600000000002</v>
      </c>
    </row>
    <row r="3" spans="1:9">
      <c r="A3" s="7">
        <v>41257</v>
      </c>
      <c r="B3" s="8" t="s">
        <v>32</v>
      </c>
      <c r="C3" s="9">
        <v>22782</v>
      </c>
      <c r="D3" s="8" t="s">
        <v>37</v>
      </c>
      <c r="E3" s="8">
        <f>YEAR('Raw Data'!$A3)</f>
        <v>2012</v>
      </c>
      <c r="F3" s="10">
        <v>0.09</v>
      </c>
      <c r="G3">
        <f>COUNTIF(Transactions[Company],Transactions[[#This Row],[Company]])</f>
        <v>295</v>
      </c>
      <c r="H3">
        <f>Transactions[[#This Row],[Dealer Bonus]]*Transactions[[#This Row],[MSRP]]</f>
        <v>2050.38</v>
      </c>
    </row>
    <row r="4" spans="1:9">
      <c r="A4" s="7">
        <v>41158</v>
      </c>
      <c r="B4" s="8" t="s">
        <v>34</v>
      </c>
      <c r="C4" s="9">
        <v>14181</v>
      </c>
      <c r="D4" s="8" t="s">
        <v>38</v>
      </c>
      <c r="E4" s="8">
        <f>YEAR('Raw Data'!$A4)</f>
        <v>2012</v>
      </c>
      <c r="F4" s="10">
        <v>0.05</v>
      </c>
      <c r="G4">
        <f>COUNTIF(Transactions[Company],Transactions[[#This Row],[Company]])</f>
        <v>279</v>
      </c>
      <c r="H4">
        <f>Transactions[[#This Row],[Dealer Bonus]]*Transactions[[#This Row],[MSRP]]</f>
        <v>709.05000000000007</v>
      </c>
    </row>
    <row r="5" spans="1:9">
      <c r="A5" s="7">
        <v>41267</v>
      </c>
      <c r="B5" s="8" t="s">
        <v>34</v>
      </c>
      <c r="C5" s="9">
        <v>33896</v>
      </c>
      <c r="D5" s="8" t="s">
        <v>38</v>
      </c>
      <c r="E5" s="8">
        <f>YEAR('Raw Data'!$A5)</f>
        <v>2012</v>
      </c>
      <c r="F5" s="10">
        <v>0.03</v>
      </c>
      <c r="G5">
        <f>COUNTIF(Transactions[Company],Transactions[[#This Row],[Company]])</f>
        <v>279</v>
      </c>
      <c r="H5">
        <f>Transactions[[#This Row],[Dealer Bonus]]*Transactions[[#This Row],[MSRP]]</f>
        <v>1016.88</v>
      </c>
    </row>
    <row r="6" spans="1:9">
      <c r="A6" s="7">
        <v>41242</v>
      </c>
      <c r="B6" s="8" t="s">
        <v>34</v>
      </c>
      <c r="C6" s="9">
        <v>24520</v>
      </c>
      <c r="D6" s="8" t="s">
        <v>35</v>
      </c>
      <c r="E6" s="8">
        <f>YEAR('Raw Data'!$A6)</f>
        <v>2012</v>
      </c>
      <c r="F6" s="10">
        <v>0.06</v>
      </c>
      <c r="G6">
        <f>COUNTIF(Transactions[Company],Transactions[[#This Row],[Company]])</f>
        <v>279</v>
      </c>
      <c r="H6">
        <f>Transactions[[#This Row],[Dealer Bonus]]*Transactions[[#This Row],[MSRP]]</f>
        <v>1471.2</v>
      </c>
    </row>
    <row r="7" spans="1:9">
      <c r="A7" s="7">
        <v>41136</v>
      </c>
      <c r="B7" s="8" t="s">
        <v>34</v>
      </c>
      <c r="C7" s="9">
        <v>20595</v>
      </c>
      <c r="D7" s="8" t="s">
        <v>38</v>
      </c>
      <c r="E7" s="8">
        <f>YEAR('Raw Data'!$A7)</f>
        <v>2012</v>
      </c>
      <c r="F7" s="10">
        <v>0.04</v>
      </c>
      <c r="G7">
        <f>COUNTIF(Transactions[Company],Transactions[[#This Row],[Company]])</f>
        <v>279</v>
      </c>
      <c r="H7">
        <f>Transactions[[#This Row],[Dealer Bonus]]*Transactions[[#This Row],[MSRP]]</f>
        <v>823.80000000000007</v>
      </c>
    </row>
    <row r="8" spans="1:9">
      <c r="A8" s="7">
        <v>41172</v>
      </c>
      <c r="B8" s="8" t="s">
        <v>34</v>
      </c>
      <c r="C8" s="9">
        <v>19799</v>
      </c>
      <c r="D8" s="8" t="s">
        <v>35</v>
      </c>
      <c r="E8" s="8">
        <f>YEAR('Raw Data'!$A8)</f>
        <v>2012</v>
      </c>
      <c r="F8" s="10">
        <v>0.06</v>
      </c>
      <c r="G8">
        <f>COUNTIF(Transactions[Company],Transactions[[#This Row],[Company]])</f>
        <v>279</v>
      </c>
      <c r="H8">
        <f>Transactions[[#This Row],[Dealer Bonus]]*Transactions[[#This Row],[MSRP]]</f>
        <v>1187.94</v>
      </c>
    </row>
    <row r="9" spans="1:9">
      <c r="A9" s="7">
        <v>41222</v>
      </c>
      <c r="B9" s="8" t="s">
        <v>31</v>
      </c>
      <c r="C9" s="9">
        <v>27644</v>
      </c>
      <c r="D9" s="8" t="s">
        <v>38</v>
      </c>
      <c r="E9" s="8">
        <f>YEAR('Raw Data'!$A9)</f>
        <v>2012</v>
      </c>
      <c r="F9" s="10">
        <v>0.04</v>
      </c>
      <c r="G9">
        <f>COUNTIF(Transactions[Company],Transactions[[#This Row],[Company]])</f>
        <v>272</v>
      </c>
      <c r="H9">
        <f>Transactions[[#This Row],[Dealer Bonus]]*Transactions[[#This Row],[MSRP]]</f>
        <v>1105.76</v>
      </c>
    </row>
    <row r="10" spans="1:9">
      <c r="A10" s="7">
        <v>41126</v>
      </c>
      <c r="B10" s="8" t="s">
        <v>32</v>
      </c>
      <c r="C10" s="9">
        <v>14052</v>
      </c>
      <c r="D10" s="8" t="s">
        <v>35</v>
      </c>
      <c r="E10" s="8">
        <f>YEAR('Raw Data'!$A10)</f>
        <v>2012</v>
      </c>
      <c r="F10" s="10">
        <v>0.14000000000000001</v>
      </c>
      <c r="G10">
        <f>COUNTIF(Transactions[Company],Transactions[[#This Row],[Company]])</f>
        <v>295</v>
      </c>
      <c r="H10">
        <f>Transactions[[#This Row],[Dealer Bonus]]*Transactions[[#This Row],[MSRP]]</f>
        <v>1967.2800000000002</v>
      </c>
    </row>
    <row r="11" spans="1:9">
      <c r="A11" s="7">
        <v>41260</v>
      </c>
      <c r="B11" s="8" t="s">
        <v>34</v>
      </c>
      <c r="C11" s="9">
        <v>7231</v>
      </c>
      <c r="D11" s="8" t="s">
        <v>36</v>
      </c>
      <c r="E11" s="8">
        <f>YEAR('Raw Data'!$A11)</f>
        <v>2012</v>
      </c>
      <c r="F11" s="10">
        <v>0.12</v>
      </c>
      <c r="G11">
        <f>COUNTIF(Transactions[Company],Transactions[[#This Row],[Company]])</f>
        <v>279</v>
      </c>
      <c r="H11">
        <f>Transactions[[#This Row],[Dealer Bonus]]*Transactions[[#This Row],[MSRP]]</f>
        <v>867.71999999999991</v>
      </c>
    </row>
    <row r="12" spans="1:9">
      <c r="A12" s="7">
        <v>41182</v>
      </c>
      <c r="B12" s="8" t="s">
        <v>34</v>
      </c>
      <c r="C12" s="9">
        <v>36267</v>
      </c>
      <c r="D12" s="8" t="s">
        <v>38</v>
      </c>
      <c r="E12" s="8">
        <f>YEAR('Raw Data'!$A12)</f>
        <v>2012</v>
      </c>
      <c r="F12" s="10">
        <v>0.05</v>
      </c>
      <c r="G12">
        <f>COUNTIF(Transactions[Company],Transactions[[#This Row],[Company]])</f>
        <v>279</v>
      </c>
      <c r="H12">
        <f>Transactions[[#This Row],[Dealer Bonus]]*Transactions[[#This Row],[MSRP]]</f>
        <v>1813.3500000000001</v>
      </c>
    </row>
    <row r="13" spans="1:9">
      <c r="A13" s="7">
        <v>41258</v>
      </c>
      <c r="B13" s="8" t="s">
        <v>32</v>
      </c>
      <c r="C13" s="9">
        <v>39946</v>
      </c>
      <c r="D13" s="8" t="s">
        <v>35</v>
      </c>
      <c r="E13" s="8">
        <f>YEAR('Raw Data'!$A13)</f>
        <v>2012</v>
      </c>
      <c r="F13" s="10">
        <v>0.08</v>
      </c>
      <c r="G13">
        <f>COUNTIF(Transactions[Company],Transactions[[#This Row],[Company]])</f>
        <v>295</v>
      </c>
      <c r="H13">
        <f>Transactions[[#This Row],[Dealer Bonus]]*Transactions[[#This Row],[MSRP]]</f>
        <v>3195.6800000000003</v>
      </c>
    </row>
    <row r="14" spans="1:9">
      <c r="A14" s="7">
        <v>41160</v>
      </c>
      <c r="B14" s="8" t="s">
        <v>33</v>
      </c>
      <c r="C14" s="9">
        <v>19078</v>
      </c>
      <c r="D14" s="8" t="s">
        <v>38</v>
      </c>
      <c r="E14" s="8">
        <f>YEAR('Raw Data'!$A14)</f>
        <v>2012</v>
      </c>
      <c r="F14" s="10">
        <v>0.03</v>
      </c>
      <c r="G14">
        <f>COUNTIF(Transactions[Company],Transactions[[#This Row],[Company]])</f>
        <v>305</v>
      </c>
      <c r="H14">
        <f>Transactions[[#This Row],[Dealer Bonus]]*Transactions[[#This Row],[MSRP]]</f>
        <v>572.34</v>
      </c>
    </row>
    <row r="15" spans="1:9">
      <c r="A15" s="7">
        <v>41239</v>
      </c>
      <c r="B15" s="8" t="s">
        <v>31</v>
      </c>
      <c r="C15" s="9">
        <v>25177</v>
      </c>
      <c r="D15" s="8" t="s">
        <v>35</v>
      </c>
      <c r="E15" s="8">
        <f>YEAR('Raw Data'!$A15)</f>
        <v>2012</v>
      </c>
      <c r="F15" s="10">
        <v>0.04</v>
      </c>
      <c r="G15">
        <f>COUNTIF(Transactions[Company],Transactions[[#This Row],[Company]])</f>
        <v>272</v>
      </c>
      <c r="H15">
        <f>Transactions[[#This Row],[Dealer Bonus]]*Transactions[[#This Row],[MSRP]]</f>
        <v>1007.08</v>
      </c>
    </row>
    <row r="16" spans="1:9">
      <c r="A16" s="7">
        <v>41167</v>
      </c>
      <c r="B16" s="8" t="s">
        <v>31</v>
      </c>
      <c r="C16" s="9">
        <v>9269</v>
      </c>
      <c r="D16" s="8" t="s">
        <v>36</v>
      </c>
      <c r="E16" s="8">
        <f>YEAR('Raw Data'!$A16)</f>
        <v>2012</v>
      </c>
      <c r="F16" s="10">
        <v>0.06</v>
      </c>
      <c r="G16">
        <f>COUNTIF(Transactions[Company],Transactions[[#This Row],[Company]])</f>
        <v>272</v>
      </c>
      <c r="H16">
        <f>Transactions[[#This Row],[Dealer Bonus]]*Transactions[[#This Row],[MSRP]]</f>
        <v>556.14</v>
      </c>
    </row>
    <row r="17" spans="1:8">
      <c r="A17" s="7">
        <v>41177</v>
      </c>
      <c r="B17" s="8" t="s">
        <v>31</v>
      </c>
      <c r="C17" s="9">
        <v>37725</v>
      </c>
      <c r="D17" s="8" t="s">
        <v>37</v>
      </c>
      <c r="E17" s="8">
        <f>YEAR('Raw Data'!$A17)</f>
        <v>2012</v>
      </c>
      <c r="F17" s="10">
        <v>0.11</v>
      </c>
      <c r="G17">
        <f>COUNTIF(Transactions[Company],Transactions[[#This Row],[Company]])</f>
        <v>272</v>
      </c>
      <c r="H17">
        <f>Transactions[[#This Row],[Dealer Bonus]]*Transactions[[#This Row],[MSRP]]</f>
        <v>4149.75</v>
      </c>
    </row>
    <row r="18" spans="1:8">
      <c r="A18" s="7">
        <v>41189</v>
      </c>
      <c r="B18" s="8" t="s">
        <v>34</v>
      </c>
      <c r="C18" s="9">
        <v>29480</v>
      </c>
      <c r="D18" s="8" t="s">
        <v>36</v>
      </c>
      <c r="E18" s="8">
        <f>YEAR('Raw Data'!$A18)</f>
        <v>2012</v>
      </c>
      <c r="F18" s="10">
        <v>0.05</v>
      </c>
      <c r="G18">
        <f>COUNTIF(Transactions[Company],Transactions[[#This Row],[Company]])</f>
        <v>279</v>
      </c>
      <c r="H18">
        <f>Transactions[[#This Row],[Dealer Bonus]]*Transactions[[#This Row],[MSRP]]</f>
        <v>1474</v>
      </c>
    </row>
    <row r="19" spans="1:8">
      <c r="A19" s="7">
        <v>41195</v>
      </c>
      <c r="B19" s="8" t="s">
        <v>31</v>
      </c>
      <c r="C19" s="9">
        <v>15007</v>
      </c>
      <c r="D19" s="8" t="s">
        <v>36</v>
      </c>
      <c r="E19" s="8">
        <f>YEAR('Raw Data'!$A19)</f>
        <v>2012</v>
      </c>
      <c r="F19" s="10">
        <v>0.14000000000000001</v>
      </c>
      <c r="G19">
        <f>COUNTIF(Transactions[Company],Transactions[[#This Row],[Company]])</f>
        <v>272</v>
      </c>
      <c r="H19">
        <f>Transactions[[#This Row],[Dealer Bonus]]*Transactions[[#This Row],[MSRP]]</f>
        <v>2100.98</v>
      </c>
    </row>
    <row r="20" spans="1:8">
      <c r="A20" s="7">
        <v>41222</v>
      </c>
      <c r="B20" s="8" t="s">
        <v>32</v>
      </c>
      <c r="C20" s="9">
        <v>14070</v>
      </c>
      <c r="D20" s="8" t="s">
        <v>36</v>
      </c>
      <c r="E20" s="8">
        <f>YEAR('Raw Data'!$A20)</f>
        <v>2012</v>
      </c>
      <c r="F20" s="10">
        <v>0.08</v>
      </c>
      <c r="G20">
        <f>COUNTIF(Transactions[Company],Transactions[[#This Row],[Company]])</f>
        <v>295</v>
      </c>
      <c r="H20">
        <f>Transactions[[#This Row],[Dealer Bonus]]*Transactions[[#This Row],[MSRP]]</f>
        <v>1125.6000000000001</v>
      </c>
    </row>
    <row r="21" spans="1:8">
      <c r="A21" s="7">
        <v>41250</v>
      </c>
      <c r="B21" s="8" t="s">
        <v>34</v>
      </c>
      <c r="C21" s="9">
        <v>36352</v>
      </c>
      <c r="D21" s="8" t="s">
        <v>36</v>
      </c>
      <c r="E21" s="8">
        <f>YEAR('Raw Data'!$A21)</f>
        <v>2012</v>
      </c>
      <c r="F21" s="10">
        <v>0.09</v>
      </c>
      <c r="G21">
        <f>COUNTIF(Transactions[Company],Transactions[[#This Row],[Company]])</f>
        <v>279</v>
      </c>
      <c r="H21">
        <f>Transactions[[#This Row],[Dealer Bonus]]*Transactions[[#This Row],[MSRP]]</f>
        <v>3271.68</v>
      </c>
    </row>
    <row r="22" spans="1:8">
      <c r="A22" s="7">
        <v>41165</v>
      </c>
      <c r="B22" s="8" t="s">
        <v>33</v>
      </c>
      <c r="C22" s="9">
        <v>21564</v>
      </c>
      <c r="D22" s="8" t="s">
        <v>35</v>
      </c>
      <c r="E22" s="8">
        <f>YEAR('Raw Data'!$A22)</f>
        <v>2012</v>
      </c>
      <c r="F22" s="10">
        <v>0.12</v>
      </c>
      <c r="G22">
        <f>COUNTIF(Transactions[Company],Transactions[[#This Row],[Company]])</f>
        <v>305</v>
      </c>
      <c r="H22">
        <f>Transactions[[#This Row],[Dealer Bonus]]*Transactions[[#This Row],[MSRP]]</f>
        <v>2587.6799999999998</v>
      </c>
    </row>
    <row r="23" spans="1:8">
      <c r="A23" s="7">
        <v>41131</v>
      </c>
      <c r="B23" s="8" t="s">
        <v>32</v>
      </c>
      <c r="C23" s="9">
        <v>10978</v>
      </c>
      <c r="D23" s="8" t="s">
        <v>37</v>
      </c>
      <c r="E23" s="8">
        <f>YEAR('Raw Data'!$A23)</f>
        <v>2012</v>
      </c>
      <c r="F23" s="10">
        <v>0.03</v>
      </c>
      <c r="G23">
        <f>COUNTIF(Transactions[Company],Transactions[[#This Row],[Company]])</f>
        <v>295</v>
      </c>
      <c r="H23">
        <f>Transactions[[#This Row],[Dealer Bonus]]*Transactions[[#This Row],[MSRP]]</f>
        <v>329.34</v>
      </c>
    </row>
    <row r="24" spans="1:8">
      <c r="A24" s="7">
        <v>41211</v>
      </c>
      <c r="B24" s="8" t="s">
        <v>34</v>
      </c>
      <c r="C24" s="9">
        <v>31420</v>
      </c>
      <c r="D24" s="8" t="s">
        <v>35</v>
      </c>
      <c r="E24" s="8">
        <f>YEAR('Raw Data'!$A24)</f>
        <v>2012</v>
      </c>
      <c r="F24" s="10">
        <v>0.09</v>
      </c>
      <c r="G24">
        <f>COUNTIF(Transactions[Company],Transactions[[#This Row],[Company]])</f>
        <v>279</v>
      </c>
      <c r="H24">
        <f>Transactions[[#This Row],[Dealer Bonus]]*Transactions[[#This Row],[MSRP]]</f>
        <v>2827.7999999999997</v>
      </c>
    </row>
    <row r="25" spans="1:8">
      <c r="A25" s="7">
        <v>41188</v>
      </c>
      <c r="B25" s="8" t="s">
        <v>31</v>
      </c>
      <c r="C25" s="9">
        <v>23041</v>
      </c>
      <c r="D25" s="8" t="s">
        <v>36</v>
      </c>
      <c r="E25" s="8">
        <f>YEAR('Raw Data'!$A25)</f>
        <v>2012</v>
      </c>
      <c r="F25" s="10">
        <v>0.13</v>
      </c>
      <c r="G25">
        <f>COUNTIF(Transactions[Company],Transactions[[#This Row],[Company]])</f>
        <v>272</v>
      </c>
      <c r="H25">
        <f>Transactions[[#This Row],[Dealer Bonus]]*Transactions[[#This Row],[MSRP]]</f>
        <v>2995.33</v>
      </c>
    </row>
    <row r="26" spans="1:8">
      <c r="A26" s="7">
        <v>41221</v>
      </c>
      <c r="B26" s="8" t="s">
        <v>33</v>
      </c>
      <c r="C26" s="9">
        <v>19867</v>
      </c>
      <c r="D26" s="8" t="s">
        <v>38</v>
      </c>
      <c r="E26" s="8">
        <f>YEAR('Raw Data'!$A26)</f>
        <v>2012</v>
      </c>
      <c r="F26" s="10">
        <v>0.13</v>
      </c>
      <c r="G26">
        <f>COUNTIF(Transactions[Company],Transactions[[#This Row],[Company]])</f>
        <v>305</v>
      </c>
      <c r="H26">
        <f>Transactions[[#This Row],[Dealer Bonus]]*Transactions[[#This Row],[MSRP]]</f>
        <v>2582.71</v>
      </c>
    </row>
    <row r="27" spans="1:8">
      <c r="A27" s="7">
        <v>41154</v>
      </c>
      <c r="B27" s="8" t="s">
        <v>33</v>
      </c>
      <c r="C27" s="9">
        <v>30713</v>
      </c>
      <c r="D27" s="8" t="s">
        <v>37</v>
      </c>
      <c r="E27" s="8">
        <f>YEAR('Raw Data'!$A27)</f>
        <v>2012</v>
      </c>
      <c r="F27" s="10">
        <v>0.08</v>
      </c>
      <c r="G27">
        <f>COUNTIF(Transactions[Company],Transactions[[#This Row],[Company]])</f>
        <v>305</v>
      </c>
      <c r="H27">
        <f>Transactions[[#This Row],[Dealer Bonus]]*Transactions[[#This Row],[MSRP]]</f>
        <v>2457.04</v>
      </c>
    </row>
    <row r="28" spans="1:8">
      <c r="A28" s="7">
        <v>41152</v>
      </c>
      <c r="B28" s="8" t="s">
        <v>34</v>
      </c>
      <c r="C28" s="9">
        <v>25908</v>
      </c>
      <c r="D28" s="8" t="s">
        <v>37</v>
      </c>
      <c r="E28" s="8">
        <f>YEAR('Raw Data'!$A28)</f>
        <v>2012</v>
      </c>
      <c r="F28" s="10">
        <v>0.1</v>
      </c>
      <c r="G28">
        <f>COUNTIF(Transactions[Company],Transactions[[#This Row],[Company]])</f>
        <v>279</v>
      </c>
      <c r="H28">
        <f>Transactions[[#This Row],[Dealer Bonus]]*Transactions[[#This Row],[MSRP]]</f>
        <v>2590.8000000000002</v>
      </c>
    </row>
    <row r="29" spans="1:8">
      <c r="A29" s="7">
        <v>41212</v>
      </c>
      <c r="B29" s="8" t="s">
        <v>31</v>
      </c>
      <c r="C29" s="9">
        <v>26447</v>
      </c>
      <c r="D29" s="8" t="s">
        <v>35</v>
      </c>
      <c r="E29" s="8">
        <f>YEAR('Raw Data'!$A29)</f>
        <v>2012</v>
      </c>
      <c r="F29" s="10">
        <v>0.12</v>
      </c>
      <c r="G29">
        <f>COUNTIF(Transactions[Company],Transactions[[#This Row],[Company]])</f>
        <v>272</v>
      </c>
      <c r="H29">
        <f>Transactions[[#This Row],[Dealer Bonus]]*Transactions[[#This Row],[MSRP]]</f>
        <v>3173.64</v>
      </c>
    </row>
    <row r="30" spans="1:8">
      <c r="A30" s="7">
        <v>41208</v>
      </c>
      <c r="B30" s="8" t="s">
        <v>33</v>
      </c>
      <c r="C30" s="9">
        <v>19360</v>
      </c>
      <c r="D30" s="8" t="s">
        <v>36</v>
      </c>
      <c r="E30" s="8">
        <f>YEAR('Raw Data'!$A30)</f>
        <v>2012</v>
      </c>
      <c r="F30" s="10">
        <v>0.15</v>
      </c>
      <c r="G30">
        <f>COUNTIF(Transactions[Company],Transactions[[#This Row],[Company]])</f>
        <v>305</v>
      </c>
      <c r="H30">
        <f>Transactions[[#This Row],[Dealer Bonus]]*Transactions[[#This Row],[MSRP]]</f>
        <v>2904</v>
      </c>
    </row>
    <row r="31" spans="1:8">
      <c r="A31" s="7">
        <v>41209</v>
      </c>
      <c r="B31" s="8" t="s">
        <v>31</v>
      </c>
      <c r="C31" s="9">
        <v>36314</v>
      </c>
      <c r="D31" s="8" t="s">
        <v>37</v>
      </c>
      <c r="E31" s="8">
        <f>YEAR('Raw Data'!$A31)</f>
        <v>2012</v>
      </c>
      <c r="F31" s="10">
        <v>0.05</v>
      </c>
      <c r="G31">
        <f>COUNTIF(Transactions[Company],Transactions[[#This Row],[Company]])</f>
        <v>272</v>
      </c>
      <c r="H31">
        <f>Transactions[[#This Row],[Dealer Bonus]]*Transactions[[#This Row],[MSRP]]</f>
        <v>1815.7</v>
      </c>
    </row>
    <row r="32" spans="1:8">
      <c r="A32" s="7">
        <v>41186</v>
      </c>
      <c r="B32" s="8" t="s">
        <v>33</v>
      </c>
      <c r="C32" s="9">
        <v>29945</v>
      </c>
      <c r="D32" s="8" t="s">
        <v>37</v>
      </c>
      <c r="E32" s="8">
        <f>YEAR('Raw Data'!$A32)</f>
        <v>2012</v>
      </c>
      <c r="F32" s="10">
        <v>0.11</v>
      </c>
      <c r="G32">
        <f>COUNTIF(Transactions[Company],Transactions[[#This Row],[Company]])</f>
        <v>305</v>
      </c>
      <c r="H32">
        <f>Transactions[[#This Row],[Dealer Bonus]]*Transactions[[#This Row],[MSRP]]</f>
        <v>3293.95</v>
      </c>
    </row>
    <row r="33" spans="1:8">
      <c r="A33" s="7">
        <v>41249</v>
      </c>
      <c r="B33" s="8" t="s">
        <v>34</v>
      </c>
      <c r="C33" s="9">
        <v>17199</v>
      </c>
      <c r="D33" s="8" t="s">
        <v>35</v>
      </c>
      <c r="E33" s="8">
        <f>YEAR('Raw Data'!$A33)</f>
        <v>2012</v>
      </c>
      <c r="F33" s="10">
        <v>0.04</v>
      </c>
      <c r="G33">
        <f>COUNTIF(Transactions[Company],Transactions[[#This Row],[Company]])</f>
        <v>279</v>
      </c>
      <c r="H33">
        <f>Transactions[[#This Row],[Dealer Bonus]]*Transactions[[#This Row],[MSRP]]</f>
        <v>687.96</v>
      </c>
    </row>
    <row r="34" spans="1:8">
      <c r="A34" s="7">
        <v>41223</v>
      </c>
      <c r="B34" s="8" t="s">
        <v>34</v>
      </c>
      <c r="C34" s="9">
        <v>29514</v>
      </c>
      <c r="D34" s="8" t="s">
        <v>35</v>
      </c>
      <c r="E34" s="8">
        <f>YEAR('Raw Data'!$A34)</f>
        <v>2012</v>
      </c>
      <c r="F34" s="10">
        <v>0.14000000000000001</v>
      </c>
      <c r="G34">
        <f>COUNTIF(Transactions[Company],Transactions[[#This Row],[Company]])</f>
        <v>279</v>
      </c>
      <c r="H34">
        <f>Transactions[[#This Row],[Dealer Bonus]]*Transactions[[#This Row],[MSRP]]</f>
        <v>4131.96</v>
      </c>
    </row>
    <row r="35" spans="1:8">
      <c r="A35" s="7">
        <v>41142</v>
      </c>
      <c r="B35" s="8" t="s">
        <v>32</v>
      </c>
      <c r="C35" s="9">
        <v>35376</v>
      </c>
      <c r="D35" s="8" t="s">
        <v>35</v>
      </c>
      <c r="E35" s="8">
        <f>YEAR('Raw Data'!$A35)</f>
        <v>2012</v>
      </c>
      <c r="F35" s="10">
        <v>0.04</v>
      </c>
      <c r="G35">
        <f>COUNTIF(Transactions[Company],Transactions[[#This Row],[Company]])</f>
        <v>295</v>
      </c>
      <c r="H35">
        <f>Transactions[[#This Row],[Dealer Bonus]]*Transactions[[#This Row],[MSRP]]</f>
        <v>1415.04</v>
      </c>
    </row>
    <row r="36" spans="1:8">
      <c r="A36" s="7">
        <v>41246</v>
      </c>
      <c r="B36" s="8" t="s">
        <v>32</v>
      </c>
      <c r="C36" s="9">
        <v>6749</v>
      </c>
      <c r="D36" s="8" t="s">
        <v>35</v>
      </c>
      <c r="E36" s="8">
        <f>YEAR('Raw Data'!$A36)</f>
        <v>2012</v>
      </c>
      <c r="F36" s="10">
        <v>0.12</v>
      </c>
      <c r="G36">
        <f>COUNTIF(Transactions[Company],Transactions[[#This Row],[Company]])</f>
        <v>295</v>
      </c>
      <c r="H36">
        <f>Transactions[[#This Row],[Dealer Bonus]]*Transactions[[#This Row],[MSRP]]</f>
        <v>809.88</v>
      </c>
    </row>
    <row r="37" spans="1:8">
      <c r="A37" s="7">
        <v>41192</v>
      </c>
      <c r="B37" s="8" t="s">
        <v>33</v>
      </c>
      <c r="C37" s="9">
        <v>38287</v>
      </c>
      <c r="D37" s="8" t="s">
        <v>35</v>
      </c>
      <c r="E37" s="8">
        <f>YEAR('Raw Data'!$A37)</f>
        <v>2012</v>
      </c>
      <c r="F37" s="10">
        <v>0.13</v>
      </c>
      <c r="G37">
        <f>COUNTIF(Transactions[Company],Transactions[[#This Row],[Company]])</f>
        <v>305</v>
      </c>
      <c r="H37">
        <f>Transactions[[#This Row],[Dealer Bonus]]*Transactions[[#This Row],[MSRP]]</f>
        <v>4977.3100000000004</v>
      </c>
    </row>
    <row r="38" spans="1:8">
      <c r="A38" s="7">
        <v>41160</v>
      </c>
      <c r="B38" s="8" t="s">
        <v>32</v>
      </c>
      <c r="C38" s="9">
        <v>11379</v>
      </c>
      <c r="D38" s="8" t="s">
        <v>38</v>
      </c>
      <c r="E38" s="8">
        <f>YEAR('Raw Data'!$A38)</f>
        <v>2012</v>
      </c>
      <c r="F38" s="10">
        <v>0.03</v>
      </c>
      <c r="G38">
        <f>COUNTIF(Transactions[Company],Transactions[[#This Row],[Company]])</f>
        <v>295</v>
      </c>
      <c r="H38">
        <f>Transactions[[#This Row],[Dealer Bonus]]*Transactions[[#This Row],[MSRP]]</f>
        <v>341.37</v>
      </c>
    </row>
    <row r="39" spans="1:8">
      <c r="A39" s="7">
        <v>41186</v>
      </c>
      <c r="B39" s="8" t="s">
        <v>31</v>
      </c>
      <c r="C39" s="9">
        <v>15771</v>
      </c>
      <c r="D39" s="8" t="s">
        <v>35</v>
      </c>
      <c r="E39" s="8">
        <f>YEAR('Raw Data'!$A39)</f>
        <v>2012</v>
      </c>
      <c r="F39" s="10">
        <v>0.15</v>
      </c>
      <c r="G39">
        <f>COUNTIF(Transactions[Company],Transactions[[#This Row],[Company]])</f>
        <v>272</v>
      </c>
      <c r="H39">
        <f>Transactions[[#This Row],[Dealer Bonus]]*Transactions[[#This Row],[MSRP]]</f>
        <v>2365.65</v>
      </c>
    </row>
    <row r="40" spans="1:8">
      <c r="A40" s="7">
        <v>41208</v>
      </c>
      <c r="B40" s="8" t="s">
        <v>33</v>
      </c>
      <c r="C40" s="9">
        <v>17783</v>
      </c>
      <c r="D40" s="8" t="s">
        <v>37</v>
      </c>
      <c r="E40" s="8">
        <f>YEAR('Raw Data'!$A40)</f>
        <v>2012</v>
      </c>
      <c r="F40" s="10">
        <v>0.03</v>
      </c>
      <c r="G40">
        <f>COUNTIF(Transactions[Company],Transactions[[#This Row],[Company]])</f>
        <v>305</v>
      </c>
      <c r="H40">
        <f>Transactions[[#This Row],[Dealer Bonus]]*Transactions[[#This Row],[MSRP]]</f>
        <v>533.49</v>
      </c>
    </row>
    <row r="41" spans="1:8">
      <c r="A41" s="7">
        <v>41234</v>
      </c>
      <c r="B41" s="8" t="s">
        <v>34</v>
      </c>
      <c r="C41" s="9">
        <v>19036</v>
      </c>
      <c r="D41" s="8" t="s">
        <v>37</v>
      </c>
      <c r="E41" s="8">
        <f>YEAR('Raw Data'!$A41)</f>
        <v>2012</v>
      </c>
      <c r="F41" s="10">
        <v>0.11</v>
      </c>
      <c r="G41">
        <f>COUNTIF(Transactions[Company],Transactions[[#This Row],[Company]])</f>
        <v>279</v>
      </c>
      <c r="H41">
        <f>Transactions[[#This Row],[Dealer Bonus]]*Transactions[[#This Row],[MSRP]]</f>
        <v>2093.96</v>
      </c>
    </row>
    <row r="42" spans="1:8">
      <c r="A42" s="7">
        <v>41228</v>
      </c>
      <c r="B42" s="8" t="s">
        <v>34</v>
      </c>
      <c r="C42" s="9">
        <v>38268</v>
      </c>
      <c r="D42" s="8" t="s">
        <v>36</v>
      </c>
      <c r="E42" s="8">
        <f>YEAR('Raw Data'!$A42)</f>
        <v>2012</v>
      </c>
      <c r="F42" s="10">
        <v>0.14000000000000001</v>
      </c>
      <c r="G42">
        <f>COUNTIF(Transactions[Company],Transactions[[#This Row],[Company]])</f>
        <v>279</v>
      </c>
      <c r="H42">
        <f>Transactions[[#This Row],[Dealer Bonus]]*Transactions[[#This Row],[MSRP]]</f>
        <v>5357.52</v>
      </c>
    </row>
    <row r="43" spans="1:8">
      <c r="A43" s="7">
        <v>41155</v>
      </c>
      <c r="B43" s="8" t="s">
        <v>34</v>
      </c>
      <c r="C43" s="9">
        <v>34076</v>
      </c>
      <c r="D43" s="8" t="s">
        <v>37</v>
      </c>
      <c r="E43" s="8">
        <f>YEAR('Raw Data'!$A43)</f>
        <v>2012</v>
      </c>
      <c r="F43" s="10">
        <v>0.08</v>
      </c>
      <c r="G43">
        <f>COUNTIF(Transactions[Company],Transactions[[#This Row],[Company]])</f>
        <v>279</v>
      </c>
      <c r="H43">
        <f>Transactions[[#This Row],[Dealer Bonus]]*Transactions[[#This Row],[MSRP]]</f>
        <v>2726.08</v>
      </c>
    </row>
    <row r="44" spans="1:8">
      <c r="A44" s="7">
        <v>41141</v>
      </c>
      <c r="B44" s="8" t="s">
        <v>32</v>
      </c>
      <c r="C44" s="9">
        <v>5068</v>
      </c>
      <c r="D44" s="8" t="s">
        <v>35</v>
      </c>
      <c r="E44" s="8">
        <f>YEAR('Raw Data'!$A44)</f>
        <v>2012</v>
      </c>
      <c r="F44" s="10">
        <v>0.15</v>
      </c>
      <c r="G44">
        <f>COUNTIF(Transactions[Company],Transactions[[#This Row],[Company]])</f>
        <v>295</v>
      </c>
      <c r="H44">
        <f>Transactions[[#This Row],[Dealer Bonus]]*Transactions[[#This Row],[MSRP]]</f>
        <v>760.19999999999993</v>
      </c>
    </row>
    <row r="45" spans="1:8">
      <c r="A45" s="7">
        <v>41256</v>
      </c>
      <c r="B45" s="8" t="s">
        <v>34</v>
      </c>
      <c r="C45" s="9">
        <v>6463</v>
      </c>
      <c r="D45" s="8" t="s">
        <v>38</v>
      </c>
      <c r="E45" s="8">
        <f>YEAR('Raw Data'!$A45)</f>
        <v>2012</v>
      </c>
      <c r="F45" s="10">
        <v>0.04</v>
      </c>
      <c r="G45">
        <f>COUNTIF(Transactions[Company],Transactions[[#This Row],[Company]])</f>
        <v>279</v>
      </c>
      <c r="H45">
        <f>Transactions[[#This Row],[Dealer Bonus]]*Transactions[[#This Row],[MSRP]]</f>
        <v>258.52</v>
      </c>
    </row>
    <row r="46" spans="1:8">
      <c r="A46" s="7">
        <v>41218</v>
      </c>
      <c r="B46" s="8" t="s">
        <v>31</v>
      </c>
      <c r="C46" s="9">
        <v>17888</v>
      </c>
      <c r="D46" s="8" t="s">
        <v>36</v>
      </c>
      <c r="E46" s="8">
        <f>YEAR('Raw Data'!$A46)</f>
        <v>2012</v>
      </c>
      <c r="F46" s="10">
        <v>0.11</v>
      </c>
      <c r="G46">
        <f>COUNTIF(Transactions[Company],Transactions[[#This Row],[Company]])</f>
        <v>272</v>
      </c>
      <c r="H46">
        <f>Transactions[[#This Row],[Dealer Bonus]]*Transactions[[#This Row],[MSRP]]</f>
        <v>1967.68</v>
      </c>
    </row>
    <row r="47" spans="1:8">
      <c r="A47" s="7">
        <v>41176</v>
      </c>
      <c r="B47" s="8" t="s">
        <v>34</v>
      </c>
      <c r="C47" s="9">
        <v>39649</v>
      </c>
      <c r="D47" s="8" t="s">
        <v>35</v>
      </c>
      <c r="E47" s="8">
        <f>YEAR('Raw Data'!$A47)</f>
        <v>2012</v>
      </c>
      <c r="F47" s="10">
        <v>0.03</v>
      </c>
      <c r="G47">
        <f>COUNTIF(Transactions[Company],Transactions[[#This Row],[Company]])</f>
        <v>279</v>
      </c>
      <c r="H47">
        <f>Transactions[[#This Row],[Dealer Bonus]]*Transactions[[#This Row],[MSRP]]</f>
        <v>1189.47</v>
      </c>
    </row>
    <row r="48" spans="1:8">
      <c r="A48" s="7">
        <v>41183</v>
      </c>
      <c r="B48" s="8" t="s">
        <v>34</v>
      </c>
      <c r="C48" s="9">
        <v>39832</v>
      </c>
      <c r="D48" s="8" t="s">
        <v>36</v>
      </c>
      <c r="E48" s="8">
        <f>YEAR('Raw Data'!$A48)</f>
        <v>2012</v>
      </c>
      <c r="F48" s="10">
        <v>0.14000000000000001</v>
      </c>
      <c r="G48">
        <f>COUNTIF(Transactions[Company],Transactions[[#This Row],[Company]])</f>
        <v>279</v>
      </c>
      <c r="H48">
        <f>Transactions[[#This Row],[Dealer Bonus]]*Transactions[[#This Row],[MSRP]]</f>
        <v>5576.4800000000005</v>
      </c>
    </row>
    <row r="49" spans="1:8">
      <c r="A49" s="7">
        <v>41123</v>
      </c>
      <c r="B49" s="8" t="s">
        <v>33</v>
      </c>
      <c r="C49" s="9">
        <v>10578</v>
      </c>
      <c r="D49" s="8" t="s">
        <v>35</v>
      </c>
      <c r="E49" s="8">
        <f>YEAR('Raw Data'!$A49)</f>
        <v>2012</v>
      </c>
      <c r="F49" s="10">
        <v>0.14000000000000001</v>
      </c>
      <c r="G49">
        <f>COUNTIF(Transactions[Company],Transactions[[#This Row],[Company]])</f>
        <v>305</v>
      </c>
      <c r="H49">
        <f>Transactions[[#This Row],[Dealer Bonus]]*Transactions[[#This Row],[MSRP]]</f>
        <v>1480.92</v>
      </c>
    </row>
    <row r="50" spans="1:8">
      <c r="A50" s="7">
        <v>41204</v>
      </c>
      <c r="B50" s="8" t="s">
        <v>31</v>
      </c>
      <c r="C50" s="9">
        <v>33014</v>
      </c>
      <c r="D50" s="8" t="s">
        <v>36</v>
      </c>
      <c r="E50" s="8">
        <f>YEAR('Raw Data'!$A50)</f>
        <v>2012</v>
      </c>
      <c r="F50" s="10">
        <v>0.1</v>
      </c>
      <c r="G50">
        <f>COUNTIF(Transactions[Company],Transactions[[#This Row],[Company]])</f>
        <v>272</v>
      </c>
      <c r="H50">
        <f>Transactions[[#This Row],[Dealer Bonus]]*Transactions[[#This Row],[MSRP]]</f>
        <v>3301.4</v>
      </c>
    </row>
    <row r="51" spans="1:8">
      <c r="A51" s="7">
        <v>41153</v>
      </c>
      <c r="B51" s="8" t="s">
        <v>34</v>
      </c>
      <c r="C51" s="9">
        <v>8177</v>
      </c>
      <c r="D51" s="8" t="s">
        <v>36</v>
      </c>
      <c r="E51" s="8">
        <f>YEAR('Raw Data'!$A51)</f>
        <v>2012</v>
      </c>
      <c r="F51" s="10">
        <v>0.12</v>
      </c>
      <c r="G51">
        <f>COUNTIF(Transactions[Company],Transactions[[#This Row],[Company]])</f>
        <v>279</v>
      </c>
      <c r="H51">
        <f>Transactions[[#This Row],[Dealer Bonus]]*Transactions[[#This Row],[MSRP]]</f>
        <v>981.24</v>
      </c>
    </row>
    <row r="52" spans="1:8">
      <c r="A52" s="7">
        <v>41145</v>
      </c>
      <c r="B52" s="8" t="s">
        <v>31</v>
      </c>
      <c r="C52" s="9">
        <v>21220</v>
      </c>
      <c r="D52" s="8" t="s">
        <v>36</v>
      </c>
      <c r="E52" s="8">
        <f>YEAR('Raw Data'!$A52)</f>
        <v>2012</v>
      </c>
      <c r="F52" s="10">
        <v>0.11</v>
      </c>
      <c r="G52">
        <f>COUNTIF(Transactions[Company],Transactions[[#This Row],[Company]])</f>
        <v>272</v>
      </c>
      <c r="H52">
        <f>Transactions[[#This Row],[Dealer Bonus]]*Transactions[[#This Row],[MSRP]]</f>
        <v>2334.1999999999998</v>
      </c>
    </row>
    <row r="53" spans="1:8">
      <c r="A53" s="7">
        <v>41230</v>
      </c>
      <c r="B53" s="8" t="s">
        <v>32</v>
      </c>
      <c r="C53" s="9">
        <v>36429</v>
      </c>
      <c r="D53" s="8" t="s">
        <v>37</v>
      </c>
      <c r="E53" s="8">
        <f>YEAR('Raw Data'!$A53)</f>
        <v>2012</v>
      </c>
      <c r="F53" s="10">
        <v>0.03</v>
      </c>
      <c r="G53">
        <f>COUNTIF(Transactions[Company],Transactions[[#This Row],[Company]])</f>
        <v>295</v>
      </c>
      <c r="H53">
        <f>Transactions[[#This Row],[Dealer Bonus]]*Transactions[[#This Row],[MSRP]]</f>
        <v>1092.8699999999999</v>
      </c>
    </row>
    <row r="54" spans="1:8">
      <c r="A54" s="7">
        <v>41171</v>
      </c>
      <c r="B54" s="8" t="s">
        <v>31</v>
      </c>
      <c r="C54" s="9">
        <v>12304</v>
      </c>
      <c r="D54" s="8" t="s">
        <v>37</v>
      </c>
      <c r="E54" s="8">
        <f>YEAR('Raw Data'!$A54)</f>
        <v>2012</v>
      </c>
      <c r="F54" s="10">
        <v>0.03</v>
      </c>
      <c r="G54">
        <f>COUNTIF(Transactions[Company],Transactions[[#This Row],[Company]])</f>
        <v>272</v>
      </c>
      <c r="H54">
        <f>Transactions[[#This Row],[Dealer Bonus]]*Transactions[[#This Row],[MSRP]]</f>
        <v>369.12</v>
      </c>
    </row>
    <row r="55" spans="1:8">
      <c r="A55" s="7">
        <v>41137</v>
      </c>
      <c r="B55" s="8" t="s">
        <v>33</v>
      </c>
      <c r="C55" s="9">
        <v>7613</v>
      </c>
      <c r="D55" s="8" t="s">
        <v>37</v>
      </c>
      <c r="E55" s="8">
        <f>YEAR('Raw Data'!$A55)</f>
        <v>2012</v>
      </c>
      <c r="F55" s="10">
        <v>7.0000000000000007E-2</v>
      </c>
      <c r="G55">
        <f>COUNTIF(Transactions[Company],Transactions[[#This Row],[Company]])</f>
        <v>305</v>
      </c>
      <c r="H55">
        <f>Transactions[[#This Row],[Dealer Bonus]]*Transactions[[#This Row],[MSRP]]</f>
        <v>532.91000000000008</v>
      </c>
    </row>
    <row r="56" spans="1:8">
      <c r="A56" s="7">
        <v>41147</v>
      </c>
      <c r="B56" s="8" t="s">
        <v>32</v>
      </c>
      <c r="C56" s="9">
        <v>16355</v>
      </c>
      <c r="D56" s="8" t="s">
        <v>38</v>
      </c>
      <c r="E56" s="8">
        <f>YEAR('Raw Data'!$A56)</f>
        <v>2012</v>
      </c>
      <c r="F56" s="10">
        <v>0.11</v>
      </c>
      <c r="G56">
        <f>COUNTIF(Transactions[Company],Transactions[[#This Row],[Company]])</f>
        <v>295</v>
      </c>
      <c r="H56">
        <f>Transactions[[#This Row],[Dealer Bonus]]*Transactions[[#This Row],[MSRP]]</f>
        <v>1799.05</v>
      </c>
    </row>
    <row r="57" spans="1:8">
      <c r="A57" s="7">
        <v>41194</v>
      </c>
      <c r="B57" s="8" t="s">
        <v>33</v>
      </c>
      <c r="C57" s="9">
        <v>39160</v>
      </c>
      <c r="D57" s="8" t="s">
        <v>37</v>
      </c>
      <c r="E57" s="8">
        <f>YEAR('Raw Data'!$A57)</f>
        <v>2012</v>
      </c>
      <c r="F57" s="10">
        <v>0.06</v>
      </c>
      <c r="G57">
        <f>COUNTIF(Transactions[Company],Transactions[[#This Row],[Company]])</f>
        <v>305</v>
      </c>
      <c r="H57">
        <f>Transactions[[#This Row],[Dealer Bonus]]*Transactions[[#This Row],[MSRP]]</f>
        <v>2349.6</v>
      </c>
    </row>
    <row r="58" spans="1:8">
      <c r="A58" s="7">
        <v>41123</v>
      </c>
      <c r="B58" s="8" t="s">
        <v>33</v>
      </c>
      <c r="C58" s="9">
        <v>7170</v>
      </c>
      <c r="D58" s="8" t="s">
        <v>37</v>
      </c>
      <c r="E58" s="8">
        <f>YEAR('Raw Data'!$A58)</f>
        <v>2012</v>
      </c>
      <c r="F58" s="10">
        <v>0.13</v>
      </c>
      <c r="G58">
        <f>COUNTIF(Transactions[Company],Transactions[[#This Row],[Company]])</f>
        <v>305</v>
      </c>
      <c r="H58">
        <f>Transactions[[#This Row],[Dealer Bonus]]*Transactions[[#This Row],[MSRP]]</f>
        <v>932.1</v>
      </c>
    </row>
    <row r="59" spans="1:8">
      <c r="A59" s="7">
        <v>41130</v>
      </c>
      <c r="B59" s="8" t="s">
        <v>33</v>
      </c>
      <c r="C59" s="9">
        <v>27338</v>
      </c>
      <c r="D59" s="8" t="s">
        <v>38</v>
      </c>
      <c r="E59" s="8">
        <f>YEAR('Raw Data'!$A59)</f>
        <v>2012</v>
      </c>
      <c r="F59" s="10">
        <v>0.13</v>
      </c>
      <c r="G59">
        <f>COUNTIF(Transactions[Company],Transactions[[#This Row],[Company]])</f>
        <v>305</v>
      </c>
      <c r="H59">
        <f>Transactions[[#This Row],[Dealer Bonus]]*Transactions[[#This Row],[MSRP]]</f>
        <v>3553.94</v>
      </c>
    </row>
    <row r="60" spans="1:8">
      <c r="A60" s="7">
        <v>41156</v>
      </c>
      <c r="B60" s="8" t="s">
        <v>31</v>
      </c>
      <c r="C60" s="9">
        <v>26908</v>
      </c>
      <c r="D60" s="8" t="s">
        <v>38</v>
      </c>
      <c r="E60" s="8">
        <f>YEAR('Raw Data'!$A60)</f>
        <v>2012</v>
      </c>
      <c r="F60" s="10">
        <v>0.08</v>
      </c>
      <c r="G60">
        <f>COUNTIF(Transactions[Company],Transactions[[#This Row],[Company]])</f>
        <v>272</v>
      </c>
      <c r="H60">
        <f>Transactions[[#This Row],[Dealer Bonus]]*Transactions[[#This Row],[MSRP]]</f>
        <v>2152.64</v>
      </c>
    </row>
    <row r="61" spans="1:8">
      <c r="A61" s="7">
        <v>41235</v>
      </c>
      <c r="B61" s="8" t="s">
        <v>32</v>
      </c>
      <c r="C61" s="9">
        <v>22360</v>
      </c>
      <c r="D61" s="8" t="s">
        <v>38</v>
      </c>
      <c r="E61" s="8">
        <f>YEAR('Raw Data'!$A61)</f>
        <v>2012</v>
      </c>
      <c r="F61" s="10">
        <v>0.13</v>
      </c>
      <c r="G61">
        <f>COUNTIF(Transactions[Company],Transactions[[#This Row],[Company]])</f>
        <v>295</v>
      </c>
      <c r="H61">
        <f>Transactions[[#This Row],[Dealer Bonus]]*Transactions[[#This Row],[MSRP]]</f>
        <v>2906.8</v>
      </c>
    </row>
    <row r="62" spans="1:8">
      <c r="A62" s="7">
        <v>41228</v>
      </c>
      <c r="B62" s="8" t="s">
        <v>34</v>
      </c>
      <c r="C62" s="9">
        <v>22336</v>
      </c>
      <c r="D62" s="8" t="s">
        <v>35</v>
      </c>
      <c r="E62" s="8">
        <f>YEAR('Raw Data'!$A62)</f>
        <v>2012</v>
      </c>
      <c r="F62" s="10">
        <v>0.05</v>
      </c>
      <c r="G62">
        <f>COUNTIF(Transactions[Company],Transactions[[#This Row],[Company]])</f>
        <v>279</v>
      </c>
      <c r="H62">
        <f>Transactions[[#This Row],[Dealer Bonus]]*Transactions[[#This Row],[MSRP]]</f>
        <v>1116.8</v>
      </c>
    </row>
    <row r="63" spans="1:8">
      <c r="A63" s="7">
        <v>41179</v>
      </c>
      <c r="B63" s="8" t="s">
        <v>32</v>
      </c>
      <c r="C63" s="9">
        <v>18870</v>
      </c>
      <c r="D63" s="8" t="s">
        <v>35</v>
      </c>
      <c r="E63" s="8">
        <f>YEAR('Raw Data'!$A63)</f>
        <v>2012</v>
      </c>
      <c r="F63" s="10">
        <v>0.09</v>
      </c>
      <c r="G63">
        <f>COUNTIF(Transactions[Company],Transactions[[#This Row],[Company]])</f>
        <v>295</v>
      </c>
      <c r="H63">
        <f>Transactions[[#This Row],[Dealer Bonus]]*Transactions[[#This Row],[MSRP]]</f>
        <v>1698.3</v>
      </c>
    </row>
    <row r="64" spans="1:8">
      <c r="A64" s="7">
        <v>41121</v>
      </c>
      <c r="B64" s="8" t="s">
        <v>32</v>
      </c>
      <c r="C64" s="9">
        <v>33863</v>
      </c>
      <c r="D64" s="8" t="s">
        <v>36</v>
      </c>
      <c r="E64" s="8">
        <f>YEAR('Raw Data'!$A64)</f>
        <v>2012</v>
      </c>
      <c r="F64" s="10">
        <v>0.03</v>
      </c>
      <c r="G64">
        <f>COUNTIF(Transactions[Company],Transactions[[#This Row],[Company]])</f>
        <v>295</v>
      </c>
      <c r="H64">
        <f>Transactions[[#This Row],[Dealer Bonus]]*Transactions[[#This Row],[MSRP]]</f>
        <v>1015.89</v>
      </c>
    </row>
    <row r="65" spans="1:8">
      <c r="A65" s="7">
        <v>41241</v>
      </c>
      <c r="B65" s="8" t="s">
        <v>33</v>
      </c>
      <c r="C65" s="9">
        <v>8210</v>
      </c>
      <c r="D65" s="8" t="s">
        <v>37</v>
      </c>
      <c r="E65" s="8">
        <f>YEAR('Raw Data'!$A65)</f>
        <v>2012</v>
      </c>
      <c r="F65" s="10">
        <v>0.03</v>
      </c>
      <c r="G65">
        <f>COUNTIF(Transactions[Company],Transactions[[#This Row],[Company]])</f>
        <v>305</v>
      </c>
      <c r="H65">
        <f>Transactions[[#This Row],[Dealer Bonus]]*Transactions[[#This Row],[MSRP]]</f>
        <v>246.29999999999998</v>
      </c>
    </row>
    <row r="66" spans="1:8">
      <c r="A66" s="7">
        <v>41159</v>
      </c>
      <c r="B66" s="8" t="s">
        <v>31</v>
      </c>
      <c r="C66" s="9">
        <v>27030</v>
      </c>
      <c r="D66" s="8" t="s">
        <v>35</v>
      </c>
      <c r="E66" s="8">
        <f>YEAR('Raw Data'!$A66)</f>
        <v>2012</v>
      </c>
      <c r="F66" s="10">
        <v>0.03</v>
      </c>
      <c r="G66">
        <f>COUNTIF(Transactions[Company],Transactions[[#This Row],[Company]])</f>
        <v>272</v>
      </c>
      <c r="H66">
        <f>Transactions[[#This Row],[Dealer Bonus]]*Transactions[[#This Row],[MSRP]]</f>
        <v>810.9</v>
      </c>
    </row>
    <row r="67" spans="1:8">
      <c r="A67" s="7">
        <v>41128</v>
      </c>
      <c r="B67" s="8" t="s">
        <v>32</v>
      </c>
      <c r="C67" s="9">
        <v>15267</v>
      </c>
      <c r="D67" s="8" t="s">
        <v>37</v>
      </c>
      <c r="E67" s="8">
        <f>YEAR('Raw Data'!$A67)</f>
        <v>2012</v>
      </c>
      <c r="F67" s="10">
        <v>0.1</v>
      </c>
      <c r="G67">
        <f>COUNTIF(Transactions[Company],Transactions[[#This Row],[Company]])</f>
        <v>295</v>
      </c>
      <c r="H67">
        <f>Transactions[[#This Row],[Dealer Bonus]]*Transactions[[#This Row],[MSRP]]</f>
        <v>1526.7</v>
      </c>
    </row>
    <row r="68" spans="1:8">
      <c r="A68" s="7">
        <v>41179</v>
      </c>
      <c r="B68" s="8" t="s">
        <v>31</v>
      </c>
      <c r="C68" s="9">
        <v>18710</v>
      </c>
      <c r="D68" s="8" t="s">
        <v>37</v>
      </c>
      <c r="E68" s="8">
        <f>YEAR('Raw Data'!$A68)</f>
        <v>2012</v>
      </c>
      <c r="F68" s="10">
        <v>0.12</v>
      </c>
      <c r="G68">
        <f>COUNTIF(Transactions[Company],Transactions[[#This Row],[Company]])</f>
        <v>272</v>
      </c>
      <c r="H68">
        <f>Transactions[[#This Row],[Dealer Bonus]]*Transactions[[#This Row],[MSRP]]</f>
        <v>2245.1999999999998</v>
      </c>
    </row>
    <row r="69" spans="1:8">
      <c r="A69" s="7">
        <v>41217</v>
      </c>
      <c r="B69" s="8" t="s">
        <v>32</v>
      </c>
      <c r="C69" s="9">
        <v>34667</v>
      </c>
      <c r="D69" s="8" t="s">
        <v>37</v>
      </c>
      <c r="E69" s="8">
        <f>YEAR('Raw Data'!$A69)</f>
        <v>2012</v>
      </c>
      <c r="F69" s="10">
        <v>0.1</v>
      </c>
      <c r="G69">
        <f>COUNTIF(Transactions[Company],Transactions[[#This Row],[Company]])</f>
        <v>295</v>
      </c>
      <c r="H69">
        <f>Transactions[[#This Row],[Dealer Bonus]]*Transactions[[#This Row],[MSRP]]</f>
        <v>3466.7000000000003</v>
      </c>
    </row>
    <row r="70" spans="1:8">
      <c r="A70" s="7">
        <v>41221</v>
      </c>
      <c r="B70" s="8" t="s">
        <v>33</v>
      </c>
      <c r="C70" s="9">
        <v>27823</v>
      </c>
      <c r="D70" s="8" t="s">
        <v>37</v>
      </c>
      <c r="E70" s="8">
        <f>YEAR('Raw Data'!$A70)</f>
        <v>2012</v>
      </c>
      <c r="F70" s="10">
        <v>0.04</v>
      </c>
      <c r="G70">
        <f>COUNTIF(Transactions[Company],Transactions[[#This Row],[Company]])</f>
        <v>305</v>
      </c>
      <c r="H70">
        <f>Transactions[[#This Row],[Dealer Bonus]]*Transactions[[#This Row],[MSRP]]</f>
        <v>1112.92</v>
      </c>
    </row>
    <row r="71" spans="1:8">
      <c r="A71" s="7">
        <v>41254</v>
      </c>
      <c r="B71" s="8" t="s">
        <v>32</v>
      </c>
      <c r="C71" s="9">
        <v>35654</v>
      </c>
      <c r="D71" s="8" t="s">
        <v>36</v>
      </c>
      <c r="E71" s="8">
        <f>YEAR('Raw Data'!$A71)</f>
        <v>2012</v>
      </c>
      <c r="F71" s="10">
        <v>0.1</v>
      </c>
      <c r="G71">
        <f>COUNTIF(Transactions[Company],Transactions[[#This Row],[Company]])</f>
        <v>295</v>
      </c>
      <c r="H71">
        <f>Transactions[[#This Row],[Dealer Bonus]]*Transactions[[#This Row],[MSRP]]</f>
        <v>3565.4</v>
      </c>
    </row>
    <row r="72" spans="1:8">
      <c r="A72" s="7">
        <v>41222</v>
      </c>
      <c r="B72" s="8" t="s">
        <v>34</v>
      </c>
      <c r="C72" s="9">
        <v>34560</v>
      </c>
      <c r="D72" s="8" t="s">
        <v>37</v>
      </c>
      <c r="E72" s="8">
        <f>YEAR('Raw Data'!$A72)</f>
        <v>2012</v>
      </c>
      <c r="F72" s="10">
        <v>0.13</v>
      </c>
      <c r="G72">
        <f>COUNTIF(Transactions[Company],Transactions[[#This Row],[Company]])</f>
        <v>279</v>
      </c>
      <c r="H72">
        <f>Transactions[[#This Row],[Dealer Bonus]]*Transactions[[#This Row],[MSRP]]</f>
        <v>4492.8</v>
      </c>
    </row>
    <row r="73" spans="1:8">
      <c r="A73" s="7">
        <v>41137</v>
      </c>
      <c r="B73" s="8" t="s">
        <v>33</v>
      </c>
      <c r="C73" s="9">
        <v>39154</v>
      </c>
      <c r="D73" s="8" t="s">
        <v>35</v>
      </c>
      <c r="E73" s="8">
        <f>YEAR('Raw Data'!$A73)</f>
        <v>2012</v>
      </c>
      <c r="F73" s="10">
        <v>0.04</v>
      </c>
      <c r="G73">
        <f>COUNTIF(Transactions[Company],Transactions[[#This Row],[Company]])</f>
        <v>305</v>
      </c>
      <c r="H73">
        <f>Transactions[[#This Row],[Dealer Bonus]]*Transactions[[#This Row],[MSRP]]</f>
        <v>1566.16</v>
      </c>
    </row>
    <row r="74" spans="1:8">
      <c r="A74" s="7">
        <v>41245</v>
      </c>
      <c r="B74" s="8" t="s">
        <v>33</v>
      </c>
      <c r="C74" s="9">
        <v>18869</v>
      </c>
      <c r="D74" s="8" t="s">
        <v>38</v>
      </c>
      <c r="E74" s="8">
        <f>YEAR('Raw Data'!$A74)</f>
        <v>2012</v>
      </c>
      <c r="F74" s="10">
        <v>0.03</v>
      </c>
      <c r="G74">
        <f>COUNTIF(Transactions[Company],Transactions[[#This Row],[Company]])</f>
        <v>305</v>
      </c>
      <c r="H74">
        <f>Transactions[[#This Row],[Dealer Bonus]]*Transactions[[#This Row],[MSRP]]</f>
        <v>566.06999999999994</v>
      </c>
    </row>
    <row r="75" spans="1:8">
      <c r="A75" s="7">
        <v>41176</v>
      </c>
      <c r="B75" s="8" t="s">
        <v>34</v>
      </c>
      <c r="C75" s="9">
        <v>29589</v>
      </c>
      <c r="D75" s="8" t="s">
        <v>38</v>
      </c>
      <c r="E75" s="8">
        <f>YEAR('Raw Data'!$A75)</f>
        <v>2012</v>
      </c>
      <c r="F75" s="10">
        <v>0.14000000000000001</v>
      </c>
      <c r="G75">
        <f>COUNTIF(Transactions[Company],Transactions[[#This Row],[Company]])</f>
        <v>279</v>
      </c>
      <c r="H75">
        <f>Transactions[[#This Row],[Dealer Bonus]]*Transactions[[#This Row],[MSRP]]</f>
        <v>4142.46</v>
      </c>
    </row>
    <row r="76" spans="1:8">
      <c r="A76" s="7">
        <v>41252</v>
      </c>
      <c r="B76" s="8" t="s">
        <v>32</v>
      </c>
      <c r="C76" s="9">
        <v>28275</v>
      </c>
      <c r="D76" s="8" t="s">
        <v>38</v>
      </c>
      <c r="E76" s="8">
        <f>YEAR('Raw Data'!$A76)</f>
        <v>2012</v>
      </c>
      <c r="F76" s="10">
        <v>0.03</v>
      </c>
      <c r="G76">
        <f>COUNTIF(Transactions[Company],Transactions[[#This Row],[Company]])</f>
        <v>295</v>
      </c>
      <c r="H76">
        <f>Transactions[[#This Row],[Dealer Bonus]]*Transactions[[#This Row],[MSRP]]</f>
        <v>848.25</v>
      </c>
    </row>
    <row r="77" spans="1:8">
      <c r="A77" s="7">
        <v>41145</v>
      </c>
      <c r="B77" s="8" t="s">
        <v>32</v>
      </c>
      <c r="C77" s="9">
        <v>15355</v>
      </c>
      <c r="D77" s="8" t="s">
        <v>36</v>
      </c>
      <c r="E77" s="8">
        <f>YEAR('Raw Data'!$A77)</f>
        <v>2012</v>
      </c>
      <c r="F77" s="10">
        <v>0.08</v>
      </c>
      <c r="G77">
        <f>COUNTIF(Transactions[Company],Transactions[[#This Row],[Company]])</f>
        <v>295</v>
      </c>
      <c r="H77">
        <f>Transactions[[#This Row],[Dealer Bonus]]*Transactions[[#This Row],[MSRP]]</f>
        <v>1228.4000000000001</v>
      </c>
    </row>
    <row r="78" spans="1:8">
      <c r="A78" s="7">
        <v>41205</v>
      </c>
      <c r="B78" s="8" t="s">
        <v>31</v>
      </c>
      <c r="C78" s="9">
        <v>14467</v>
      </c>
      <c r="D78" s="8" t="s">
        <v>38</v>
      </c>
      <c r="E78" s="8">
        <f>YEAR('Raw Data'!$A78)</f>
        <v>2012</v>
      </c>
      <c r="F78" s="10">
        <v>0.06</v>
      </c>
      <c r="G78">
        <f>COUNTIF(Transactions[Company],Transactions[[#This Row],[Company]])</f>
        <v>272</v>
      </c>
      <c r="H78">
        <f>Transactions[[#This Row],[Dealer Bonus]]*Transactions[[#This Row],[MSRP]]</f>
        <v>868.02</v>
      </c>
    </row>
    <row r="79" spans="1:8">
      <c r="A79" s="7">
        <v>41234</v>
      </c>
      <c r="B79" s="8" t="s">
        <v>32</v>
      </c>
      <c r="C79" s="9">
        <v>32603</v>
      </c>
      <c r="D79" s="8" t="s">
        <v>35</v>
      </c>
      <c r="E79" s="8">
        <f>YEAR('Raw Data'!$A79)</f>
        <v>2012</v>
      </c>
      <c r="F79" s="10">
        <v>0.15</v>
      </c>
      <c r="G79">
        <f>COUNTIF(Transactions[Company],Transactions[[#This Row],[Company]])</f>
        <v>295</v>
      </c>
      <c r="H79">
        <f>Transactions[[#This Row],[Dealer Bonus]]*Transactions[[#This Row],[MSRP]]</f>
        <v>4890.45</v>
      </c>
    </row>
    <row r="80" spans="1:8">
      <c r="A80" s="7">
        <v>41139</v>
      </c>
      <c r="B80" s="8" t="s">
        <v>34</v>
      </c>
      <c r="C80" s="9">
        <v>13686</v>
      </c>
      <c r="D80" s="8" t="s">
        <v>37</v>
      </c>
      <c r="E80" s="8">
        <f>YEAR('Raw Data'!$A80)</f>
        <v>2012</v>
      </c>
      <c r="F80" s="10">
        <v>7.0000000000000007E-2</v>
      </c>
      <c r="G80">
        <f>COUNTIF(Transactions[Company],Transactions[[#This Row],[Company]])</f>
        <v>279</v>
      </c>
      <c r="H80">
        <f>Transactions[[#This Row],[Dealer Bonus]]*Transactions[[#This Row],[MSRP]]</f>
        <v>958.0200000000001</v>
      </c>
    </row>
    <row r="81" spans="1:8">
      <c r="A81" s="7">
        <v>41247</v>
      </c>
      <c r="B81" s="8" t="s">
        <v>33</v>
      </c>
      <c r="C81" s="9">
        <v>32926</v>
      </c>
      <c r="D81" s="8" t="s">
        <v>37</v>
      </c>
      <c r="E81" s="8">
        <f>YEAR('Raw Data'!$A81)</f>
        <v>2012</v>
      </c>
      <c r="F81" s="10">
        <v>0.06</v>
      </c>
      <c r="G81">
        <f>COUNTIF(Transactions[Company],Transactions[[#This Row],[Company]])</f>
        <v>305</v>
      </c>
      <c r="H81">
        <f>Transactions[[#This Row],[Dealer Bonus]]*Transactions[[#This Row],[MSRP]]</f>
        <v>1975.56</v>
      </c>
    </row>
    <row r="82" spans="1:8">
      <c r="A82" s="7">
        <v>41240</v>
      </c>
      <c r="B82" s="8" t="s">
        <v>33</v>
      </c>
      <c r="C82" s="9">
        <v>14011</v>
      </c>
      <c r="D82" s="8" t="s">
        <v>35</v>
      </c>
      <c r="E82" s="8">
        <f>YEAR('Raw Data'!$A82)</f>
        <v>2012</v>
      </c>
      <c r="F82" s="10">
        <v>0.05</v>
      </c>
      <c r="G82">
        <f>COUNTIF(Transactions[Company],Transactions[[#This Row],[Company]])</f>
        <v>305</v>
      </c>
      <c r="H82">
        <f>Transactions[[#This Row],[Dealer Bonus]]*Transactions[[#This Row],[MSRP]]</f>
        <v>700.55000000000007</v>
      </c>
    </row>
    <row r="83" spans="1:8">
      <c r="A83" s="7">
        <v>41189</v>
      </c>
      <c r="B83" s="8" t="s">
        <v>32</v>
      </c>
      <c r="C83" s="9">
        <v>31404</v>
      </c>
      <c r="D83" s="8" t="s">
        <v>38</v>
      </c>
      <c r="E83" s="8">
        <f>YEAR('Raw Data'!$A83)</f>
        <v>2012</v>
      </c>
      <c r="F83" s="10">
        <v>0.03</v>
      </c>
      <c r="G83">
        <f>COUNTIF(Transactions[Company],Transactions[[#This Row],[Company]])</f>
        <v>295</v>
      </c>
      <c r="H83">
        <f>Transactions[[#This Row],[Dealer Bonus]]*Transactions[[#This Row],[MSRP]]</f>
        <v>942.12</v>
      </c>
    </row>
    <row r="84" spans="1:8">
      <c r="A84" s="7">
        <v>41242</v>
      </c>
      <c r="B84" s="8" t="s">
        <v>34</v>
      </c>
      <c r="C84" s="9">
        <v>8916</v>
      </c>
      <c r="D84" s="8" t="s">
        <v>37</v>
      </c>
      <c r="E84" s="8">
        <f>YEAR('Raw Data'!$A84)</f>
        <v>2012</v>
      </c>
      <c r="F84" s="10">
        <v>0.06</v>
      </c>
      <c r="G84">
        <f>COUNTIF(Transactions[Company],Transactions[[#This Row],[Company]])</f>
        <v>279</v>
      </c>
      <c r="H84">
        <f>Transactions[[#This Row],[Dealer Bonus]]*Transactions[[#This Row],[MSRP]]</f>
        <v>534.96</v>
      </c>
    </row>
    <row r="85" spans="1:8">
      <c r="A85" s="7">
        <v>41272</v>
      </c>
      <c r="B85" s="8" t="s">
        <v>33</v>
      </c>
      <c r="C85" s="9">
        <v>12404</v>
      </c>
      <c r="D85" s="8" t="s">
        <v>37</v>
      </c>
      <c r="E85" s="8">
        <f>YEAR('Raw Data'!$A85)</f>
        <v>2012</v>
      </c>
      <c r="F85" s="10">
        <v>0.1</v>
      </c>
      <c r="G85">
        <f>COUNTIF(Transactions[Company],Transactions[[#This Row],[Company]])</f>
        <v>305</v>
      </c>
      <c r="H85">
        <f>Transactions[[#This Row],[Dealer Bonus]]*Transactions[[#This Row],[MSRP]]</f>
        <v>1240.4000000000001</v>
      </c>
    </row>
    <row r="86" spans="1:8">
      <c r="A86" s="7">
        <v>41205</v>
      </c>
      <c r="B86" s="8" t="s">
        <v>31</v>
      </c>
      <c r="C86" s="9">
        <v>36928</v>
      </c>
      <c r="D86" s="8" t="s">
        <v>35</v>
      </c>
      <c r="E86" s="8">
        <f>YEAR('Raw Data'!$A86)</f>
        <v>2012</v>
      </c>
      <c r="F86" s="10">
        <v>0.05</v>
      </c>
      <c r="G86">
        <f>COUNTIF(Transactions[Company],Transactions[[#This Row],[Company]])</f>
        <v>272</v>
      </c>
      <c r="H86">
        <f>Transactions[[#This Row],[Dealer Bonus]]*Transactions[[#This Row],[MSRP]]</f>
        <v>1846.4</v>
      </c>
    </row>
    <row r="87" spans="1:8">
      <c r="A87" s="7">
        <v>41173</v>
      </c>
      <c r="B87" s="8" t="s">
        <v>32</v>
      </c>
      <c r="C87" s="9">
        <v>30574</v>
      </c>
      <c r="D87" s="8" t="s">
        <v>38</v>
      </c>
      <c r="E87" s="8">
        <f>YEAR('Raw Data'!$A87)</f>
        <v>2012</v>
      </c>
      <c r="F87" s="10">
        <v>0.13</v>
      </c>
      <c r="G87">
        <f>COUNTIF(Transactions[Company],Transactions[[#This Row],[Company]])</f>
        <v>295</v>
      </c>
      <c r="H87">
        <f>Transactions[[#This Row],[Dealer Bonus]]*Transactions[[#This Row],[MSRP]]</f>
        <v>3974.6200000000003</v>
      </c>
    </row>
    <row r="88" spans="1:8">
      <c r="A88" s="7">
        <v>41239</v>
      </c>
      <c r="B88" s="8" t="s">
        <v>34</v>
      </c>
      <c r="C88" s="9">
        <v>5894</v>
      </c>
      <c r="D88" s="8" t="s">
        <v>38</v>
      </c>
      <c r="E88" s="8">
        <f>YEAR('Raw Data'!$A88)</f>
        <v>2012</v>
      </c>
      <c r="F88" s="10">
        <v>0.05</v>
      </c>
      <c r="G88">
        <f>COUNTIF(Transactions[Company],Transactions[[#This Row],[Company]])</f>
        <v>279</v>
      </c>
      <c r="H88">
        <f>Transactions[[#This Row],[Dealer Bonus]]*Transactions[[#This Row],[MSRP]]</f>
        <v>294.7</v>
      </c>
    </row>
    <row r="89" spans="1:8">
      <c r="A89" s="7">
        <v>41259</v>
      </c>
      <c r="B89" s="8" t="s">
        <v>31</v>
      </c>
      <c r="C89" s="9">
        <v>32350</v>
      </c>
      <c r="D89" s="8" t="s">
        <v>38</v>
      </c>
      <c r="E89" s="8">
        <f>YEAR('Raw Data'!$A89)</f>
        <v>2012</v>
      </c>
      <c r="F89" s="10">
        <v>0.12</v>
      </c>
      <c r="G89">
        <f>COUNTIF(Transactions[Company],Transactions[[#This Row],[Company]])</f>
        <v>272</v>
      </c>
      <c r="H89">
        <f>Transactions[[#This Row],[Dealer Bonus]]*Transactions[[#This Row],[MSRP]]</f>
        <v>3882</v>
      </c>
    </row>
    <row r="90" spans="1:8">
      <c r="A90" s="7">
        <v>41149</v>
      </c>
      <c r="B90" s="8" t="s">
        <v>32</v>
      </c>
      <c r="C90" s="9">
        <v>22434</v>
      </c>
      <c r="D90" s="8" t="s">
        <v>35</v>
      </c>
      <c r="E90" s="8">
        <f>YEAR('Raw Data'!$A90)</f>
        <v>2012</v>
      </c>
      <c r="F90" s="10">
        <v>0.15</v>
      </c>
      <c r="G90">
        <f>COUNTIF(Transactions[Company],Transactions[[#This Row],[Company]])</f>
        <v>295</v>
      </c>
      <c r="H90">
        <f>Transactions[[#This Row],[Dealer Bonus]]*Transactions[[#This Row],[MSRP]]</f>
        <v>3365.1</v>
      </c>
    </row>
    <row r="91" spans="1:8">
      <c r="A91" s="7">
        <v>41123</v>
      </c>
      <c r="B91" s="8" t="s">
        <v>31</v>
      </c>
      <c r="C91" s="9">
        <v>7588</v>
      </c>
      <c r="D91" s="8" t="s">
        <v>37</v>
      </c>
      <c r="E91" s="8">
        <f>YEAR('Raw Data'!$A91)</f>
        <v>2012</v>
      </c>
      <c r="F91" s="10">
        <v>0.03</v>
      </c>
      <c r="G91">
        <f>COUNTIF(Transactions[Company],Transactions[[#This Row],[Company]])</f>
        <v>272</v>
      </c>
      <c r="H91">
        <f>Transactions[[#This Row],[Dealer Bonus]]*Transactions[[#This Row],[MSRP]]</f>
        <v>227.64</v>
      </c>
    </row>
    <row r="92" spans="1:8">
      <c r="A92" s="7">
        <v>41152</v>
      </c>
      <c r="B92" s="8" t="s">
        <v>34</v>
      </c>
      <c r="C92" s="9">
        <v>27117</v>
      </c>
      <c r="D92" s="8" t="s">
        <v>37</v>
      </c>
      <c r="E92" s="8">
        <f>YEAR('Raw Data'!$A92)</f>
        <v>2012</v>
      </c>
      <c r="F92" s="10">
        <v>0.12</v>
      </c>
      <c r="G92">
        <f>COUNTIF(Transactions[Company],Transactions[[#This Row],[Company]])</f>
        <v>279</v>
      </c>
      <c r="H92">
        <f>Transactions[[#This Row],[Dealer Bonus]]*Transactions[[#This Row],[MSRP]]</f>
        <v>3254.04</v>
      </c>
    </row>
    <row r="93" spans="1:8">
      <c r="A93" s="7">
        <v>41173</v>
      </c>
      <c r="B93" s="8" t="s">
        <v>34</v>
      </c>
      <c r="C93" s="9">
        <v>39737</v>
      </c>
      <c r="D93" s="8" t="s">
        <v>35</v>
      </c>
      <c r="E93" s="8">
        <f>YEAR('Raw Data'!$A93)</f>
        <v>2012</v>
      </c>
      <c r="F93" s="10">
        <v>0.03</v>
      </c>
      <c r="G93">
        <f>COUNTIF(Transactions[Company],Transactions[[#This Row],[Company]])</f>
        <v>279</v>
      </c>
      <c r="H93">
        <f>Transactions[[#This Row],[Dealer Bonus]]*Transactions[[#This Row],[MSRP]]</f>
        <v>1192.1099999999999</v>
      </c>
    </row>
    <row r="94" spans="1:8">
      <c r="A94" s="7">
        <v>41227</v>
      </c>
      <c r="B94" s="8" t="s">
        <v>34</v>
      </c>
      <c r="C94" s="9">
        <v>36492</v>
      </c>
      <c r="D94" s="8" t="s">
        <v>35</v>
      </c>
      <c r="E94" s="8">
        <f>YEAR('Raw Data'!$A94)</f>
        <v>2012</v>
      </c>
      <c r="F94" s="10">
        <v>0.11</v>
      </c>
      <c r="G94">
        <f>COUNTIF(Transactions[Company],Transactions[[#This Row],[Company]])</f>
        <v>279</v>
      </c>
      <c r="H94">
        <f>Transactions[[#This Row],[Dealer Bonus]]*Transactions[[#This Row],[MSRP]]</f>
        <v>4014.12</v>
      </c>
    </row>
    <row r="95" spans="1:8">
      <c r="A95" s="7">
        <v>41173</v>
      </c>
      <c r="B95" s="8" t="s">
        <v>32</v>
      </c>
      <c r="C95" s="9">
        <v>39035</v>
      </c>
      <c r="D95" s="8" t="s">
        <v>38</v>
      </c>
      <c r="E95" s="8">
        <f>YEAR('Raw Data'!$A95)</f>
        <v>2012</v>
      </c>
      <c r="F95" s="10">
        <v>0.03</v>
      </c>
      <c r="G95">
        <f>COUNTIF(Transactions[Company],Transactions[[#This Row],[Company]])</f>
        <v>295</v>
      </c>
      <c r="H95">
        <f>Transactions[[#This Row],[Dealer Bonus]]*Transactions[[#This Row],[MSRP]]</f>
        <v>1171.05</v>
      </c>
    </row>
    <row r="96" spans="1:8">
      <c r="A96" s="7">
        <v>41256</v>
      </c>
      <c r="B96" s="8" t="s">
        <v>31</v>
      </c>
      <c r="C96" s="9">
        <v>7371</v>
      </c>
      <c r="D96" s="8" t="s">
        <v>35</v>
      </c>
      <c r="E96" s="8">
        <f>YEAR('Raw Data'!$A96)</f>
        <v>2012</v>
      </c>
      <c r="F96" s="10">
        <v>0.1</v>
      </c>
      <c r="G96">
        <f>COUNTIF(Transactions[Company],Transactions[[#This Row],[Company]])</f>
        <v>272</v>
      </c>
      <c r="H96">
        <f>Transactions[[#This Row],[Dealer Bonus]]*Transactions[[#This Row],[MSRP]]</f>
        <v>737.1</v>
      </c>
    </row>
    <row r="97" spans="1:8">
      <c r="A97" s="7">
        <v>41187</v>
      </c>
      <c r="B97" s="8" t="s">
        <v>32</v>
      </c>
      <c r="C97" s="9">
        <v>34968</v>
      </c>
      <c r="D97" s="8" t="s">
        <v>38</v>
      </c>
      <c r="E97" s="8">
        <f>YEAR('Raw Data'!$A97)</f>
        <v>2012</v>
      </c>
      <c r="F97" s="10">
        <v>0.06</v>
      </c>
      <c r="G97">
        <f>COUNTIF(Transactions[Company],Transactions[[#This Row],[Company]])</f>
        <v>295</v>
      </c>
      <c r="H97">
        <f>Transactions[[#This Row],[Dealer Bonus]]*Transactions[[#This Row],[MSRP]]</f>
        <v>2098.08</v>
      </c>
    </row>
    <row r="98" spans="1:8">
      <c r="A98" s="7">
        <v>41138</v>
      </c>
      <c r="B98" s="8" t="s">
        <v>34</v>
      </c>
      <c r="C98" s="9">
        <v>16749</v>
      </c>
      <c r="D98" s="8" t="s">
        <v>38</v>
      </c>
      <c r="E98" s="8">
        <f>YEAR('Raw Data'!$A98)</f>
        <v>2012</v>
      </c>
      <c r="F98" s="10">
        <v>0.08</v>
      </c>
      <c r="G98">
        <f>COUNTIF(Transactions[Company],Transactions[[#This Row],[Company]])</f>
        <v>279</v>
      </c>
      <c r="H98">
        <f>Transactions[[#This Row],[Dealer Bonus]]*Transactions[[#This Row],[MSRP]]</f>
        <v>1339.92</v>
      </c>
    </row>
    <row r="99" spans="1:8">
      <c r="A99" s="7">
        <v>41176</v>
      </c>
      <c r="B99" s="8" t="s">
        <v>32</v>
      </c>
      <c r="C99" s="9">
        <v>17577</v>
      </c>
      <c r="D99" s="8" t="s">
        <v>36</v>
      </c>
      <c r="E99" s="8">
        <f>YEAR('Raw Data'!$A99)</f>
        <v>2012</v>
      </c>
      <c r="F99" s="10">
        <v>0.05</v>
      </c>
      <c r="G99">
        <f>COUNTIF(Transactions[Company],Transactions[[#This Row],[Company]])</f>
        <v>295</v>
      </c>
      <c r="H99">
        <f>Transactions[[#This Row],[Dealer Bonus]]*Transactions[[#This Row],[MSRP]]</f>
        <v>878.85</v>
      </c>
    </row>
    <row r="100" spans="1:8">
      <c r="A100" s="7">
        <v>41148</v>
      </c>
      <c r="B100" s="8" t="s">
        <v>32</v>
      </c>
      <c r="C100" s="9">
        <v>9451</v>
      </c>
      <c r="D100" s="8" t="s">
        <v>38</v>
      </c>
      <c r="E100" s="8">
        <f>YEAR('Raw Data'!$A100)</f>
        <v>2012</v>
      </c>
      <c r="F100" s="10">
        <v>0.08</v>
      </c>
      <c r="G100">
        <f>COUNTIF(Transactions[Company],Transactions[[#This Row],[Company]])</f>
        <v>295</v>
      </c>
      <c r="H100">
        <f>Transactions[[#This Row],[Dealer Bonus]]*Transactions[[#This Row],[MSRP]]</f>
        <v>756.08</v>
      </c>
    </row>
    <row r="101" spans="1:8">
      <c r="A101" s="7">
        <v>41246</v>
      </c>
      <c r="B101" s="8" t="s">
        <v>32</v>
      </c>
      <c r="C101" s="9">
        <v>36161</v>
      </c>
      <c r="D101" s="8" t="s">
        <v>35</v>
      </c>
      <c r="E101" s="8">
        <f>YEAR('Raw Data'!$A101)</f>
        <v>2012</v>
      </c>
      <c r="F101" s="10">
        <v>0.15</v>
      </c>
      <c r="G101">
        <f>COUNTIF(Transactions[Company],Transactions[[#This Row],[Company]])</f>
        <v>295</v>
      </c>
      <c r="H101">
        <f>Transactions[[#This Row],[Dealer Bonus]]*Transactions[[#This Row],[MSRP]]</f>
        <v>5424.15</v>
      </c>
    </row>
    <row r="102" spans="1:8">
      <c r="A102" s="7">
        <v>41221</v>
      </c>
      <c r="B102" s="8" t="s">
        <v>31</v>
      </c>
      <c r="C102" s="9">
        <v>14660</v>
      </c>
      <c r="D102" s="8" t="s">
        <v>38</v>
      </c>
      <c r="E102" s="8">
        <f>YEAR('Raw Data'!$A102)</f>
        <v>2012</v>
      </c>
      <c r="F102" s="10">
        <v>0.05</v>
      </c>
      <c r="G102">
        <f>COUNTIF(Transactions[Company],Transactions[[#This Row],[Company]])</f>
        <v>272</v>
      </c>
      <c r="H102">
        <f>Transactions[[#This Row],[Dealer Bonus]]*Transactions[[#This Row],[MSRP]]</f>
        <v>733</v>
      </c>
    </row>
    <row r="103" spans="1:8">
      <c r="A103" s="7">
        <v>41228</v>
      </c>
      <c r="B103" s="8" t="s">
        <v>33</v>
      </c>
      <c r="C103" s="9">
        <v>17966</v>
      </c>
      <c r="D103" s="8" t="s">
        <v>38</v>
      </c>
      <c r="E103" s="8">
        <f>YEAR('Raw Data'!$A103)</f>
        <v>2012</v>
      </c>
      <c r="F103" s="10">
        <v>0.1</v>
      </c>
      <c r="G103">
        <f>COUNTIF(Transactions[Company],Transactions[[#This Row],[Company]])</f>
        <v>305</v>
      </c>
      <c r="H103">
        <f>Transactions[[#This Row],[Dealer Bonus]]*Transactions[[#This Row],[MSRP]]</f>
        <v>1796.6000000000001</v>
      </c>
    </row>
    <row r="104" spans="1:8">
      <c r="A104" s="7">
        <v>41182</v>
      </c>
      <c r="B104" s="8" t="s">
        <v>32</v>
      </c>
      <c r="C104" s="9">
        <v>30605</v>
      </c>
      <c r="D104" s="8" t="s">
        <v>36</v>
      </c>
      <c r="E104" s="8">
        <f>YEAR('Raw Data'!$A104)</f>
        <v>2012</v>
      </c>
      <c r="F104" s="10">
        <v>0.13</v>
      </c>
      <c r="G104">
        <f>COUNTIF(Transactions[Company],Transactions[[#This Row],[Company]])</f>
        <v>295</v>
      </c>
      <c r="H104">
        <f>Transactions[[#This Row],[Dealer Bonus]]*Transactions[[#This Row],[MSRP]]</f>
        <v>3978.65</v>
      </c>
    </row>
    <row r="105" spans="1:8">
      <c r="A105" s="7">
        <v>41262</v>
      </c>
      <c r="B105" s="8" t="s">
        <v>32</v>
      </c>
      <c r="C105" s="9">
        <v>28798</v>
      </c>
      <c r="D105" s="8" t="s">
        <v>35</v>
      </c>
      <c r="E105" s="8">
        <f>YEAR('Raw Data'!$A105)</f>
        <v>2012</v>
      </c>
      <c r="F105" s="10">
        <v>0.14000000000000001</v>
      </c>
      <c r="G105">
        <f>COUNTIF(Transactions[Company],Transactions[[#This Row],[Company]])</f>
        <v>295</v>
      </c>
      <c r="H105">
        <f>Transactions[[#This Row],[Dealer Bonus]]*Transactions[[#This Row],[MSRP]]</f>
        <v>4031.7200000000003</v>
      </c>
    </row>
    <row r="106" spans="1:8">
      <c r="A106" s="7">
        <v>41244</v>
      </c>
      <c r="B106" s="8" t="s">
        <v>31</v>
      </c>
      <c r="C106" s="9">
        <v>10386</v>
      </c>
      <c r="D106" s="8" t="s">
        <v>38</v>
      </c>
      <c r="E106" s="8">
        <f>YEAR('Raw Data'!$A106)</f>
        <v>2012</v>
      </c>
      <c r="F106" s="10">
        <v>0.14000000000000001</v>
      </c>
      <c r="G106">
        <f>COUNTIF(Transactions[Company],Transactions[[#This Row],[Company]])</f>
        <v>272</v>
      </c>
      <c r="H106">
        <f>Transactions[[#This Row],[Dealer Bonus]]*Transactions[[#This Row],[MSRP]]</f>
        <v>1454.0400000000002</v>
      </c>
    </row>
    <row r="107" spans="1:8">
      <c r="A107" s="7">
        <v>41230</v>
      </c>
      <c r="B107" s="8" t="s">
        <v>34</v>
      </c>
      <c r="C107" s="9">
        <v>23323</v>
      </c>
      <c r="D107" s="8" t="s">
        <v>37</v>
      </c>
      <c r="E107" s="8">
        <f>YEAR('Raw Data'!$A107)</f>
        <v>2012</v>
      </c>
      <c r="F107" s="10">
        <v>0.06</v>
      </c>
      <c r="G107">
        <f>COUNTIF(Transactions[Company],Transactions[[#This Row],[Company]])</f>
        <v>279</v>
      </c>
      <c r="H107">
        <f>Transactions[[#This Row],[Dealer Bonus]]*Transactions[[#This Row],[MSRP]]</f>
        <v>1399.3799999999999</v>
      </c>
    </row>
    <row r="108" spans="1:8">
      <c r="A108" s="7">
        <v>41157</v>
      </c>
      <c r="B108" s="8" t="s">
        <v>34</v>
      </c>
      <c r="C108" s="9">
        <v>14046</v>
      </c>
      <c r="D108" s="8" t="s">
        <v>38</v>
      </c>
      <c r="E108" s="8">
        <f>YEAR('Raw Data'!$A108)</f>
        <v>2012</v>
      </c>
      <c r="F108" s="10">
        <v>0.05</v>
      </c>
      <c r="G108">
        <f>COUNTIF(Transactions[Company],Transactions[[#This Row],[Company]])</f>
        <v>279</v>
      </c>
      <c r="H108">
        <f>Transactions[[#This Row],[Dealer Bonus]]*Transactions[[#This Row],[MSRP]]</f>
        <v>702.30000000000007</v>
      </c>
    </row>
    <row r="109" spans="1:8">
      <c r="A109" s="7">
        <v>41206</v>
      </c>
      <c r="B109" s="8" t="s">
        <v>34</v>
      </c>
      <c r="C109" s="9">
        <v>24807</v>
      </c>
      <c r="D109" s="8" t="s">
        <v>35</v>
      </c>
      <c r="E109" s="8">
        <f>YEAR('Raw Data'!$A109)</f>
        <v>2012</v>
      </c>
      <c r="F109" s="10">
        <v>0.03</v>
      </c>
      <c r="G109">
        <f>COUNTIF(Transactions[Company],Transactions[[#This Row],[Company]])</f>
        <v>279</v>
      </c>
      <c r="H109">
        <f>Transactions[[#This Row],[Dealer Bonus]]*Transactions[[#This Row],[MSRP]]</f>
        <v>744.20999999999992</v>
      </c>
    </row>
    <row r="110" spans="1:8">
      <c r="A110" s="7">
        <v>41234</v>
      </c>
      <c r="B110" s="8" t="s">
        <v>32</v>
      </c>
      <c r="C110" s="9">
        <v>20853</v>
      </c>
      <c r="D110" s="8" t="s">
        <v>37</v>
      </c>
      <c r="E110" s="8">
        <f>YEAR('Raw Data'!$A110)</f>
        <v>2012</v>
      </c>
      <c r="F110" s="10">
        <v>0.04</v>
      </c>
      <c r="G110">
        <f>COUNTIF(Transactions[Company],Transactions[[#This Row],[Company]])</f>
        <v>295</v>
      </c>
      <c r="H110">
        <f>Transactions[[#This Row],[Dealer Bonus]]*Transactions[[#This Row],[MSRP]]</f>
        <v>834.12</v>
      </c>
    </row>
    <row r="111" spans="1:8">
      <c r="A111" s="7">
        <v>41143</v>
      </c>
      <c r="B111" s="8" t="s">
        <v>34</v>
      </c>
      <c r="C111" s="9">
        <v>22938</v>
      </c>
      <c r="D111" s="8" t="s">
        <v>35</v>
      </c>
      <c r="E111" s="8">
        <f>YEAR('Raw Data'!$A111)</f>
        <v>2012</v>
      </c>
      <c r="F111" s="10">
        <v>0.05</v>
      </c>
      <c r="G111">
        <f>COUNTIF(Transactions[Company],Transactions[[#This Row],[Company]])</f>
        <v>279</v>
      </c>
      <c r="H111">
        <f>Transactions[[#This Row],[Dealer Bonus]]*Transactions[[#This Row],[MSRP]]</f>
        <v>1146.9000000000001</v>
      </c>
    </row>
    <row r="112" spans="1:8">
      <c r="A112" s="7">
        <v>41141</v>
      </c>
      <c r="B112" s="8" t="s">
        <v>32</v>
      </c>
      <c r="C112" s="9">
        <v>38541</v>
      </c>
      <c r="D112" s="8" t="s">
        <v>36</v>
      </c>
      <c r="E112" s="8">
        <f>YEAR('Raw Data'!$A112)</f>
        <v>2012</v>
      </c>
      <c r="F112" s="10">
        <v>0.05</v>
      </c>
      <c r="G112">
        <f>COUNTIF(Transactions[Company],Transactions[[#This Row],[Company]])</f>
        <v>295</v>
      </c>
      <c r="H112">
        <f>Transactions[[#This Row],[Dealer Bonus]]*Transactions[[#This Row],[MSRP]]</f>
        <v>1927.0500000000002</v>
      </c>
    </row>
    <row r="113" spans="1:8">
      <c r="A113" s="7">
        <v>41187</v>
      </c>
      <c r="B113" s="8" t="s">
        <v>31</v>
      </c>
      <c r="C113" s="9">
        <v>38402</v>
      </c>
      <c r="D113" s="8" t="s">
        <v>36</v>
      </c>
      <c r="E113" s="8">
        <f>YEAR('Raw Data'!$A113)</f>
        <v>2012</v>
      </c>
      <c r="F113" s="10">
        <v>0.06</v>
      </c>
      <c r="G113">
        <f>COUNTIF(Transactions[Company],Transactions[[#This Row],[Company]])</f>
        <v>272</v>
      </c>
      <c r="H113">
        <f>Transactions[[#This Row],[Dealer Bonus]]*Transactions[[#This Row],[MSRP]]</f>
        <v>2304.12</v>
      </c>
    </row>
    <row r="114" spans="1:8">
      <c r="A114" s="7">
        <v>41232</v>
      </c>
      <c r="B114" s="8" t="s">
        <v>34</v>
      </c>
      <c r="C114" s="9">
        <v>18606</v>
      </c>
      <c r="D114" s="8" t="s">
        <v>35</v>
      </c>
      <c r="E114" s="8">
        <f>YEAR('Raw Data'!$A114)</f>
        <v>2012</v>
      </c>
      <c r="F114" s="10">
        <v>0.14000000000000001</v>
      </c>
      <c r="G114">
        <f>COUNTIF(Transactions[Company],Transactions[[#This Row],[Company]])</f>
        <v>279</v>
      </c>
      <c r="H114">
        <f>Transactions[[#This Row],[Dealer Bonus]]*Transactions[[#This Row],[MSRP]]</f>
        <v>2604.84</v>
      </c>
    </row>
    <row r="115" spans="1:8">
      <c r="A115" s="7">
        <v>41132</v>
      </c>
      <c r="B115" s="8" t="s">
        <v>34</v>
      </c>
      <c r="C115" s="9">
        <v>21239</v>
      </c>
      <c r="D115" s="8" t="s">
        <v>35</v>
      </c>
      <c r="E115" s="8">
        <f>YEAR('Raw Data'!$A115)</f>
        <v>2012</v>
      </c>
      <c r="F115" s="10">
        <v>0.14000000000000001</v>
      </c>
      <c r="G115">
        <f>COUNTIF(Transactions[Company],Transactions[[#This Row],[Company]])</f>
        <v>279</v>
      </c>
      <c r="H115">
        <f>Transactions[[#This Row],[Dealer Bonus]]*Transactions[[#This Row],[MSRP]]</f>
        <v>2973.4600000000005</v>
      </c>
    </row>
    <row r="116" spans="1:8">
      <c r="A116" s="7">
        <v>41257</v>
      </c>
      <c r="B116" s="8" t="s">
        <v>34</v>
      </c>
      <c r="C116" s="9">
        <v>8270</v>
      </c>
      <c r="D116" s="8" t="s">
        <v>36</v>
      </c>
      <c r="E116" s="8">
        <f>YEAR('Raw Data'!$A116)</f>
        <v>2012</v>
      </c>
      <c r="F116" s="10">
        <v>0.03</v>
      </c>
      <c r="G116">
        <f>COUNTIF(Transactions[Company],Transactions[[#This Row],[Company]])</f>
        <v>279</v>
      </c>
      <c r="H116">
        <f>Transactions[[#This Row],[Dealer Bonus]]*Transactions[[#This Row],[MSRP]]</f>
        <v>248.1</v>
      </c>
    </row>
    <row r="117" spans="1:8">
      <c r="A117" s="7">
        <v>41208</v>
      </c>
      <c r="B117" s="8" t="s">
        <v>32</v>
      </c>
      <c r="C117" s="9">
        <v>32691</v>
      </c>
      <c r="D117" s="8" t="s">
        <v>35</v>
      </c>
      <c r="E117" s="8">
        <f>YEAR('Raw Data'!$A117)</f>
        <v>2012</v>
      </c>
      <c r="F117" s="10">
        <v>0.15</v>
      </c>
      <c r="G117">
        <f>COUNTIF(Transactions[Company],Transactions[[#This Row],[Company]])</f>
        <v>295</v>
      </c>
      <c r="H117">
        <f>Transactions[[#This Row],[Dealer Bonus]]*Transactions[[#This Row],[MSRP]]</f>
        <v>4903.6499999999996</v>
      </c>
    </row>
    <row r="118" spans="1:8">
      <c r="A118" s="7">
        <v>41250</v>
      </c>
      <c r="B118" s="8" t="s">
        <v>34</v>
      </c>
      <c r="C118" s="9">
        <v>17743</v>
      </c>
      <c r="D118" s="8" t="s">
        <v>38</v>
      </c>
      <c r="E118" s="8">
        <f>YEAR('Raw Data'!$A118)</f>
        <v>2012</v>
      </c>
      <c r="F118" s="10">
        <v>0.1</v>
      </c>
      <c r="G118">
        <f>COUNTIF(Transactions[Company],Transactions[[#This Row],[Company]])</f>
        <v>279</v>
      </c>
      <c r="H118">
        <f>Transactions[[#This Row],[Dealer Bonus]]*Transactions[[#This Row],[MSRP]]</f>
        <v>1774.3000000000002</v>
      </c>
    </row>
    <row r="119" spans="1:8">
      <c r="A119" s="7">
        <v>41223</v>
      </c>
      <c r="B119" s="8" t="s">
        <v>31</v>
      </c>
      <c r="C119" s="9">
        <v>24222</v>
      </c>
      <c r="D119" s="8" t="s">
        <v>36</v>
      </c>
      <c r="E119" s="8">
        <f>YEAR('Raw Data'!$A119)</f>
        <v>2012</v>
      </c>
      <c r="F119" s="10">
        <v>0.05</v>
      </c>
      <c r="G119">
        <f>COUNTIF(Transactions[Company],Transactions[[#This Row],[Company]])</f>
        <v>272</v>
      </c>
      <c r="H119">
        <f>Transactions[[#This Row],[Dealer Bonus]]*Transactions[[#This Row],[MSRP]]</f>
        <v>1211.1000000000001</v>
      </c>
    </row>
    <row r="120" spans="1:8">
      <c r="A120" s="7">
        <v>41159</v>
      </c>
      <c r="B120" s="8" t="s">
        <v>33</v>
      </c>
      <c r="C120" s="9">
        <v>7692</v>
      </c>
      <c r="D120" s="8" t="s">
        <v>35</v>
      </c>
      <c r="E120" s="8">
        <f>YEAR('Raw Data'!$A120)</f>
        <v>2012</v>
      </c>
      <c r="F120" s="10">
        <v>0.09</v>
      </c>
      <c r="G120">
        <f>COUNTIF(Transactions[Company],Transactions[[#This Row],[Company]])</f>
        <v>305</v>
      </c>
      <c r="H120">
        <f>Transactions[[#This Row],[Dealer Bonus]]*Transactions[[#This Row],[MSRP]]</f>
        <v>692.28</v>
      </c>
    </row>
    <row r="121" spans="1:8">
      <c r="A121" s="7">
        <v>41178</v>
      </c>
      <c r="B121" s="8" t="s">
        <v>33</v>
      </c>
      <c r="C121" s="9">
        <v>9911</v>
      </c>
      <c r="D121" s="8" t="s">
        <v>36</v>
      </c>
      <c r="E121" s="8">
        <f>YEAR('Raw Data'!$A121)</f>
        <v>2012</v>
      </c>
      <c r="F121" s="10">
        <v>0.04</v>
      </c>
      <c r="G121">
        <f>COUNTIF(Transactions[Company],Transactions[[#This Row],[Company]])</f>
        <v>305</v>
      </c>
      <c r="H121">
        <f>Transactions[[#This Row],[Dealer Bonus]]*Transactions[[#This Row],[MSRP]]</f>
        <v>396.44</v>
      </c>
    </row>
    <row r="122" spans="1:8">
      <c r="A122" s="7">
        <v>41159</v>
      </c>
      <c r="B122" s="8" t="s">
        <v>33</v>
      </c>
      <c r="C122" s="9">
        <v>25556</v>
      </c>
      <c r="D122" s="8" t="s">
        <v>37</v>
      </c>
      <c r="E122" s="8">
        <f>YEAR('Raw Data'!$A122)</f>
        <v>2012</v>
      </c>
      <c r="F122" s="10">
        <v>0.05</v>
      </c>
      <c r="G122">
        <f>COUNTIF(Transactions[Company],Transactions[[#This Row],[Company]])</f>
        <v>305</v>
      </c>
      <c r="H122">
        <f>Transactions[[#This Row],[Dealer Bonus]]*Transactions[[#This Row],[MSRP]]</f>
        <v>1277.8000000000002</v>
      </c>
    </row>
    <row r="123" spans="1:8">
      <c r="A123" s="7">
        <v>41249</v>
      </c>
      <c r="B123" s="8" t="s">
        <v>32</v>
      </c>
      <c r="C123" s="9">
        <v>38851</v>
      </c>
      <c r="D123" s="8" t="s">
        <v>36</v>
      </c>
      <c r="E123" s="8">
        <f>YEAR('Raw Data'!$A123)</f>
        <v>2012</v>
      </c>
      <c r="F123" s="10">
        <v>0.05</v>
      </c>
      <c r="G123">
        <f>COUNTIF(Transactions[Company],Transactions[[#This Row],[Company]])</f>
        <v>295</v>
      </c>
      <c r="H123">
        <f>Transactions[[#This Row],[Dealer Bonus]]*Transactions[[#This Row],[MSRP]]</f>
        <v>1942.5500000000002</v>
      </c>
    </row>
    <row r="124" spans="1:8">
      <c r="A124" s="7">
        <v>41155</v>
      </c>
      <c r="B124" s="8" t="s">
        <v>31</v>
      </c>
      <c r="C124" s="9">
        <v>18605</v>
      </c>
      <c r="D124" s="8" t="s">
        <v>38</v>
      </c>
      <c r="E124" s="8">
        <f>YEAR('Raw Data'!$A124)</f>
        <v>2012</v>
      </c>
      <c r="F124" s="10">
        <v>0.15</v>
      </c>
      <c r="G124">
        <f>COUNTIF(Transactions[Company],Transactions[[#This Row],[Company]])</f>
        <v>272</v>
      </c>
      <c r="H124">
        <f>Transactions[[#This Row],[Dealer Bonus]]*Transactions[[#This Row],[MSRP]]</f>
        <v>2790.75</v>
      </c>
    </row>
    <row r="125" spans="1:8">
      <c r="A125" s="7">
        <v>41245</v>
      </c>
      <c r="B125" s="8" t="s">
        <v>34</v>
      </c>
      <c r="C125" s="9">
        <v>31200</v>
      </c>
      <c r="D125" s="8" t="s">
        <v>35</v>
      </c>
      <c r="E125" s="8">
        <f>YEAR('Raw Data'!$A125)</f>
        <v>2012</v>
      </c>
      <c r="F125" s="10">
        <v>0.05</v>
      </c>
      <c r="G125">
        <f>COUNTIF(Transactions[Company],Transactions[[#This Row],[Company]])</f>
        <v>279</v>
      </c>
      <c r="H125">
        <f>Transactions[[#This Row],[Dealer Bonus]]*Transactions[[#This Row],[MSRP]]</f>
        <v>1560</v>
      </c>
    </row>
    <row r="126" spans="1:8">
      <c r="A126" s="7">
        <v>41180</v>
      </c>
      <c r="B126" s="8" t="s">
        <v>31</v>
      </c>
      <c r="C126" s="9">
        <v>5278</v>
      </c>
      <c r="D126" s="8" t="s">
        <v>37</v>
      </c>
      <c r="E126" s="8">
        <f>YEAR('Raw Data'!$A126)</f>
        <v>2012</v>
      </c>
      <c r="F126" s="10">
        <v>0.12</v>
      </c>
      <c r="G126">
        <f>COUNTIF(Transactions[Company],Transactions[[#This Row],[Company]])</f>
        <v>272</v>
      </c>
      <c r="H126">
        <f>Transactions[[#This Row],[Dealer Bonus]]*Transactions[[#This Row],[MSRP]]</f>
        <v>633.36</v>
      </c>
    </row>
    <row r="127" spans="1:8">
      <c r="A127" s="7">
        <v>41168</v>
      </c>
      <c r="B127" s="8" t="s">
        <v>32</v>
      </c>
      <c r="C127" s="9">
        <v>19513</v>
      </c>
      <c r="D127" s="8" t="s">
        <v>35</v>
      </c>
      <c r="E127" s="8">
        <f>YEAR('Raw Data'!$A127)</f>
        <v>2012</v>
      </c>
      <c r="F127" s="10">
        <v>0.1</v>
      </c>
      <c r="G127">
        <f>COUNTIF(Transactions[Company],Transactions[[#This Row],[Company]])</f>
        <v>295</v>
      </c>
      <c r="H127">
        <f>Transactions[[#This Row],[Dealer Bonus]]*Transactions[[#This Row],[MSRP]]</f>
        <v>1951.3000000000002</v>
      </c>
    </row>
    <row r="128" spans="1:8">
      <c r="A128" s="7">
        <v>41201</v>
      </c>
      <c r="B128" s="8" t="s">
        <v>33</v>
      </c>
      <c r="C128" s="9">
        <v>7157</v>
      </c>
      <c r="D128" s="8" t="s">
        <v>35</v>
      </c>
      <c r="E128" s="8">
        <f>YEAR('Raw Data'!$A128)</f>
        <v>2012</v>
      </c>
      <c r="F128" s="10">
        <v>0.06</v>
      </c>
      <c r="G128">
        <f>COUNTIF(Transactions[Company],Transactions[[#This Row],[Company]])</f>
        <v>305</v>
      </c>
      <c r="H128">
        <f>Transactions[[#This Row],[Dealer Bonus]]*Transactions[[#This Row],[MSRP]]</f>
        <v>429.41999999999996</v>
      </c>
    </row>
    <row r="129" spans="1:8">
      <c r="A129" s="7">
        <v>41228</v>
      </c>
      <c r="B129" s="8" t="s">
        <v>31</v>
      </c>
      <c r="C129" s="9">
        <v>33506</v>
      </c>
      <c r="D129" s="8" t="s">
        <v>36</v>
      </c>
      <c r="E129" s="8">
        <f>YEAR('Raw Data'!$A129)</f>
        <v>2012</v>
      </c>
      <c r="F129" s="10">
        <v>0.03</v>
      </c>
      <c r="G129">
        <f>COUNTIF(Transactions[Company],Transactions[[#This Row],[Company]])</f>
        <v>272</v>
      </c>
      <c r="H129">
        <f>Transactions[[#This Row],[Dealer Bonus]]*Transactions[[#This Row],[MSRP]]</f>
        <v>1005.18</v>
      </c>
    </row>
    <row r="130" spans="1:8">
      <c r="A130" s="7">
        <v>41158</v>
      </c>
      <c r="B130" s="8" t="s">
        <v>32</v>
      </c>
      <c r="C130" s="9">
        <v>33353</v>
      </c>
      <c r="D130" s="8" t="s">
        <v>36</v>
      </c>
      <c r="E130" s="8">
        <f>YEAR('Raw Data'!$A130)</f>
        <v>2012</v>
      </c>
      <c r="F130" s="10">
        <v>0.05</v>
      </c>
      <c r="G130">
        <f>COUNTIF(Transactions[Company],Transactions[[#This Row],[Company]])</f>
        <v>295</v>
      </c>
      <c r="H130">
        <f>Transactions[[#This Row],[Dealer Bonus]]*Transactions[[#This Row],[MSRP]]</f>
        <v>1667.65</v>
      </c>
    </row>
    <row r="131" spans="1:8">
      <c r="A131" s="7">
        <v>41229</v>
      </c>
      <c r="B131" s="8" t="s">
        <v>32</v>
      </c>
      <c r="C131" s="9">
        <v>26955</v>
      </c>
      <c r="D131" s="8" t="s">
        <v>35</v>
      </c>
      <c r="E131" s="8">
        <f>YEAR('Raw Data'!$A131)</f>
        <v>2012</v>
      </c>
      <c r="F131" s="10">
        <v>0.05</v>
      </c>
      <c r="G131">
        <f>COUNTIF(Transactions[Company],Transactions[[#This Row],[Company]])</f>
        <v>295</v>
      </c>
      <c r="H131">
        <f>Transactions[[#This Row],[Dealer Bonus]]*Transactions[[#This Row],[MSRP]]</f>
        <v>1347.75</v>
      </c>
    </row>
    <row r="132" spans="1:8">
      <c r="A132" s="7">
        <v>41234</v>
      </c>
      <c r="B132" s="8" t="s">
        <v>32</v>
      </c>
      <c r="C132" s="9">
        <v>10366</v>
      </c>
      <c r="D132" s="8" t="s">
        <v>36</v>
      </c>
      <c r="E132" s="8">
        <f>YEAR('Raw Data'!$A132)</f>
        <v>2012</v>
      </c>
      <c r="F132" s="10">
        <v>0.13</v>
      </c>
      <c r="G132">
        <f>COUNTIF(Transactions[Company],Transactions[[#This Row],[Company]])</f>
        <v>295</v>
      </c>
      <c r="H132">
        <f>Transactions[[#This Row],[Dealer Bonus]]*Transactions[[#This Row],[MSRP]]</f>
        <v>1347.5800000000002</v>
      </c>
    </row>
    <row r="133" spans="1:8">
      <c r="A133" s="7">
        <v>41230</v>
      </c>
      <c r="B133" s="8" t="s">
        <v>34</v>
      </c>
      <c r="C133" s="9">
        <v>14226</v>
      </c>
      <c r="D133" s="8" t="s">
        <v>36</v>
      </c>
      <c r="E133" s="8">
        <f>YEAR('Raw Data'!$A133)</f>
        <v>2012</v>
      </c>
      <c r="F133" s="10">
        <v>0.04</v>
      </c>
      <c r="G133">
        <f>COUNTIF(Transactions[Company],Transactions[[#This Row],[Company]])</f>
        <v>279</v>
      </c>
      <c r="H133">
        <f>Transactions[[#This Row],[Dealer Bonus]]*Transactions[[#This Row],[MSRP]]</f>
        <v>569.04</v>
      </c>
    </row>
    <row r="134" spans="1:8">
      <c r="A134" s="7">
        <v>41224</v>
      </c>
      <c r="B134" s="8" t="s">
        <v>31</v>
      </c>
      <c r="C134" s="9">
        <v>15086</v>
      </c>
      <c r="D134" s="8" t="s">
        <v>36</v>
      </c>
      <c r="E134" s="8">
        <f>YEAR('Raw Data'!$A134)</f>
        <v>2012</v>
      </c>
      <c r="F134" s="10">
        <v>0.11</v>
      </c>
      <c r="G134">
        <f>COUNTIF(Transactions[Company],Transactions[[#This Row],[Company]])</f>
        <v>272</v>
      </c>
      <c r="H134">
        <f>Transactions[[#This Row],[Dealer Bonus]]*Transactions[[#This Row],[MSRP]]</f>
        <v>1659.46</v>
      </c>
    </row>
    <row r="135" spans="1:8">
      <c r="A135" s="7">
        <v>41182</v>
      </c>
      <c r="B135" s="8" t="s">
        <v>31</v>
      </c>
      <c r="C135" s="9">
        <v>15050</v>
      </c>
      <c r="D135" s="8" t="s">
        <v>35</v>
      </c>
      <c r="E135" s="8">
        <f>YEAR('Raw Data'!$A135)</f>
        <v>2012</v>
      </c>
      <c r="F135" s="10">
        <v>0.13</v>
      </c>
      <c r="G135">
        <f>COUNTIF(Transactions[Company],Transactions[[#This Row],[Company]])</f>
        <v>272</v>
      </c>
      <c r="H135">
        <f>Transactions[[#This Row],[Dealer Bonus]]*Transactions[[#This Row],[MSRP]]</f>
        <v>1956.5</v>
      </c>
    </row>
    <row r="136" spans="1:8">
      <c r="A136" s="7">
        <v>41146</v>
      </c>
      <c r="B136" s="8" t="s">
        <v>34</v>
      </c>
      <c r="C136" s="9">
        <v>24020</v>
      </c>
      <c r="D136" s="8" t="s">
        <v>38</v>
      </c>
      <c r="E136" s="8">
        <f>YEAR('Raw Data'!$A136)</f>
        <v>2012</v>
      </c>
      <c r="F136" s="10">
        <v>0.03</v>
      </c>
      <c r="G136">
        <f>COUNTIF(Transactions[Company],Transactions[[#This Row],[Company]])</f>
        <v>279</v>
      </c>
      <c r="H136">
        <f>Transactions[[#This Row],[Dealer Bonus]]*Transactions[[#This Row],[MSRP]]</f>
        <v>720.6</v>
      </c>
    </row>
    <row r="137" spans="1:8">
      <c r="A137" s="7">
        <v>41126</v>
      </c>
      <c r="B137" s="8" t="s">
        <v>34</v>
      </c>
      <c r="C137" s="9">
        <v>16123</v>
      </c>
      <c r="D137" s="8" t="s">
        <v>35</v>
      </c>
      <c r="E137" s="8">
        <f>YEAR('Raw Data'!$A137)</f>
        <v>2012</v>
      </c>
      <c r="F137" s="10">
        <v>0.09</v>
      </c>
      <c r="G137">
        <f>COUNTIF(Transactions[Company],Transactions[[#This Row],[Company]])</f>
        <v>279</v>
      </c>
      <c r="H137">
        <f>Transactions[[#This Row],[Dealer Bonus]]*Transactions[[#This Row],[MSRP]]</f>
        <v>1451.07</v>
      </c>
    </row>
    <row r="138" spans="1:8">
      <c r="A138" s="7">
        <v>41162</v>
      </c>
      <c r="B138" s="8" t="s">
        <v>34</v>
      </c>
      <c r="C138" s="9">
        <v>9842</v>
      </c>
      <c r="D138" s="8" t="s">
        <v>38</v>
      </c>
      <c r="E138" s="8">
        <f>YEAR('Raw Data'!$A138)</f>
        <v>2012</v>
      </c>
      <c r="F138" s="10">
        <v>0.06</v>
      </c>
      <c r="G138">
        <f>COUNTIF(Transactions[Company],Transactions[[#This Row],[Company]])</f>
        <v>279</v>
      </c>
      <c r="H138">
        <f>Transactions[[#This Row],[Dealer Bonus]]*Transactions[[#This Row],[MSRP]]</f>
        <v>590.52</v>
      </c>
    </row>
    <row r="139" spans="1:8">
      <c r="A139" s="7">
        <v>41263</v>
      </c>
      <c r="B139" s="8" t="s">
        <v>34</v>
      </c>
      <c r="C139" s="9">
        <v>5187</v>
      </c>
      <c r="D139" s="8" t="s">
        <v>35</v>
      </c>
      <c r="E139" s="8">
        <f>YEAR('Raw Data'!$A139)</f>
        <v>2012</v>
      </c>
      <c r="F139" s="10">
        <v>0.1</v>
      </c>
      <c r="G139">
        <f>COUNTIF(Transactions[Company],Transactions[[#This Row],[Company]])</f>
        <v>279</v>
      </c>
      <c r="H139">
        <f>Transactions[[#This Row],[Dealer Bonus]]*Transactions[[#This Row],[MSRP]]</f>
        <v>518.70000000000005</v>
      </c>
    </row>
    <row r="140" spans="1:8">
      <c r="A140" s="7">
        <v>41216</v>
      </c>
      <c r="B140" s="8" t="s">
        <v>34</v>
      </c>
      <c r="C140" s="9">
        <v>26609</v>
      </c>
      <c r="D140" s="8" t="s">
        <v>35</v>
      </c>
      <c r="E140" s="8">
        <f>YEAR('Raw Data'!$A140)</f>
        <v>2012</v>
      </c>
      <c r="F140" s="10">
        <v>0.06</v>
      </c>
      <c r="G140">
        <f>COUNTIF(Transactions[Company],Transactions[[#This Row],[Company]])</f>
        <v>279</v>
      </c>
      <c r="H140">
        <f>Transactions[[#This Row],[Dealer Bonus]]*Transactions[[#This Row],[MSRP]]</f>
        <v>1596.54</v>
      </c>
    </row>
    <row r="141" spans="1:8">
      <c r="A141" s="7">
        <v>41142</v>
      </c>
      <c r="B141" s="8" t="s">
        <v>31</v>
      </c>
      <c r="C141" s="9">
        <v>17256</v>
      </c>
      <c r="D141" s="8" t="s">
        <v>36</v>
      </c>
      <c r="E141" s="8">
        <f>YEAR('Raw Data'!$A141)</f>
        <v>2012</v>
      </c>
      <c r="F141" s="10">
        <v>0.15</v>
      </c>
      <c r="G141">
        <f>COUNTIF(Transactions[Company],Transactions[[#This Row],[Company]])</f>
        <v>272</v>
      </c>
      <c r="H141">
        <f>Transactions[[#This Row],[Dealer Bonus]]*Transactions[[#This Row],[MSRP]]</f>
        <v>2588.4</v>
      </c>
    </row>
    <row r="142" spans="1:8">
      <c r="A142" s="7">
        <v>41168</v>
      </c>
      <c r="B142" s="8" t="s">
        <v>32</v>
      </c>
      <c r="C142" s="9">
        <v>37846</v>
      </c>
      <c r="D142" s="8" t="s">
        <v>37</v>
      </c>
      <c r="E142" s="8">
        <f>YEAR('Raw Data'!$A142)</f>
        <v>2012</v>
      </c>
      <c r="F142" s="10">
        <v>0.1</v>
      </c>
      <c r="G142">
        <f>COUNTIF(Transactions[Company],Transactions[[#This Row],[Company]])</f>
        <v>295</v>
      </c>
      <c r="H142">
        <f>Transactions[[#This Row],[Dealer Bonus]]*Transactions[[#This Row],[MSRP]]</f>
        <v>3784.6000000000004</v>
      </c>
    </row>
    <row r="143" spans="1:8">
      <c r="A143" s="7">
        <v>41222</v>
      </c>
      <c r="B143" s="8" t="s">
        <v>33</v>
      </c>
      <c r="C143" s="9">
        <v>28588</v>
      </c>
      <c r="D143" s="8" t="s">
        <v>35</v>
      </c>
      <c r="E143" s="8">
        <f>YEAR('Raw Data'!$A143)</f>
        <v>2012</v>
      </c>
      <c r="F143" s="10">
        <v>0.04</v>
      </c>
      <c r="G143">
        <f>COUNTIF(Transactions[Company],Transactions[[#This Row],[Company]])</f>
        <v>305</v>
      </c>
      <c r="H143">
        <f>Transactions[[#This Row],[Dealer Bonus]]*Transactions[[#This Row],[MSRP]]</f>
        <v>1143.52</v>
      </c>
    </row>
    <row r="144" spans="1:8">
      <c r="A144" s="7">
        <v>41231</v>
      </c>
      <c r="B144" s="8" t="s">
        <v>32</v>
      </c>
      <c r="C144" s="9">
        <v>13213</v>
      </c>
      <c r="D144" s="8" t="s">
        <v>37</v>
      </c>
      <c r="E144" s="8">
        <f>YEAR('Raw Data'!$A144)</f>
        <v>2012</v>
      </c>
      <c r="F144" s="10">
        <v>0.08</v>
      </c>
      <c r="G144">
        <f>COUNTIF(Transactions[Company],Transactions[[#This Row],[Company]])</f>
        <v>295</v>
      </c>
      <c r="H144">
        <f>Transactions[[#This Row],[Dealer Bonus]]*Transactions[[#This Row],[MSRP]]</f>
        <v>1057.04</v>
      </c>
    </row>
    <row r="145" spans="1:8">
      <c r="A145" s="7">
        <v>41237</v>
      </c>
      <c r="B145" s="8" t="s">
        <v>34</v>
      </c>
      <c r="C145" s="9">
        <v>11222</v>
      </c>
      <c r="D145" s="8" t="s">
        <v>35</v>
      </c>
      <c r="E145" s="8">
        <f>YEAR('Raw Data'!$A145)</f>
        <v>2012</v>
      </c>
      <c r="F145" s="10">
        <v>0.14000000000000001</v>
      </c>
      <c r="G145">
        <f>COUNTIF(Transactions[Company],Transactions[[#This Row],[Company]])</f>
        <v>279</v>
      </c>
      <c r="H145">
        <f>Transactions[[#This Row],[Dealer Bonus]]*Transactions[[#This Row],[MSRP]]</f>
        <v>1571.0800000000002</v>
      </c>
    </row>
    <row r="146" spans="1:8">
      <c r="A146" s="7">
        <v>41195</v>
      </c>
      <c r="B146" s="8" t="s">
        <v>32</v>
      </c>
      <c r="C146" s="9">
        <v>24513</v>
      </c>
      <c r="D146" s="8" t="s">
        <v>36</v>
      </c>
      <c r="E146" s="8">
        <f>YEAR('Raw Data'!$A146)</f>
        <v>2012</v>
      </c>
      <c r="F146" s="10">
        <v>0.11</v>
      </c>
      <c r="G146">
        <f>COUNTIF(Transactions[Company],Transactions[[#This Row],[Company]])</f>
        <v>295</v>
      </c>
      <c r="H146">
        <f>Transactions[[#This Row],[Dealer Bonus]]*Transactions[[#This Row],[MSRP]]</f>
        <v>2696.43</v>
      </c>
    </row>
    <row r="147" spans="1:8">
      <c r="A147" s="7">
        <v>41181</v>
      </c>
      <c r="B147" s="8" t="s">
        <v>33</v>
      </c>
      <c r="C147" s="9">
        <v>29424</v>
      </c>
      <c r="D147" s="8" t="s">
        <v>38</v>
      </c>
      <c r="E147" s="8">
        <f>YEAR('Raw Data'!$A147)</f>
        <v>2012</v>
      </c>
      <c r="F147" s="10">
        <v>0.13</v>
      </c>
      <c r="G147">
        <f>COUNTIF(Transactions[Company],Transactions[[#This Row],[Company]])</f>
        <v>305</v>
      </c>
      <c r="H147">
        <f>Transactions[[#This Row],[Dealer Bonus]]*Transactions[[#This Row],[MSRP]]</f>
        <v>3825.1200000000003</v>
      </c>
    </row>
    <row r="148" spans="1:8">
      <c r="A148" s="7">
        <v>41269</v>
      </c>
      <c r="B148" s="8" t="s">
        <v>34</v>
      </c>
      <c r="C148" s="9">
        <v>32369</v>
      </c>
      <c r="D148" s="8" t="s">
        <v>38</v>
      </c>
      <c r="E148" s="8">
        <f>YEAR('Raw Data'!$A148)</f>
        <v>2012</v>
      </c>
      <c r="F148" s="10">
        <v>7.0000000000000007E-2</v>
      </c>
      <c r="G148">
        <f>COUNTIF(Transactions[Company],Transactions[[#This Row],[Company]])</f>
        <v>279</v>
      </c>
      <c r="H148">
        <f>Transactions[[#This Row],[Dealer Bonus]]*Transactions[[#This Row],[MSRP]]</f>
        <v>2265.8300000000004</v>
      </c>
    </row>
    <row r="149" spans="1:8">
      <c r="A149" s="7">
        <v>41126</v>
      </c>
      <c r="B149" s="8" t="s">
        <v>33</v>
      </c>
      <c r="C149" s="9">
        <v>7187</v>
      </c>
      <c r="D149" s="8" t="s">
        <v>35</v>
      </c>
      <c r="E149" s="8">
        <f>YEAR('Raw Data'!$A149)</f>
        <v>2012</v>
      </c>
      <c r="F149" s="10">
        <v>0.08</v>
      </c>
      <c r="G149">
        <f>COUNTIF(Transactions[Company],Transactions[[#This Row],[Company]])</f>
        <v>305</v>
      </c>
      <c r="H149">
        <f>Transactions[[#This Row],[Dealer Bonus]]*Transactions[[#This Row],[MSRP]]</f>
        <v>574.96</v>
      </c>
    </row>
    <row r="150" spans="1:8">
      <c r="A150" s="7">
        <v>41239</v>
      </c>
      <c r="B150" s="8" t="s">
        <v>31</v>
      </c>
      <c r="C150" s="9">
        <v>15635</v>
      </c>
      <c r="D150" s="8" t="s">
        <v>37</v>
      </c>
      <c r="E150" s="8">
        <f>YEAR('Raw Data'!$A150)</f>
        <v>2012</v>
      </c>
      <c r="F150" s="10">
        <v>0.08</v>
      </c>
      <c r="G150">
        <f>COUNTIF(Transactions[Company],Transactions[[#This Row],[Company]])</f>
        <v>272</v>
      </c>
      <c r="H150">
        <f>Transactions[[#This Row],[Dealer Bonus]]*Transactions[[#This Row],[MSRP]]</f>
        <v>1250.8</v>
      </c>
    </row>
    <row r="151" spans="1:8">
      <c r="A151" s="7">
        <v>41231</v>
      </c>
      <c r="B151" s="8" t="s">
        <v>33</v>
      </c>
      <c r="C151" s="9">
        <v>39584</v>
      </c>
      <c r="D151" s="8" t="s">
        <v>38</v>
      </c>
      <c r="E151" s="8">
        <f>YEAR('Raw Data'!$A151)</f>
        <v>2012</v>
      </c>
      <c r="F151" s="10">
        <v>0.04</v>
      </c>
      <c r="G151">
        <f>COUNTIF(Transactions[Company],Transactions[[#This Row],[Company]])</f>
        <v>305</v>
      </c>
      <c r="H151">
        <f>Transactions[[#This Row],[Dealer Bonus]]*Transactions[[#This Row],[MSRP]]</f>
        <v>1583.3600000000001</v>
      </c>
    </row>
    <row r="152" spans="1:8">
      <c r="A152" s="7">
        <v>41195</v>
      </c>
      <c r="B152" s="8" t="s">
        <v>31</v>
      </c>
      <c r="C152" s="9">
        <v>13663</v>
      </c>
      <c r="D152" s="8" t="s">
        <v>37</v>
      </c>
      <c r="E152" s="8">
        <f>YEAR('Raw Data'!$A152)</f>
        <v>2012</v>
      </c>
      <c r="F152" s="10">
        <v>0.03</v>
      </c>
      <c r="G152">
        <f>COUNTIF(Transactions[Company],Transactions[[#This Row],[Company]])</f>
        <v>272</v>
      </c>
      <c r="H152">
        <f>Transactions[[#This Row],[Dealer Bonus]]*Transactions[[#This Row],[MSRP]]</f>
        <v>409.89</v>
      </c>
    </row>
    <row r="153" spans="1:8">
      <c r="A153" s="7">
        <v>41182</v>
      </c>
      <c r="B153" s="8" t="s">
        <v>32</v>
      </c>
      <c r="C153" s="9">
        <v>23460</v>
      </c>
      <c r="D153" s="8" t="s">
        <v>36</v>
      </c>
      <c r="E153" s="8">
        <f>YEAR('Raw Data'!$A153)</f>
        <v>2012</v>
      </c>
      <c r="F153" s="10">
        <v>0.03</v>
      </c>
      <c r="G153">
        <f>COUNTIF(Transactions[Company],Transactions[[#This Row],[Company]])</f>
        <v>295</v>
      </c>
      <c r="H153">
        <f>Transactions[[#This Row],[Dealer Bonus]]*Transactions[[#This Row],[MSRP]]</f>
        <v>703.8</v>
      </c>
    </row>
    <row r="154" spans="1:8">
      <c r="A154" s="7">
        <v>41196</v>
      </c>
      <c r="B154" s="8" t="s">
        <v>31</v>
      </c>
      <c r="C154" s="9">
        <v>5661</v>
      </c>
      <c r="D154" s="8" t="s">
        <v>37</v>
      </c>
      <c r="E154" s="8">
        <f>YEAR('Raw Data'!$A154)</f>
        <v>2012</v>
      </c>
      <c r="F154" s="10">
        <v>0.1</v>
      </c>
      <c r="G154">
        <f>COUNTIF(Transactions[Company],Transactions[[#This Row],[Company]])</f>
        <v>272</v>
      </c>
      <c r="H154">
        <f>Transactions[[#This Row],[Dealer Bonus]]*Transactions[[#This Row],[MSRP]]</f>
        <v>566.1</v>
      </c>
    </row>
    <row r="155" spans="1:8">
      <c r="A155" s="7">
        <v>41246</v>
      </c>
      <c r="B155" s="8" t="s">
        <v>31</v>
      </c>
      <c r="C155" s="9">
        <v>36821</v>
      </c>
      <c r="D155" s="8" t="s">
        <v>35</v>
      </c>
      <c r="E155" s="8">
        <f>YEAR('Raw Data'!$A155)</f>
        <v>2012</v>
      </c>
      <c r="F155" s="10">
        <v>0.05</v>
      </c>
      <c r="G155">
        <f>COUNTIF(Transactions[Company],Transactions[[#This Row],[Company]])</f>
        <v>272</v>
      </c>
      <c r="H155">
        <f>Transactions[[#This Row],[Dealer Bonus]]*Transactions[[#This Row],[MSRP]]</f>
        <v>1841.0500000000002</v>
      </c>
    </row>
    <row r="156" spans="1:8">
      <c r="A156" s="7">
        <v>41267</v>
      </c>
      <c r="B156" s="8" t="s">
        <v>31</v>
      </c>
      <c r="C156" s="9">
        <v>20931</v>
      </c>
      <c r="D156" s="8" t="s">
        <v>38</v>
      </c>
      <c r="E156" s="8">
        <f>YEAR('Raw Data'!$A156)</f>
        <v>2012</v>
      </c>
      <c r="F156" s="10">
        <v>0.13</v>
      </c>
      <c r="G156">
        <f>COUNTIF(Transactions[Company],Transactions[[#This Row],[Company]])</f>
        <v>272</v>
      </c>
      <c r="H156">
        <f>Transactions[[#This Row],[Dealer Bonus]]*Transactions[[#This Row],[MSRP]]</f>
        <v>2721.03</v>
      </c>
    </row>
    <row r="157" spans="1:8">
      <c r="A157" s="7">
        <v>41140</v>
      </c>
      <c r="B157" s="8" t="s">
        <v>31</v>
      </c>
      <c r="C157" s="9">
        <v>24490</v>
      </c>
      <c r="D157" s="8" t="s">
        <v>35</v>
      </c>
      <c r="E157" s="8">
        <f>YEAR('Raw Data'!$A157)</f>
        <v>2012</v>
      </c>
      <c r="F157" s="10">
        <v>0.06</v>
      </c>
      <c r="G157">
        <f>COUNTIF(Transactions[Company],Transactions[[#This Row],[Company]])</f>
        <v>272</v>
      </c>
      <c r="H157">
        <f>Transactions[[#This Row],[Dealer Bonus]]*Transactions[[#This Row],[MSRP]]</f>
        <v>1469.3999999999999</v>
      </c>
    </row>
    <row r="158" spans="1:8">
      <c r="A158" s="7">
        <v>41232</v>
      </c>
      <c r="B158" s="8" t="s">
        <v>32</v>
      </c>
      <c r="C158" s="9">
        <v>6191</v>
      </c>
      <c r="D158" s="8" t="s">
        <v>38</v>
      </c>
      <c r="E158" s="8">
        <f>YEAR('Raw Data'!$A158)</f>
        <v>2012</v>
      </c>
      <c r="F158" s="10">
        <v>0.03</v>
      </c>
      <c r="G158">
        <f>COUNTIF(Transactions[Company],Transactions[[#This Row],[Company]])</f>
        <v>295</v>
      </c>
      <c r="H158">
        <f>Transactions[[#This Row],[Dealer Bonus]]*Transactions[[#This Row],[MSRP]]</f>
        <v>185.73</v>
      </c>
    </row>
    <row r="159" spans="1:8">
      <c r="A159" s="7">
        <v>41213</v>
      </c>
      <c r="B159" s="8" t="s">
        <v>32</v>
      </c>
      <c r="C159" s="9">
        <v>29505</v>
      </c>
      <c r="D159" s="8" t="s">
        <v>37</v>
      </c>
      <c r="E159" s="8">
        <f>YEAR('Raw Data'!$A159)</f>
        <v>2012</v>
      </c>
      <c r="F159" s="10">
        <v>0.03</v>
      </c>
      <c r="G159">
        <f>COUNTIF(Transactions[Company],Transactions[[#This Row],[Company]])</f>
        <v>295</v>
      </c>
      <c r="H159">
        <f>Transactions[[#This Row],[Dealer Bonus]]*Transactions[[#This Row],[MSRP]]</f>
        <v>885.15</v>
      </c>
    </row>
    <row r="160" spans="1:8">
      <c r="A160" s="7">
        <v>41257</v>
      </c>
      <c r="B160" s="8" t="s">
        <v>32</v>
      </c>
      <c r="C160" s="9">
        <v>6494</v>
      </c>
      <c r="D160" s="8" t="s">
        <v>37</v>
      </c>
      <c r="E160" s="8">
        <f>YEAR('Raw Data'!$A160)</f>
        <v>2012</v>
      </c>
      <c r="F160" s="10">
        <v>0.15</v>
      </c>
      <c r="G160">
        <f>COUNTIF(Transactions[Company],Transactions[[#This Row],[Company]])</f>
        <v>295</v>
      </c>
      <c r="H160">
        <f>Transactions[[#This Row],[Dealer Bonus]]*Transactions[[#This Row],[MSRP]]</f>
        <v>974.09999999999991</v>
      </c>
    </row>
    <row r="161" spans="1:8">
      <c r="A161" s="7">
        <v>41222</v>
      </c>
      <c r="B161" s="8" t="s">
        <v>33</v>
      </c>
      <c r="C161" s="9">
        <v>11822</v>
      </c>
      <c r="D161" s="8" t="s">
        <v>37</v>
      </c>
      <c r="E161" s="8">
        <f>YEAR('Raw Data'!$A161)</f>
        <v>2012</v>
      </c>
      <c r="F161" s="10">
        <v>0.04</v>
      </c>
      <c r="G161">
        <f>COUNTIF(Transactions[Company],Transactions[[#This Row],[Company]])</f>
        <v>305</v>
      </c>
      <c r="H161">
        <f>Transactions[[#This Row],[Dealer Bonus]]*Transactions[[#This Row],[MSRP]]</f>
        <v>472.88</v>
      </c>
    </row>
    <row r="162" spans="1:8">
      <c r="A162" s="7">
        <v>41130</v>
      </c>
      <c r="B162" s="8" t="s">
        <v>34</v>
      </c>
      <c r="C162" s="9">
        <v>22969</v>
      </c>
      <c r="D162" s="8" t="s">
        <v>36</v>
      </c>
      <c r="E162" s="8">
        <f>YEAR('Raw Data'!$A162)</f>
        <v>2012</v>
      </c>
      <c r="F162" s="10">
        <v>0.13</v>
      </c>
      <c r="G162">
        <f>COUNTIF(Transactions[Company],Transactions[[#This Row],[Company]])</f>
        <v>279</v>
      </c>
      <c r="H162">
        <f>Transactions[[#This Row],[Dealer Bonus]]*Transactions[[#This Row],[MSRP]]</f>
        <v>2985.9700000000003</v>
      </c>
    </row>
    <row r="163" spans="1:8">
      <c r="A163" s="7">
        <v>41136</v>
      </c>
      <c r="B163" s="8" t="s">
        <v>33</v>
      </c>
      <c r="C163" s="9">
        <v>31853</v>
      </c>
      <c r="D163" s="8" t="s">
        <v>37</v>
      </c>
      <c r="E163" s="8">
        <f>YEAR('Raw Data'!$A163)</f>
        <v>2012</v>
      </c>
      <c r="F163" s="10">
        <v>0.11</v>
      </c>
      <c r="G163">
        <f>COUNTIF(Transactions[Company],Transactions[[#This Row],[Company]])</f>
        <v>305</v>
      </c>
      <c r="H163">
        <f>Transactions[[#This Row],[Dealer Bonus]]*Transactions[[#This Row],[MSRP]]</f>
        <v>3503.83</v>
      </c>
    </row>
    <row r="164" spans="1:8">
      <c r="A164" s="7">
        <v>41150</v>
      </c>
      <c r="B164" s="8" t="s">
        <v>34</v>
      </c>
      <c r="C164" s="9">
        <v>10897</v>
      </c>
      <c r="D164" s="8" t="s">
        <v>38</v>
      </c>
      <c r="E164" s="8">
        <f>YEAR('Raw Data'!$A164)</f>
        <v>2012</v>
      </c>
      <c r="F164" s="10">
        <v>0.06</v>
      </c>
      <c r="G164">
        <f>COUNTIF(Transactions[Company],Transactions[[#This Row],[Company]])</f>
        <v>279</v>
      </c>
      <c r="H164">
        <f>Transactions[[#This Row],[Dealer Bonus]]*Transactions[[#This Row],[MSRP]]</f>
        <v>653.81999999999994</v>
      </c>
    </row>
    <row r="165" spans="1:8">
      <c r="A165" s="7">
        <v>41223</v>
      </c>
      <c r="B165" s="8" t="s">
        <v>31</v>
      </c>
      <c r="C165" s="9">
        <v>30442</v>
      </c>
      <c r="D165" s="8" t="s">
        <v>36</v>
      </c>
      <c r="E165" s="8">
        <f>YEAR('Raw Data'!$A165)</f>
        <v>2012</v>
      </c>
      <c r="F165" s="10">
        <v>0.03</v>
      </c>
      <c r="G165">
        <f>COUNTIF(Transactions[Company],Transactions[[#This Row],[Company]])</f>
        <v>272</v>
      </c>
      <c r="H165">
        <f>Transactions[[#This Row],[Dealer Bonus]]*Transactions[[#This Row],[MSRP]]</f>
        <v>913.26</v>
      </c>
    </row>
    <row r="166" spans="1:8">
      <c r="A166" s="7">
        <v>41268</v>
      </c>
      <c r="B166" s="8" t="s">
        <v>33</v>
      </c>
      <c r="C166" s="9">
        <v>22658</v>
      </c>
      <c r="D166" s="8" t="s">
        <v>37</v>
      </c>
      <c r="E166" s="8">
        <f>YEAR('Raw Data'!$A166)</f>
        <v>2012</v>
      </c>
      <c r="F166" s="10">
        <v>0.06</v>
      </c>
      <c r="G166">
        <f>COUNTIF(Transactions[Company],Transactions[[#This Row],[Company]])</f>
        <v>305</v>
      </c>
      <c r="H166">
        <f>Transactions[[#This Row],[Dealer Bonus]]*Transactions[[#This Row],[MSRP]]</f>
        <v>1359.48</v>
      </c>
    </row>
    <row r="167" spans="1:8">
      <c r="A167" s="7">
        <v>41143</v>
      </c>
      <c r="B167" s="8" t="s">
        <v>32</v>
      </c>
      <c r="C167" s="9">
        <v>26895</v>
      </c>
      <c r="D167" s="8" t="s">
        <v>38</v>
      </c>
      <c r="E167" s="8">
        <f>YEAR('Raw Data'!$A167)</f>
        <v>2012</v>
      </c>
      <c r="F167" s="10">
        <v>0.12</v>
      </c>
      <c r="G167">
        <f>COUNTIF(Transactions[Company],Transactions[[#This Row],[Company]])</f>
        <v>295</v>
      </c>
      <c r="H167">
        <f>Transactions[[#This Row],[Dealer Bonus]]*Transactions[[#This Row],[MSRP]]</f>
        <v>3227.4</v>
      </c>
    </row>
    <row r="168" spans="1:8">
      <c r="A168" s="7">
        <v>41196</v>
      </c>
      <c r="B168" s="8" t="s">
        <v>34</v>
      </c>
      <c r="C168" s="9">
        <v>12775</v>
      </c>
      <c r="D168" s="8" t="s">
        <v>36</v>
      </c>
      <c r="E168" s="8">
        <f>YEAR('Raw Data'!$A168)</f>
        <v>2012</v>
      </c>
      <c r="F168" s="10">
        <v>0.09</v>
      </c>
      <c r="G168">
        <f>COUNTIF(Transactions[Company],Transactions[[#This Row],[Company]])</f>
        <v>279</v>
      </c>
      <c r="H168">
        <f>Transactions[[#This Row],[Dealer Bonus]]*Transactions[[#This Row],[MSRP]]</f>
        <v>1149.75</v>
      </c>
    </row>
    <row r="169" spans="1:8">
      <c r="A169" s="7">
        <v>41256</v>
      </c>
      <c r="B169" s="8" t="s">
        <v>34</v>
      </c>
      <c r="C169" s="9">
        <v>31848</v>
      </c>
      <c r="D169" s="8" t="s">
        <v>35</v>
      </c>
      <c r="E169" s="8">
        <f>YEAR('Raw Data'!$A169)</f>
        <v>2012</v>
      </c>
      <c r="F169" s="10">
        <v>0.12</v>
      </c>
      <c r="G169">
        <f>COUNTIF(Transactions[Company],Transactions[[#This Row],[Company]])</f>
        <v>279</v>
      </c>
      <c r="H169">
        <f>Transactions[[#This Row],[Dealer Bonus]]*Transactions[[#This Row],[MSRP]]</f>
        <v>3821.7599999999998</v>
      </c>
    </row>
    <row r="170" spans="1:8">
      <c r="A170" s="7">
        <v>41161</v>
      </c>
      <c r="B170" s="8" t="s">
        <v>32</v>
      </c>
      <c r="C170" s="9">
        <v>38428</v>
      </c>
      <c r="D170" s="8" t="s">
        <v>37</v>
      </c>
      <c r="E170" s="8">
        <f>YEAR('Raw Data'!$A170)</f>
        <v>2012</v>
      </c>
      <c r="F170" s="10">
        <v>0.05</v>
      </c>
      <c r="G170">
        <f>COUNTIF(Transactions[Company],Transactions[[#This Row],[Company]])</f>
        <v>295</v>
      </c>
      <c r="H170">
        <f>Transactions[[#This Row],[Dealer Bonus]]*Transactions[[#This Row],[MSRP]]</f>
        <v>1921.4</v>
      </c>
    </row>
    <row r="171" spans="1:8">
      <c r="A171" s="7">
        <v>41123</v>
      </c>
      <c r="B171" s="8" t="s">
        <v>31</v>
      </c>
      <c r="C171" s="9">
        <v>32952</v>
      </c>
      <c r="D171" s="8" t="s">
        <v>37</v>
      </c>
      <c r="E171" s="8">
        <f>YEAR('Raw Data'!$A171)</f>
        <v>2012</v>
      </c>
      <c r="F171" s="10">
        <v>0.14000000000000001</v>
      </c>
      <c r="G171">
        <f>COUNTIF(Transactions[Company],Transactions[[#This Row],[Company]])</f>
        <v>272</v>
      </c>
      <c r="H171">
        <f>Transactions[[#This Row],[Dealer Bonus]]*Transactions[[#This Row],[MSRP]]</f>
        <v>4613.2800000000007</v>
      </c>
    </row>
    <row r="172" spans="1:8">
      <c r="A172" s="7">
        <v>41200</v>
      </c>
      <c r="B172" s="8" t="s">
        <v>32</v>
      </c>
      <c r="C172" s="9">
        <v>7146</v>
      </c>
      <c r="D172" s="8" t="s">
        <v>36</v>
      </c>
      <c r="E172" s="8">
        <f>YEAR('Raw Data'!$A172)</f>
        <v>2012</v>
      </c>
      <c r="F172" s="10">
        <v>0.12</v>
      </c>
      <c r="G172">
        <f>COUNTIF(Transactions[Company],Transactions[[#This Row],[Company]])</f>
        <v>295</v>
      </c>
      <c r="H172">
        <f>Transactions[[#This Row],[Dealer Bonus]]*Transactions[[#This Row],[MSRP]]</f>
        <v>857.52</v>
      </c>
    </row>
    <row r="173" spans="1:8">
      <c r="A173" s="7">
        <v>41220</v>
      </c>
      <c r="B173" s="8" t="s">
        <v>31</v>
      </c>
      <c r="C173" s="9">
        <v>12601</v>
      </c>
      <c r="D173" s="8" t="s">
        <v>38</v>
      </c>
      <c r="E173" s="8">
        <f>YEAR('Raw Data'!$A173)</f>
        <v>2012</v>
      </c>
      <c r="F173" s="10">
        <v>0.09</v>
      </c>
      <c r="G173">
        <f>COUNTIF(Transactions[Company],Transactions[[#This Row],[Company]])</f>
        <v>272</v>
      </c>
      <c r="H173">
        <f>Transactions[[#This Row],[Dealer Bonus]]*Transactions[[#This Row],[MSRP]]</f>
        <v>1134.0899999999999</v>
      </c>
    </row>
    <row r="174" spans="1:8">
      <c r="A174" s="7">
        <v>41199</v>
      </c>
      <c r="B174" s="8" t="s">
        <v>32</v>
      </c>
      <c r="C174" s="9">
        <v>19646</v>
      </c>
      <c r="D174" s="8" t="s">
        <v>35</v>
      </c>
      <c r="E174" s="8">
        <f>YEAR('Raw Data'!$A174)</f>
        <v>2012</v>
      </c>
      <c r="F174" s="10">
        <v>0.09</v>
      </c>
      <c r="G174">
        <f>COUNTIF(Transactions[Company],Transactions[[#This Row],[Company]])</f>
        <v>295</v>
      </c>
      <c r="H174">
        <f>Transactions[[#This Row],[Dealer Bonus]]*Transactions[[#This Row],[MSRP]]</f>
        <v>1768.1399999999999</v>
      </c>
    </row>
    <row r="175" spans="1:8">
      <c r="A175" s="7">
        <v>41206</v>
      </c>
      <c r="B175" s="8" t="s">
        <v>33</v>
      </c>
      <c r="C175" s="9">
        <v>26648</v>
      </c>
      <c r="D175" s="8" t="s">
        <v>35</v>
      </c>
      <c r="E175" s="8">
        <f>YEAR('Raw Data'!$A175)</f>
        <v>2012</v>
      </c>
      <c r="F175" s="10">
        <v>0.14000000000000001</v>
      </c>
      <c r="G175">
        <f>COUNTIF(Transactions[Company],Transactions[[#This Row],[Company]])</f>
        <v>305</v>
      </c>
      <c r="H175">
        <f>Transactions[[#This Row],[Dealer Bonus]]*Transactions[[#This Row],[MSRP]]</f>
        <v>3730.7200000000003</v>
      </c>
    </row>
    <row r="176" spans="1:8">
      <c r="A176" s="7">
        <v>41159</v>
      </c>
      <c r="B176" s="8" t="s">
        <v>32</v>
      </c>
      <c r="C176" s="9">
        <v>35373</v>
      </c>
      <c r="D176" s="8" t="s">
        <v>36</v>
      </c>
      <c r="E176" s="8">
        <f>YEAR('Raw Data'!$A176)</f>
        <v>2012</v>
      </c>
      <c r="F176" s="10">
        <v>0.13</v>
      </c>
      <c r="G176">
        <f>COUNTIF(Transactions[Company],Transactions[[#This Row],[Company]])</f>
        <v>295</v>
      </c>
      <c r="H176">
        <f>Transactions[[#This Row],[Dealer Bonus]]*Transactions[[#This Row],[MSRP]]</f>
        <v>4598.49</v>
      </c>
    </row>
    <row r="177" spans="1:8">
      <c r="A177" s="7">
        <v>41196</v>
      </c>
      <c r="B177" s="8" t="s">
        <v>34</v>
      </c>
      <c r="C177" s="9">
        <v>23797</v>
      </c>
      <c r="D177" s="8" t="s">
        <v>36</v>
      </c>
      <c r="E177" s="8">
        <f>YEAR('Raw Data'!$A177)</f>
        <v>2012</v>
      </c>
      <c r="F177" s="10">
        <v>0.08</v>
      </c>
      <c r="G177">
        <f>COUNTIF(Transactions[Company],Transactions[[#This Row],[Company]])</f>
        <v>279</v>
      </c>
      <c r="H177">
        <f>Transactions[[#This Row],[Dealer Bonus]]*Transactions[[#This Row],[MSRP]]</f>
        <v>1903.76</v>
      </c>
    </row>
    <row r="178" spans="1:8">
      <c r="A178" s="7">
        <v>41269</v>
      </c>
      <c r="B178" s="8" t="s">
        <v>32</v>
      </c>
      <c r="C178" s="9">
        <v>19109</v>
      </c>
      <c r="D178" s="8" t="s">
        <v>35</v>
      </c>
      <c r="E178" s="8">
        <f>YEAR('Raw Data'!$A178)</f>
        <v>2012</v>
      </c>
      <c r="F178" s="10">
        <v>7.0000000000000007E-2</v>
      </c>
      <c r="G178">
        <f>COUNTIF(Transactions[Company],Transactions[[#This Row],[Company]])</f>
        <v>295</v>
      </c>
      <c r="H178">
        <f>Transactions[[#This Row],[Dealer Bonus]]*Transactions[[#This Row],[MSRP]]</f>
        <v>1337.63</v>
      </c>
    </row>
    <row r="179" spans="1:8">
      <c r="A179" s="7">
        <v>41199</v>
      </c>
      <c r="B179" s="8" t="s">
        <v>32</v>
      </c>
      <c r="C179" s="9">
        <v>8345</v>
      </c>
      <c r="D179" s="8" t="s">
        <v>35</v>
      </c>
      <c r="E179" s="8">
        <f>YEAR('Raw Data'!$A179)</f>
        <v>2012</v>
      </c>
      <c r="F179" s="10">
        <v>0.11</v>
      </c>
      <c r="G179">
        <f>COUNTIF(Transactions[Company],Transactions[[#This Row],[Company]])</f>
        <v>295</v>
      </c>
      <c r="H179">
        <f>Transactions[[#This Row],[Dealer Bonus]]*Transactions[[#This Row],[MSRP]]</f>
        <v>917.95</v>
      </c>
    </row>
    <row r="180" spans="1:8">
      <c r="A180" s="7">
        <v>41138</v>
      </c>
      <c r="B180" s="8" t="s">
        <v>33</v>
      </c>
      <c r="C180" s="9">
        <v>15434</v>
      </c>
      <c r="D180" s="8" t="s">
        <v>37</v>
      </c>
      <c r="E180" s="8">
        <f>YEAR('Raw Data'!$A180)</f>
        <v>2012</v>
      </c>
      <c r="F180" s="10">
        <v>0.13</v>
      </c>
      <c r="G180">
        <f>COUNTIF(Transactions[Company],Transactions[[#This Row],[Company]])</f>
        <v>305</v>
      </c>
      <c r="H180">
        <f>Transactions[[#This Row],[Dealer Bonus]]*Transactions[[#This Row],[MSRP]]</f>
        <v>2006.42</v>
      </c>
    </row>
    <row r="181" spans="1:8">
      <c r="A181" s="7">
        <v>41178</v>
      </c>
      <c r="B181" s="8" t="s">
        <v>32</v>
      </c>
      <c r="C181" s="9">
        <v>39023</v>
      </c>
      <c r="D181" s="8" t="s">
        <v>35</v>
      </c>
      <c r="E181" s="8">
        <f>YEAR('Raw Data'!$A181)</f>
        <v>2012</v>
      </c>
      <c r="F181" s="10">
        <v>0.06</v>
      </c>
      <c r="G181">
        <f>COUNTIF(Transactions[Company],Transactions[[#This Row],[Company]])</f>
        <v>295</v>
      </c>
      <c r="H181">
        <f>Transactions[[#This Row],[Dealer Bonus]]*Transactions[[#This Row],[MSRP]]</f>
        <v>2341.38</v>
      </c>
    </row>
    <row r="182" spans="1:8">
      <c r="A182" s="7">
        <v>41192</v>
      </c>
      <c r="B182" s="8" t="s">
        <v>32</v>
      </c>
      <c r="C182" s="9">
        <v>30930</v>
      </c>
      <c r="D182" s="8" t="s">
        <v>37</v>
      </c>
      <c r="E182" s="8">
        <f>YEAR('Raw Data'!$A182)</f>
        <v>2012</v>
      </c>
      <c r="F182" s="10">
        <v>0.12</v>
      </c>
      <c r="G182">
        <f>COUNTIF(Transactions[Company],Transactions[[#This Row],[Company]])</f>
        <v>295</v>
      </c>
      <c r="H182">
        <f>Transactions[[#This Row],[Dealer Bonus]]*Transactions[[#This Row],[MSRP]]</f>
        <v>3711.6</v>
      </c>
    </row>
    <row r="183" spans="1:8">
      <c r="A183" s="7">
        <v>41142</v>
      </c>
      <c r="B183" s="8" t="s">
        <v>31</v>
      </c>
      <c r="C183" s="9">
        <v>37538</v>
      </c>
      <c r="D183" s="8" t="s">
        <v>35</v>
      </c>
      <c r="E183" s="8">
        <f>YEAR('Raw Data'!$A183)</f>
        <v>2012</v>
      </c>
      <c r="F183" s="10">
        <v>0.05</v>
      </c>
      <c r="G183">
        <f>COUNTIF(Transactions[Company],Transactions[[#This Row],[Company]])</f>
        <v>272</v>
      </c>
      <c r="H183">
        <f>Transactions[[#This Row],[Dealer Bonus]]*Transactions[[#This Row],[MSRP]]</f>
        <v>1876.9</v>
      </c>
    </row>
    <row r="184" spans="1:8">
      <c r="A184" s="7">
        <v>41189</v>
      </c>
      <c r="B184" s="8" t="s">
        <v>31</v>
      </c>
      <c r="C184" s="9">
        <v>33642</v>
      </c>
      <c r="D184" s="8" t="s">
        <v>36</v>
      </c>
      <c r="E184" s="8">
        <f>YEAR('Raw Data'!$A184)</f>
        <v>2012</v>
      </c>
      <c r="F184" s="10">
        <v>0.13</v>
      </c>
      <c r="G184">
        <f>COUNTIF(Transactions[Company],Transactions[[#This Row],[Company]])</f>
        <v>272</v>
      </c>
      <c r="H184">
        <f>Transactions[[#This Row],[Dealer Bonus]]*Transactions[[#This Row],[MSRP]]</f>
        <v>4373.46</v>
      </c>
    </row>
    <row r="185" spans="1:8">
      <c r="A185" s="7">
        <v>41236</v>
      </c>
      <c r="B185" s="8" t="s">
        <v>33</v>
      </c>
      <c r="C185" s="9">
        <v>9380</v>
      </c>
      <c r="D185" s="8" t="s">
        <v>38</v>
      </c>
      <c r="E185" s="8">
        <f>YEAR('Raw Data'!$A185)</f>
        <v>2012</v>
      </c>
      <c r="F185" s="10">
        <v>0.03</v>
      </c>
      <c r="G185">
        <f>COUNTIF(Transactions[Company],Transactions[[#This Row],[Company]])</f>
        <v>305</v>
      </c>
      <c r="H185">
        <f>Transactions[[#This Row],[Dealer Bonus]]*Transactions[[#This Row],[MSRP]]</f>
        <v>281.39999999999998</v>
      </c>
    </row>
    <row r="186" spans="1:8">
      <c r="A186" s="7">
        <v>41133</v>
      </c>
      <c r="B186" s="8" t="s">
        <v>32</v>
      </c>
      <c r="C186" s="9">
        <v>11540</v>
      </c>
      <c r="D186" s="8" t="s">
        <v>38</v>
      </c>
      <c r="E186" s="8">
        <f>YEAR('Raw Data'!$A186)</f>
        <v>2012</v>
      </c>
      <c r="F186" s="10">
        <v>0.15</v>
      </c>
      <c r="G186">
        <f>COUNTIF(Transactions[Company],Transactions[[#This Row],[Company]])</f>
        <v>295</v>
      </c>
      <c r="H186">
        <f>Transactions[[#This Row],[Dealer Bonus]]*Transactions[[#This Row],[MSRP]]</f>
        <v>1731</v>
      </c>
    </row>
    <row r="187" spans="1:8">
      <c r="A187" s="7">
        <v>41272</v>
      </c>
      <c r="B187" s="8" t="s">
        <v>33</v>
      </c>
      <c r="C187" s="9">
        <v>22214</v>
      </c>
      <c r="D187" s="8" t="s">
        <v>37</v>
      </c>
      <c r="E187" s="8">
        <f>YEAR('Raw Data'!$A187)</f>
        <v>2012</v>
      </c>
      <c r="F187" s="10">
        <v>0.03</v>
      </c>
      <c r="G187">
        <f>COUNTIF(Transactions[Company],Transactions[[#This Row],[Company]])</f>
        <v>305</v>
      </c>
      <c r="H187">
        <f>Transactions[[#This Row],[Dealer Bonus]]*Transactions[[#This Row],[MSRP]]</f>
        <v>666.42</v>
      </c>
    </row>
    <row r="188" spans="1:8">
      <c r="A188" s="7">
        <v>41163</v>
      </c>
      <c r="B188" s="8" t="s">
        <v>33</v>
      </c>
      <c r="C188" s="9">
        <v>20505</v>
      </c>
      <c r="D188" s="8" t="s">
        <v>36</v>
      </c>
      <c r="E188" s="8">
        <f>YEAR('Raw Data'!$A188)</f>
        <v>2012</v>
      </c>
      <c r="F188" s="10">
        <v>7.0000000000000007E-2</v>
      </c>
      <c r="G188">
        <f>COUNTIF(Transactions[Company],Transactions[[#This Row],[Company]])</f>
        <v>305</v>
      </c>
      <c r="H188">
        <f>Transactions[[#This Row],[Dealer Bonus]]*Transactions[[#This Row],[MSRP]]</f>
        <v>1435.3500000000001</v>
      </c>
    </row>
    <row r="189" spans="1:8">
      <c r="A189" s="7">
        <v>41218</v>
      </c>
      <c r="B189" s="8" t="s">
        <v>34</v>
      </c>
      <c r="C189" s="9">
        <v>28858</v>
      </c>
      <c r="D189" s="8" t="s">
        <v>35</v>
      </c>
      <c r="E189" s="8">
        <f>YEAR('Raw Data'!$A189)</f>
        <v>2012</v>
      </c>
      <c r="F189" s="10">
        <v>0.08</v>
      </c>
      <c r="G189">
        <f>COUNTIF(Transactions[Company],Transactions[[#This Row],[Company]])</f>
        <v>279</v>
      </c>
      <c r="H189">
        <f>Transactions[[#This Row],[Dealer Bonus]]*Transactions[[#This Row],[MSRP]]</f>
        <v>2308.64</v>
      </c>
    </row>
    <row r="190" spans="1:8">
      <c r="A190" s="7">
        <v>41260</v>
      </c>
      <c r="B190" s="8" t="s">
        <v>31</v>
      </c>
      <c r="C190" s="9">
        <v>5239</v>
      </c>
      <c r="D190" s="8" t="s">
        <v>38</v>
      </c>
      <c r="E190" s="8">
        <f>YEAR('Raw Data'!$A190)</f>
        <v>2012</v>
      </c>
      <c r="F190" s="10">
        <v>7.0000000000000007E-2</v>
      </c>
      <c r="G190">
        <f>COUNTIF(Transactions[Company],Transactions[[#This Row],[Company]])</f>
        <v>272</v>
      </c>
      <c r="H190">
        <f>Transactions[[#This Row],[Dealer Bonus]]*Transactions[[#This Row],[MSRP]]</f>
        <v>366.73</v>
      </c>
    </row>
    <row r="191" spans="1:8">
      <c r="A191" s="7">
        <v>41270</v>
      </c>
      <c r="B191" s="8" t="s">
        <v>33</v>
      </c>
      <c r="C191" s="9">
        <v>20072</v>
      </c>
      <c r="D191" s="8" t="s">
        <v>38</v>
      </c>
      <c r="E191" s="8">
        <f>YEAR('Raw Data'!$A191)</f>
        <v>2012</v>
      </c>
      <c r="F191" s="10">
        <v>0.03</v>
      </c>
      <c r="G191">
        <f>COUNTIF(Transactions[Company],Transactions[[#This Row],[Company]])</f>
        <v>305</v>
      </c>
      <c r="H191">
        <f>Transactions[[#This Row],[Dealer Bonus]]*Transactions[[#This Row],[MSRP]]</f>
        <v>602.16</v>
      </c>
    </row>
    <row r="192" spans="1:8">
      <c r="A192" s="7">
        <v>41169</v>
      </c>
      <c r="B192" s="8" t="s">
        <v>32</v>
      </c>
      <c r="C192" s="9">
        <v>9911</v>
      </c>
      <c r="D192" s="8" t="s">
        <v>35</v>
      </c>
      <c r="E192" s="8">
        <f>YEAR('Raw Data'!$A192)</f>
        <v>2012</v>
      </c>
      <c r="F192" s="10">
        <v>0.03</v>
      </c>
      <c r="G192">
        <f>COUNTIF(Transactions[Company],Transactions[[#This Row],[Company]])</f>
        <v>295</v>
      </c>
      <c r="H192">
        <f>Transactions[[#This Row],[Dealer Bonus]]*Transactions[[#This Row],[MSRP]]</f>
        <v>297.33</v>
      </c>
    </row>
    <row r="193" spans="1:8">
      <c r="A193" s="7">
        <v>41260</v>
      </c>
      <c r="B193" s="8" t="s">
        <v>32</v>
      </c>
      <c r="C193" s="9">
        <v>37012</v>
      </c>
      <c r="D193" s="8" t="s">
        <v>37</v>
      </c>
      <c r="E193" s="8">
        <f>YEAR('Raw Data'!$A193)</f>
        <v>2012</v>
      </c>
      <c r="F193" s="10">
        <v>0.03</v>
      </c>
      <c r="G193">
        <f>COUNTIF(Transactions[Company],Transactions[[#This Row],[Company]])</f>
        <v>295</v>
      </c>
      <c r="H193">
        <f>Transactions[[#This Row],[Dealer Bonus]]*Transactions[[#This Row],[MSRP]]</f>
        <v>1110.3599999999999</v>
      </c>
    </row>
    <row r="194" spans="1:8">
      <c r="A194" s="7">
        <v>41176</v>
      </c>
      <c r="B194" s="8" t="s">
        <v>32</v>
      </c>
      <c r="C194" s="9">
        <v>32685</v>
      </c>
      <c r="D194" s="8" t="s">
        <v>37</v>
      </c>
      <c r="E194" s="8">
        <f>YEAR('Raw Data'!$A194)</f>
        <v>2012</v>
      </c>
      <c r="F194" s="10">
        <v>0.14000000000000001</v>
      </c>
      <c r="G194">
        <f>COUNTIF(Transactions[Company],Transactions[[#This Row],[Company]])</f>
        <v>295</v>
      </c>
      <c r="H194">
        <f>Transactions[[#This Row],[Dealer Bonus]]*Transactions[[#This Row],[MSRP]]</f>
        <v>4575.9000000000005</v>
      </c>
    </row>
    <row r="195" spans="1:8">
      <c r="A195" s="7">
        <v>41173</v>
      </c>
      <c r="B195" s="8" t="s">
        <v>33</v>
      </c>
      <c r="C195" s="9">
        <v>22514</v>
      </c>
      <c r="D195" s="8" t="s">
        <v>36</v>
      </c>
      <c r="E195" s="8">
        <f>YEAR('Raw Data'!$A195)</f>
        <v>2012</v>
      </c>
      <c r="F195" s="10">
        <v>0.03</v>
      </c>
      <c r="G195">
        <f>COUNTIF(Transactions[Company],Transactions[[#This Row],[Company]])</f>
        <v>305</v>
      </c>
      <c r="H195">
        <f>Transactions[[#This Row],[Dealer Bonus]]*Transactions[[#This Row],[MSRP]]</f>
        <v>675.42</v>
      </c>
    </row>
    <row r="196" spans="1:8">
      <c r="A196" s="7">
        <v>41152</v>
      </c>
      <c r="B196" s="8" t="s">
        <v>31</v>
      </c>
      <c r="C196" s="9">
        <v>5835</v>
      </c>
      <c r="D196" s="8" t="s">
        <v>36</v>
      </c>
      <c r="E196" s="8">
        <f>YEAR('Raw Data'!$A196)</f>
        <v>2012</v>
      </c>
      <c r="F196" s="10">
        <v>0.15</v>
      </c>
      <c r="G196">
        <f>COUNTIF(Transactions[Company],Transactions[[#This Row],[Company]])</f>
        <v>272</v>
      </c>
      <c r="H196">
        <f>Transactions[[#This Row],[Dealer Bonus]]*Transactions[[#This Row],[MSRP]]</f>
        <v>875.25</v>
      </c>
    </row>
    <row r="197" spans="1:8">
      <c r="A197" s="7">
        <v>41155</v>
      </c>
      <c r="B197" s="8" t="s">
        <v>32</v>
      </c>
      <c r="C197" s="9">
        <v>39298</v>
      </c>
      <c r="D197" s="8" t="s">
        <v>38</v>
      </c>
      <c r="E197" s="8">
        <f>YEAR('Raw Data'!$A197)</f>
        <v>2012</v>
      </c>
      <c r="F197" s="10">
        <v>0.15</v>
      </c>
      <c r="G197">
        <f>COUNTIF(Transactions[Company],Transactions[[#This Row],[Company]])</f>
        <v>295</v>
      </c>
      <c r="H197">
        <f>Transactions[[#This Row],[Dealer Bonus]]*Transactions[[#This Row],[MSRP]]</f>
        <v>5894.7</v>
      </c>
    </row>
    <row r="198" spans="1:8">
      <c r="A198" s="7">
        <v>41262</v>
      </c>
      <c r="B198" s="8" t="s">
        <v>31</v>
      </c>
      <c r="C198" s="9">
        <v>39435</v>
      </c>
      <c r="D198" s="8" t="s">
        <v>38</v>
      </c>
      <c r="E198" s="8">
        <f>YEAR('Raw Data'!$A198)</f>
        <v>2012</v>
      </c>
      <c r="F198" s="10">
        <v>0.05</v>
      </c>
      <c r="G198">
        <f>COUNTIF(Transactions[Company],Transactions[[#This Row],[Company]])</f>
        <v>272</v>
      </c>
      <c r="H198">
        <f>Transactions[[#This Row],[Dealer Bonus]]*Transactions[[#This Row],[MSRP]]</f>
        <v>1971.75</v>
      </c>
    </row>
    <row r="199" spans="1:8">
      <c r="A199" s="7">
        <v>41172</v>
      </c>
      <c r="B199" s="8" t="s">
        <v>31</v>
      </c>
      <c r="C199" s="9">
        <v>27664</v>
      </c>
      <c r="D199" s="8" t="s">
        <v>36</v>
      </c>
      <c r="E199" s="8">
        <f>YEAR('Raw Data'!$A199)</f>
        <v>2012</v>
      </c>
      <c r="F199" s="10">
        <v>0.1</v>
      </c>
      <c r="G199">
        <f>COUNTIF(Transactions[Company],Transactions[[#This Row],[Company]])</f>
        <v>272</v>
      </c>
      <c r="H199">
        <f>Transactions[[#This Row],[Dealer Bonus]]*Transactions[[#This Row],[MSRP]]</f>
        <v>2766.4</v>
      </c>
    </row>
    <row r="200" spans="1:8">
      <c r="A200" s="7">
        <v>41205</v>
      </c>
      <c r="B200" s="8" t="s">
        <v>32</v>
      </c>
      <c r="C200" s="9">
        <v>17007</v>
      </c>
      <c r="D200" s="8" t="s">
        <v>37</v>
      </c>
      <c r="E200" s="8">
        <f>YEAR('Raw Data'!$A200)</f>
        <v>2012</v>
      </c>
      <c r="F200" s="10">
        <v>0.04</v>
      </c>
      <c r="G200">
        <f>COUNTIF(Transactions[Company],Transactions[[#This Row],[Company]])</f>
        <v>295</v>
      </c>
      <c r="H200">
        <f>Transactions[[#This Row],[Dealer Bonus]]*Transactions[[#This Row],[MSRP]]</f>
        <v>680.28</v>
      </c>
    </row>
    <row r="201" spans="1:8">
      <c r="A201" s="7">
        <v>41191</v>
      </c>
      <c r="B201" s="8" t="s">
        <v>31</v>
      </c>
      <c r="C201" s="9">
        <v>8427</v>
      </c>
      <c r="D201" s="8" t="s">
        <v>35</v>
      </c>
      <c r="E201" s="8">
        <f>YEAR('Raw Data'!$A201)</f>
        <v>2012</v>
      </c>
      <c r="F201" s="10">
        <v>0.06</v>
      </c>
      <c r="G201">
        <f>COUNTIF(Transactions[Company],Transactions[[#This Row],[Company]])</f>
        <v>272</v>
      </c>
      <c r="H201">
        <f>Transactions[[#This Row],[Dealer Bonus]]*Transactions[[#This Row],[MSRP]]</f>
        <v>505.62</v>
      </c>
    </row>
    <row r="202" spans="1:8">
      <c r="A202" s="7">
        <v>41213</v>
      </c>
      <c r="B202" s="8" t="s">
        <v>32</v>
      </c>
      <c r="C202" s="9">
        <v>35519</v>
      </c>
      <c r="D202" s="8" t="s">
        <v>37</v>
      </c>
      <c r="E202" s="8">
        <f>YEAR('Raw Data'!$A202)</f>
        <v>2012</v>
      </c>
      <c r="F202" s="10">
        <v>0.13</v>
      </c>
      <c r="G202">
        <f>COUNTIF(Transactions[Company],Transactions[[#This Row],[Company]])</f>
        <v>295</v>
      </c>
      <c r="H202">
        <f>Transactions[[#This Row],[Dealer Bonus]]*Transactions[[#This Row],[MSRP]]</f>
        <v>4617.47</v>
      </c>
    </row>
    <row r="203" spans="1:8">
      <c r="A203" s="7">
        <v>41212</v>
      </c>
      <c r="B203" s="8" t="s">
        <v>33</v>
      </c>
      <c r="C203" s="9">
        <v>26628</v>
      </c>
      <c r="D203" s="8" t="s">
        <v>38</v>
      </c>
      <c r="E203" s="8">
        <f>YEAR('Raw Data'!$A203)</f>
        <v>2012</v>
      </c>
      <c r="F203" s="10">
        <v>0.09</v>
      </c>
      <c r="G203">
        <f>COUNTIF(Transactions[Company],Transactions[[#This Row],[Company]])</f>
        <v>305</v>
      </c>
      <c r="H203">
        <f>Transactions[[#This Row],[Dealer Bonus]]*Transactions[[#This Row],[MSRP]]</f>
        <v>2396.52</v>
      </c>
    </row>
    <row r="204" spans="1:8">
      <c r="A204" s="7">
        <v>41266</v>
      </c>
      <c r="B204" s="8" t="s">
        <v>31</v>
      </c>
      <c r="C204" s="9">
        <v>11462</v>
      </c>
      <c r="D204" s="8" t="s">
        <v>35</v>
      </c>
      <c r="E204" s="8">
        <f>YEAR('Raw Data'!$A204)</f>
        <v>2012</v>
      </c>
      <c r="F204" s="10">
        <v>0.09</v>
      </c>
      <c r="G204">
        <f>COUNTIF(Transactions[Company],Transactions[[#This Row],[Company]])</f>
        <v>272</v>
      </c>
      <c r="H204">
        <f>Transactions[[#This Row],[Dealer Bonus]]*Transactions[[#This Row],[MSRP]]</f>
        <v>1031.58</v>
      </c>
    </row>
    <row r="205" spans="1:8">
      <c r="A205" s="7">
        <v>41189</v>
      </c>
      <c r="B205" s="8" t="s">
        <v>32</v>
      </c>
      <c r="C205" s="9">
        <v>11307</v>
      </c>
      <c r="D205" s="8" t="s">
        <v>37</v>
      </c>
      <c r="E205" s="8">
        <f>YEAR('Raw Data'!$A205)</f>
        <v>2012</v>
      </c>
      <c r="F205" s="10">
        <v>0.14000000000000001</v>
      </c>
      <c r="G205">
        <f>COUNTIF(Transactions[Company],Transactions[[#This Row],[Company]])</f>
        <v>295</v>
      </c>
      <c r="H205">
        <f>Transactions[[#This Row],[Dealer Bonus]]*Transactions[[#This Row],[MSRP]]</f>
        <v>1582.9800000000002</v>
      </c>
    </row>
    <row r="206" spans="1:8">
      <c r="A206" s="7">
        <v>41245</v>
      </c>
      <c r="B206" s="8" t="s">
        <v>31</v>
      </c>
      <c r="C206" s="9">
        <v>39468</v>
      </c>
      <c r="D206" s="8" t="s">
        <v>35</v>
      </c>
      <c r="E206" s="8">
        <f>YEAR('Raw Data'!$A206)</f>
        <v>2012</v>
      </c>
      <c r="F206" s="10">
        <v>0.03</v>
      </c>
      <c r="G206">
        <f>COUNTIF(Transactions[Company],Transactions[[#This Row],[Company]])</f>
        <v>272</v>
      </c>
      <c r="H206">
        <f>Transactions[[#This Row],[Dealer Bonus]]*Transactions[[#This Row],[MSRP]]</f>
        <v>1184.04</v>
      </c>
    </row>
    <row r="207" spans="1:8">
      <c r="A207" s="7">
        <v>41210</v>
      </c>
      <c r="B207" s="8" t="s">
        <v>33</v>
      </c>
      <c r="C207" s="9">
        <v>17332</v>
      </c>
      <c r="D207" s="8" t="s">
        <v>36</v>
      </c>
      <c r="E207" s="8">
        <f>YEAR('Raw Data'!$A207)</f>
        <v>2012</v>
      </c>
      <c r="F207" s="10">
        <v>0.14000000000000001</v>
      </c>
      <c r="G207">
        <f>COUNTIF(Transactions[Company],Transactions[[#This Row],[Company]])</f>
        <v>305</v>
      </c>
      <c r="H207">
        <f>Transactions[[#This Row],[Dealer Bonus]]*Transactions[[#This Row],[MSRP]]</f>
        <v>2426.48</v>
      </c>
    </row>
    <row r="208" spans="1:8">
      <c r="A208" s="7">
        <v>41162</v>
      </c>
      <c r="B208" s="8" t="s">
        <v>33</v>
      </c>
      <c r="C208" s="9">
        <v>20518</v>
      </c>
      <c r="D208" s="8" t="s">
        <v>37</v>
      </c>
      <c r="E208" s="8">
        <f>YEAR('Raw Data'!$A208)</f>
        <v>2012</v>
      </c>
      <c r="F208" s="10">
        <v>0.06</v>
      </c>
      <c r="G208">
        <f>COUNTIF(Transactions[Company],Transactions[[#This Row],[Company]])</f>
        <v>305</v>
      </c>
      <c r="H208">
        <f>Transactions[[#This Row],[Dealer Bonus]]*Transactions[[#This Row],[MSRP]]</f>
        <v>1231.08</v>
      </c>
    </row>
    <row r="209" spans="1:8">
      <c r="A209" s="7">
        <v>41270</v>
      </c>
      <c r="B209" s="8" t="s">
        <v>31</v>
      </c>
      <c r="C209" s="9">
        <v>12255</v>
      </c>
      <c r="D209" s="8" t="s">
        <v>38</v>
      </c>
      <c r="E209" s="8">
        <f>YEAR('Raw Data'!$A209)</f>
        <v>2012</v>
      </c>
      <c r="F209" s="10">
        <v>7.0000000000000007E-2</v>
      </c>
      <c r="G209">
        <f>COUNTIF(Transactions[Company],Transactions[[#This Row],[Company]])</f>
        <v>272</v>
      </c>
      <c r="H209">
        <f>Transactions[[#This Row],[Dealer Bonus]]*Transactions[[#This Row],[MSRP]]</f>
        <v>857.85000000000014</v>
      </c>
    </row>
    <row r="210" spans="1:8">
      <c r="A210" s="7">
        <v>41196</v>
      </c>
      <c r="B210" s="8" t="s">
        <v>31</v>
      </c>
      <c r="C210" s="9">
        <v>21768</v>
      </c>
      <c r="D210" s="8" t="s">
        <v>38</v>
      </c>
      <c r="E210" s="8">
        <f>YEAR('Raw Data'!$A210)</f>
        <v>2012</v>
      </c>
      <c r="F210" s="10">
        <v>0.12</v>
      </c>
      <c r="G210">
        <f>COUNTIF(Transactions[Company],Transactions[[#This Row],[Company]])</f>
        <v>272</v>
      </c>
      <c r="H210">
        <f>Transactions[[#This Row],[Dealer Bonus]]*Transactions[[#This Row],[MSRP]]</f>
        <v>2612.16</v>
      </c>
    </row>
    <row r="211" spans="1:8">
      <c r="A211" s="7">
        <v>41261</v>
      </c>
      <c r="B211" s="8" t="s">
        <v>34</v>
      </c>
      <c r="C211" s="9">
        <v>5274</v>
      </c>
      <c r="D211" s="8" t="s">
        <v>35</v>
      </c>
      <c r="E211" s="8">
        <f>YEAR('Raw Data'!$A211)</f>
        <v>2012</v>
      </c>
      <c r="F211" s="10">
        <v>0.11</v>
      </c>
      <c r="G211">
        <f>COUNTIF(Transactions[Company],Transactions[[#This Row],[Company]])</f>
        <v>279</v>
      </c>
      <c r="H211">
        <f>Transactions[[#This Row],[Dealer Bonus]]*Transactions[[#This Row],[MSRP]]</f>
        <v>580.14</v>
      </c>
    </row>
    <row r="212" spans="1:8">
      <c r="A212" s="7">
        <v>41247</v>
      </c>
      <c r="B212" s="8" t="s">
        <v>33</v>
      </c>
      <c r="C212" s="9">
        <v>10649</v>
      </c>
      <c r="D212" s="8" t="s">
        <v>38</v>
      </c>
      <c r="E212" s="8">
        <f>YEAR('Raw Data'!$A212)</f>
        <v>2012</v>
      </c>
      <c r="F212" s="10">
        <v>0.09</v>
      </c>
      <c r="G212">
        <f>COUNTIF(Transactions[Company],Transactions[[#This Row],[Company]])</f>
        <v>305</v>
      </c>
      <c r="H212">
        <f>Transactions[[#This Row],[Dealer Bonus]]*Transactions[[#This Row],[MSRP]]</f>
        <v>958.41</v>
      </c>
    </row>
    <row r="213" spans="1:8">
      <c r="A213" s="7">
        <v>41125</v>
      </c>
      <c r="B213" s="8" t="s">
        <v>31</v>
      </c>
      <c r="C213" s="9">
        <v>38164</v>
      </c>
      <c r="D213" s="8" t="s">
        <v>37</v>
      </c>
      <c r="E213" s="8">
        <f>YEAR('Raw Data'!$A213)</f>
        <v>2012</v>
      </c>
      <c r="F213" s="10">
        <v>0.12</v>
      </c>
      <c r="G213">
        <f>COUNTIF(Transactions[Company],Transactions[[#This Row],[Company]])</f>
        <v>272</v>
      </c>
      <c r="H213">
        <f>Transactions[[#This Row],[Dealer Bonus]]*Transactions[[#This Row],[MSRP]]</f>
        <v>4579.6799999999994</v>
      </c>
    </row>
    <row r="214" spans="1:8">
      <c r="A214" s="7">
        <v>41168</v>
      </c>
      <c r="B214" s="8" t="s">
        <v>33</v>
      </c>
      <c r="C214" s="9">
        <v>36607</v>
      </c>
      <c r="D214" s="8" t="s">
        <v>38</v>
      </c>
      <c r="E214" s="8">
        <f>YEAR('Raw Data'!$A214)</f>
        <v>2012</v>
      </c>
      <c r="F214" s="10">
        <v>0.09</v>
      </c>
      <c r="G214">
        <f>COUNTIF(Transactions[Company],Transactions[[#This Row],[Company]])</f>
        <v>305</v>
      </c>
      <c r="H214">
        <f>Transactions[[#This Row],[Dealer Bonus]]*Transactions[[#This Row],[MSRP]]</f>
        <v>3294.6299999999997</v>
      </c>
    </row>
    <row r="215" spans="1:8">
      <c r="A215" s="7">
        <v>41127</v>
      </c>
      <c r="B215" s="8" t="s">
        <v>34</v>
      </c>
      <c r="C215" s="9">
        <v>39902</v>
      </c>
      <c r="D215" s="8" t="s">
        <v>36</v>
      </c>
      <c r="E215" s="8">
        <f>YEAR('Raw Data'!$A215)</f>
        <v>2012</v>
      </c>
      <c r="F215" s="10">
        <v>0.05</v>
      </c>
      <c r="G215">
        <f>COUNTIF(Transactions[Company],Transactions[[#This Row],[Company]])</f>
        <v>279</v>
      </c>
      <c r="H215">
        <f>Transactions[[#This Row],[Dealer Bonus]]*Transactions[[#This Row],[MSRP]]</f>
        <v>1995.1000000000001</v>
      </c>
    </row>
    <row r="216" spans="1:8">
      <c r="A216" s="7">
        <v>41129</v>
      </c>
      <c r="B216" s="8" t="s">
        <v>31</v>
      </c>
      <c r="C216" s="9">
        <v>10945</v>
      </c>
      <c r="D216" s="8" t="s">
        <v>37</v>
      </c>
      <c r="E216" s="8">
        <f>YEAR('Raw Data'!$A216)</f>
        <v>2012</v>
      </c>
      <c r="F216" s="10">
        <v>0.11</v>
      </c>
      <c r="G216">
        <f>COUNTIF(Transactions[Company],Transactions[[#This Row],[Company]])</f>
        <v>272</v>
      </c>
      <c r="H216">
        <f>Transactions[[#This Row],[Dealer Bonus]]*Transactions[[#This Row],[MSRP]]</f>
        <v>1203.95</v>
      </c>
    </row>
    <row r="217" spans="1:8">
      <c r="A217" s="7">
        <v>41570</v>
      </c>
      <c r="B217" s="8" t="s">
        <v>33</v>
      </c>
      <c r="C217" s="9">
        <v>11197</v>
      </c>
      <c r="D217" s="8" t="s">
        <v>38</v>
      </c>
      <c r="E217" s="8">
        <f>YEAR('Raw Data'!$A217)</f>
        <v>2013</v>
      </c>
      <c r="F217" s="10">
        <v>0.06</v>
      </c>
      <c r="G217">
        <f>COUNTIF(Transactions[Company],Transactions[[#This Row],[Company]])</f>
        <v>305</v>
      </c>
      <c r="H217">
        <f>Transactions[[#This Row],[Dealer Bonus]]*Transactions[[#This Row],[MSRP]]</f>
        <v>671.81999999999994</v>
      </c>
    </row>
    <row r="218" spans="1:8">
      <c r="A218" s="7">
        <v>41386</v>
      </c>
      <c r="B218" s="8" t="s">
        <v>31</v>
      </c>
      <c r="C218" s="9">
        <v>20335</v>
      </c>
      <c r="D218" s="8" t="s">
        <v>35</v>
      </c>
      <c r="E218" s="8">
        <f>YEAR('Raw Data'!$A218)</f>
        <v>2013</v>
      </c>
      <c r="F218" s="10">
        <v>0.12</v>
      </c>
      <c r="G218">
        <f>COUNTIF(Transactions[Company],Transactions[[#This Row],[Company]])</f>
        <v>272</v>
      </c>
      <c r="H218">
        <f>Transactions[[#This Row],[Dealer Bonus]]*Transactions[[#This Row],[MSRP]]</f>
        <v>2440.1999999999998</v>
      </c>
    </row>
    <row r="219" spans="1:8">
      <c r="A219" s="7">
        <v>41503</v>
      </c>
      <c r="B219" s="8" t="s">
        <v>34</v>
      </c>
      <c r="C219" s="9">
        <v>39341</v>
      </c>
      <c r="D219" s="8" t="s">
        <v>36</v>
      </c>
      <c r="E219" s="8">
        <f>YEAR('Raw Data'!$A219)</f>
        <v>2013</v>
      </c>
      <c r="F219" s="10">
        <v>0.05</v>
      </c>
      <c r="G219">
        <f>COUNTIF(Transactions[Company],Transactions[[#This Row],[Company]])</f>
        <v>279</v>
      </c>
      <c r="H219">
        <f>Transactions[[#This Row],[Dealer Bonus]]*Transactions[[#This Row],[MSRP]]</f>
        <v>1967.0500000000002</v>
      </c>
    </row>
    <row r="220" spans="1:8">
      <c r="A220" s="7">
        <v>41619</v>
      </c>
      <c r="B220" s="8" t="s">
        <v>33</v>
      </c>
      <c r="C220" s="9">
        <v>33241</v>
      </c>
      <c r="D220" s="8" t="s">
        <v>38</v>
      </c>
      <c r="E220" s="8">
        <f>YEAR('Raw Data'!$A220)</f>
        <v>2013</v>
      </c>
      <c r="F220" s="10">
        <v>0.11</v>
      </c>
      <c r="G220">
        <f>COUNTIF(Transactions[Company],Transactions[[#This Row],[Company]])</f>
        <v>305</v>
      </c>
      <c r="H220">
        <f>Transactions[[#This Row],[Dealer Bonus]]*Transactions[[#This Row],[MSRP]]</f>
        <v>3656.51</v>
      </c>
    </row>
    <row r="221" spans="1:8">
      <c r="A221" s="7">
        <v>41515</v>
      </c>
      <c r="B221" s="8" t="s">
        <v>31</v>
      </c>
      <c r="C221" s="9">
        <v>22824</v>
      </c>
      <c r="D221" s="8" t="s">
        <v>36</v>
      </c>
      <c r="E221" s="8">
        <f>YEAR('Raw Data'!$A221)</f>
        <v>2013</v>
      </c>
      <c r="F221" s="10">
        <v>0.04</v>
      </c>
      <c r="G221">
        <f>COUNTIF(Transactions[Company],Transactions[[#This Row],[Company]])</f>
        <v>272</v>
      </c>
      <c r="H221">
        <f>Transactions[[#This Row],[Dealer Bonus]]*Transactions[[#This Row],[MSRP]]</f>
        <v>912.96</v>
      </c>
    </row>
    <row r="222" spans="1:8">
      <c r="A222" s="7">
        <v>41507</v>
      </c>
      <c r="B222" s="8" t="s">
        <v>34</v>
      </c>
      <c r="C222" s="9">
        <v>19720</v>
      </c>
      <c r="D222" s="8" t="s">
        <v>37</v>
      </c>
      <c r="E222" s="8">
        <f>YEAR('Raw Data'!$A222)</f>
        <v>2013</v>
      </c>
      <c r="F222" s="10">
        <v>0.04</v>
      </c>
      <c r="G222">
        <f>COUNTIF(Transactions[Company],Transactions[[#This Row],[Company]])</f>
        <v>279</v>
      </c>
      <c r="H222">
        <f>Transactions[[#This Row],[Dealer Bonus]]*Transactions[[#This Row],[MSRP]]</f>
        <v>788.80000000000007</v>
      </c>
    </row>
    <row r="223" spans="1:8">
      <c r="A223" s="7">
        <v>41630</v>
      </c>
      <c r="B223" s="8" t="s">
        <v>33</v>
      </c>
      <c r="C223" s="9">
        <v>8901</v>
      </c>
      <c r="D223" s="8" t="s">
        <v>36</v>
      </c>
      <c r="E223" s="8">
        <f>YEAR('Raw Data'!$A223)</f>
        <v>2013</v>
      </c>
      <c r="F223" s="10">
        <v>0.15</v>
      </c>
      <c r="G223">
        <f>COUNTIF(Transactions[Company],Transactions[[#This Row],[Company]])</f>
        <v>305</v>
      </c>
      <c r="H223">
        <f>Transactions[[#This Row],[Dealer Bonus]]*Transactions[[#This Row],[MSRP]]</f>
        <v>1335.1499999999999</v>
      </c>
    </row>
    <row r="224" spans="1:8">
      <c r="A224" s="7">
        <v>41530</v>
      </c>
      <c r="B224" s="8" t="s">
        <v>33</v>
      </c>
      <c r="C224" s="9">
        <v>12519</v>
      </c>
      <c r="D224" s="8" t="s">
        <v>36</v>
      </c>
      <c r="E224" s="8">
        <f>YEAR('Raw Data'!$A224)</f>
        <v>2013</v>
      </c>
      <c r="F224" s="10">
        <v>0.1</v>
      </c>
      <c r="G224">
        <f>COUNTIF(Transactions[Company],Transactions[[#This Row],[Company]])</f>
        <v>305</v>
      </c>
      <c r="H224">
        <f>Transactions[[#This Row],[Dealer Bonus]]*Transactions[[#This Row],[MSRP]]</f>
        <v>1251.9000000000001</v>
      </c>
    </row>
    <row r="225" spans="1:8">
      <c r="A225" s="7">
        <v>41493</v>
      </c>
      <c r="B225" s="8" t="s">
        <v>32</v>
      </c>
      <c r="C225" s="9">
        <v>34324</v>
      </c>
      <c r="D225" s="8" t="s">
        <v>36</v>
      </c>
      <c r="E225" s="8">
        <f>YEAR('Raw Data'!$A225)</f>
        <v>2013</v>
      </c>
      <c r="F225" s="10">
        <v>7.0000000000000007E-2</v>
      </c>
      <c r="G225">
        <f>COUNTIF(Transactions[Company],Transactions[[#This Row],[Company]])</f>
        <v>295</v>
      </c>
      <c r="H225">
        <f>Transactions[[#This Row],[Dealer Bonus]]*Transactions[[#This Row],[MSRP]]</f>
        <v>2402.6800000000003</v>
      </c>
    </row>
    <row r="226" spans="1:8">
      <c r="A226" s="7">
        <v>41491</v>
      </c>
      <c r="B226" s="8" t="s">
        <v>32</v>
      </c>
      <c r="C226" s="9">
        <v>31277</v>
      </c>
      <c r="D226" s="8" t="s">
        <v>38</v>
      </c>
      <c r="E226" s="8">
        <f>YEAR('Raw Data'!$A226)</f>
        <v>2013</v>
      </c>
      <c r="F226" s="10">
        <v>0.06</v>
      </c>
      <c r="G226">
        <f>COUNTIF(Transactions[Company],Transactions[[#This Row],[Company]])</f>
        <v>295</v>
      </c>
      <c r="H226">
        <f>Transactions[[#This Row],[Dealer Bonus]]*Transactions[[#This Row],[MSRP]]</f>
        <v>1876.62</v>
      </c>
    </row>
    <row r="227" spans="1:8">
      <c r="A227" s="7">
        <v>41463</v>
      </c>
      <c r="B227" s="8" t="s">
        <v>31</v>
      </c>
      <c r="C227" s="9">
        <v>24074</v>
      </c>
      <c r="D227" s="8" t="s">
        <v>36</v>
      </c>
      <c r="E227" s="8">
        <f>YEAR('Raw Data'!$A227)</f>
        <v>2013</v>
      </c>
      <c r="F227" s="10">
        <v>0.1</v>
      </c>
      <c r="G227">
        <f>COUNTIF(Transactions[Company],Transactions[[#This Row],[Company]])</f>
        <v>272</v>
      </c>
      <c r="H227">
        <f>Transactions[[#This Row],[Dealer Bonus]]*Transactions[[#This Row],[MSRP]]</f>
        <v>2407.4</v>
      </c>
    </row>
    <row r="228" spans="1:8">
      <c r="A228" s="7">
        <v>41536</v>
      </c>
      <c r="B228" s="8" t="s">
        <v>32</v>
      </c>
      <c r="C228" s="9">
        <v>16733</v>
      </c>
      <c r="D228" s="8" t="s">
        <v>36</v>
      </c>
      <c r="E228" s="8">
        <f>YEAR('Raw Data'!$A228)</f>
        <v>2013</v>
      </c>
      <c r="F228" s="10">
        <v>0.06</v>
      </c>
      <c r="G228">
        <f>COUNTIF(Transactions[Company],Transactions[[#This Row],[Company]])</f>
        <v>295</v>
      </c>
      <c r="H228">
        <f>Transactions[[#This Row],[Dealer Bonus]]*Transactions[[#This Row],[MSRP]]</f>
        <v>1003.98</v>
      </c>
    </row>
    <row r="229" spans="1:8">
      <c r="A229" s="7">
        <v>41432</v>
      </c>
      <c r="B229" s="8" t="s">
        <v>32</v>
      </c>
      <c r="C229" s="9">
        <v>7395</v>
      </c>
      <c r="D229" s="8" t="s">
        <v>35</v>
      </c>
      <c r="E229" s="8">
        <f>YEAR('Raw Data'!$A229)</f>
        <v>2013</v>
      </c>
      <c r="F229" s="10">
        <v>0.13</v>
      </c>
      <c r="G229">
        <f>COUNTIF(Transactions[Company],Transactions[[#This Row],[Company]])</f>
        <v>295</v>
      </c>
      <c r="H229">
        <f>Transactions[[#This Row],[Dealer Bonus]]*Transactions[[#This Row],[MSRP]]</f>
        <v>961.35</v>
      </c>
    </row>
    <row r="230" spans="1:8">
      <c r="A230" s="7">
        <v>41359</v>
      </c>
      <c r="B230" s="8" t="s">
        <v>33</v>
      </c>
      <c r="C230" s="9">
        <v>10714</v>
      </c>
      <c r="D230" s="8" t="s">
        <v>35</v>
      </c>
      <c r="E230" s="8">
        <f>YEAR('Raw Data'!$A230)</f>
        <v>2013</v>
      </c>
      <c r="F230" s="10">
        <v>0.11</v>
      </c>
      <c r="G230">
        <f>COUNTIF(Transactions[Company],Transactions[[#This Row],[Company]])</f>
        <v>305</v>
      </c>
      <c r="H230">
        <f>Transactions[[#This Row],[Dealer Bonus]]*Transactions[[#This Row],[MSRP]]</f>
        <v>1178.54</v>
      </c>
    </row>
    <row r="231" spans="1:8">
      <c r="A231" s="7">
        <v>41383</v>
      </c>
      <c r="B231" s="8" t="s">
        <v>34</v>
      </c>
      <c r="C231" s="9">
        <v>39196</v>
      </c>
      <c r="D231" s="8" t="s">
        <v>36</v>
      </c>
      <c r="E231" s="8">
        <f>YEAR('Raw Data'!$A231)</f>
        <v>2013</v>
      </c>
      <c r="F231" s="10">
        <v>0.14000000000000001</v>
      </c>
      <c r="G231">
        <f>COUNTIF(Transactions[Company],Transactions[[#This Row],[Company]])</f>
        <v>279</v>
      </c>
      <c r="H231">
        <f>Transactions[[#This Row],[Dealer Bonus]]*Transactions[[#This Row],[MSRP]]</f>
        <v>5487.4400000000005</v>
      </c>
    </row>
    <row r="232" spans="1:8">
      <c r="A232" s="7">
        <v>41356</v>
      </c>
      <c r="B232" s="8" t="s">
        <v>32</v>
      </c>
      <c r="C232" s="9">
        <v>8019</v>
      </c>
      <c r="D232" s="8" t="s">
        <v>37</v>
      </c>
      <c r="E232" s="8">
        <f>YEAR('Raw Data'!$A232)</f>
        <v>2013</v>
      </c>
      <c r="F232" s="10">
        <v>7.0000000000000007E-2</v>
      </c>
      <c r="G232">
        <f>COUNTIF(Transactions[Company],Transactions[[#This Row],[Company]])</f>
        <v>295</v>
      </c>
      <c r="H232">
        <f>Transactions[[#This Row],[Dealer Bonus]]*Transactions[[#This Row],[MSRP]]</f>
        <v>561.33000000000004</v>
      </c>
    </row>
    <row r="233" spans="1:8">
      <c r="A233" s="7">
        <v>41395</v>
      </c>
      <c r="B233" s="8" t="s">
        <v>33</v>
      </c>
      <c r="C233" s="9">
        <v>25347</v>
      </c>
      <c r="D233" s="8" t="s">
        <v>36</v>
      </c>
      <c r="E233" s="8">
        <f>YEAR('Raw Data'!$A233)</f>
        <v>2013</v>
      </c>
      <c r="F233" s="10">
        <v>0.06</v>
      </c>
      <c r="G233">
        <f>COUNTIF(Transactions[Company],Transactions[[#This Row],[Company]])</f>
        <v>305</v>
      </c>
      <c r="H233">
        <f>Transactions[[#This Row],[Dealer Bonus]]*Transactions[[#This Row],[MSRP]]</f>
        <v>1520.82</v>
      </c>
    </row>
    <row r="234" spans="1:8">
      <c r="A234" s="7">
        <v>41334</v>
      </c>
      <c r="B234" s="8" t="s">
        <v>34</v>
      </c>
      <c r="C234" s="9">
        <v>30992</v>
      </c>
      <c r="D234" s="8" t="s">
        <v>38</v>
      </c>
      <c r="E234" s="8">
        <f>YEAR('Raw Data'!$A234)</f>
        <v>2013</v>
      </c>
      <c r="F234" s="10">
        <v>0.05</v>
      </c>
      <c r="G234">
        <f>COUNTIF(Transactions[Company],Transactions[[#This Row],[Company]])</f>
        <v>279</v>
      </c>
      <c r="H234">
        <f>Transactions[[#This Row],[Dealer Bonus]]*Transactions[[#This Row],[MSRP]]</f>
        <v>1549.6000000000001</v>
      </c>
    </row>
    <row r="235" spans="1:8">
      <c r="A235" s="7">
        <v>41521</v>
      </c>
      <c r="B235" s="8" t="s">
        <v>33</v>
      </c>
      <c r="C235" s="9">
        <v>13187</v>
      </c>
      <c r="D235" s="8" t="s">
        <v>36</v>
      </c>
      <c r="E235" s="8">
        <f>YEAR('Raw Data'!$A235)</f>
        <v>2013</v>
      </c>
      <c r="F235" s="10">
        <v>0.1</v>
      </c>
      <c r="G235">
        <f>COUNTIF(Transactions[Company],Transactions[[#This Row],[Company]])</f>
        <v>305</v>
      </c>
      <c r="H235">
        <f>Transactions[[#This Row],[Dealer Bonus]]*Transactions[[#This Row],[MSRP]]</f>
        <v>1318.7</v>
      </c>
    </row>
    <row r="236" spans="1:8">
      <c r="A236" s="7">
        <v>41528</v>
      </c>
      <c r="B236" s="8" t="s">
        <v>32</v>
      </c>
      <c r="C236" s="9">
        <v>30656</v>
      </c>
      <c r="D236" s="8" t="s">
        <v>35</v>
      </c>
      <c r="E236" s="8">
        <f>YEAR('Raw Data'!$A236)</f>
        <v>2013</v>
      </c>
      <c r="F236" s="10">
        <v>0.12</v>
      </c>
      <c r="G236">
        <f>COUNTIF(Transactions[Company],Transactions[[#This Row],[Company]])</f>
        <v>295</v>
      </c>
      <c r="H236">
        <f>Transactions[[#This Row],[Dealer Bonus]]*Transactions[[#This Row],[MSRP]]</f>
        <v>3678.72</v>
      </c>
    </row>
    <row r="237" spans="1:8">
      <c r="A237" s="7">
        <v>41632</v>
      </c>
      <c r="B237" s="8" t="s">
        <v>33</v>
      </c>
      <c r="C237" s="9">
        <v>15969</v>
      </c>
      <c r="D237" s="8" t="s">
        <v>36</v>
      </c>
      <c r="E237" s="8">
        <f>YEAR('Raw Data'!$A237)</f>
        <v>2013</v>
      </c>
      <c r="F237" s="10">
        <v>0.05</v>
      </c>
      <c r="G237">
        <f>COUNTIF(Transactions[Company],Transactions[[#This Row],[Company]])</f>
        <v>305</v>
      </c>
      <c r="H237">
        <f>Transactions[[#This Row],[Dealer Bonus]]*Transactions[[#This Row],[MSRP]]</f>
        <v>798.45</v>
      </c>
    </row>
    <row r="238" spans="1:8">
      <c r="A238" s="7">
        <v>41408</v>
      </c>
      <c r="B238" s="8" t="s">
        <v>33</v>
      </c>
      <c r="C238" s="9">
        <v>35196</v>
      </c>
      <c r="D238" s="8" t="s">
        <v>38</v>
      </c>
      <c r="E238" s="8">
        <f>YEAR('Raw Data'!$A238)</f>
        <v>2013</v>
      </c>
      <c r="F238" s="10">
        <v>0.14000000000000001</v>
      </c>
      <c r="G238">
        <f>COUNTIF(Transactions[Company],Transactions[[#This Row],[Company]])</f>
        <v>305</v>
      </c>
      <c r="H238">
        <f>Transactions[[#This Row],[Dealer Bonus]]*Transactions[[#This Row],[MSRP]]</f>
        <v>4927.4400000000005</v>
      </c>
    </row>
    <row r="239" spans="1:8">
      <c r="A239" s="7">
        <v>41340</v>
      </c>
      <c r="B239" s="8" t="s">
        <v>32</v>
      </c>
      <c r="C239" s="9">
        <v>11925</v>
      </c>
      <c r="D239" s="8" t="s">
        <v>35</v>
      </c>
      <c r="E239" s="8">
        <f>YEAR('Raw Data'!$A239)</f>
        <v>2013</v>
      </c>
      <c r="F239" s="10">
        <v>7.0000000000000007E-2</v>
      </c>
      <c r="G239">
        <f>COUNTIF(Transactions[Company],Transactions[[#This Row],[Company]])</f>
        <v>295</v>
      </c>
      <c r="H239">
        <f>Transactions[[#This Row],[Dealer Bonus]]*Transactions[[#This Row],[MSRP]]</f>
        <v>834.75000000000011</v>
      </c>
    </row>
    <row r="240" spans="1:8">
      <c r="A240" s="7">
        <v>41497</v>
      </c>
      <c r="B240" s="8" t="s">
        <v>31</v>
      </c>
      <c r="C240" s="9">
        <v>9283</v>
      </c>
      <c r="D240" s="8" t="s">
        <v>36</v>
      </c>
      <c r="E240" s="8">
        <f>YEAR('Raw Data'!$A240)</f>
        <v>2013</v>
      </c>
      <c r="F240" s="10">
        <v>0.12</v>
      </c>
      <c r="G240">
        <f>COUNTIF(Transactions[Company],Transactions[[#This Row],[Company]])</f>
        <v>272</v>
      </c>
      <c r="H240">
        <f>Transactions[[#This Row],[Dealer Bonus]]*Transactions[[#This Row],[MSRP]]</f>
        <v>1113.96</v>
      </c>
    </row>
    <row r="241" spans="1:8">
      <c r="A241" s="7">
        <v>41404</v>
      </c>
      <c r="B241" s="8" t="s">
        <v>31</v>
      </c>
      <c r="C241" s="9">
        <v>14335</v>
      </c>
      <c r="D241" s="8" t="s">
        <v>35</v>
      </c>
      <c r="E241" s="8">
        <f>YEAR('Raw Data'!$A241)</f>
        <v>2013</v>
      </c>
      <c r="F241" s="10">
        <v>0.05</v>
      </c>
      <c r="G241">
        <f>COUNTIF(Transactions[Company],Transactions[[#This Row],[Company]])</f>
        <v>272</v>
      </c>
      <c r="H241">
        <f>Transactions[[#This Row],[Dealer Bonus]]*Transactions[[#This Row],[MSRP]]</f>
        <v>716.75</v>
      </c>
    </row>
    <row r="242" spans="1:8">
      <c r="A242" s="7">
        <v>41574</v>
      </c>
      <c r="B242" s="8" t="s">
        <v>31</v>
      </c>
      <c r="C242" s="9">
        <v>6404</v>
      </c>
      <c r="D242" s="8" t="s">
        <v>35</v>
      </c>
      <c r="E242" s="8">
        <f>YEAR('Raw Data'!$A242)</f>
        <v>2013</v>
      </c>
      <c r="F242" s="10">
        <v>0.05</v>
      </c>
      <c r="G242">
        <f>COUNTIF(Transactions[Company],Transactions[[#This Row],[Company]])</f>
        <v>272</v>
      </c>
      <c r="H242">
        <f>Transactions[[#This Row],[Dealer Bonus]]*Transactions[[#This Row],[MSRP]]</f>
        <v>320.20000000000005</v>
      </c>
    </row>
    <row r="243" spans="1:8">
      <c r="A243" s="7">
        <v>41419</v>
      </c>
      <c r="B243" s="8" t="s">
        <v>32</v>
      </c>
      <c r="C243" s="9">
        <v>8534</v>
      </c>
      <c r="D243" s="8" t="s">
        <v>37</v>
      </c>
      <c r="E243" s="8">
        <f>YEAR('Raw Data'!$A243)</f>
        <v>2013</v>
      </c>
      <c r="F243" s="10">
        <v>0.08</v>
      </c>
      <c r="G243">
        <f>COUNTIF(Transactions[Company],Transactions[[#This Row],[Company]])</f>
        <v>295</v>
      </c>
      <c r="H243">
        <f>Transactions[[#This Row],[Dealer Bonus]]*Transactions[[#This Row],[MSRP]]</f>
        <v>682.72</v>
      </c>
    </row>
    <row r="244" spans="1:8">
      <c r="A244" s="7">
        <v>41291</v>
      </c>
      <c r="B244" s="8" t="s">
        <v>34</v>
      </c>
      <c r="C244" s="9">
        <v>24644</v>
      </c>
      <c r="D244" s="8" t="s">
        <v>38</v>
      </c>
      <c r="E244" s="8">
        <f>YEAR('Raw Data'!$A244)</f>
        <v>2013</v>
      </c>
      <c r="F244" s="10">
        <v>0.11</v>
      </c>
      <c r="G244">
        <f>COUNTIF(Transactions[Company],Transactions[[#This Row],[Company]])</f>
        <v>279</v>
      </c>
      <c r="H244">
        <f>Transactions[[#This Row],[Dealer Bonus]]*Transactions[[#This Row],[MSRP]]</f>
        <v>2710.84</v>
      </c>
    </row>
    <row r="245" spans="1:8">
      <c r="A245" s="7">
        <v>41398</v>
      </c>
      <c r="B245" s="8" t="s">
        <v>31</v>
      </c>
      <c r="C245" s="9">
        <v>33395</v>
      </c>
      <c r="D245" s="8" t="s">
        <v>35</v>
      </c>
      <c r="E245" s="8">
        <f>YEAR('Raw Data'!$A245)</f>
        <v>2013</v>
      </c>
      <c r="F245" s="10">
        <v>0.13</v>
      </c>
      <c r="G245">
        <f>COUNTIF(Transactions[Company],Transactions[[#This Row],[Company]])</f>
        <v>272</v>
      </c>
      <c r="H245">
        <f>Transactions[[#This Row],[Dealer Bonus]]*Transactions[[#This Row],[MSRP]]</f>
        <v>4341.3500000000004</v>
      </c>
    </row>
    <row r="246" spans="1:8">
      <c r="A246" s="7">
        <v>41366</v>
      </c>
      <c r="B246" s="8" t="s">
        <v>32</v>
      </c>
      <c r="C246" s="9">
        <v>27445</v>
      </c>
      <c r="D246" s="8" t="s">
        <v>35</v>
      </c>
      <c r="E246" s="8">
        <f>YEAR('Raw Data'!$A246)</f>
        <v>2013</v>
      </c>
      <c r="F246" s="10">
        <v>0.13</v>
      </c>
      <c r="G246">
        <f>COUNTIF(Transactions[Company],Transactions[[#This Row],[Company]])</f>
        <v>295</v>
      </c>
      <c r="H246">
        <f>Transactions[[#This Row],[Dealer Bonus]]*Transactions[[#This Row],[MSRP]]</f>
        <v>3567.85</v>
      </c>
    </row>
    <row r="247" spans="1:8">
      <c r="A247" s="7">
        <v>41508</v>
      </c>
      <c r="B247" s="8" t="s">
        <v>34</v>
      </c>
      <c r="C247" s="9">
        <v>30000</v>
      </c>
      <c r="D247" s="8" t="s">
        <v>38</v>
      </c>
      <c r="E247" s="8">
        <f>YEAR('Raw Data'!$A247)</f>
        <v>2013</v>
      </c>
      <c r="F247" s="10">
        <v>0.09</v>
      </c>
      <c r="G247">
        <f>COUNTIF(Transactions[Company],Transactions[[#This Row],[Company]])</f>
        <v>279</v>
      </c>
      <c r="H247">
        <f>Transactions[[#This Row],[Dealer Bonus]]*Transactions[[#This Row],[MSRP]]</f>
        <v>2700</v>
      </c>
    </row>
    <row r="248" spans="1:8">
      <c r="A248" s="7">
        <v>41563</v>
      </c>
      <c r="B248" s="8" t="s">
        <v>31</v>
      </c>
      <c r="C248" s="9">
        <v>27563</v>
      </c>
      <c r="D248" s="8" t="s">
        <v>36</v>
      </c>
      <c r="E248" s="8">
        <f>YEAR('Raw Data'!$A248)</f>
        <v>2013</v>
      </c>
      <c r="F248" s="10">
        <v>0.1</v>
      </c>
      <c r="G248">
        <f>COUNTIF(Transactions[Company],Transactions[[#This Row],[Company]])</f>
        <v>272</v>
      </c>
      <c r="H248">
        <f>Transactions[[#This Row],[Dealer Bonus]]*Transactions[[#This Row],[MSRP]]</f>
        <v>2756.3</v>
      </c>
    </row>
    <row r="249" spans="1:8">
      <c r="A249" s="7">
        <v>41472</v>
      </c>
      <c r="B249" s="8" t="s">
        <v>31</v>
      </c>
      <c r="C249" s="9">
        <v>28424</v>
      </c>
      <c r="D249" s="8" t="s">
        <v>36</v>
      </c>
      <c r="E249" s="8">
        <f>YEAR('Raw Data'!$A249)</f>
        <v>2013</v>
      </c>
      <c r="F249" s="10">
        <v>0.04</v>
      </c>
      <c r="G249">
        <f>COUNTIF(Transactions[Company],Transactions[[#This Row],[Company]])</f>
        <v>272</v>
      </c>
      <c r="H249">
        <f>Transactions[[#This Row],[Dealer Bonus]]*Transactions[[#This Row],[MSRP]]</f>
        <v>1136.96</v>
      </c>
    </row>
    <row r="250" spans="1:8">
      <c r="A250" s="7">
        <v>41608</v>
      </c>
      <c r="B250" s="8" t="s">
        <v>34</v>
      </c>
      <c r="C250" s="9">
        <v>29112</v>
      </c>
      <c r="D250" s="8" t="s">
        <v>37</v>
      </c>
      <c r="E250" s="8">
        <f>YEAR('Raw Data'!$A250)</f>
        <v>2013</v>
      </c>
      <c r="F250" s="10">
        <v>0.15</v>
      </c>
      <c r="G250">
        <f>COUNTIF(Transactions[Company],Transactions[[#This Row],[Company]])</f>
        <v>279</v>
      </c>
      <c r="H250">
        <f>Transactions[[#This Row],[Dealer Bonus]]*Transactions[[#This Row],[MSRP]]</f>
        <v>4366.8</v>
      </c>
    </row>
    <row r="251" spans="1:8">
      <c r="A251" s="7">
        <v>41518</v>
      </c>
      <c r="B251" s="8" t="s">
        <v>32</v>
      </c>
      <c r="C251" s="9">
        <v>34740</v>
      </c>
      <c r="D251" s="8" t="s">
        <v>35</v>
      </c>
      <c r="E251" s="8">
        <f>YEAR('Raw Data'!$A251)</f>
        <v>2013</v>
      </c>
      <c r="F251" s="10">
        <v>0.06</v>
      </c>
      <c r="G251">
        <f>COUNTIF(Transactions[Company],Transactions[[#This Row],[Company]])</f>
        <v>295</v>
      </c>
      <c r="H251">
        <f>Transactions[[#This Row],[Dealer Bonus]]*Transactions[[#This Row],[MSRP]]</f>
        <v>2084.4</v>
      </c>
    </row>
    <row r="252" spans="1:8">
      <c r="A252" s="7">
        <v>41285</v>
      </c>
      <c r="B252" s="8" t="s">
        <v>34</v>
      </c>
      <c r="C252" s="9">
        <v>9710</v>
      </c>
      <c r="D252" s="8" t="s">
        <v>38</v>
      </c>
      <c r="E252" s="8">
        <f>YEAR('Raw Data'!$A252)</f>
        <v>2013</v>
      </c>
      <c r="F252" s="10">
        <v>0.14000000000000001</v>
      </c>
      <c r="G252">
        <f>COUNTIF(Transactions[Company],Transactions[[#This Row],[Company]])</f>
        <v>279</v>
      </c>
      <c r="H252">
        <f>Transactions[[#This Row],[Dealer Bonus]]*Transactions[[#This Row],[MSRP]]</f>
        <v>1359.4</v>
      </c>
    </row>
    <row r="253" spans="1:8">
      <c r="A253" s="7">
        <v>41393</v>
      </c>
      <c r="B253" s="8" t="s">
        <v>33</v>
      </c>
      <c r="C253" s="9">
        <v>29437</v>
      </c>
      <c r="D253" s="8" t="s">
        <v>35</v>
      </c>
      <c r="E253" s="8">
        <f>YEAR('Raw Data'!$A253)</f>
        <v>2013</v>
      </c>
      <c r="F253" s="10">
        <v>0.08</v>
      </c>
      <c r="G253">
        <f>COUNTIF(Transactions[Company],Transactions[[#This Row],[Company]])</f>
        <v>305</v>
      </c>
      <c r="H253">
        <f>Transactions[[#This Row],[Dealer Bonus]]*Transactions[[#This Row],[MSRP]]</f>
        <v>2354.96</v>
      </c>
    </row>
    <row r="254" spans="1:8">
      <c r="A254" s="7">
        <v>41381</v>
      </c>
      <c r="B254" s="8" t="s">
        <v>31</v>
      </c>
      <c r="C254" s="9">
        <v>26804</v>
      </c>
      <c r="D254" s="8" t="s">
        <v>37</v>
      </c>
      <c r="E254" s="8">
        <f>YEAR('Raw Data'!$A254)</f>
        <v>2013</v>
      </c>
      <c r="F254" s="10">
        <v>0.04</v>
      </c>
      <c r="G254">
        <f>COUNTIF(Transactions[Company],Transactions[[#This Row],[Company]])</f>
        <v>272</v>
      </c>
      <c r="H254">
        <f>Transactions[[#This Row],[Dealer Bonus]]*Transactions[[#This Row],[MSRP]]</f>
        <v>1072.1600000000001</v>
      </c>
    </row>
    <row r="255" spans="1:8">
      <c r="A255" s="7">
        <v>41481</v>
      </c>
      <c r="B255" s="8" t="s">
        <v>31</v>
      </c>
      <c r="C255" s="9">
        <v>36509</v>
      </c>
      <c r="D255" s="8" t="s">
        <v>36</v>
      </c>
      <c r="E255" s="8">
        <f>YEAR('Raw Data'!$A255)</f>
        <v>2013</v>
      </c>
      <c r="F255" s="10">
        <v>0.04</v>
      </c>
      <c r="G255">
        <f>COUNTIF(Transactions[Company],Transactions[[#This Row],[Company]])</f>
        <v>272</v>
      </c>
      <c r="H255">
        <f>Transactions[[#This Row],[Dealer Bonus]]*Transactions[[#This Row],[MSRP]]</f>
        <v>1460.3600000000001</v>
      </c>
    </row>
    <row r="256" spans="1:8">
      <c r="A256" s="7">
        <v>41604</v>
      </c>
      <c r="B256" s="8" t="s">
        <v>33</v>
      </c>
      <c r="C256" s="9">
        <v>10473</v>
      </c>
      <c r="D256" s="8" t="s">
        <v>35</v>
      </c>
      <c r="E256" s="8">
        <f>YEAR('Raw Data'!$A256)</f>
        <v>2013</v>
      </c>
      <c r="F256" s="10">
        <v>0.1</v>
      </c>
      <c r="G256">
        <f>COUNTIF(Transactions[Company],Transactions[[#This Row],[Company]])</f>
        <v>305</v>
      </c>
      <c r="H256">
        <f>Transactions[[#This Row],[Dealer Bonus]]*Transactions[[#This Row],[MSRP]]</f>
        <v>1047.3</v>
      </c>
    </row>
    <row r="257" spans="1:8">
      <c r="A257" s="7">
        <v>41542</v>
      </c>
      <c r="B257" s="8" t="s">
        <v>33</v>
      </c>
      <c r="C257" s="9">
        <v>32151</v>
      </c>
      <c r="D257" s="8" t="s">
        <v>36</v>
      </c>
      <c r="E257" s="8">
        <f>YEAR('Raw Data'!$A257)</f>
        <v>2013</v>
      </c>
      <c r="F257" s="10">
        <v>0.05</v>
      </c>
      <c r="G257">
        <f>COUNTIF(Transactions[Company],Transactions[[#This Row],[Company]])</f>
        <v>305</v>
      </c>
      <c r="H257">
        <f>Transactions[[#This Row],[Dealer Bonus]]*Transactions[[#This Row],[MSRP]]</f>
        <v>1607.5500000000002</v>
      </c>
    </row>
    <row r="258" spans="1:8">
      <c r="A258" s="7">
        <v>41495</v>
      </c>
      <c r="B258" s="8" t="s">
        <v>33</v>
      </c>
      <c r="C258" s="9">
        <v>9364</v>
      </c>
      <c r="D258" s="8" t="s">
        <v>38</v>
      </c>
      <c r="E258" s="8">
        <f>YEAR('Raw Data'!$A258)</f>
        <v>2013</v>
      </c>
      <c r="F258" s="10">
        <v>0.15</v>
      </c>
      <c r="G258">
        <f>COUNTIF(Transactions[Company],Transactions[[#This Row],[Company]])</f>
        <v>305</v>
      </c>
      <c r="H258">
        <f>Transactions[[#This Row],[Dealer Bonus]]*Transactions[[#This Row],[MSRP]]</f>
        <v>1404.6</v>
      </c>
    </row>
    <row r="259" spans="1:8">
      <c r="A259" s="7">
        <v>41289</v>
      </c>
      <c r="B259" s="8" t="s">
        <v>31</v>
      </c>
      <c r="C259" s="9">
        <v>23684</v>
      </c>
      <c r="D259" s="8" t="s">
        <v>37</v>
      </c>
      <c r="E259" s="8">
        <f>YEAR('Raw Data'!$A259)</f>
        <v>2013</v>
      </c>
      <c r="F259" s="10">
        <v>0.13</v>
      </c>
      <c r="G259">
        <f>COUNTIF(Transactions[Company],Transactions[[#This Row],[Company]])</f>
        <v>272</v>
      </c>
      <c r="H259">
        <f>Transactions[[#This Row],[Dealer Bonus]]*Transactions[[#This Row],[MSRP]]</f>
        <v>3078.92</v>
      </c>
    </row>
    <row r="260" spans="1:8">
      <c r="A260" s="7">
        <v>41302</v>
      </c>
      <c r="B260" s="8" t="s">
        <v>32</v>
      </c>
      <c r="C260" s="9">
        <v>12526</v>
      </c>
      <c r="D260" s="8" t="s">
        <v>37</v>
      </c>
      <c r="E260" s="8">
        <f>YEAR('Raw Data'!$A260)</f>
        <v>2013</v>
      </c>
      <c r="F260" s="10">
        <v>0.11</v>
      </c>
      <c r="G260">
        <f>COUNTIF(Transactions[Company],Transactions[[#This Row],[Company]])</f>
        <v>295</v>
      </c>
      <c r="H260">
        <f>Transactions[[#This Row],[Dealer Bonus]]*Transactions[[#This Row],[MSRP]]</f>
        <v>1377.86</v>
      </c>
    </row>
    <row r="261" spans="1:8">
      <c r="A261" s="7">
        <v>41291</v>
      </c>
      <c r="B261" s="8" t="s">
        <v>34</v>
      </c>
      <c r="C261" s="9">
        <v>19726</v>
      </c>
      <c r="D261" s="8" t="s">
        <v>38</v>
      </c>
      <c r="E261" s="8">
        <f>YEAR('Raw Data'!$A261)</f>
        <v>2013</v>
      </c>
      <c r="F261" s="10">
        <v>0.03</v>
      </c>
      <c r="G261">
        <f>COUNTIF(Transactions[Company],Transactions[[#This Row],[Company]])</f>
        <v>279</v>
      </c>
      <c r="H261">
        <f>Transactions[[#This Row],[Dealer Bonus]]*Transactions[[#This Row],[MSRP]]</f>
        <v>591.78</v>
      </c>
    </row>
    <row r="262" spans="1:8">
      <c r="A262" s="7">
        <v>41436</v>
      </c>
      <c r="B262" s="8" t="s">
        <v>31</v>
      </c>
      <c r="C262" s="9">
        <v>20669</v>
      </c>
      <c r="D262" s="8" t="s">
        <v>38</v>
      </c>
      <c r="E262" s="8">
        <f>YEAR('Raw Data'!$A262)</f>
        <v>2013</v>
      </c>
      <c r="F262" s="10">
        <v>0.15</v>
      </c>
      <c r="G262">
        <f>COUNTIF(Transactions[Company],Transactions[[#This Row],[Company]])</f>
        <v>272</v>
      </c>
      <c r="H262">
        <f>Transactions[[#This Row],[Dealer Bonus]]*Transactions[[#This Row],[MSRP]]</f>
        <v>3100.35</v>
      </c>
    </row>
    <row r="263" spans="1:8">
      <c r="A263" s="7">
        <v>41373</v>
      </c>
      <c r="B263" s="8" t="s">
        <v>33</v>
      </c>
      <c r="C263" s="9">
        <v>20620</v>
      </c>
      <c r="D263" s="8" t="s">
        <v>37</v>
      </c>
      <c r="E263" s="8">
        <f>YEAR('Raw Data'!$A263)</f>
        <v>2013</v>
      </c>
      <c r="F263" s="10">
        <v>0.03</v>
      </c>
      <c r="G263">
        <f>COUNTIF(Transactions[Company],Transactions[[#This Row],[Company]])</f>
        <v>305</v>
      </c>
      <c r="H263">
        <f>Transactions[[#This Row],[Dealer Bonus]]*Transactions[[#This Row],[MSRP]]</f>
        <v>618.6</v>
      </c>
    </row>
    <row r="264" spans="1:8">
      <c r="A264" s="7">
        <v>41447</v>
      </c>
      <c r="B264" s="8" t="s">
        <v>33</v>
      </c>
      <c r="C264" s="9">
        <v>28928</v>
      </c>
      <c r="D264" s="8" t="s">
        <v>37</v>
      </c>
      <c r="E264" s="8">
        <f>YEAR('Raw Data'!$A264)</f>
        <v>2013</v>
      </c>
      <c r="F264" s="10">
        <v>7.0000000000000007E-2</v>
      </c>
      <c r="G264">
        <f>COUNTIF(Transactions[Company],Transactions[[#This Row],[Company]])</f>
        <v>305</v>
      </c>
      <c r="H264">
        <f>Transactions[[#This Row],[Dealer Bonus]]*Transactions[[#This Row],[MSRP]]</f>
        <v>2024.9600000000003</v>
      </c>
    </row>
    <row r="265" spans="1:8">
      <c r="A265" s="7">
        <v>41304</v>
      </c>
      <c r="B265" s="8" t="s">
        <v>33</v>
      </c>
      <c r="C265" s="9">
        <v>24624</v>
      </c>
      <c r="D265" s="8" t="s">
        <v>38</v>
      </c>
      <c r="E265" s="8">
        <f>YEAR('Raw Data'!$A265)</f>
        <v>2013</v>
      </c>
      <c r="F265" s="10">
        <v>0.1</v>
      </c>
      <c r="G265">
        <f>COUNTIF(Transactions[Company],Transactions[[#This Row],[Company]])</f>
        <v>305</v>
      </c>
      <c r="H265">
        <f>Transactions[[#This Row],[Dealer Bonus]]*Transactions[[#This Row],[MSRP]]</f>
        <v>2462.4</v>
      </c>
    </row>
    <row r="266" spans="1:8">
      <c r="A266" s="7">
        <v>41571</v>
      </c>
      <c r="B266" s="8" t="s">
        <v>33</v>
      </c>
      <c r="C266" s="9">
        <v>29676</v>
      </c>
      <c r="D266" s="8" t="s">
        <v>37</v>
      </c>
      <c r="E266" s="8">
        <f>YEAR('Raw Data'!$A266)</f>
        <v>2013</v>
      </c>
      <c r="F266" s="10">
        <v>0.11</v>
      </c>
      <c r="G266">
        <f>COUNTIF(Transactions[Company],Transactions[[#This Row],[Company]])</f>
        <v>305</v>
      </c>
      <c r="H266">
        <f>Transactions[[#This Row],[Dealer Bonus]]*Transactions[[#This Row],[MSRP]]</f>
        <v>3264.36</v>
      </c>
    </row>
    <row r="267" spans="1:8">
      <c r="A267" s="7">
        <v>41288</v>
      </c>
      <c r="B267" s="8" t="s">
        <v>33</v>
      </c>
      <c r="C267" s="9">
        <v>9462</v>
      </c>
      <c r="D267" s="8" t="s">
        <v>36</v>
      </c>
      <c r="E267" s="8">
        <f>YEAR('Raw Data'!$A267)</f>
        <v>2013</v>
      </c>
      <c r="F267" s="10">
        <v>0.11</v>
      </c>
      <c r="G267">
        <f>COUNTIF(Transactions[Company],Transactions[[#This Row],[Company]])</f>
        <v>305</v>
      </c>
      <c r="H267">
        <f>Transactions[[#This Row],[Dealer Bonus]]*Transactions[[#This Row],[MSRP]]</f>
        <v>1040.82</v>
      </c>
    </row>
    <row r="268" spans="1:8">
      <c r="A268" s="7">
        <v>41403</v>
      </c>
      <c r="B268" s="8" t="s">
        <v>34</v>
      </c>
      <c r="C268" s="9">
        <v>5547</v>
      </c>
      <c r="D268" s="8" t="s">
        <v>37</v>
      </c>
      <c r="E268" s="8">
        <f>YEAR('Raw Data'!$A268)</f>
        <v>2013</v>
      </c>
      <c r="F268" s="10">
        <v>0.03</v>
      </c>
      <c r="G268">
        <f>COUNTIF(Transactions[Company],Transactions[[#This Row],[Company]])</f>
        <v>279</v>
      </c>
      <c r="H268">
        <f>Transactions[[#This Row],[Dealer Bonus]]*Transactions[[#This Row],[MSRP]]</f>
        <v>166.41</v>
      </c>
    </row>
    <row r="269" spans="1:8">
      <c r="A269" s="7">
        <v>41499</v>
      </c>
      <c r="B269" s="8" t="s">
        <v>33</v>
      </c>
      <c r="C269" s="9">
        <v>6701</v>
      </c>
      <c r="D269" s="8" t="s">
        <v>36</v>
      </c>
      <c r="E269" s="8">
        <f>YEAR('Raw Data'!$A269)</f>
        <v>2013</v>
      </c>
      <c r="F269" s="10">
        <v>0.13</v>
      </c>
      <c r="G269">
        <f>COUNTIF(Transactions[Company],Transactions[[#This Row],[Company]])</f>
        <v>305</v>
      </c>
      <c r="H269">
        <f>Transactions[[#This Row],[Dealer Bonus]]*Transactions[[#This Row],[MSRP]]</f>
        <v>871.13</v>
      </c>
    </row>
    <row r="270" spans="1:8">
      <c r="A270" s="7">
        <v>41571</v>
      </c>
      <c r="B270" s="8" t="s">
        <v>31</v>
      </c>
      <c r="C270" s="9">
        <v>24254</v>
      </c>
      <c r="D270" s="8" t="s">
        <v>36</v>
      </c>
      <c r="E270" s="8">
        <f>YEAR('Raw Data'!$A270)</f>
        <v>2013</v>
      </c>
      <c r="F270" s="10">
        <v>7.0000000000000007E-2</v>
      </c>
      <c r="G270">
        <f>COUNTIF(Transactions[Company],Transactions[[#This Row],[Company]])</f>
        <v>272</v>
      </c>
      <c r="H270">
        <f>Transactions[[#This Row],[Dealer Bonus]]*Transactions[[#This Row],[MSRP]]</f>
        <v>1697.7800000000002</v>
      </c>
    </row>
    <row r="271" spans="1:8">
      <c r="A271" s="7">
        <v>41433</v>
      </c>
      <c r="B271" s="8" t="s">
        <v>34</v>
      </c>
      <c r="C271" s="9">
        <v>12668</v>
      </c>
      <c r="D271" s="8" t="s">
        <v>35</v>
      </c>
      <c r="E271" s="8">
        <f>YEAR('Raw Data'!$A271)</f>
        <v>2013</v>
      </c>
      <c r="F271" s="10">
        <v>7.0000000000000007E-2</v>
      </c>
      <c r="G271">
        <f>COUNTIF(Transactions[Company],Transactions[[#This Row],[Company]])</f>
        <v>279</v>
      </c>
      <c r="H271">
        <f>Transactions[[#This Row],[Dealer Bonus]]*Transactions[[#This Row],[MSRP]]</f>
        <v>886.7600000000001</v>
      </c>
    </row>
    <row r="272" spans="1:8">
      <c r="A272" s="7">
        <v>41421</v>
      </c>
      <c r="B272" s="8" t="s">
        <v>34</v>
      </c>
      <c r="C272" s="9">
        <v>22663</v>
      </c>
      <c r="D272" s="8" t="s">
        <v>37</v>
      </c>
      <c r="E272" s="8">
        <f>YEAR('Raw Data'!$A272)</f>
        <v>2013</v>
      </c>
      <c r="F272" s="10">
        <v>0.13</v>
      </c>
      <c r="G272">
        <f>COUNTIF(Transactions[Company],Transactions[[#This Row],[Company]])</f>
        <v>279</v>
      </c>
      <c r="H272">
        <f>Transactions[[#This Row],[Dealer Bonus]]*Transactions[[#This Row],[MSRP]]</f>
        <v>2946.19</v>
      </c>
    </row>
    <row r="273" spans="1:8">
      <c r="A273" s="7">
        <v>41573</v>
      </c>
      <c r="B273" s="8" t="s">
        <v>34</v>
      </c>
      <c r="C273" s="9">
        <v>21584</v>
      </c>
      <c r="D273" s="8" t="s">
        <v>37</v>
      </c>
      <c r="E273" s="8">
        <f>YEAR('Raw Data'!$A273)</f>
        <v>2013</v>
      </c>
      <c r="F273" s="10">
        <v>0.05</v>
      </c>
      <c r="G273">
        <f>COUNTIF(Transactions[Company],Transactions[[#This Row],[Company]])</f>
        <v>279</v>
      </c>
      <c r="H273">
        <f>Transactions[[#This Row],[Dealer Bonus]]*Transactions[[#This Row],[MSRP]]</f>
        <v>1079.2</v>
      </c>
    </row>
    <row r="274" spans="1:8">
      <c r="A274" s="7">
        <v>41457</v>
      </c>
      <c r="B274" s="8" t="s">
        <v>32</v>
      </c>
      <c r="C274" s="9">
        <v>5596</v>
      </c>
      <c r="D274" s="8" t="s">
        <v>38</v>
      </c>
      <c r="E274" s="8">
        <f>YEAR('Raw Data'!$A274)</f>
        <v>2013</v>
      </c>
      <c r="F274" s="10">
        <v>0.12</v>
      </c>
      <c r="G274">
        <f>COUNTIF(Transactions[Company],Transactions[[#This Row],[Company]])</f>
        <v>295</v>
      </c>
      <c r="H274">
        <f>Transactions[[#This Row],[Dealer Bonus]]*Transactions[[#This Row],[MSRP]]</f>
        <v>671.52</v>
      </c>
    </row>
    <row r="275" spans="1:8">
      <c r="A275" s="7">
        <v>41279</v>
      </c>
      <c r="B275" s="8" t="s">
        <v>31</v>
      </c>
      <c r="C275" s="9">
        <v>23866</v>
      </c>
      <c r="D275" s="8" t="s">
        <v>35</v>
      </c>
      <c r="E275" s="8">
        <f>YEAR('Raw Data'!$A275)</f>
        <v>2013</v>
      </c>
      <c r="F275" s="10">
        <v>0.11</v>
      </c>
      <c r="G275">
        <f>COUNTIF(Transactions[Company],Transactions[[#This Row],[Company]])</f>
        <v>272</v>
      </c>
      <c r="H275">
        <f>Transactions[[#This Row],[Dealer Bonus]]*Transactions[[#This Row],[MSRP]]</f>
        <v>2625.26</v>
      </c>
    </row>
    <row r="276" spans="1:8">
      <c r="A276" s="7">
        <v>41285</v>
      </c>
      <c r="B276" s="8" t="s">
        <v>34</v>
      </c>
      <c r="C276" s="9">
        <v>8474</v>
      </c>
      <c r="D276" s="8" t="s">
        <v>36</v>
      </c>
      <c r="E276" s="8">
        <f>YEAR('Raw Data'!$A276)</f>
        <v>2013</v>
      </c>
      <c r="F276" s="10">
        <v>0.11</v>
      </c>
      <c r="G276">
        <f>COUNTIF(Transactions[Company],Transactions[[#This Row],[Company]])</f>
        <v>279</v>
      </c>
      <c r="H276">
        <f>Transactions[[#This Row],[Dealer Bonus]]*Transactions[[#This Row],[MSRP]]</f>
        <v>932.14</v>
      </c>
    </row>
    <row r="277" spans="1:8">
      <c r="A277" s="7">
        <v>41539</v>
      </c>
      <c r="B277" s="8" t="s">
        <v>31</v>
      </c>
      <c r="C277" s="9">
        <v>33638</v>
      </c>
      <c r="D277" s="8" t="s">
        <v>38</v>
      </c>
      <c r="E277" s="8">
        <f>YEAR('Raw Data'!$A277)</f>
        <v>2013</v>
      </c>
      <c r="F277" s="10">
        <v>7.0000000000000007E-2</v>
      </c>
      <c r="G277">
        <f>COUNTIF(Transactions[Company],Transactions[[#This Row],[Company]])</f>
        <v>272</v>
      </c>
      <c r="H277">
        <f>Transactions[[#This Row],[Dealer Bonus]]*Transactions[[#This Row],[MSRP]]</f>
        <v>2354.6600000000003</v>
      </c>
    </row>
    <row r="278" spans="1:8">
      <c r="A278" s="7">
        <v>41626</v>
      </c>
      <c r="B278" s="8" t="s">
        <v>31</v>
      </c>
      <c r="C278" s="9">
        <v>31581</v>
      </c>
      <c r="D278" s="8" t="s">
        <v>38</v>
      </c>
      <c r="E278" s="8">
        <f>YEAR('Raw Data'!$A278)</f>
        <v>2013</v>
      </c>
      <c r="F278" s="10">
        <v>0.05</v>
      </c>
      <c r="G278">
        <f>COUNTIF(Transactions[Company],Transactions[[#This Row],[Company]])</f>
        <v>272</v>
      </c>
      <c r="H278">
        <f>Transactions[[#This Row],[Dealer Bonus]]*Transactions[[#This Row],[MSRP]]</f>
        <v>1579.0500000000002</v>
      </c>
    </row>
    <row r="279" spans="1:8">
      <c r="A279" s="7">
        <v>41419</v>
      </c>
      <c r="B279" s="8" t="s">
        <v>32</v>
      </c>
      <c r="C279" s="9">
        <v>27226</v>
      </c>
      <c r="D279" s="8" t="s">
        <v>38</v>
      </c>
      <c r="E279" s="8">
        <f>YEAR('Raw Data'!$A279)</f>
        <v>2013</v>
      </c>
      <c r="F279" s="10">
        <v>0.13</v>
      </c>
      <c r="G279">
        <f>COUNTIF(Transactions[Company],Transactions[[#This Row],[Company]])</f>
        <v>295</v>
      </c>
      <c r="H279">
        <f>Transactions[[#This Row],[Dealer Bonus]]*Transactions[[#This Row],[MSRP]]</f>
        <v>3539.38</v>
      </c>
    </row>
    <row r="280" spans="1:8">
      <c r="A280" s="7">
        <v>41361</v>
      </c>
      <c r="B280" s="8" t="s">
        <v>31</v>
      </c>
      <c r="C280" s="9">
        <v>8938</v>
      </c>
      <c r="D280" s="8" t="s">
        <v>36</v>
      </c>
      <c r="E280" s="8">
        <f>YEAR('Raw Data'!$A280)</f>
        <v>2013</v>
      </c>
      <c r="F280" s="10">
        <v>0.12</v>
      </c>
      <c r="G280">
        <f>COUNTIF(Transactions[Company],Transactions[[#This Row],[Company]])</f>
        <v>272</v>
      </c>
      <c r="H280">
        <f>Transactions[[#This Row],[Dealer Bonus]]*Transactions[[#This Row],[MSRP]]</f>
        <v>1072.56</v>
      </c>
    </row>
    <row r="281" spans="1:8">
      <c r="A281" s="7">
        <v>41417</v>
      </c>
      <c r="B281" s="8" t="s">
        <v>34</v>
      </c>
      <c r="C281" s="9">
        <v>12551</v>
      </c>
      <c r="D281" s="8" t="s">
        <v>35</v>
      </c>
      <c r="E281" s="8">
        <f>YEAR('Raw Data'!$A281)</f>
        <v>2013</v>
      </c>
      <c r="F281" s="10">
        <v>0.03</v>
      </c>
      <c r="G281">
        <f>COUNTIF(Transactions[Company],Transactions[[#This Row],[Company]])</f>
        <v>279</v>
      </c>
      <c r="H281">
        <f>Transactions[[#This Row],[Dealer Bonus]]*Transactions[[#This Row],[MSRP]]</f>
        <v>376.53</v>
      </c>
    </row>
    <row r="282" spans="1:8">
      <c r="A282" s="7">
        <v>41527</v>
      </c>
      <c r="B282" s="8" t="s">
        <v>32</v>
      </c>
      <c r="C282" s="9">
        <v>34945</v>
      </c>
      <c r="D282" s="8" t="s">
        <v>36</v>
      </c>
      <c r="E282" s="8">
        <f>YEAR('Raw Data'!$A282)</f>
        <v>2013</v>
      </c>
      <c r="F282" s="10">
        <v>0.1</v>
      </c>
      <c r="G282">
        <f>COUNTIF(Transactions[Company],Transactions[[#This Row],[Company]])</f>
        <v>295</v>
      </c>
      <c r="H282">
        <f>Transactions[[#This Row],[Dealer Bonus]]*Transactions[[#This Row],[MSRP]]</f>
        <v>3494.5</v>
      </c>
    </row>
    <row r="283" spans="1:8">
      <c r="A283" s="7">
        <v>41308</v>
      </c>
      <c r="B283" s="8" t="s">
        <v>33</v>
      </c>
      <c r="C283" s="9">
        <v>39834</v>
      </c>
      <c r="D283" s="8" t="s">
        <v>38</v>
      </c>
      <c r="E283" s="8">
        <f>YEAR('Raw Data'!$A283)</f>
        <v>2013</v>
      </c>
      <c r="F283" s="10">
        <v>0.14000000000000001</v>
      </c>
      <c r="G283">
        <f>COUNTIF(Transactions[Company],Transactions[[#This Row],[Company]])</f>
        <v>305</v>
      </c>
      <c r="H283">
        <f>Transactions[[#This Row],[Dealer Bonus]]*Transactions[[#This Row],[MSRP]]</f>
        <v>5576.76</v>
      </c>
    </row>
    <row r="284" spans="1:8">
      <c r="A284" s="7">
        <v>41475</v>
      </c>
      <c r="B284" s="8" t="s">
        <v>34</v>
      </c>
      <c r="C284" s="9">
        <v>30367</v>
      </c>
      <c r="D284" s="8" t="s">
        <v>35</v>
      </c>
      <c r="E284" s="8">
        <f>YEAR('Raw Data'!$A284)</f>
        <v>2013</v>
      </c>
      <c r="F284" s="10">
        <v>0.11</v>
      </c>
      <c r="G284">
        <f>COUNTIF(Transactions[Company],Transactions[[#This Row],[Company]])</f>
        <v>279</v>
      </c>
      <c r="H284">
        <f>Transactions[[#This Row],[Dealer Bonus]]*Transactions[[#This Row],[MSRP]]</f>
        <v>3340.37</v>
      </c>
    </row>
    <row r="285" spans="1:8">
      <c r="A285" s="7">
        <v>41408</v>
      </c>
      <c r="B285" s="8" t="s">
        <v>34</v>
      </c>
      <c r="C285" s="9">
        <v>35056</v>
      </c>
      <c r="D285" s="8" t="s">
        <v>36</v>
      </c>
      <c r="E285" s="8">
        <f>YEAR('Raw Data'!$A285)</f>
        <v>2013</v>
      </c>
      <c r="F285" s="10">
        <v>0.05</v>
      </c>
      <c r="G285">
        <f>COUNTIF(Transactions[Company],Transactions[[#This Row],[Company]])</f>
        <v>279</v>
      </c>
      <c r="H285">
        <f>Transactions[[#This Row],[Dealer Bonus]]*Transactions[[#This Row],[MSRP]]</f>
        <v>1752.8000000000002</v>
      </c>
    </row>
    <row r="286" spans="1:8">
      <c r="A286" s="7">
        <v>41318</v>
      </c>
      <c r="B286" s="8" t="s">
        <v>32</v>
      </c>
      <c r="C286" s="9">
        <v>21240</v>
      </c>
      <c r="D286" s="8" t="s">
        <v>38</v>
      </c>
      <c r="E286" s="8">
        <f>YEAR('Raw Data'!$A286)</f>
        <v>2013</v>
      </c>
      <c r="F286" s="10">
        <v>0.15</v>
      </c>
      <c r="G286">
        <f>COUNTIF(Transactions[Company],Transactions[[#This Row],[Company]])</f>
        <v>295</v>
      </c>
      <c r="H286">
        <f>Transactions[[#This Row],[Dealer Bonus]]*Transactions[[#This Row],[MSRP]]</f>
        <v>3186</v>
      </c>
    </row>
    <row r="287" spans="1:8">
      <c r="A287" s="7">
        <v>41563</v>
      </c>
      <c r="B287" s="8" t="s">
        <v>34</v>
      </c>
      <c r="C287" s="9">
        <v>5341</v>
      </c>
      <c r="D287" s="8" t="s">
        <v>36</v>
      </c>
      <c r="E287" s="8">
        <f>YEAR('Raw Data'!$A287)</f>
        <v>2013</v>
      </c>
      <c r="F287" s="10">
        <v>0.08</v>
      </c>
      <c r="G287">
        <f>COUNTIF(Transactions[Company],Transactions[[#This Row],[Company]])</f>
        <v>279</v>
      </c>
      <c r="H287">
        <f>Transactions[[#This Row],[Dealer Bonus]]*Transactions[[#This Row],[MSRP]]</f>
        <v>427.28000000000003</v>
      </c>
    </row>
    <row r="288" spans="1:8">
      <c r="A288" s="7">
        <v>41433</v>
      </c>
      <c r="B288" s="8" t="s">
        <v>34</v>
      </c>
      <c r="C288" s="9">
        <v>34499</v>
      </c>
      <c r="D288" s="8" t="s">
        <v>35</v>
      </c>
      <c r="E288" s="8">
        <f>YEAR('Raw Data'!$A288)</f>
        <v>2013</v>
      </c>
      <c r="F288" s="10">
        <v>0.03</v>
      </c>
      <c r="G288">
        <f>COUNTIF(Transactions[Company],Transactions[[#This Row],[Company]])</f>
        <v>279</v>
      </c>
      <c r="H288">
        <f>Transactions[[#This Row],[Dealer Bonus]]*Transactions[[#This Row],[MSRP]]</f>
        <v>1034.97</v>
      </c>
    </row>
    <row r="289" spans="1:8">
      <c r="A289" s="7">
        <v>41452</v>
      </c>
      <c r="B289" s="8" t="s">
        <v>33</v>
      </c>
      <c r="C289" s="9">
        <v>38781</v>
      </c>
      <c r="D289" s="8" t="s">
        <v>36</v>
      </c>
      <c r="E289" s="8">
        <f>YEAR('Raw Data'!$A289)</f>
        <v>2013</v>
      </c>
      <c r="F289" s="10">
        <v>0.09</v>
      </c>
      <c r="G289">
        <f>COUNTIF(Transactions[Company],Transactions[[#This Row],[Company]])</f>
        <v>305</v>
      </c>
      <c r="H289">
        <f>Transactions[[#This Row],[Dealer Bonus]]*Transactions[[#This Row],[MSRP]]</f>
        <v>3490.29</v>
      </c>
    </row>
    <row r="290" spans="1:8">
      <c r="A290" s="7">
        <v>41405</v>
      </c>
      <c r="B290" s="8" t="s">
        <v>32</v>
      </c>
      <c r="C290" s="9">
        <v>13248</v>
      </c>
      <c r="D290" s="8" t="s">
        <v>37</v>
      </c>
      <c r="E290" s="8">
        <f>YEAR('Raw Data'!$A290)</f>
        <v>2013</v>
      </c>
      <c r="F290" s="10">
        <v>0.15</v>
      </c>
      <c r="G290">
        <f>COUNTIF(Transactions[Company],Transactions[[#This Row],[Company]])</f>
        <v>295</v>
      </c>
      <c r="H290">
        <f>Transactions[[#This Row],[Dealer Bonus]]*Transactions[[#This Row],[MSRP]]</f>
        <v>1987.1999999999998</v>
      </c>
    </row>
    <row r="291" spans="1:8">
      <c r="A291" s="7">
        <v>41525</v>
      </c>
      <c r="B291" s="8" t="s">
        <v>32</v>
      </c>
      <c r="C291" s="9">
        <v>13207</v>
      </c>
      <c r="D291" s="8" t="s">
        <v>37</v>
      </c>
      <c r="E291" s="8">
        <f>YEAR('Raw Data'!$A291)</f>
        <v>2013</v>
      </c>
      <c r="F291" s="10">
        <v>0.1</v>
      </c>
      <c r="G291">
        <f>COUNTIF(Transactions[Company],Transactions[[#This Row],[Company]])</f>
        <v>295</v>
      </c>
      <c r="H291">
        <f>Transactions[[#This Row],[Dealer Bonus]]*Transactions[[#This Row],[MSRP]]</f>
        <v>1320.7</v>
      </c>
    </row>
    <row r="292" spans="1:8">
      <c r="A292" s="7">
        <v>41473</v>
      </c>
      <c r="B292" s="8" t="s">
        <v>33</v>
      </c>
      <c r="C292" s="9">
        <v>21421</v>
      </c>
      <c r="D292" s="8" t="s">
        <v>35</v>
      </c>
      <c r="E292" s="8">
        <f>YEAR('Raw Data'!$A292)</f>
        <v>2013</v>
      </c>
      <c r="F292" s="10">
        <v>0.05</v>
      </c>
      <c r="G292">
        <f>COUNTIF(Transactions[Company],Transactions[[#This Row],[Company]])</f>
        <v>305</v>
      </c>
      <c r="H292">
        <f>Transactions[[#This Row],[Dealer Bonus]]*Transactions[[#This Row],[MSRP]]</f>
        <v>1071.05</v>
      </c>
    </row>
    <row r="293" spans="1:8">
      <c r="A293" s="7">
        <v>41348</v>
      </c>
      <c r="B293" s="8" t="s">
        <v>33</v>
      </c>
      <c r="C293" s="9">
        <v>9076</v>
      </c>
      <c r="D293" s="8" t="s">
        <v>38</v>
      </c>
      <c r="E293" s="8">
        <f>YEAR('Raw Data'!$A293)</f>
        <v>2013</v>
      </c>
      <c r="F293" s="10">
        <v>0.03</v>
      </c>
      <c r="G293">
        <f>COUNTIF(Transactions[Company],Transactions[[#This Row],[Company]])</f>
        <v>305</v>
      </c>
      <c r="H293">
        <f>Transactions[[#This Row],[Dealer Bonus]]*Transactions[[#This Row],[MSRP]]</f>
        <v>272.27999999999997</v>
      </c>
    </row>
    <row r="294" spans="1:8">
      <c r="A294" s="7">
        <v>41621</v>
      </c>
      <c r="B294" s="8" t="s">
        <v>34</v>
      </c>
      <c r="C294" s="9">
        <v>22417</v>
      </c>
      <c r="D294" s="8" t="s">
        <v>37</v>
      </c>
      <c r="E294" s="8">
        <f>YEAR('Raw Data'!$A294)</f>
        <v>2013</v>
      </c>
      <c r="F294" s="10">
        <v>7.0000000000000007E-2</v>
      </c>
      <c r="G294">
        <f>COUNTIF(Transactions[Company],Transactions[[#This Row],[Company]])</f>
        <v>279</v>
      </c>
      <c r="H294">
        <f>Transactions[[#This Row],[Dealer Bonus]]*Transactions[[#This Row],[MSRP]]</f>
        <v>1569.19</v>
      </c>
    </row>
    <row r="295" spans="1:8">
      <c r="A295" s="7">
        <v>41461</v>
      </c>
      <c r="B295" s="8" t="s">
        <v>31</v>
      </c>
      <c r="C295" s="9">
        <v>28585</v>
      </c>
      <c r="D295" s="8" t="s">
        <v>38</v>
      </c>
      <c r="E295" s="8">
        <f>YEAR('Raw Data'!$A295)</f>
        <v>2013</v>
      </c>
      <c r="F295" s="10">
        <v>0.04</v>
      </c>
      <c r="G295">
        <f>COUNTIF(Transactions[Company],Transactions[[#This Row],[Company]])</f>
        <v>272</v>
      </c>
      <c r="H295">
        <f>Transactions[[#This Row],[Dealer Bonus]]*Transactions[[#This Row],[MSRP]]</f>
        <v>1143.4000000000001</v>
      </c>
    </row>
    <row r="296" spans="1:8">
      <c r="A296" s="7">
        <v>41350</v>
      </c>
      <c r="B296" s="8" t="s">
        <v>34</v>
      </c>
      <c r="C296" s="9">
        <v>37511</v>
      </c>
      <c r="D296" s="8" t="s">
        <v>38</v>
      </c>
      <c r="E296" s="8">
        <f>YEAR('Raw Data'!$A296)</f>
        <v>2013</v>
      </c>
      <c r="F296" s="10">
        <v>0.04</v>
      </c>
      <c r="G296">
        <f>COUNTIF(Transactions[Company],Transactions[[#This Row],[Company]])</f>
        <v>279</v>
      </c>
      <c r="H296">
        <f>Transactions[[#This Row],[Dealer Bonus]]*Transactions[[#This Row],[MSRP]]</f>
        <v>1500.44</v>
      </c>
    </row>
    <row r="297" spans="1:8">
      <c r="A297" s="7">
        <v>41327</v>
      </c>
      <c r="B297" s="8" t="s">
        <v>32</v>
      </c>
      <c r="C297" s="9">
        <v>5996</v>
      </c>
      <c r="D297" s="8" t="s">
        <v>38</v>
      </c>
      <c r="E297" s="8">
        <f>YEAR('Raw Data'!$A297)</f>
        <v>2013</v>
      </c>
      <c r="F297" s="10">
        <v>7.0000000000000007E-2</v>
      </c>
      <c r="G297">
        <f>COUNTIF(Transactions[Company],Transactions[[#This Row],[Company]])</f>
        <v>295</v>
      </c>
      <c r="H297">
        <f>Transactions[[#This Row],[Dealer Bonus]]*Transactions[[#This Row],[MSRP]]</f>
        <v>419.72</v>
      </c>
    </row>
    <row r="298" spans="1:8">
      <c r="A298" s="7">
        <v>41573</v>
      </c>
      <c r="B298" s="8" t="s">
        <v>34</v>
      </c>
      <c r="C298" s="9">
        <v>33302</v>
      </c>
      <c r="D298" s="8" t="s">
        <v>36</v>
      </c>
      <c r="E298" s="8">
        <f>YEAR('Raw Data'!$A298)</f>
        <v>2013</v>
      </c>
      <c r="F298" s="10">
        <v>0.1</v>
      </c>
      <c r="G298">
        <f>COUNTIF(Transactions[Company],Transactions[[#This Row],[Company]])</f>
        <v>279</v>
      </c>
      <c r="H298">
        <f>Transactions[[#This Row],[Dealer Bonus]]*Transactions[[#This Row],[MSRP]]</f>
        <v>3330.2000000000003</v>
      </c>
    </row>
    <row r="299" spans="1:8">
      <c r="A299" s="7">
        <v>41581</v>
      </c>
      <c r="B299" s="8" t="s">
        <v>34</v>
      </c>
      <c r="C299" s="9">
        <v>23047</v>
      </c>
      <c r="D299" s="8" t="s">
        <v>38</v>
      </c>
      <c r="E299" s="8">
        <f>YEAR('Raw Data'!$A299)</f>
        <v>2013</v>
      </c>
      <c r="F299" s="10">
        <v>0.1</v>
      </c>
      <c r="G299">
        <f>COUNTIF(Transactions[Company],Transactions[[#This Row],[Company]])</f>
        <v>279</v>
      </c>
      <c r="H299">
        <f>Transactions[[#This Row],[Dealer Bonus]]*Transactions[[#This Row],[MSRP]]</f>
        <v>2304.7000000000003</v>
      </c>
    </row>
    <row r="300" spans="1:8">
      <c r="A300" s="7">
        <v>41309</v>
      </c>
      <c r="B300" s="8" t="s">
        <v>32</v>
      </c>
      <c r="C300" s="9">
        <v>37153</v>
      </c>
      <c r="D300" s="8" t="s">
        <v>35</v>
      </c>
      <c r="E300" s="8">
        <f>YEAR('Raw Data'!$A300)</f>
        <v>2013</v>
      </c>
      <c r="F300" s="10">
        <v>0.11</v>
      </c>
      <c r="G300">
        <f>COUNTIF(Transactions[Company],Transactions[[#This Row],[Company]])</f>
        <v>295</v>
      </c>
      <c r="H300">
        <f>Transactions[[#This Row],[Dealer Bonus]]*Transactions[[#This Row],[MSRP]]</f>
        <v>4086.83</v>
      </c>
    </row>
    <row r="301" spans="1:8">
      <c r="A301" s="7">
        <v>41305</v>
      </c>
      <c r="B301" s="8" t="s">
        <v>31</v>
      </c>
      <c r="C301" s="9">
        <v>5548</v>
      </c>
      <c r="D301" s="8" t="s">
        <v>37</v>
      </c>
      <c r="E301" s="8">
        <f>YEAR('Raw Data'!$A301)</f>
        <v>2013</v>
      </c>
      <c r="F301" s="10">
        <v>0.06</v>
      </c>
      <c r="G301">
        <f>COUNTIF(Transactions[Company],Transactions[[#This Row],[Company]])</f>
        <v>272</v>
      </c>
      <c r="H301">
        <f>Transactions[[#This Row],[Dealer Bonus]]*Transactions[[#This Row],[MSRP]]</f>
        <v>332.88</v>
      </c>
    </row>
    <row r="302" spans="1:8">
      <c r="A302" s="7">
        <v>41517</v>
      </c>
      <c r="B302" s="8" t="s">
        <v>33</v>
      </c>
      <c r="C302" s="9">
        <v>9601</v>
      </c>
      <c r="D302" s="8" t="s">
        <v>35</v>
      </c>
      <c r="E302" s="8">
        <f>YEAR('Raw Data'!$A302)</f>
        <v>2013</v>
      </c>
      <c r="F302" s="10">
        <v>0.04</v>
      </c>
      <c r="G302">
        <f>COUNTIF(Transactions[Company],Transactions[[#This Row],[Company]])</f>
        <v>305</v>
      </c>
      <c r="H302">
        <f>Transactions[[#This Row],[Dealer Bonus]]*Transactions[[#This Row],[MSRP]]</f>
        <v>384.04</v>
      </c>
    </row>
    <row r="303" spans="1:8">
      <c r="A303" s="7">
        <v>41404</v>
      </c>
      <c r="B303" s="8" t="s">
        <v>33</v>
      </c>
      <c r="C303" s="9">
        <v>31457</v>
      </c>
      <c r="D303" s="8" t="s">
        <v>35</v>
      </c>
      <c r="E303" s="8">
        <f>YEAR('Raw Data'!$A303)</f>
        <v>2013</v>
      </c>
      <c r="F303" s="10">
        <v>7.0000000000000007E-2</v>
      </c>
      <c r="G303">
        <f>COUNTIF(Transactions[Company],Transactions[[#This Row],[Company]])</f>
        <v>305</v>
      </c>
      <c r="H303">
        <f>Transactions[[#This Row],[Dealer Bonus]]*Transactions[[#This Row],[MSRP]]</f>
        <v>2201.9900000000002</v>
      </c>
    </row>
    <row r="304" spans="1:8">
      <c r="A304" s="7">
        <v>41369</v>
      </c>
      <c r="B304" s="8" t="s">
        <v>32</v>
      </c>
      <c r="C304" s="9">
        <v>7305</v>
      </c>
      <c r="D304" s="8" t="s">
        <v>38</v>
      </c>
      <c r="E304" s="8">
        <f>YEAR('Raw Data'!$A304)</f>
        <v>2013</v>
      </c>
      <c r="F304" s="10">
        <v>0.11</v>
      </c>
      <c r="G304">
        <f>COUNTIF(Transactions[Company],Transactions[[#This Row],[Company]])</f>
        <v>295</v>
      </c>
      <c r="H304">
        <f>Transactions[[#This Row],[Dealer Bonus]]*Transactions[[#This Row],[MSRP]]</f>
        <v>803.55</v>
      </c>
    </row>
    <row r="305" spans="1:8">
      <c r="A305" s="7">
        <v>41579</v>
      </c>
      <c r="B305" s="8" t="s">
        <v>32</v>
      </c>
      <c r="C305" s="9">
        <v>33693</v>
      </c>
      <c r="D305" s="8" t="s">
        <v>38</v>
      </c>
      <c r="E305" s="8">
        <f>YEAR('Raw Data'!$A305)</f>
        <v>2013</v>
      </c>
      <c r="F305" s="10">
        <v>0.03</v>
      </c>
      <c r="G305">
        <f>COUNTIF(Transactions[Company],Transactions[[#This Row],[Company]])</f>
        <v>295</v>
      </c>
      <c r="H305">
        <f>Transactions[[#This Row],[Dealer Bonus]]*Transactions[[#This Row],[MSRP]]</f>
        <v>1010.79</v>
      </c>
    </row>
    <row r="306" spans="1:8">
      <c r="A306" s="7">
        <v>41558</v>
      </c>
      <c r="B306" s="8" t="s">
        <v>32</v>
      </c>
      <c r="C306" s="9">
        <v>16602</v>
      </c>
      <c r="D306" s="8" t="s">
        <v>38</v>
      </c>
      <c r="E306" s="8">
        <f>YEAR('Raw Data'!$A306)</f>
        <v>2013</v>
      </c>
      <c r="F306" s="10">
        <v>0.12</v>
      </c>
      <c r="G306">
        <f>COUNTIF(Transactions[Company],Transactions[[#This Row],[Company]])</f>
        <v>295</v>
      </c>
      <c r="H306">
        <f>Transactions[[#This Row],[Dealer Bonus]]*Transactions[[#This Row],[MSRP]]</f>
        <v>1992.24</v>
      </c>
    </row>
    <row r="307" spans="1:8">
      <c r="A307" s="7">
        <v>41403</v>
      </c>
      <c r="B307" s="8" t="s">
        <v>32</v>
      </c>
      <c r="C307" s="9">
        <v>34013</v>
      </c>
      <c r="D307" s="8" t="s">
        <v>37</v>
      </c>
      <c r="E307" s="8">
        <f>YEAR('Raw Data'!$A307)</f>
        <v>2013</v>
      </c>
      <c r="F307" s="10">
        <v>0.12</v>
      </c>
      <c r="G307">
        <f>COUNTIF(Transactions[Company],Transactions[[#This Row],[Company]])</f>
        <v>295</v>
      </c>
      <c r="H307">
        <f>Transactions[[#This Row],[Dealer Bonus]]*Transactions[[#This Row],[MSRP]]</f>
        <v>4081.56</v>
      </c>
    </row>
    <row r="308" spans="1:8">
      <c r="A308" s="7">
        <v>41610</v>
      </c>
      <c r="B308" s="8" t="s">
        <v>31</v>
      </c>
      <c r="C308" s="9">
        <v>21128</v>
      </c>
      <c r="D308" s="8" t="s">
        <v>35</v>
      </c>
      <c r="E308" s="8">
        <f>YEAR('Raw Data'!$A308)</f>
        <v>2013</v>
      </c>
      <c r="F308" s="10">
        <v>0.14000000000000001</v>
      </c>
      <c r="G308">
        <f>COUNTIF(Transactions[Company],Transactions[[#This Row],[Company]])</f>
        <v>272</v>
      </c>
      <c r="H308">
        <f>Transactions[[#This Row],[Dealer Bonus]]*Transactions[[#This Row],[MSRP]]</f>
        <v>2957.92</v>
      </c>
    </row>
    <row r="309" spans="1:8">
      <c r="A309" s="7">
        <v>41632</v>
      </c>
      <c r="B309" s="8" t="s">
        <v>34</v>
      </c>
      <c r="C309" s="9">
        <v>12704</v>
      </c>
      <c r="D309" s="8" t="s">
        <v>36</v>
      </c>
      <c r="E309" s="8">
        <f>YEAR('Raw Data'!$A309)</f>
        <v>2013</v>
      </c>
      <c r="F309" s="10">
        <v>0.08</v>
      </c>
      <c r="G309">
        <f>COUNTIF(Transactions[Company],Transactions[[#This Row],[Company]])</f>
        <v>279</v>
      </c>
      <c r="H309">
        <f>Transactions[[#This Row],[Dealer Bonus]]*Transactions[[#This Row],[MSRP]]</f>
        <v>1016.32</v>
      </c>
    </row>
    <row r="310" spans="1:8">
      <c r="A310" s="7">
        <v>41296</v>
      </c>
      <c r="B310" s="8" t="s">
        <v>31</v>
      </c>
      <c r="C310" s="9">
        <v>22523</v>
      </c>
      <c r="D310" s="8" t="s">
        <v>37</v>
      </c>
      <c r="E310" s="8">
        <f>YEAR('Raw Data'!$A310)</f>
        <v>2013</v>
      </c>
      <c r="F310" s="10">
        <v>0.13</v>
      </c>
      <c r="G310">
        <f>COUNTIF(Transactions[Company],Transactions[[#This Row],[Company]])</f>
        <v>272</v>
      </c>
      <c r="H310">
        <f>Transactions[[#This Row],[Dealer Bonus]]*Transactions[[#This Row],[MSRP]]</f>
        <v>2927.9900000000002</v>
      </c>
    </row>
    <row r="311" spans="1:8">
      <c r="A311" s="7">
        <v>41378</v>
      </c>
      <c r="B311" s="8" t="s">
        <v>31</v>
      </c>
      <c r="C311" s="9">
        <v>21219</v>
      </c>
      <c r="D311" s="8" t="s">
        <v>37</v>
      </c>
      <c r="E311" s="8">
        <f>YEAR('Raw Data'!$A311)</f>
        <v>2013</v>
      </c>
      <c r="F311" s="10">
        <v>0.11</v>
      </c>
      <c r="G311">
        <f>COUNTIF(Transactions[Company],Transactions[[#This Row],[Company]])</f>
        <v>272</v>
      </c>
      <c r="H311">
        <f>Transactions[[#This Row],[Dealer Bonus]]*Transactions[[#This Row],[MSRP]]</f>
        <v>2334.09</v>
      </c>
    </row>
    <row r="312" spans="1:8">
      <c r="A312" s="7">
        <v>41439</v>
      </c>
      <c r="B312" s="8" t="s">
        <v>32</v>
      </c>
      <c r="C312" s="9">
        <v>17805</v>
      </c>
      <c r="D312" s="8" t="s">
        <v>36</v>
      </c>
      <c r="E312" s="8">
        <f>YEAR('Raw Data'!$A312)</f>
        <v>2013</v>
      </c>
      <c r="F312" s="10">
        <v>0.15</v>
      </c>
      <c r="G312">
        <f>COUNTIF(Transactions[Company],Transactions[[#This Row],[Company]])</f>
        <v>295</v>
      </c>
      <c r="H312">
        <f>Transactions[[#This Row],[Dealer Bonus]]*Transactions[[#This Row],[MSRP]]</f>
        <v>2670.75</v>
      </c>
    </row>
    <row r="313" spans="1:8">
      <c r="A313" s="7">
        <v>41599</v>
      </c>
      <c r="B313" s="8" t="s">
        <v>32</v>
      </c>
      <c r="C313" s="9">
        <v>23308</v>
      </c>
      <c r="D313" s="8" t="s">
        <v>38</v>
      </c>
      <c r="E313" s="8">
        <f>YEAR('Raw Data'!$A313)</f>
        <v>2013</v>
      </c>
      <c r="F313" s="10">
        <v>0.05</v>
      </c>
      <c r="G313">
        <f>COUNTIF(Transactions[Company],Transactions[[#This Row],[Company]])</f>
        <v>295</v>
      </c>
      <c r="H313">
        <f>Transactions[[#This Row],[Dealer Bonus]]*Transactions[[#This Row],[MSRP]]</f>
        <v>1165.4000000000001</v>
      </c>
    </row>
    <row r="314" spans="1:8">
      <c r="A314" s="7">
        <v>41583</v>
      </c>
      <c r="B314" s="8" t="s">
        <v>34</v>
      </c>
      <c r="C314" s="9">
        <v>14862</v>
      </c>
      <c r="D314" s="8" t="s">
        <v>36</v>
      </c>
      <c r="E314" s="8">
        <f>YEAR('Raw Data'!$A314)</f>
        <v>2013</v>
      </c>
      <c r="F314" s="10">
        <v>7.0000000000000007E-2</v>
      </c>
      <c r="G314">
        <f>COUNTIF(Transactions[Company],Transactions[[#This Row],[Company]])</f>
        <v>279</v>
      </c>
      <c r="H314">
        <f>Transactions[[#This Row],[Dealer Bonus]]*Transactions[[#This Row],[MSRP]]</f>
        <v>1040.3400000000001</v>
      </c>
    </row>
    <row r="315" spans="1:8">
      <c r="A315" s="7">
        <v>41373</v>
      </c>
      <c r="B315" s="8" t="s">
        <v>32</v>
      </c>
      <c r="C315" s="9">
        <v>19429</v>
      </c>
      <c r="D315" s="8" t="s">
        <v>38</v>
      </c>
      <c r="E315" s="8">
        <f>YEAR('Raw Data'!$A315)</f>
        <v>2013</v>
      </c>
      <c r="F315" s="10">
        <v>0.13</v>
      </c>
      <c r="G315">
        <f>COUNTIF(Transactions[Company],Transactions[[#This Row],[Company]])</f>
        <v>295</v>
      </c>
      <c r="H315">
        <f>Transactions[[#This Row],[Dealer Bonus]]*Transactions[[#This Row],[MSRP]]</f>
        <v>2525.77</v>
      </c>
    </row>
    <row r="316" spans="1:8">
      <c r="A316" s="7">
        <v>41302</v>
      </c>
      <c r="B316" s="8" t="s">
        <v>33</v>
      </c>
      <c r="C316" s="9">
        <v>21431</v>
      </c>
      <c r="D316" s="8" t="s">
        <v>38</v>
      </c>
      <c r="E316" s="8">
        <f>YEAR('Raw Data'!$A316)</f>
        <v>2013</v>
      </c>
      <c r="F316" s="10">
        <v>0.06</v>
      </c>
      <c r="G316">
        <f>COUNTIF(Transactions[Company],Transactions[[#This Row],[Company]])</f>
        <v>305</v>
      </c>
      <c r="H316">
        <f>Transactions[[#This Row],[Dealer Bonus]]*Transactions[[#This Row],[MSRP]]</f>
        <v>1285.8599999999999</v>
      </c>
    </row>
    <row r="317" spans="1:8">
      <c r="A317" s="7">
        <v>41298</v>
      </c>
      <c r="B317" s="8" t="s">
        <v>31</v>
      </c>
      <c r="C317" s="9">
        <v>24638</v>
      </c>
      <c r="D317" s="8" t="s">
        <v>36</v>
      </c>
      <c r="E317" s="8">
        <f>YEAR('Raw Data'!$A317)</f>
        <v>2013</v>
      </c>
      <c r="F317" s="10">
        <v>0.04</v>
      </c>
      <c r="G317">
        <f>COUNTIF(Transactions[Company],Transactions[[#This Row],[Company]])</f>
        <v>272</v>
      </c>
      <c r="H317">
        <f>Transactions[[#This Row],[Dealer Bonus]]*Transactions[[#This Row],[MSRP]]</f>
        <v>985.52</v>
      </c>
    </row>
    <row r="318" spans="1:8">
      <c r="A318" s="7">
        <v>41322</v>
      </c>
      <c r="B318" s="8" t="s">
        <v>33</v>
      </c>
      <c r="C318" s="9">
        <v>36973</v>
      </c>
      <c r="D318" s="8" t="s">
        <v>36</v>
      </c>
      <c r="E318" s="8">
        <f>YEAR('Raw Data'!$A318)</f>
        <v>2013</v>
      </c>
      <c r="F318" s="10">
        <v>0.05</v>
      </c>
      <c r="G318">
        <f>COUNTIF(Transactions[Company],Transactions[[#This Row],[Company]])</f>
        <v>305</v>
      </c>
      <c r="H318">
        <f>Transactions[[#This Row],[Dealer Bonus]]*Transactions[[#This Row],[MSRP]]</f>
        <v>1848.65</v>
      </c>
    </row>
    <row r="319" spans="1:8">
      <c r="A319" s="7">
        <v>41487</v>
      </c>
      <c r="B319" s="8" t="s">
        <v>34</v>
      </c>
      <c r="C319" s="9">
        <v>34789</v>
      </c>
      <c r="D319" s="8" t="s">
        <v>38</v>
      </c>
      <c r="E319" s="8">
        <f>YEAR('Raw Data'!$A319)</f>
        <v>2013</v>
      </c>
      <c r="F319" s="10">
        <v>0.05</v>
      </c>
      <c r="G319">
        <f>COUNTIF(Transactions[Company],Transactions[[#This Row],[Company]])</f>
        <v>279</v>
      </c>
      <c r="H319">
        <f>Transactions[[#This Row],[Dealer Bonus]]*Transactions[[#This Row],[MSRP]]</f>
        <v>1739.45</v>
      </c>
    </row>
    <row r="320" spans="1:8">
      <c r="A320" s="7">
        <v>41575</v>
      </c>
      <c r="B320" s="8" t="s">
        <v>33</v>
      </c>
      <c r="C320" s="9">
        <v>19140</v>
      </c>
      <c r="D320" s="8" t="s">
        <v>35</v>
      </c>
      <c r="E320" s="8">
        <f>YEAR('Raw Data'!$A320)</f>
        <v>2013</v>
      </c>
      <c r="F320" s="10">
        <v>0.08</v>
      </c>
      <c r="G320">
        <f>COUNTIF(Transactions[Company],Transactions[[#This Row],[Company]])</f>
        <v>305</v>
      </c>
      <c r="H320">
        <f>Transactions[[#This Row],[Dealer Bonus]]*Transactions[[#This Row],[MSRP]]</f>
        <v>1531.2</v>
      </c>
    </row>
    <row r="321" spans="1:8">
      <c r="A321" s="7">
        <v>41628</v>
      </c>
      <c r="B321" s="8" t="s">
        <v>32</v>
      </c>
      <c r="C321" s="9">
        <v>37512</v>
      </c>
      <c r="D321" s="8" t="s">
        <v>35</v>
      </c>
      <c r="E321" s="8">
        <f>YEAR('Raw Data'!$A321)</f>
        <v>2013</v>
      </c>
      <c r="F321" s="10">
        <v>0.1</v>
      </c>
      <c r="G321">
        <f>COUNTIF(Transactions[Company],Transactions[[#This Row],[Company]])</f>
        <v>295</v>
      </c>
      <c r="H321">
        <f>Transactions[[#This Row],[Dealer Bonus]]*Transactions[[#This Row],[MSRP]]</f>
        <v>3751.2000000000003</v>
      </c>
    </row>
    <row r="322" spans="1:8">
      <c r="A322" s="7">
        <v>41351</v>
      </c>
      <c r="B322" s="8" t="s">
        <v>31</v>
      </c>
      <c r="C322" s="9">
        <v>16467</v>
      </c>
      <c r="D322" s="8" t="s">
        <v>37</v>
      </c>
      <c r="E322" s="8">
        <f>YEAR('Raw Data'!$A322)</f>
        <v>2013</v>
      </c>
      <c r="F322" s="10">
        <v>7.0000000000000007E-2</v>
      </c>
      <c r="G322">
        <f>COUNTIF(Transactions[Company],Transactions[[#This Row],[Company]])</f>
        <v>272</v>
      </c>
      <c r="H322">
        <f>Transactions[[#This Row],[Dealer Bonus]]*Transactions[[#This Row],[MSRP]]</f>
        <v>1152.69</v>
      </c>
    </row>
    <row r="323" spans="1:8">
      <c r="A323" s="7">
        <v>41468</v>
      </c>
      <c r="B323" s="8" t="s">
        <v>34</v>
      </c>
      <c r="C323" s="9">
        <v>37525</v>
      </c>
      <c r="D323" s="8" t="s">
        <v>35</v>
      </c>
      <c r="E323" s="8">
        <f>YEAR('Raw Data'!$A323)</f>
        <v>2013</v>
      </c>
      <c r="F323" s="10">
        <v>0.05</v>
      </c>
      <c r="G323">
        <f>COUNTIF(Transactions[Company],Transactions[[#This Row],[Company]])</f>
        <v>279</v>
      </c>
      <c r="H323">
        <f>Transactions[[#This Row],[Dealer Bonus]]*Transactions[[#This Row],[MSRP]]</f>
        <v>1876.25</v>
      </c>
    </row>
    <row r="324" spans="1:8">
      <c r="A324" s="7">
        <v>41436</v>
      </c>
      <c r="B324" s="8" t="s">
        <v>32</v>
      </c>
      <c r="C324" s="9">
        <v>18246</v>
      </c>
      <c r="D324" s="8" t="s">
        <v>35</v>
      </c>
      <c r="E324" s="8">
        <f>YEAR('Raw Data'!$A324)</f>
        <v>2013</v>
      </c>
      <c r="F324" s="10">
        <v>0.08</v>
      </c>
      <c r="G324">
        <f>COUNTIF(Transactions[Company],Transactions[[#This Row],[Company]])</f>
        <v>295</v>
      </c>
      <c r="H324">
        <f>Transactions[[#This Row],[Dealer Bonus]]*Transactions[[#This Row],[MSRP]]</f>
        <v>1459.68</v>
      </c>
    </row>
    <row r="325" spans="1:8">
      <c r="A325" s="7">
        <v>41466</v>
      </c>
      <c r="B325" s="8" t="s">
        <v>32</v>
      </c>
      <c r="C325" s="9">
        <v>31912</v>
      </c>
      <c r="D325" s="8" t="s">
        <v>37</v>
      </c>
      <c r="E325" s="8">
        <f>YEAR('Raw Data'!$A325)</f>
        <v>2013</v>
      </c>
      <c r="F325" s="10">
        <v>0.15</v>
      </c>
      <c r="G325">
        <f>COUNTIF(Transactions[Company],Transactions[[#This Row],[Company]])</f>
        <v>295</v>
      </c>
      <c r="H325">
        <f>Transactions[[#This Row],[Dealer Bonus]]*Transactions[[#This Row],[MSRP]]</f>
        <v>4786.8</v>
      </c>
    </row>
    <row r="326" spans="1:8">
      <c r="A326" s="7">
        <v>41512</v>
      </c>
      <c r="B326" s="8" t="s">
        <v>31</v>
      </c>
      <c r="C326" s="9">
        <v>39861</v>
      </c>
      <c r="D326" s="8" t="s">
        <v>37</v>
      </c>
      <c r="E326" s="8">
        <f>YEAR('Raw Data'!$A326)</f>
        <v>2013</v>
      </c>
      <c r="F326" s="10">
        <v>0.1</v>
      </c>
      <c r="G326">
        <f>COUNTIF(Transactions[Company],Transactions[[#This Row],[Company]])</f>
        <v>272</v>
      </c>
      <c r="H326">
        <f>Transactions[[#This Row],[Dealer Bonus]]*Transactions[[#This Row],[MSRP]]</f>
        <v>3986.1000000000004</v>
      </c>
    </row>
    <row r="327" spans="1:8">
      <c r="A327" s="7">
        <v>41495</v>
      </c>
      <c r="B327" s="8" t="s">
        <v>33</v>
      </c>
      <c r="C327" s="9">
        <v>7069</v>
      </c>
      <c r="D327" s="8" t="s">
        <v>35</v>
      </c>
      <c r="E327" s="8">
        <f>YEAR('Raw Data'!$A327)</f>
        <v>2013</v>
      </c>
      <c r="F327" s="10">
        <v>0.14000000000000001</v>
      </c>
      <c r="G327">
        <f>COUNTIF(Transactions[Company],Transactions[[#This Row],[Company]])</f>
        <v>305</v>
      </c>
      <c r="H327">
        <f>Transactions[[#This Row],[Dealer Bonus]]*Transactions[[#This Row],[MSRP]]</f>
        <v>989.66000000000008</v>
      </c>
    </row>
    <row r="328" spans="1:8">
      <c r="A328" s="7">
        <v>41401</v>
      </c>
      <c r="B328" s="8" t="s">
        <v>33</v>
      </c>
      <c r="C328" s="9">
        <v>21181</v>
      </c>
      <c r="D328" s="8" t="s">
        <v>36</v>
      </c>
      <c r="E328" s="8">
        <f>YEAR('Raw Data'!$A328)</f>
        <v>2013</v>
      </c>
      <c r="F328" s="10">
        <v>0.06</v>
      </c>
      <c r="G328">
        <f>COUNTIF(Transactions[Company],Transactions[[#This Row],[Company]])</f>
        <v>305</v>
      </c>
      <c r="H328">
        <f>Transactions[[#This Row],[Dealer Bonus]]*Transactions[[#This Row],[MSRP]]</f>
        <v>1270.8599999999999</v>
      </c>
    </row>
    <row r="329" spans="1:8">
      <c r="A329" s="7">
        <v>41366</v>
      </c>
      <c r="B329" s="8" t="s">
        <v>33</v>
      </c>
      <c r="C329" s="9">
        <v>23222</v>
      </c>
      <c r="D329" s="8" t="s">
        <v>35</v>
      </c>
      <c r="E329" s="8">
        <f>YEAR('Raw Data'!$A329)</f>
        <v>2013</v>
      </c>
      <c r="F329" s="10">
        <v>0.03</v>
      </c>
      <c r="G329">
        <f>COUNTIF(Transactions[Company],Transactions[[#This Row],[Company]])</f>
        <v>305</v>
      </c>
      <c r="H329">
        <f>Transactions[[#This Row],[Dealer Bonus]]*Transactions[[#This Row],[MSRP]]</f>
        <v>696.66</v>
      </c>
    </row>
    <row r="330" spans="1:8">
      <c r="A330" s="7">
        <v>41503</v>
      </c>
      <c r="B330" s="8" t="s">
        <v>34</v>
      </c>
      <c r="C330" s="9">
        <v>36229</v>
      </c>
      <c r="D330" s="8" t="s">
        <v>37</v>
      </c>
      <c r="E330" s="8">
        <f>YEAR('Raw Data'!$A330)</f>
        <v>2013</v>
      </c>
      <c r="F330" s="10">
        <v>0.11</v>
      </c>
      <c r="G330">
        <f>COUNTIF(Transactions[Company],Transactions[[#This Row],[Company]])</f>
        <v>279</v>
      </c>
      <c r="H330">
        <f>Transactions[[#This Row],[Dealer Bonus]]*Transactions[[#This Row],[MSRP]]</f>
        <v>3985.19</v>
      </c>
    </row>
    <row r="331" spans="1:8">
      <c r="A331" s="7">
        <v>41294</v>
      </c>
      <c r="B331" s="8" t="s">
        <v>34</v>
      </c>
      <c r="C331" s="9">
        <v>21348</v>
      </c>
      <c r="D331" s="8" t="s">
        <v>37</v>
      </c>
      <c r="E331" s="8">
        <f>YEAR('Raw Data'!$A331)</f>
        <v>2013</v>
      </c>
      <c r="F331" s="10">
        <v>0.08</v>
      </c>
      <c r="G331">
        <f>COUNTIF(Transactions[Company],Transactions[[#This Row],[Company]])</f>
        <v>279</v>
      </c>
      <c r="H331">
        <f>Transactions[[#This Row],[Dealer Bonus]]*Transactions[[#This Row],[MSRP]]</f>
        <v>1707.8400000000001</v>
      </c>
    </row>
    <row r="332" spans="1:8">
      <c r="A332" s="7">
        <v>41336</v>
      </c>
      <c r="B332" s="8" t="s">
        <v>33</v>
      </c>
      <c r="C332" s="9">
        <v>39602</v>
      </c>
      <c r="D332" s="8" t="s">
        <v>35</v>
      </c>
      <c r="E332" s="8">
        <f>YEAR('Raw Data'!$A332)</f>
        <v>2013</v>
      </c>
      <c r="F332" s="10">
        <v>0.11</v>
      </c>
      <c r="G332">
        <f>COUNTIF(Transactions[Company],Transactions[[#This Row],[Company]])</f>
        <v>305</v>
      </c>
      <c r="H332">
        <f>Transactions[[#This Row],[Dealer Bonus]]*Transactions[[#This Row],[MSRP]]</f>
        <v>4356.22</v>
      </c>
    </row>
    <row r="333" spans="1:8">
      <c r="A333" s="7">
        <v>41379</v>
      </c>
      <c r="B333" s="8" t="s">
        <v>34</v>
      </c>
      <c r="C333" s="9">
        <v>11340</v>
      </c>
      <c r="D333" s="8" t="s">
        <v>35</v>
      </c>
      <c r="E333" s="8">
        <f>YEAR('Raw Data'!$A333)</f>
        <v>2013</v>
      </c>
      <c r="F333" s="10">
        <v>0.03</v>
      </c>
      <c r="G333">
        <f>COUNTIF(Transactions[Company],Transactions[[#This Row],[Company]])</f>
        <v>279</v>
      </c>
      <c r="H333">
        <f>Transactions[[#This Row],[Dealer Bonus]]*Transactions[[#This Row],[MSRP]]</f>
        <v>340.2</v>
      </c>
    </row>
    <row r="334" spans="1:8">
      <c r="A334" s="7">
        <v>41306</v>
      </c>
      <c r="B334" s="8" t="s">
        <v>33</v>
      </c>
      <c r="C334" s="9">
        <v>30948</v>
      </c>
      <c r="D334" s="8" t="s">
        <v>37</v>
      </c>
      <c r="E334" s="8">
        <f>YEAR('Raw Data'!$A334)</f>
        <v>2013</v>
      </c>
      <c r="F334" s="10">
        <v>0.11</v>
      </c>
      <c r="G334">
        <f>COUNTIF(Transactions[Company],Transactions[[#This Row],[Company]])</f>
        <v>305</v>
      </c>
      <c r="H334">
        <f>Transactions[[#This Row],[Dealer Bonus]]*Transactions[[#This Row],[MSRP]]</f>
        <v>3404.28</v>
      </c>
    </row>
    <row r="335" spans="1:8">
      <c r="A335" s="7">
        <v>41609</v>
      </c>
      <c r="B335" s="8" t="s">
        <v>31</v>
      </c>
      <c r="C335" s="9">
        <v>12244</v>
      </c>
      <c r="D335" s="8" t="s">
        <v>37</v>
      </c>
      <c r="E335" s="8">
        <f>YEAR('Raw Data'!$A335)</f>
        <v>2013</v>
      </c>
      <c r="F335" s="10">
        <v>0.09</v>
      </c>
      <c r="G335">
        <f>COUNTIF(Transactions[Company],Transactions[[#This Row],[Company]])</f>
        <v>272</v>
      </c>
      <c r="H335">
        <f>Transactions[[#This Row],[Dealer Bonus]]*Transactions[[#This Row],[MSRP]]</f>
        <v>1101.96</v>
      </c>
    </row>
    <row r="336" spans="1:8">
      <c r="A336" s="7">
        <v>41329</v>
      </c>
      <c r="B336" s="8" t="s">
        <v>34</v>
      </c>
      <c r="C336" s="9">
        <v>9642</v>
      </c>
      <c r="D336" s="8" t="s">
        <v>38</v>
      </c>
      <c r="E336" s="8">
        <f>YEAR('Raw Data'!$A336)</f>
        <v>2013</v>
      </c>
      <c r="F336" s="10">
        <v>0.1</v>
      </c>
      <c r="G336">
        <f>COUNTIF(Transactions[Company],Transactions[[#This Row],[Company]])</f>
        <v>279</v>
      </c>
      <c r="H336">
        <f>Transactions[[#This Row],[Dealer Bonus]]*Transactions[[#This Row],[MSRP]]</f>
        <v>964.2</v>
      </c>
    </row>
    <row r="337" spans="1:8">
      <c r="A337" s="7">
        <v>41632</v>
      </c>
      <c r="B337" s="8" t="s">
        <v>34</v>
      </c>
      <c r="C337" s="9">
        <v>39583</v>
      </c>
      <c r="D337" s="8" t="s">
        <v>35</v>
      </c>
      <c r="E337" s="8">
        <f>YEAR('Raw Data'!$A337)</f>
        <v>2013</v>
      </c>
      <c r="F337" s="10">
        <v>7.0000000000000007E-2</v>
      </c>
      <c r="G337">
        <f>COUNTIF(Transactions[Company],Transactions[[#This Row],[Company]])</f>
        <v>279</v>
      </c>
      <c r="H337">
        <f>Transactions[[#This Row],[Dealer Bonus]]*Transactions[[#This Row],[MSRP]]</f>
        <v>2770.8100000000004</v>
      </c>
    </row>
    <row r="338" spans="1:8">
      <c r="A338" s="7">
        <v>41548</v>
      </c>
      <c r="B338" s="8" t="s">
        <v>31</v>
      </c>
      <c r="C338" s="9">
        <v>23092</v>
      </c>
      <c r="D338" s="8" t="s">
        <v>37</v>
      </c>
      <c r="E338" s="8">
        <f>YEAR('Raw Data'!$A338)</f>
        <v>2013</v>
      </c>
      <c r="F338" s="10">
        <v>0.04</v>
      </c>
      <c r="G338">
        <f>COUNTIF(Transactions[Company],Transactions[[#This Row],[Company]])</f>
        <v>272</v>
      </c>
      <c r="H338">
        <f>Transactions[[#This Row],[Dealer Bonus]]*Transactions[[#This Row],[MSRP]]</f>
        <v>923.68000000000006</v>
      </c>
    </row>
    <row r="339" spans="1:8">
      <c r="A339" s="7">
        <v>41525</v>
      </c>
      <c r="B339" s="8" t="s">
        <v>33</v>
      </c>
      <c r="C339" s="9">
        <v>18744</v>
      </c>
      <c r="D339" s="8" t="s">
        <v>36</v>
      </c>
      <c r="E339" s="8">
        <f>YEAR('Raw Data'!$A339)</f>
        <v>2013</v>
      </c>
      <c r="F339" s="10">
        <v>0.08</v>
      </c>
      <c r="G339">
        <f>COUNTIF(Transactions[Company],Transactions[[#This Row],[Company]])</f>
        <v>305</v>
      </c>
      <c r="H339">
        <f>Transactions[[#This Row],[Dealer Bonus]]*Transactions[[#This Row],[MSRP]]</f>
        <v>1499.52</v>
      </c>
    </row>
    <row r="340" spans="1:8">
      <c r="A340" s="7">
        <v>41563</v>
      </c>
      <c r="B340" s="8" t="s">
        <v>34</v>
      </c>
      <c r="C340" s="9">
        <v>36782</v>
      </c>
      <c r="D340" s="8" t="s">
        <v>36</v>
      </c>
      <c r="E340" s="8">
        <f>YEAR('Raw Data'!$A340)</f>
        <v>2013</v>
      </c>
      <c r="F340" s="10">
        <v>0.13</v>
      </c>
      <c r="G340">
        <f>COUNTIF(Transactions[Company],Transactions[[#This Row],[Company]])</f>
        <v>279</v>
      </c>
      <c r="H340">
        <f>Transactions[[#This Row],[Dealer Bonus]]*Transactions[[#This Row],[MSRP]]</f>
        <v>4781.66</v>
      </c>
    </row>
    <row r="341" spans="1:8">
      <c r="A341" s="7">
        <v>41458</v>
      </c>
      <c r="B341" s="8" t="s">
        <v>34</v>
      </c>
      <c r="C341" s="9">
        <v>7754</v>
      </c>
      <c r="D341" s="8" t="s">
        <v>38</v>
      </c>
      <c r="E341" s="8">
        <f>YEAR('Raw Data'!$A341)</f>
        <v>2013</v>
      </c>
      <c r="F341" s="10">
        <v>0.11</v>
      </c>
      <c r="G341">
        <f>COUNTIF(Transactions[Company],Transactions[[#This Row],[Company]])</f>
        <v>279</v>
      </c>
      <c r="H341">
        <f>Transactions[[#This Row],[Dealer Bonus]]*Transactions[[#This Row],[MSRP]]</f>
        <v>852.94</v>
      </c>
    </row>
    <row r="342" spans="1:8">
      <c r="A342" s="7">
        <v>41615</v>
      </c>
      <c r="B342" s="8" t="s">
        <v>34</v>
      </c>
      <c r="C342" s="9">
        <v>10142</v>
      </c>
      <c r="D342" s="8" t="s">
        <v>36</v>
      </c>
      <c r="E342" s="8">
        <f>YEAR('Raw Data'!$A342)</f>
        <v>2013</v>
      </c>
      <c r="F342" s="10">
        <v>0.05</v>
      </c>
      <c r="G342">
        <f>COUNTIF(Transactions[Company],Transactions[[#This Row],[Company]])</f>
        <v>279</v>
      </c>
      <c r="H342">
        <f>Transactions[[#This Row],[Dealer Bonus]]*Transactions[[#This Row],[MSRP]]</f>
        <v>507.1</v>
      </c>
    </row>
    <row r="343" spans="1:8">
      <c r="A343" s="7">
        <v>41359</v>
      </c>
      <c r="B343" s="8" t="s">
        <v>31</v>
      </c>
      <c r="C343" s="9">
        <v>25488</v>
      </c>
      <c r="D343" s="8" t="s">
        <v>37</v>
      </c>
      <c r="E343" s="8">
        <f>YEAR('Raw Data'!$A343)</f>
        <v>2013</v>
      </c>
      <c r="F343" s="10">
        <v>0.15</v>
      </c>
      <c r="G343">
        <f>COUNTIF(Transactions[Company],Transactions[[#This Row],[Company]])</f>
        <v>272</v>
      </c>
      <c r="H343">
        <f>Transactions[[#This Row],[Dealer Bonus]]*Transactions[[#This Row],[MSRP]]</f>
        <v>3823.2</v>
      </c>
    </row>
    <row r="344" spans="1:8">
      <c r="A344" s="7">
        <v>41418</v>
      </c>
      <c r="B344" s="8" t="s">
        <v>32</v>
      </c>
      <c r="C344" s="9">
        <v>19896</v>
      </c>
      <c r="D344" s="8" t="s">
        <v>36</v>
      </c>
      <c r="E344" s="8">
        <f>YEAR('Raw Data'!$A344)</f>
        <v>2013</v>
      </c>
      <c r="F344" s="10">
        <v>7.0000000000000007E-2</v>
      </c>
      <c r="G344">
        <f>COUNTIF(Transactions[Company],Transactions[[#This Row],[Company]])</f>
        <v>295</v>
      </c>
      <c r="H344">
        <f>Transactions[[#This Row],[Dealer Bonus]]*Transactions[[#This Row],[MSRP]]</f>
        <v>1392.72</v>
      </c>
    </row>
    <row r="345" spans="1:8">
      <c r="A345" s="7">
        <v>41460</v>
      </c>
      <c r="B345" s="8" t="s">
        <v>32</v>
      </c>
      <c r="C345" s="9">
        <v>19302</v>
      </c>
      <c r="D345" s="8" t="s">
        <v>36</v>
      </c>
      <c r="E345" s="8">
        <f>YEAR('Raw Data'!$A345)</f>
        <v>2013</v>
      </c>
      <c r="F345" s="10">
        <v>0.1</v>
      </c>
      <c r="G345">
        <f>COUNTIF(Transactions[Company],Transactions[[#This Row],[Company]])</f>
        <v>295</v>
      </c>
      <c r="H345">
        <f>Transactions[[#This Row],[Dealer Bonus]]*Transactions[[#This Row],[MSRP]]</f>
        <v>1930.2</v>
      </c>
    </row>
    <row r="346" spans="1:8">
      <c r="A346" s="7">
        <v>41529</v>
      </c>
      <c r="B346" s="8" t="s">
        <v>31</v>
      </c>
      <c r="C346" s="9">
        <v>31821</v>
      </c>
      <c r="D346" s="8" t="s">
        <v>38</v>
      </c>
      <c r="E346" s="8">
        <f>YEAR('Raw Data'!$A346)</f>
        <v>2013</v>
      </c>
      <c r="F346" s="10">
        <v>0.04</v>
      </c>
      <c r="G346">
        <f>COUNTIF(Transactions[Company],Transactions[[#This Row],[Company]])</f>
        <v>272</v>
      </c>
      <c r="H346">
        <f>Transactions[[#This Row],[Dealer Bonus]]*Transactions[[#This Row],[MSRP]]</f>
        <v>1272.8399999999999</v>
      </c>
    </row>
    <row r="347" spans="1:8">
      <c r="A347" s="7">
        <v>41551</v>
      </c>
      <c r="B347" s="8" t="s">
        <v>31</v>
      </c>
      <c r="C347" s="9">
        <v>7080</v>
      </c>
      <c r="D347" s="8" t="s">
        <v>38</v>
      </c>
      <c r="E347" s="8">
        <f>YEAR('Raw Data'!$A347)</f>
        <v>2013</v>
      </c>
      <c r="F347" s="10">
        <v>0.09</v>
      </c>
      <c r="G347">
        <f>COUNTIF(Transactions[Company],Transactions[[#This Row],[Company]])</f>
        <v>272</v>
      </c>
      <c r="H347">
        <f>Transactions[[#This Row],[Dealer Bonus]]*Transactions[[#This Row],[MSRP]]</f>
        <v>637.19999999999993</v>
      </c>
    </row>
    <row r="348" spans="1:8">
      <c r="A348" s="7">
        <v>41612</v>
      </c>
      <c r="B348" s="8" t="s">
        <v>32</v>
      </c>
      <c r="C348" s="9">
        <v>25198</v>
      </c>
      <c r="D348" s="8" t="s">
        <v>36</v>
      </c>
      <c r="E348" s="8">
        <f>YEAR('Raw Data'!$A348)</f>
        <v>2013</v>
      </c>
      <c r="F348" s="10">
        <v>0.11</v>
      </c>
      <c r="G348">
        <f>COUNTIF(Transactions[Company],Transactions[[#This Row],[Company]])</f>
        <v>295</v>
      </c>
      <c r="H348">
        <f>Transactions[[#This Row],[Dealer Bonus]]*Transactions[[#This Row],[MSRP]]</f>
        <v>2771.78</v>
      </c>
    </row>
    <row r="349" spans="1:8">
      <c r="A349" s="7">
        <v>41397</v>
      </c>
      <c r="B349" s="8" t="s">
        <v>31</v>
      </c>
      <c r="C349" s="9">
        <v>23822</v>
      </c>
      <c r="D349" s="8" t="s">
        <v>38</v>
      </c>
      <c r="E349" s="8">
        <f>YEAR('Raw Data'!$A349)</f>
        <v>2013</v>
      </c>
      <c r="F349" s="10">
        <v>0.03</v>
      </c>
      <c r="G349">
        <f>COUNTIF(Transactions[Company],Transactions[[#This Row],[Company]])</f>
        <v>272</v>
      </c>
      <c r="H349">
        <f>Transactions[[#This Row],[Dealer Bonus]]*Transactions[[#This Row],[MSRP]]</f>
        <v>714.66</v>
      </c>
    </row>
    <row r="350" spans="1:8">
      <c r="A350" s="7">
        <v>41321</v>
      </c>
      <c r="B350" s="8" t="s">
        <v>31</v>
      </c>
      <c r="C350" s="9">
        <v>31400</v>
      </c>
      <c r="D350" s="8" t="s">
        <v>37</v>
      </c>
      <c r="E350" s="8">
        <f>YEAR('Raw Data'!$A350)</f>
        <v>2013</v>
      </c>
      <c r="F350" s="10">
        <v>7.0000000000000007E-2</v>
      </c>
      <c r="G350">
        <f>COUNTIF(Transactions[Company],Transactions[[#This Row],[Company]])</f>
        <v>272</v>
      </c>
      <c r="H350">
        <f>Transactions[[#This Row],[Dealer Bonus]]*Transactions[[#This Row],[MSRP]]</f>
        <v>2198</v>
      </c>
    </row>
    <row r="351" spans="1:8">
      <c r="A351" s="7">
        <v>41391</v>
      </c>
      <c r="B351" s="8" t="s">
        <v>32</v>
      </c>
      <c r="C351" s="9">
        <v>30051</v>
      </c>
      <c r="D351" s="8" t="s">
        <v>37</v>
      </c>
      <c r="E351" s="8">
        <f>YEAR('Raw Data'!$A351)</f>
        <v>2013</v>
      </c>
      <c r="F351" s="10">
        <v>0.1</v>
      </c>
      <c r="G351">
        <f>COUNTIF(Transactions[Company],Transactions[[#This Row],[Company]])</f>
        <v>295</v>
      </c>
      <c r="H351">
        <f>Transactions[[#This Row],[Dealer Bonus]]*Transactions[[#This Row],[MSRP]]</f>
        <v>3005.1000000000004</v>
      </c>
    </row>
    <row r="352" spans="1:8">
      <c r="A352" s="7">
        <v>41392</v>
      </c>
      <c r="B352" s="8" t="s">
        <v>34</v>
      </c>
      <c r="C352" s="9">
        <v>18690</v>
      </c>
      <c r="D352" s="8" t="s">
        <v>35</v>
      </c>
      <c r="E352" s="8">
        <f>YEAR('Raw Data'!$A352)</f>
        <v>2013</v>
      </c>
      <c r="F352" s="10">
        <v>0.15</v>
      </c>
      <c r="G352">
        <f>COUNTIF(Transactions[Company],Transactions[[#This Row],[Company]])</f>
        <v>279</v>
      </c>
      <c r="H352">
        <f>Transactions[[#This Row],[Dealer Bonus]]*Transactions[[#This Row],[MSRP]]</f>
        <v>2803.5</v>
      </c>
    </row>
    <row r="353" spans="1:8">
      <c r="A353" s="7">
        <v>41484</v>
      </c>
      <c r="B353" s="8" t="s">
        <v>31</v>
      </c>
      <c r="C353" s="9">
        <v>20519</v>
      </c>
      <c r="D353" s="8" t="s">
        <v>36</v>
      </c>
      <c r="E353" s="8">
        <f>YEAR('Raw Data'!$A353)</f>
        <v>2013</v>
      </c>
      <c r="F353" s="10">
        <v>7.0000000000000007E-2</v>
      </c>
      <c r="G353">
        <f>COUNTIF(Transactions[Company],Transactions[[#This Row],[Company]])</f>
        <v>272</v>
      </c>
      <c r="H353">
        <f>Transactions[[#This Row],[Dealer Bonus]]*Transactions[[#This Row],[MSRP]]</f>
        <v>1436.3300000000002</v>
      </c>
    </row>
    <row r="354" spans="1:8">
      <c r="A354" s="7">
        <v>41572</v>
      </c>
      <c r="B354" s="8" t="s">
        <v>32</v>
      </c>
      <c r="C354" s="9">
        <v>9830</v>
      </c>
      <c r="D354" s="8" t="s">
        <v>38</v>
      </c>
      <c r="E354" s="8">
        <f>YEAR('Raw Data'!$A354)</f>
        <v>2013</v>
      </c>
      <c r="F354" s="10">
        <v>0.06</v>
      </c>
      <c r="G354">
        <f>COUNTIF(Transactions[Company],Transactions[[#This Row],[Company]])</f>
        <v>295</v>
      </c>
      <c r="H354">
        <f>Transactions[[#This Row],[Dealer Bonus]]*Transactions[[#This Row],[MSRP]]</f>
        <v>589.79999999999995</v>
      </c>
    </row>
    <row r="355" spans="1:8">
      <c r="A355" s="7">
        <v>41280</v>
      </c>
      <c r="B355" s="8" t="s">
        <v>32</v>
      </c>
      <c r="C355" s="9">
        <v>25381</v>
      </c>
      <c r="D355" s="8" t="s">
        <v>37</v>
      </c>
      <c r="E355" s="8">
        <f>YEAR('Raw Data'!$A355)</f>
        <v>2013</v>
      </c>
      <c r="F355" s="10">
        <v>0.14000000000000001</v>
      </c>
      <c r="G355">
        <f>COUNTIF(Transactions[Company],Transactions[[#This Row],[Company]])</f>
        <v>295</v>
      </c>
      <c r="H355">
        <f>Transactions[[#This Row],[Dealer Bonus]]*Transactions[[#This Row],[MSRP]]</f>
        <v>3553.34</v>
      </c>
    </row>
    <row r="356" spans="1:8">
      <c r="A356" s="7">
        <v>41371</v>
      </c>
      <c r="B356" s="8" t="s">
        <v>33</v>
      </c>
      <c r="C356" s="9">
        <v>36474</v>
      </c>
      <c r="D356" s="8" t="s">
        <v>37</v>
      </c>
      <c r="E356" s="8">
        <f>YEAR('Raw Data'!$A356)</f>
        <v>2013</v>
      </c>
      <c r="F356" s="10">
        <v>7.0000000000000007E-2</v>
      </c>
      <c r="G356">
        <f>COUNTIF(Transactions[Company],Transactions[[#This Row],[Company]])</f>
        <v>305</v>
      </c>
      <c r="H356">
        <f>Transactions[[#This Row],[Dealer Bonus]]*Transactions[[#This Row],[MSRP]]</f>
        <v>2553.1800000000003</v>
      </c>
    </row>
    <row r="357" spans="1:8">
      <c r="A357" s="7">
        <v>41510</v>
      </c>
      <c r="B357" s="8" t="s">
        <v>32</v>
      </c>
      <c r="C357" s="9">
        <v>31868</v>
      </c>
      <c r="D357" s="8" t="s">
        <v>36</v>
      </c>
      <c r="E357" s="8">
        <f>YEAR('Raw Data'!$A357)</f>
        <v>2013</v>
      </c>
      <c r="F357" s="10">
        <v>0.15</v>
      </c>
      <c r="G357">
        <f>COUNTIF(Transactions[Company],Transactions[[#This Row],[Company]])</f>
        <v>295</v>
      </c>
      <c r="H357">
        <f>Transactions[[#This Row],[Dealer Bonus]]*Transactions[[#This Row],[MSRP]]</f>
        <v>4780.2</v>
      </c>
    </row>
    <row r="358" spans="1:8">
      <c r="A358" s="7">
        <v>41538</v>
      </c>
      <c r="B358" s="8" t="s">
        <v>33</v>
      </c>
      <c r="C358" s="9">
        <v>20157</v>
      </c>
      <c r="D358" s="8" t="s">
        <v>37</v>
      </c>
      <c r="E358" s="8">
        <f>YEAR('Raw Data'!$A358)</f>
        <v>2013</v>
      </c>
      <c r="F358" s="10">
        <v>0.12</v>
      </c>
      <c r="G358">
        <f>COUNTIF(Transactions[Company],Transactions[[#This Row],[Company]])</f>
        <v>305</v>
      </c>
      <c r="H358">
        <f>Transactions[[#This Row],[Dealer Bonus]]*Transactions[[#This Row],[MSRP]]</f>
        <v>2418.8399999999997</v>
      </c>
    </row>
    <row r="359" spans="1:8">
      <c r="A359" s="7">
        <v>41593</v>
      </c>
      <c r="B359" s="8" t="s">
        <v>33</v>
      </c>
      <c r="C359" s="9">
        <v>36493</v>
      </c>
      <c r="D359" s="8" t="s">
        <v>36</v>
      </c>
      <c r="E359" s="8">
        <f>YEAR('Raw Data'!$A359)</f>
        <v>2013</v>
      </c>
      <c r="F359" s="10">
        <v>0.14000000000000001</v>
      </c>
      <c r="G359">
        <f>COUNTIF(Transactions[Company],Transactions[[#This Row],[Company]])</f>
        <v>305</v>
      </c>
      <c r="H359">
        <f>Transactions[[#This Row],[Dealer Bonus]]*Transactions[[#This Row],[MSRP]]</f>
        <v>5109.0200000000004</v>
      </c>
    </row>
    <row r="360" spans="1:8">
      <c r="A360" s="7">
        <v>41295</v>
      </c>
      <c r="B360" s="8" t="s">
        <v>31</v>
      </c>
      <c r="C360" s="9">
        <v>22149</v>
      </c>
      <c r="D360" s="8" t="s">
        <v>35</v>
      </c>
      <c r="E360" s="8">
        <f>YEAR('Raw Data'!$A360)</f>
        <v>2013</v>
      </c>
      <c r="F360" s="10">
        <v>0.14000000000000001</v>
      </c>
      <c r="G360">
        <f>COUNTIF(Transactions[Company],Transactions[[#This Row],[Company]])</f>
        <v>272</v>
      </c>
      <c r="H360">
        <f>Transactions[[#This Row],[Dealer Bonus]]*Transactions[[#This Row],[MSRP]]</f>
        <v>3100.86</v>
      </c>
    </row>
    <row r="361" spans="1:8">
      <c r="A361" s="7">
        <v>41526</v>
      </c>
      <c r="B361" s="8" t="s">
        <v>33</v>
      </c>
      <c r="C361" s="9">
        <v>24392</v>
      </c>
      <c r="D361" s="8" t="s">
        <v>37</v>
      </c>
      <c r="E361" s="8">
        <f>YEAR('Raw Data'!$A361)</f>
        <v>2013</v>
      </c>
      <c r="F361" s="10">
        <v>0.11</v>
      </c>
      <c r="G361">
        <f>COUNTIF(Transactions[Company],Transactions[[#This Row],[Company]])</f>
        <v>305</v>
      </c>
      <c r="H361">
        <f>Transactions[[#This Row],[Dealer Bonus]]*Transactions[[#This Row],[MSRP]]</f>
        <v>2683.12</v>
      </c>
    </row>
    <row r="362" spans="1:8">
      <c r="A362" s="7">
        <v>41324</v>
      </c>
      <c r="B362" s="8" t="s">
        <v>32</v>
      </c>
      <c r="C362" s="9">
        <v>21329</v>
      </c>
      <c r="D362" s="8" t="s">
        <v>35</v>
      </c>
      <c r="E362" s="8">
        <f>YEAR('Raw Data'!$A362)</f>
        <v>2013</v>
      </c>
      <c r="F362" s="10">
        <v>0.1</v>
      </c>
      <c r="G362">
        <f>COUNTIF(Transactions[Company],Transactions[[#This Row],[Company]])</f>
        <v>295</v>
      </c>
      <c r="H362">
        <f>Transactions[[#This Row],[Dealer Bonus]]*Transactions[[#This Row],[MSRP]]</f>
        <v>2132.9</v>
      </c>
    </row>
    <row r="363" spans="1:8">
      <c r="A363" s="7">
        <v>41424</v>
      </c>
      <c r="B363" s="8" t="s">
        <v>32</v>
      </c>
      <c r="C363" s="9">
        <v>5920</v>
      </c>
      <c r="D363" s="8" t="s">
        <v>38</v>
      </c>
      <c r="E363" s="8">
        <f>YEAR('Raw Data'!$A363)</f>
        <v>2013</v>
      </c>
      <c r="F363" s="10">
        <v>0.09</v>
      </c>
      <c r="G363">
        <f>COUNTIF(Transactions[Company],Transactions[[#This Row],[Company]])</f>
        <v>295</v>
      </c>
      <c r="H363">
        <f>Transactions[[#This Row],[Dealer Bonus]]*Transactions[[#This Row],[MSRP]]</f>
        <v>532.79999999999995</v>
      </c>
    </row>
    <row r="364" spans="1:8">
      <c r="A364" s="7">
        <v>41416</v>
      </c>
      <c r="B364" s="8" t="s">
        <v>33</v>
      </c>
      <c r="C364" s="9">
        <v>26883</v>
      </c>
      <c r="D364" s="8" t="s">
        <v>36</v>
      </c>
      <c r="E364" s="8">
        <f>YEAR('Raw Data'!$A364)</f>
        <v>2013</v>
      </c>
      <c r="F364" s="10">
        <v>0.11</v>
      </c>
      <c r="G364">
        <f>COUNTIF(Transactions[Company],Transactions[[#This Row],[Company]])</f>
        <v>305</v>
      </c>
      <c r="H364">
        <f>Transactions[[#This Row],[Dealer Bonus]]*Transactions[[#This Row],[MSRP]]</f>
        <v>2957.13</v>
      </c>
    </row>
    <row r="365" spans="1:8">
      <c r="A365" s="7">
        <v>41303</v>
      </c>
      <c r="B365" s="8" t="s">
        <v>32</v>
      </c>
      <c r="C365" s="9">
        <v>19638</v>
      </c>
      <c r="D365" s="8" t="s">
        <v>37</v>
      </c>
      <c r="E365" s="8">
        <f>YEAR('Raw Data'!$A365)</f>
        <v>2013</v>
      </c>
      <c r="F365" s="10">
        <v>0.13</v>
      </c>
      <c r="G365">
        <f>COUNTIF(Transactions[Company],Transactions[[#This Row],[Company]])</f>
        <v>295</v>
      </c>
      <c r="H365">
        <f>Transactions[[#This Row],[Dealer Bonus]]*Transactions[[#This Row],[MSRP]]</f>
        <v>2552.94</v>
      </c>
    </row>
    <row r="366" spans="1:8">
      <c r="A366" s="7">
        <v>41600</v>
      </c>
      <c r="B366" s="8" t="s">
        <v>32</v>
      </c>
      <c r="C366" s="9">
        <v>33755</v>
      </c>
      <c r="D366" s="8" t="s">
        <v>35</v>
      </c>
      <c r="E366" s="8">
        <f>YEAR('Raw Data'!$A366)</f>
        <v>2013</v>
      </c>
      <c r="F366" s="10">
        <v>0.11</v>
      </c>
      <c r="G366">
        <f>COUNTIF(Transactions[Company],Transactions[[#This Row],[Company]])</f>
        <v>295</v>
      </c>
      <c r="H366">
        <f>Transactions[[#This Row],[Dealer Bonus]]*Transactions[[#This Row],[MSRP]]</f>
        <v>3713.05</v>
      </c>
    </row>
    <row r="367" spans="1:8">
      <c r="A367" s="7">
        <v>41378</v>
      </c>
      <c r="B367" s="8" t="s">
        <v>31</v>
      </c>
      <c r="C367" s="9">
        <v>11240</v>
      </c>
      <c r="D367" s="8" t="s">
        <v>38</v>
      </c>
      <c r="E367" s="8">
        <f>YEAR('Raw Data'!$A367)</f>
        <v>2013</v>
      </c>
      <c r="F367" s="10">
        <v>0.04</v>
      </c>
      <c r="G367">
        <f>COUNTIF(Transactions[Company],Transactions[[#This Row],[Company]])</f>
        <v>272</v>
      </c>
      <c r="H367">
        <f>Transactions[[#This Row],[Dealer Bonus]]*Transactions[[#This Row],[MSRP]]</f>
        <v>449.6</v>
      </c>
    </row>
    <row r="368" spans="1:8">
      <c r="A368" s="7">
        <v>41360</v>
      </c>
      <c r="B368" s="8" t="s">
        <v>32</v>
      </c>
      <c r="C368" s="9">
        <v>33225</v>
      </c>
      <c r="D368" s="8" t="s">
        <v>38</v>
      </c>
      <c r="E368" s="8">
        <f>YEAR('Raw Data'!$A368)</f>
        <v>2013</v>
      </c>
      <c r="F368" s="10">
        <v>0.06</v>
      </c>
      <c r="G368">
        <f>COUNTIF(Transactions[Company],Transactions[[#This Row],[Company]])</f>
        <v>295</v>
      </c>
      <c r="H368">
        <f>Transactions[[#This Row],[Dealer Bonus]]*Transactions[[#This Row],[MSRP]]</f>
        <v>1993.5</v>
      </c>
    </row>
    <row r="369" spans="1:8">
      <c r="A369" s="7">
        <v>41593</v>
      </c>
      <c r="B369" s="8" t="s">
        <v>32</v>
      </c>
      <c r="C369" s="9">
        <v>12374</v>
      </c>
      <c r="D369" s="8" t="s">
        <v>36</v>
      </c>
      <c r="E369" s="8">
        <f>YEAR('Raw Data'!$A369)</f>
        <v>2013</v>
      </c>
      <c r="F369" s="10">
        <v>7.0000000000000007E-2</v>
      </c>
      <c r="G369">
        <f>COUNTIF(Transactions[Company],Transactions[[#This Row],[Company]])</f>
        <v>295</v>
      </c>
      <c r="H369">
        <f>Transactions[[#This Row],[Dealer Bonus]]*Transactions[[#This Row],[MSRP]]</f>
        <v>866.18000000000006</v>
      </c>
    </row>
    <row r="370" spans="1:8">
      <c r="A370" s="7">
        <v>41590</v>
      </c>
      <c r="B370" s="8" t="s">
        <v>33</v>
      </c>
      <c r="C370" s="9">
        <v>8364</v>
      </c>
      <c r="D370" s="8" t="s">
        <v>38</v>
      </c>
      <c r="E370" s="8">
        <f>YEAR('Raw Data'!$A370)</f>
        <v>2013</v>
      </c>
      <c r="F370" s="10">
        <v>0.1</v>
      </c>
      <c r="G370">
        <f>COUNTIF(Transactions[Company],Transactions[[#This Row],[Company]])</f>
        <v>305</v>
      </c>
      <c r="H370">
        <f>Transactions[[#This Row],[Dealer Bonus]]*Transactions[[#This Row],[MSRP]]</f>
        <v>836.40000000000009</v>
      </c>
    </row>
    <row r="371" spans="1:8">
      <c r="A371" s="7">
        <v>41560</v>
      </c>
      <c r="B371" s="8" t="s">
        <v>33</v>
      </c>
      <c r="C371" s="9">
        <v>29741</v>
      </c>
      <c r="D371" s="8" t="s">
        <v>38</v>
      </c>
      <c r="E371" s="8">
        <f>YEAR('Raw Data'!$A371)</f>
        <v>2013</v>
      </c>
      <c r="F371" s="10">
        <v>0.13</v>
      </c>
      <c r="G371">
        <f>COUNTIF(Transactions[Company],Transactions[[#This Row],[Company]])</f>
        <v>305</v>
      </c>
      <c r="H371">
        <f>Transactions[[#This Row],[Dealer Bonus]]*Transactions[[#This Row],[MSRP]]</f>
        <v>3866.33</v>
      </c>
    </row>
    <row r="372" spans="1:8">
      <c r="A372" s="7">
        <v>41322</v>
      </c>
      <c r="B372" s="8" t="s">
        <v>34</v>
      </c>
      <c r="C372" s="9">
        <v>10540</v>
      </c>
      <c r="D372" s="8" t="s">
        <v>35</v>
      </c>
      <c r="E372" s="8">
        <f>YEAR('Raw Data'!$A372)</f>
        <v>2013</v>
      </c>
      <c r="F372" s="10">
        <v>0.08</v>
      </c>
      <c r="G372">
        <f>COUNTIF(Transactions[Company],Transactions[[#This Row],[Company]])</f>
        <v>279</v>
      </c>
      <c r="H372">
        <f>Transactions[[#This Row],[Dealer Bonus]]*Transactions[[#This Row],[MSRP]]</f>
        <v>843.2</v>
      </c>
    </row>
    <row r="373" spans="1:8">
      <c r="A373" s="7">
        <v>41455</v>
      </c>
      <c r="B373" s="8" t="s">
        <v>31</v>
      </c>
      <c r="C373" s="9">
        <v>18541</v>
      </c>
      <c r="D373" s="8" t="s">
        <v>37</v>
      </c>
      <c r="E373" s="8">
        <f>YEAR('Raw Data'!$A373)</f>
        <v>2013</v>
      </c>
      <c r="F373" s="10">
        <v>0.09</v>
      </c>
      <c r="G373">
        <f>COUNTIF(Transactions[Company],Transactions[[#This Row],[Company]])</f>
        <v>272</v>
      </c>
      <c r="H373">
        <f>Transactions[[#This Row],[Dealer Bonus]]*Transactions[[#This Row],[MSRP]]</f>
        <v>1668.6899999999998</v>
      </c>
    </row>
    <row r="374" spans="1:8">
      <c r="A374" s="7">
        <v>41607</v>
      </c>
      <c r="B374" s="8" t="s">
        <v>34</v>
      </c>
      <c r="C374" s="9">
        <v>19444</v>
      </c>
      <c r="D374" s="8" t="s">
        <v>37</v>
      </c>
      <c r="E374" s="8">
        <f>YEAR('Raw Data'!$A374)</f>
        <v>2013</v>
      </c>
      <c r="F374" s="10">
        <v>0.14000000000000001</v>
      </c>
      <c r="G374">
        <f>COUNTIF(Transactions[Company],Transactions[[#This Row],[Company]])</f>
        <v>279</v>
      </c>
      <c r="H374">
        <f>Transactions[[#This Row],[Dealer Bonus]]*Transactions[[#This Row],[MSRP]]</f>
        <v>2722.1600000000003</v>
      </c>
    </row>
    <row r="375" spans="1:8">
      <c r="A375" s="7">
        <v>41528</v>
      </c>
      <c r="B375" s="8" t="s">
        <v>33</v>
      </c>
      <c r="C375" s="9">
        <v>7556</v>
      </c>
      <c r="D375" s="8" t="s">
        <v>38</v>
      </c>
      <c r="E375" s="8">
        <f>YEAR('Raw Data'!$A375)</f>
        <v>2013</v>
      </c>
      <c r="F375" s="10">
        <v>0.08</v>
      </c>
      <c r="G375">
        <f>COUNTIF(Transactions[Company],Transactions[[#This Row],[Company]])</f>
        <v>305</v>
      </c>
      <c r="H375">
        <f>Transactions[[#This Row],[Dealer Bonus]]*Transactions[[#This Row],[MSRP]]</f>
        <v>604.48</v>
      </c>
    </row>
    <row r="376" spans="1:8">
      <c r="A376" s="7">
        <v>41614</v>
      </c>
      <c r="B376" s="8" t="s">
        <v>31</v>
      </c>
      <c r="C376" s="9">
        <v>22597</v>
      </c>
      <c r="D376" s="8" t="s">
        <v>38</v>
      </c>
      <c r="E376" s="8">
        <f>YEAR('Raw Data'!$A376)</f>
        <v>2013</v>
      </c>
      <c r="F376" s="10">
        <v>0.03</v>
      </c>
      <c r="G376">
        <f>COUNTIF(Transactions[Company],Transactions[[#This Row],[Company]])</f>
        <v>272</v>
      </c>
      <c r="H376">
        <f>Transactions[[#This Row],[Dealer Bonus]]*Transactions[[#This Row],[MSRP]]</f>
        <v>677.91</v>
      </c>
    </row>
    <row r="377" spans="1:8">
      <c r="A377" s="7">
        <v>41587</v>
      </c>
      <c r="B377" s="8" t="s">
        <v>34</v>
      </c>
      <c r="C377" s="9">
        <v>21810</v>
      </c>
      <c r="D377" s="8" t="s">
        <v>36</v>
      </c>
      <c r="E377" s="8">
        <f>YEAR('Raw Data'!$A377)</f>
        <v>2013</v>
      </c>
      <c r="F377" s="10">
        <v>0.14000000000000001</v>
      </c>
      <c r="G377">
        <f>COUNTIF(Transactions[Company],Transactions[[#This Row],[Company]])</f>
        <v>279</v>
      </c>
      <c r="H377">
        <f>Transactions[[#This Row],[Dealer Bonus]]*Transactions[[#This Row],[MSRP]]</f>
        <v>3053.4</v>
      </c>
    </row>
    <row r="378" spans="1:8">
      <c r="A378" s="7">
        <v>41357</v>
      </c>
      <c r="B378" s="8" t="s">
        <v>33</v>
      </c>
      <c r="C378" s="9">
        <v>20474</v>
      </c>
      <c r="D378" s="8" t="s">
        <v>36</v>
      </c>
      <c r="E378" s="8">
        <f>YEAR('Raw Data'!$A378)</f>
        <v>2013</v>
      </c>
      <c r="F378" s="10">
        <v>0.11</v>
      </c>
      <c r="G378">
        <f>COUNTIF(Transactions[Company],Transactions[[#This Row],[Company]])</f>
        <v>305</v>
      </c>
      <c r="H378">
        <f>Transactions[[#This Row],[Dealer Bonus]]*Transactions[[#This Row],[MSRP]]</f>
        <v>2252.14</v>
      </c>
    </row>
    <row r="379" spans="1:8">
      <c r="A379" s="7">
        <v>41635</v>
      </c>
      <c r="B379" s="8" t="s">
        <v>32</v>
      </c>
      <c r="C379" s="9">
        <v>34723</v>
      </c>
      <c r="D379" s="8" t="s">
        <v>37</v>
      </c>
      <c r="E379" s="8">
        <f>YEAR('Raw Data'!$A379)</f>
        <v>2013</v>
      </c>
      <c r="F379" s="10">
        <v>0.11</v>
      </c>
      <c r="G379">
        <f>COUNTIF(Transactions[Company],Transactions[[#This Row],[Company]])</f>
        <v>295</v>
      </c>
      <c r="H379">
        <f>Transactions[[#This Row],[Dealer Bonus]]*Transactions[[#This Row],[MSRP]]</f>
        <v>3819.53</v>
      </c>
    </row>
    <row r="380" spans="1:8">
      <c r="A380" s="7">
        <v>41418</v>
      </c>
      <c r="B380" s="8" t="s">
        <v>31</v>
      </c>
      <c r="C380" s="9">
        <v>20138</v>
      </c>
      <c r="D380" s="8" t="s">
        <v>36</v>
      </c>
      <c r="E380" s="8">
        <f>YEAR('Raw Data'!$A380)</f>
        <v>2013</v>
      </c>
      <c r="F380" s="10">
        <v>0.11</v>
      </c>
      <c r="G380">
        <f>COUNTIF(Transactions[Company],Transactions[[#This Row],[Company]])</f>
        <v>272</v>
      </c>
      <c r="H380">
        <f>Transactions[[#This Row],[Dealer Bonus]]*Transactions[[#This Row],[MSRP]]</f>
        <v>2215.1799999999998</v>
      </c>
    </row>
    <row r="381" spans="1:8">
      <c r="A381" s="7">
        <v>41349</v>
      </c>
      <c r="B381" s="8" t="s">
        <v>31</v>
      </c>
      <c r="C381" s="9">
        <v>23628</v>
      </c>
      <c r="D381" s="8" t="s">
        <v>38</v>
      </c>
      <c r="E381" s="8">
        <f>YEAR('Raw Data'!$A381)</f>
        <v>2013</v>
      </c>
      <c r="F381" s="10">
        <v>0.04</v>
      </c>
      <c r="G381">
        <f>COUNTIF(Transactions[Company],Transactions[[#This Row],[Company]])</f>
        <v>272</v>
      </c>
      <c r="H381">
        <f>Transactions[[#This Row],[Dealer Bonus]]*Transactions[[#This Row],[MSRP]]</f>
        <v>945.12</v>
      </c>
    </row>
    <row r="382" spans="1:8">
      <c r="A382" s="7">
        <v>41438</v>
      </c>
      <c r="B382" s="8" t="s">
        <v>32</v>
      </c>
      <c r="C382" s="9">
        <v>29953</v>
      </c>
      <c r="D382" s="8" t="s">
        <v>36</v>
      </c>
      <c r="E382" s="8">
        <f>YEAR('Raw Data'!$A382)</f>
        <v>2013</v>
      </c>
      <c r="F382" s="10">
        <v>7.0000000000000007E-2</v>
      </c>
      <c r="G382">
        <f>COUNTIF(Transactions[Company],Transactions[[#This Row],[Company]])</f>
        <v>295</v>
      </c>
      <c r="H382">
        <f>Transactions[[#This Row],[Dealer Bonus]]*Transactions[[#This Row],[MSRP]]</f>
        <v>2096.71</v>
      </c>
    </row>
    <row r="383" spans="1:8">
      <c r="A383" s="7">
        <v>41355</v>
      </c>
      <c r="B383" s="8" t="s">
        <v>33</v>
      </c>
      <c r="C383" s="9">
        <v>38484</v>
      </c>
      <c r="D383" s="8" t="s">
        <v>38</v>
      </c>
      <c r="E383" s="8">
        <f>YEAR('Raw Data'!$A383)</f>
        <v>2013</v>
      </c>
      <c r="F383" s="10">
        <v>7.0000000000000007E-2</v>
      </c>
      <c r="G383">
        <f>COUNTIF(Transactions[Company],Transactions[[#This Row],[Company]])</f>
        <v>305</v>
      </c>
      <c r="H383">
        <f>Transactions[[#This Row],[Dealer Bonus]]*Transactions[[#This Row],[MSRP]]</f>
        <v>2693.88</v>
      </c>
    </row>
    <row r="384" spans="1:8">
      <c r="A384" s="7">
        <v>41556</v>
      </c>
      <c r="B384" s="8" t="s">
        <v>31</v>
      </c>
      <c r="C384" s="9">
        <v>5904</v>
      </c>
      <c r="D384" s="8" t="s">
        <v>38</v>
      </c>
      <c r="E384" s="8">
        <f>YEAR('Raw Data'!$A384)</f>
        <v>2013</v>
      </c>
      <c r="F384" s="10">
        <v>0.14000000000000001</v>
      </c>
      <c r="G384">
        <f>COUNTIF(Transactions[Company],Transactions[[#This Row],[Company]])</f>
        <v>272</v>
      </c>
      <c r="H384">
        <f>Transactions[[#This Row],[Dealer Bonus]]*Transactions[[#This Row],[MSRP]]</f>
        <v>826.56000000000006</v>
      </c>
    </row>
    <row r="385" spans="1:8">
      <c r="A385" s="7">
        <v>41311</v>
      </c>
      <c r="B385" s="8" t="s">
        <v>31</v>
      </c>
      <c r="C385" s="9">
        <v>6515</v>
      </c>
      <c r="D385" s="8" t="s">
        <v>35</v>
      </c>
      <c r="E385" s="8">
        <f>YEAR('Raw Data'!$A385)</f>
        <v>2013</v>
      </c>
      <c r="F385" s="10">
        <v>0.14000000000000001</v>
      </c>
      <c r="G385">
        <f>COUNTIF(Transactions[Company],Transactions[[#This Row],[Company]])</f>
        <v>272</v>
      </c>
      <c r="H385">
        <f>Transactions[[#This Row],[Dealer Bonus]]*Transactions[[#This Row],[MSRP]]</f>
        <v>912.10000000000014</v>
      </c>
    </row>
    <row r="386" spans="1:8">
      <c r="A386" s="7">
        <v>41516</v>
      </c>
      <c r="B386" s="8" t="s">
        <v>31</v>
      </c>
      <c r="C386" s="9">
        <v>26679</v>
      </c>
      <c r="D386" s="8" t="s">
        <v>35</v>
      </c>
      <c r="E386" s="8">
        <f>YEAR('Raw Data'!$A386)</f>
        <v>2013</v>
      </c>
      <c r="F386" s="10">
        <v>0.14000000000000001</v>
      </c>
      <c r="G386">
        <f>COUNTIF(Transactions[Company],Transactions[[#This Row],[Company]])</f>
        <v>272</v>
      </c>
      <c r="H386">
        <f>Transactions[[#This Row],[Dealer Bonus]]*Transactions[[#This Row],[MSRP]]</f>
        <v>3735.0600000000004</v>
      </c>
    </row>
    <row r="387" spans="1:8">
      <c r="A387" s="7">
        <v>41504</v>
      </c>
      <c r="B387" s="8" t="s">
        <v>31</v>
      </c>
      <c r="C387" s="9">
        <v>19627</v>
      </c>
      <c r="D387" s="8" t="s">
        <v>35</v>
      </c>
      <c r="E387" s="8">
        <f>YEAR('Raw Data'!$A387)</f>
        <v>2013</v>
      </c>
      <c r="F387" s="10">
        <v>0.15</v>
      </c>
      <c r="G387">
        <f>COUNTIF(Transactions[Company],Transactions[[#This Row],[Company]])</f>
        <v>272</v>
      </c>
      <c r="H387">
        <f>Transactions[[#This Row],[Dealer Bonus]]*Transactions[[#This Row],[MSRP]]</f>
        <v>2944.0499999999997</v>
      </c>
    </row>
    <row r="388" spans="1:8">
      <c r="A388" s="7">
        <v>41542</v>
      </c>
      <c r="B388" s="8" t="s">
        <v>34</v>
      </c>
      <c r="C388" s="9">
        <v>29436</v>
      </c>
      <c r="D388" s="8" t="s">
        <v>38</v>
      </c>
      <c r="E388" s="8">
        <f>YEAR('Raw Data'!$A388)</f>
        <v>2013</v>
      </c>
      <c r="F388" s="10">
        <v>0.13</v>
      </c>
      <c r="G388">
        <f>COUNTIF(Transactions[Company],Transactions[[#This Row],[Company]])</f>
        <v>279</v>
      </c>
      <c r="H388">
        <f>Transactions[[#This Row],[Dealer Bonus]]*Transactions[[#This Row],[MSRP]]</f>
        <v>3826.6800000000003</v>
      </c>
    </row>
    <row r="389" spans="1:8">
      <c r="A389" s="7">
        <v>41498</v>
      </c>
      <c r="B389" s="8" t="s">
        <v>31</v>
      </c>
      <c r="C389" s="9">
        <v>38459</v>
      </c>
      <c r="D389" s="8" t="s">
        <v>35</v>
      </c>
      <c r="E389" s="8">
        <f>YEAR('Raw Data'!$A389)</f>
        <v>2013</v>
      </c>
      <c r="F389" s="10">
        <v>0.15</v>
      </c>
      <c r="G389">
        <f>COUNTIF(Transactions[Company],Transactions[[#This Row],[Company]])</f>
        <v>272</v>
      </c>
      <c r="H389">
        <f>Transactions[[#This Row],[Dealer Bonus]]*Transactions[[#This Row],[MSRP]]</f>
        <v>5768.8499999999995</v>
      </c>
    </row>
    <row r="390" spans="1:8">
      <c r="A390" s="7">
        <v>41412</v>
      </c>
      <c r="B390" s="8" t="s">
        <v>33</v>
      </c>
      <c r="C390" s="9">
        <v>31212</v>
      </c>
      <c r="D390" s="8" t="s">
        <v>35</v>
      </c>
      <c r="E390" s="8">
        <f>YEAR('Raw Data'!$A390)</f>
        <v>2013</v>
      </c>
      <c r="F390" s="10">
        <v>0.12</v>
      </c>
      <c r="G390">
        <f>COUNTIF(Transactions[Company],Transactions[[#This Row],[Company]])</f>
        <v>305</v>
      </c>
      <c r="H390">
        <f>Transactions[[#This Row],[Dealer Bonus]]*Transactions[[#This Row],[MSRP]]</f>
        <v>3745.44</v>
      </c>
    </row>
    <row r="391" spans="1:8">
      <c r="A391" s="7">
        <v>41326</v>
      </c>
      <c r="B391" s="8" t="s">
        <v>34</v>
      </c>
      <c r="C391" s="9">
        <v>11775</v>
      </c>
      <c r="D391" s="8" t="s">
        <v>35</v>
      </c>
      <c r="E391" s="8">
        <f>YEAR('Raw Data'!$A391)</f>
        <v>2013</v>
      </c>
      <c r="F391" s="10">
        <v>0.04</v>
      </c>
      <c r="G391">
        <f>COUNTIF(Transactions[Company],Transactions[[#This Row],[Company]])</f>
        <v>279</v>
      </c>
      <c r="H391">
        <f>Transactions[[#This Row],[Dealer Bonus]]*Transactions[[#This Row],[MSRP]]</f>
        <v>471</v>
      </c>
    </row>
    <row r="392" spans="1:8">
      <c r="A392" s="7">
        <v>41514</v>
      </c>
      <c r="B392" s="8" t="s">
        <v>34</v>
      </c>
      <c r="C392" s="9">
        <v>7240</v>
      </c>
      <c r="D392" s="8" t="s">
        <v>35</v>
      </c>
      <c r="E392" s="8">
        <f>YEAR('Raw Data'!$A392)</f>
        <v>2013</v>
      </c>
      <c r="F392" s="10">
        <v>0.13</v>
      </c>
      <c r="G392">
        <f>COUNTIF(Transactions[Company],Transactions[[#This Row],[Company]])</f>
        <v>279</v>
      </c>
      <c r="H392">
        <f>Transactions[[#This Row],[Dealer Bonus]]*Transactions[[#This Row],[MSRP]]</f>
        <v>941.2</v>
      </c>
    </row>
    <row r="393" spans="1:8">
      <c r="A393" s="7">
        <v>41281</v>
      </c>
      <c r="B393" s="8" t="s">
        <v>32</v>
      </c>
      <c r="C393" s="9">
        <v>22396</v>
      </c>
      <c r="D393" s="8" t="s">
        <v>35</v>
      </c>
      <c r="E393" s="8">
        <f>YEAR('Raw Data'!$A393)</f>
        <v>2013</v>
      </c>
      <c r="F393" s="10">
        <v>0.14000000000000001</v>
      </c>
      <c r="G393">
        <f>COUNTIF(Transactions[Company],Transactions[[#This Row],[Company]])</f>
        <v>295</v>
      </c>
      <c r="H393">
        <f>Transactions[[#This Row],[Dealer Bonus]]*Transactions[[#This Row],[MSRP]]</f>
        <v>3135.4400000000005</v>
      </c>
    </row>
    <row r="394" spans="1:8">
      <c r="A394" s="7">
        <v>41538</v>
      </c>
      <c r="B394" s="8" t="s">
        <v>31</v>
      </c>
      <c r="C394" s="9">
        <v>22992</v>
      </c>
      <c r="D394" s="8" t="s">
        <v>35</v>
      </c>
      <c r="E394" s="8">
        <f>YEAR('Raw Data'!$A394)</f>
        <v>2013</v>
      </c>
      <c r="F394" s="10">
        <v>7.0000000000000007E-2</v>
      </c>
      <c r="G394">
        <f>COUNTIF(Transactions[Company],Transactions[[#This Row],[Company]])</f>
        <v>272</v>
      </c>
      <c r="H394">
        <f>Transactions[[#This Row],[Dealer Bonus]]*Transactions[[#This Row],[MSRP]]</f>
        <v>1609.44</v>
      </c>
    </row>
    <row r="395" spans="1:8">
      <c r="A395" s="7">
        <v>41402</v>
      </c>
      <c r="B395" s="8" t="s">
        <v>34</v>
      </c>
      <c r="C395" s="9">
        <v>33928</v>
      </c>
      <c r="D395" s="8" t="s">
        <v>37</v>
      </c>
      <c r="E395" s="8">
        <f>YEAR('Raw Data'!$A395)</f>
        <v>2013</v>
      </c>
      <c r="F395" s="10">
        <v>0.12</v>
      </c>
      <c r="G395">
        <f>COUNTIF(Transactions[Company],Transactions[[#This Row],[Company]])</f>
        <v>279</v>
      </c>
      <c r="H395">
        <f>Transactions[[#This Row],[Dealer Bonus]]*Transactions[[#This Row],[MSRP]]</f>
        <v>4071.3599999999997</v>
      </c>
    </row>
    <row r="396" spans="1:8">
      <c r="A396" s="7">
        <v>41557</v>
      </c>
      <c r="B396" s="8" t="s">
        <v>32</v>
      </c>
      <c r="C396" s="9">
        <v>21113</v>
      </c>
      <c r="D396" s="8" t="s">
        <v>37</v>
      </c>
      <c r="E396" s="8">
        <f>YEAR('Raw Data'!$A396)</f>
        <v>2013</v>
      </c>
      <c r="F396" s="10">
        <v>0.03</v>
      </c>
      <c r="G396">
        <f>COUNTIF(Transactions[Company],Transactions[[#This Row],[Company]])</f>
        <v>295</v>
      </c>
      <c r="H396">
        <f>Transactions[[#This Row],[Dealer Bonus]]*Transactions[[#This Row],[MSRP]]</f>
        <v>633.39</v>
      </c>
    </row>
    <row r="397" spans="1:8">
      <c r="A397" s="7">
        <v>41275</v>
      </c>
      <c r="B397" s="8" t="s">
        <v>32</v>
      </c>
      <c r="C397" s="9">
        <v>19205</v>
      </c>
      <c r="D397" s="8" t="s">
        <v>37</v>
      </c>
      <c r="E397" s="8">
        <f>YEAR('Raw Data'!$A397)</f>
        <v>2013</v>
      </c>
      <c r="F397" s="10">
        <v>0.14000000000000001</v>
      </c>
      <c r="G397">
        <f>COUNTIF(Transactions[Company],Transactions[[#This Row],[Company]])</f>
        <v>295</v>
      </c>
      <c r="H397">
        <f>Transactions[[#This Row],[Dealer Bonus]]*Transactions[[#This Row],[MSRP]]</f>
        <v>2688.7000000000003</v>
      </c>
    </row>
    <row r="398" spans="1:8">
      <c r="A398" s="7">
        <v>41399</v>
      </c>
      <c r="B398" s="8" t="s">
        <v>32</v>
      </c>
      <c r="C398" s="9">
        <v>13674</v>
      </c>
      <c r="D398" s="8" t="s">
        <v>38</v>
      </c>
      <c r="E398" s="8">
        <f>YEAR('Raw Data'!$A398)</f>
        <v>2013</v>
      </c>
      <c r="F398" s="10">
        <v>0.1</v>
      </c>
      <c r="G398">
        <f>COUNTIF(Transactions[Company],Transactions[[#This Row],[Company]])</f>
        <v>295</v>
      </c>
      <c r="H398">
        <f>Transactions[[#This Row],[Dealer Bonus]]*Transactions[[#This Row],[MSRP]]</f>
        <v>1367.4</v>
      </c>
    </row>
    <row r="399" spans="1:8">
      <c r="A399" s="7">
        <v>41471</v>
      </c>
      <c r="B399" s="8" t="s">
        <v>33</v>
      </c>
      <c r="C399" s="9">
        <v>22297</v>
      </c>
      <c r="D399" s="8" t="s">
        <v>35</v>
      </c>
      <c r="E399" s="8">
        <f>YEAR('Raw Data'!$A399)</f>
        <v>2013</v>
      </c>
      <c r="F399" s="10">
        <v>0.04</v>
      </c>
      <c r="G399">
        <f>COUNTIF(Transactions[Company],Transactions[[#This Row],[Company]])</f>
        <v>305</v>
      </c>
      <c r="H399">
        <f>Transactions[[#This Row],[Dealer Bonus]]*Transactions[[#This Row],[MSRP]]</f>
        <v>891.88</v>
      </c>
    </row>
    <row r="400" spans="1:8">
      <c r="A400" s="7">
        <v>41460</v>
      </c>
      <c r="B400" s="8" t="s">
        <v>33</v>
      </c>
      <c r="C400" s="9">
        <v>7186</v>
      </c>
      <c r="D400" s="8" t="s">
        <v>36</v>
      </c>
      <c r="E400" s="8">
        <f>YEAR('Raw Data'!$A400)</f>
        <v>2013</v>
      </c>
      <c r="F400" s="10">
        <v>7.0000000000000007E-2</v>
      </c>
      <c r="G400">
        <f>COUNTIF(Transactions[Company],Transactions[[#This Row],[Company]])</f>
        <v>305</v>
      </c>
      <c r="H400">
        <f>Transactions[[#This Row],[Dealer Bonus]]*Transactions[[#This Row],[MSRP]]</f>
        <v>503.02000000000004</v>
      </c>
    </row>
    <row r="401" spans="1:8">
      <c r="A401" s="7">
        <v>41414</v>
      </c>
      <c r="B401" s="8" t="s">
        <v>34</v>
      </c>
      <c r="C401" s="9">
        <v>32695</v>
      </c>
      <c r="D401" s="8" t="s">
        <v>36</v>
      </c>
      <c r="E401" s="8">
        <f>YEAR('Raw Data'!$A401)</f>
        <v>2013</v>
      </c>
      <c r="F401" s="10">
        <v>0.15</v>
      </c>
      <c r="G401">
        <f>COUNTIF(Transactions[Company],Transactions[[#This Row],[Company]])</f>
        <v>279</v>
      </c>
      <c r="H401">
        <f>Transactions[[#This Row],[Dealer Bonus]]*Transactions[[#This Row],[MSRP]]</f>
        <v>4904.25</v>
      </c>
    </row>
    <row r="402" spans="1:8">
      <c r="A402" s="7">
        <v>41502</v>
      </c>
      <c r="B402" s="8" t="s">
        <v>34</v>
      </c>
      <c r="C402" s="9">
        <v>38385</v>
      </c>
      <c r="D402" s="8" t="s">
        <v>35</v>
      </c>
      <c r="E402" s="8">
        <f>YEAR('Raw Data'!$A402)</f>
        <v>2013</v>
      </c>
      <c r="F402" s="10">
        <v>0.05</v>
      </c>
      <c r="G402">
        <f>COUNTIF(Transactions[Company],Transactions[[#This Row],[Company]])</f>
        <v>279</v>
      </c>
      <c r="H402">
        <f>Transactions[[#This Row],[Dealer Bonus]]*Transactions[[#This Row],[MSRP]]</f>
        <v>1919.25</v>
      </c>
    </row>
    <row r="403" spans="1:8">
      <c r="A403" s="7">
        <v>41594</v>
      </c>
      <c r="B403" s="8" t="s">
        <v>33</v>
      </c>
      <c r="C403" s="9">
        <v>5365</v>
      </c>
      <c r="D403" s="8" t="s">
        <v>35</v>
      </c>
      <c r="E403" s="8">
        <f>YEAR('Raw Data'!$A403)</f>
        <v>2013</v>
      </c>
      <c r="F403" s="10">
        <v>0.15</v>
      </c>
      <c r="G403">
        <f>COUNTIF(Transactions[Company],Transactions[[#This Row],[Company]])</f>
        <v>305</v>
      </c>
      <c r="H403">
        <f>Transactions[[#This Row],[Dealer Bonus]]*Transactions[[#This Row],[MSRP]]</f>
        <v>804.75</v>
      </c>
    </row>
    <row r="404" spans="1:8">
      <c r="A404" s="7">
        <v>41415</v>
      </c>
      <c r="B404" s="8" t="s">
        <v>31</v>
      </c>
      <c r="C404" s="9">
        <v>11241</v>
      </c>
      <c r="D404" s="8" t="s">
        <v>35</v>
      </c>
      <c r="E404" s="8">
        <f>YEAR('Raw Data'!$A404)</f>
        <v>2013</v>
      </c>
      <c r="F404" s="10">
        <v>0.14000000000000001</v>
      </c>
      <c r="G404">
        <f>COUNTIF(Transactions[Company],Transactions[[#This Row],[Company]])</f>
        <v>272</v>
      </c>
      <c r="H404">
        <f>Transactions[[#This Row],[Dealer Bonus]]*Transactions[[#This Row],[MSRP]]</f>
        <v>1573.7400000000002</v>
      </c>
    </row>
    <row r="405" spans="1:8">
      <c r="A405" s="7">
        <v>41503</v>
      </c>
      <c r="B405" s="8" t="s">
        <v>32</v>
      </c>
      <c r="C405" s="9">
        <v>20694</v>
      </c>
      <c r="D405" s="8" t="s">
        <v>35</v>
      </c>
      <c r="E405" s="8">
        <f>YEAR('Raw Data'!$A405)</f>
        <v>2013</v>
      </c>
      <c r="F405" s="10">
        <v>0.06</v>
      </c>
      <c r="G405">
        <f>COUNTIF(Transactions[Company],Transactions[[#This Row],[Company]])</f>
        <v>295</v>
      </c>
      <c r="H405">
        <f>Transactions[[#This Row],[Dealer Bonus]]*Transactions[[#This Row],[MSRP]]</f>
        <v>1241.6399999999999</v>
      </c>
    </row>
    <row r="406" spans="1:8">
      <c r="A406" s="7">
        <v>41277</v>
      </c>
      <c r="B406" s="8" t="s">
        <v>33</v>
      </c>
      <c r="C406" s="9">
        <v>7551</v>
      </c>
      <c r="D406" s="8" t="s">
        <v>35</v>
      </c>
      <c r="E406" s="8">
        <f>YEAR('Raw Data'!$A406)</f>
        <v>2013</v>
      </c>
      <c r="F406" s="10">
        <v>0.11</v>
      </c>
      <c r="G406">
        <f>COUNTIF(Transactions[Company],Transactions[[#This Row],[Company]])</f>
        <v>305</v>
      </c>
      <c r="H406">
        <f>Transactions[[#This Row],[Dealer Bonus]]*Transactions[[#This Row],[MSRP]]</f>
        <v>830.61</v>
      </c>
    </row>
    <row r="407" spans="1:8">
      <c r="A407" s="7">
        <v>41399</v>
      </c>
      <c r="B407" s="8" t="s">
        <v>34</v>
      </c>
      <c r="C407" s="9">
        <v>8891</v>
      </c>
      <c r="D407" s="8" t="s">
        <v>37</v>
      </c>
      <c r="E407" s="8">
        <f>YEAR('Raw Data'!$A407)</f>
        <v>2013</v>
      </c>
      <c r="F407" s="10">
        <v>0.05</v>
      </c>
      <c r="G407">
        <f>COUNTIF(Transactions[Company],Transactions[[#This Row],[Company]])</f>
        <v>279</v>
      </c>
      <c r="H407">
        <f>Transactions[[#This Row],[Dealer Bonus]]*Transactions[[#This Row],[MSRP]]</f>
        <v>444.55</v>
      </c>
    </row>
    <row r="408" spans="1:8">
      <c r="A408" s="7">
        <v>41281</v>
      </c>
      <c r="B408" s="8" t="s">
        <v>32</v>
      </c>
      <c r="C408" s="9">
        <v>32444</v>
      </c>
      <c r="D408" s="8" t="s">
        <v>35</v>
      </c>
      <c r="E408" s="8">
        <f>YEAR('Raw Data'!$A408)</f>
        <v>2013</v>
      </c>
      <c r="F408" s="10">
        <v>0.06</v>
      </c>
      <c r="G408">
        <f>COUNTIF(Transactions[Company],Transactions[[#This Row],[Company]])</f>
        <v>295</v>
      </c>
      <c r="H408">
        <f>Transactions[[#This Row],[Dealer Bonus]]*Transactions[[#This Row],[MSRP]]</f>
        <v>1946.6399999999999</v>
      </c>
    </row>
    <row r="409" spans="1:8">
      <c r="A409" s="7">
        <v>41386</v>
      </c>
      <c r="B409" s="8" t="s">
        <v>33</v>
      </c>
      <c r="C409" s="9">
        <v>15829</v>
      </c>
      <c r="D409" s="8" t="s">
        <v>36</v>
      </c>
      <c r="E409" s="8">
        <f>YEAR('Raw Data'!$A409)</f>
        <v>2013</v>
      </c>
      <c r="F409" s="10">
        <v>0.04</v>
      </c>
      <c r="G409">
        <f>COUNTIF(Transactions[Company],Transactions[[#This Row],[Company]])</f>
        <v>305</v>
      </c>
      <c r="H409">
        <f>Transactions[[#This Row],[Dealer Bonus]]*Transactions[[#This Row],[MSRP]]</f>
        <v>633.16</v>
      </c>
    </row>
    <row r="410" spans="1:8">
      <c r="A410" s="7">
        <v>41631</v>
      </c>
      <c r="B410" s="8" t="s">
        <v>32</v>
      </c>
      <c r="C410" s="9">
        <v>31391</v>
      </c>
      <c r="D410" s="8" t="s">
        <v>35</v>
      </c>
      <c r="E410" s="8">
        <f>YEAR('Raw Data'!$A410)</f>
        <v>2013</v>
      </c>
      <c r="F410" s="10">
        <v>0.15</v>
      </c>
      <c r="G410">
        <f>COUNTIF(Transactions[Company],Transactions[[#This Row],[Company]])</f>
        <v>295</v>
      </c>
      <c r="H410">
        <f>Transactions[[#This Row],[Dealer Bonus]]*Transactions[[#This Row],[MSRP]]</f>
        <v>4708.6499999999996</v>
      </c>
    </row>
    <row r="411" spans="1:8">
      <c r="A411" s="7">
        <v>41449</v>
      </c>
      <c r="B411" s="8" t="s">
        <v>33</v>
      </c>
      <c r="C411" s="9">
        <v>11081</v>
      </c>
      <c r="D411" s="8" t="s">
        <v>38</v>
      </c>
      <c r="E411" s="8">
        <f>YEAR('Raw Data'!$A411)</f>
        <v>2013</v>
      </c>
      <c r="F411" s="10">
        <v>0.11</v>
      </c>
      <c r="G411">
        <f>COUNTIF(Transactions[Company],Transactions[[#This Row],[Company]])</f>
        <v>305</v>
      </c>
      <c r="H411">
        <f>Transactions[[#This Row],[Dealer Bonus]]*Transactions[[#This Row],[MSRP]]</f>
        <v>1218.9100000000001</v>
      </c>
    </row>
    <row r="412" spans="1:8">
      <c r="A412" s="7">
        <v>41387</v>
      </c>
      <c r="B412" s="8" t="s">
        <v>33</v>
      </c>
      <c r="C412" s="9">
        <v>25181</v>
      </c>
      <c r="D412" s="8" t="s">
        <v>38</v>
      </c>
      <c r="E412" s="8">
        <f>YEAR('Raw Data'!$A412)</f>
        <v>2013</v>
      </c>
      <c r="F412" s="10">
        <v>0.04</v>
      </c>
      <c r="G412">
        <f>COUNTIF(Transactions[Company],Transactions[[#This Row],[Company]])</f>
        <v>305</v>
      </c>
      <c r="H412">
        <f>Transactions[[#This Row],[Dealer Bonus]]*Transactions[[#This Row],[MSRP]]</f>
        <v>1007.24</v>
      </c>
    </row>
    <row r="413" spans="1:8">
      <c r="A413" s="7">
        <v>41327</v>
      </c>
      <c r="B413" s="8" t="s">
        <v>33</v>
      </c>
      <c r="C413" s="9">
        <v>35205</v>
      </c>
      <c r="D413" s="8" t="s">
        <v>36</v>
      </c>
      <c r="E413" s="8">
        <f>YEAR('Raw Data'!$A413)</f>
        <v>2013</v>
      </c>
      <c r="F413" s="10">
        <v>0.12</v>
      </c>
      <c r="G413">
        <f>COUNTIF(Transactions[Company],Transactions[[#This Row],[Company]])</f>
        <v>305</v>
      </c>
      <c r="H413">
        <f>Transactions[[#This Row],[Dealer Bonus]]*Transactions[[#This Row],[MSRP]]</f>
        <v>4224.5999999999995</v>
      </c>
    </row>
    <row r="414" spans="1:8">
      <c r="A414" s="7">
        <v>41396</v>
      </c>
      <c r="B414" s="8" t="s">
        <v>33</v>
      </c>
      <c r="C414" s="9">
        <v>14591</v>
      </c>
      <c r="D414" s="8" t="s">
        <v>37</v>
      </c>
      <c r="E414" s="8">
        <f>YEAR('Raw Data'!$A414)</f>
        <v>2013</v>
      </c>
      <c r="F414" s="10">
        <v>0.1</v>
      </c>
      <c r="G414">
        <f>COUNTIF(Transactions[Company],Transactions[[#This Row],[Company]])</f>
        <v>305</v>
      </c>
      <c r="H414">
        <f>Transactions[[#This Row],[Dealer Bonus]]*Transactions[[#This Row],[MSRP]]</f>
        <v>1459.1000000000001</v>
      </c>
    </row>
    <row r="415" spans="1:8">
      <c r="A415" s="7">
        <v>41495</v>
      </c>
      <c r="B415" s="8" t="s">
        <v>33</v>
      </c>
      <c r="C415" s="9">
        <v>34322</v>
      </c>
      <c r="D415" s="8" t="s">
        <v>36</v>
      </c>
      <c r="E415" s="8">
        <f>YEAR('Raw Data'!$A415)</f>
        <v>2013</v>
      </c>
      <c r="F415" s="10">
        <v>0.11</v>
      </c>
      <c r="G415">
        <f>COUNTIF(Transactions[Company],Transactions[[#This Row],[Company]])</f>
        <v>305</v>
      </c>
      <c r="H415">
        <f>Transactions[[#This Row],[Dealer Bonus]]*Transactions[[#This Row],[MSRP]]</f>
        <v>3775.42</v>
      </c>
    </row>
    <row r="416" spans="1:8">
      <c r="A416" s="7">
        <v>41403</v>
      </c>
      <c r="B416" s="8" t="s">
        <v>33</v>
      </c>
      <c r="C416" s="9">
        <v>12249</v>
      </c>
      <c r="D416" s="8" t="s">
        <v>35</v>
      </c>
      <c r="E416" s="8">
        <f>YEAR('Raw Data'!$A416)</f>
        <v>2013</v>
      </c>
      <c r="F416" s="10">
        <v>0.08</v>
      </c>
      <c r="G416">
        <f>COUNTIF(Transactions[Company],Transactions[[#This Row],[Company]])</f>
        <v>305</v>
      </c>
      <c r="H416">
        <f>Transactions[[#This Row],[Dealer Bonus]]*Transactions[[#This Row],[MSRP]]</f>
        <v>979.92000000000007</v>
      </c>
    </row>
    <row r="417" spans="1:8">
      <c r="A417" s="7">
        <v>41490</v>
      </c>
      <c r="B417" s="8" t="s">
        <v>32</v>
      </c>
      <c r="C417" s="9">
        <v>18618</v>
      </c>
      <c r="D417" s="8" t="s">
        <v>37</v>
      </c>
      <c r="E417" s="8">
        <f>YEAR('Raw Data'!$A417)</f>
        <v>2013</v>
      </c>
      <c r="F417" s="10">
        <v>0.09</v>
      </c>
      <c r="G417">
        <f>COUNTIF(Transactions[Company],Transactions[[#This Row],[Company]])</f>
        <v>295</v>
      </c>
      <c r="H417">
        <f>Transactions[[#This Row],[Dealer Bonus]]*Transactions[[#This Row],[MSRP]]</f>
        <v>1675.62</v>
      </c>
    </row>
    <row r="418" spans="1:8">
      <c r="A418" s="7">
        <v>41601</v>
      </c>
      <c r="B418" s="8" t="s">
        <v>34</v>
      </c>
      <c r="C418" s="9">
        <v>14486</v>
      </c>
      <c r="D418" s="8" t="s">
        <v>37</v>
      </c>
      <c r="E418" s="8">
        <f>YEAR('Raw Data'!$A418)</f>
        <v>2013</v>
      </c>
      <c r="F418" s="10">
        <v>0.11</v>
      </c>
      <c r="G418">
        <f>COUNTIF(Transactions[Company],Transactions[[#This Row],[Company]])</f>
        <v>279</v>
      </c>
      <c r="H418">
        <f>Transactions[[#This Row],[Dealer Bonus]]*Transactions[[#This Row],[MSRP]]</f>
        <v>1593.46</v>
      </c>
    </row>
    <row r="419" spans="1:8">
      <c r="A419" s="7">
        <v>41629</v>
      </c>
      <c r="B419" s="8" t="s">
        <v>33</v>
      </c>
      <c r="C419" s="9">
        <v>31455</v>
      </c>
      <c r="D419" s="8" t="s">
        <v>38</v>
      </c>
      <c r="E419" s="8">
        <f>YEAR('Raw Data'!$A419)</f>
        <v>2013</v>
      </c>
      <c r="F419" s="10">
        <v>0.09</v>
      </c>
      <c r="G419">
        <f>COUNTIF(Transactions[Company],Transactions[[#This Row],[Company]])</f>
        <v>305</v>
      </c>
      <c r="H419">
        <f>Transactions[[#This Row],[Dealer Bonus]]*Transactions[[#This Row],[MSRP]]</f>
        <v>2830.95</v>
      </c>
    </row>
    <row r="420" spans="1:8">
      <c r="A420" s="7">
        <v>41560</v>
      </c>
      <c r="B420" s="8" t="s">
        <v>33</v>
      </c>
      <c r="C420" s="9">
        <v>18309</v>
      </c>
      <c r="D420" s="8" t="s">
        <v>37</v>
      </c>
      <c r="E420" s="8">
        <f>YEAR('Raw Data'!$A420)</f>
        <v>2013</v>
      </c>
      <c r="F420" s="10">
        <v>7.0000000000000007E-2</v>
      </c>
      <c r="G420">
        <f>COUNTIF(Transactions[Company],Transactions[[#This Row],[Company]])</f>
        <v>305</v>
      </c>
      <c r="H420">
        <f>Transactions[[#This Row],[Dealer Bonus]]*Transactions[[#This Row],[MSRP]]</f>
        <v>1281.6300000000001</v>
      </c>
    </row>
    <row r="421" spans="1:8">
      <c r="A421" s="7">
        <v>41478</v>
      </c>
      <c r="B421" s="8" t="s">
        <v>32</v>
      </c>
      <c r="C421" s="9">
        <v>38238</v>
      </c>
      <c r="D421" s="8" t="s">
        <v>36</v>
      </c>
      <c r="E421" s="8">
        <f>YEAR('Raw Data'!$A421)</f>
        <v>2013</v>
      </c>
      <c r="F421" s="10">
        <v>0.06</v>
      </c>
      <c r="G421">
        <f>COUNTIF(Transactions[Company],Transactions[[#This Row],[Company]])</f>
        <v>295</v>
      </c>
      <c r="H421">
        <f>Transactions[[#This Row],[Dealer Bonus]]*Transactions[[#This Row],[MSRP]]</f>
        <v>2294.2799999999997</v>
      </c>
    </row>
    <row r="422" spans="1:8">
      <c r="A422" s="7">
        <v>41389</v>
      </c>
      <c r="B422" s="8" t="s">
        <v>31</v>
      </c>
      <c r="C422" s="9">
        <v>21305</v>
      </c>
      <c r="D422" s="8" t="s">
        <v>37</v>
      </c>
      <c r="E422" s="8">
        <f>YEAR('Raw Data'!$A422)</f>
        <v>2013</v>
      </c>
      <c r="F422" s="10">
        <v>0.04</v>
      </c>
      <c r="G422">
        <f>COUNTIF(Transactions[Company],Transactions[[#This Row],[Company]])</f>
        <v>272</v>
      </c>
      <c r="H422">
        <f>Transactions[[#This Row],[Dealer Bonus]]*Transactions[[#This Row],[MSRP]]</f>
        <v>852.2</v>
      </c>
    </row>
    <row r="423" spans="1:8">
      <c r="A423" s="7">
        <v>41468</v>
      </c>
      <c r="B423" s="8" t="s">
        <v>31</v>
      </c>
      <c r="C423" s="9">
        <v>16093</v>
      </c>
      <c r="D423" s="8" t="s">
        <v>36</v>
      </c>
      <c r="E423" s="8">
        <f>YEAR('Raw Data'!$A423)</f>
        <v>2013</v>
      </c>
      <c r="F423" s="10">
        <v>0.05</v>
      </c>
      <c r="G423">
        <f>COUNTIF(Transactions[Company],Transactions[[#This Row],[Company]])</f>
        <v>272</v>
      </c>
      <c r="H423">
        <f>Transactions[[#This Row],[Dealer Bonus]]*Transactions[[#This Row],[MSRP]]</f>
        <v>804.65000000000009</v>
      </c>
    </row>
    <row r="424" spans="1:8">
      <c r="A424" s="7">
        <v>41370</v>
      </c>
      <c r="B424" s="8" t="s">
        <v>33</v>
      </c>
      <c r="C424" s="9">
        <v>19283</v>
      </c>
      <c r="D424" s="8" t="s">
        <v>38</v>
      </c>
      <c r="E424" s="8">
        <f>YEAR('Raw Data'!$A424)</f>
        <v>2013</v>
      </c>
      <c r="F424" s="10">
        <v>0.15</v>
      </c>
      <c r="G424">
        <f>COUNTIF(Transactions[Company],Transactions[[#This Row],[Company]])</f>
        <v>305</v>
      </c>
      <c r="H424">
        <f>Transactions[[#This Row],[Dealer Bonus]]*Transactions[[#This Row],[MSRP]]</f>
        <v>2892.45</v>
      </c>
    </row>
    <row r="425" spans="1:8">
      <c r="A425" s="7">
        <v>41605</v>
      </c>
      <c r="B425" s="8" t="s">
        <v>34</v>
      </c>
      <c r="C425" s="9">
        <v>35148</v>
      </c>
      <c r="D425" s="8" t="s">
        <v>38</v>
      </c>
      <c r="E425" s="8">
        <f>YEAR('Raw Data'!$A425)</f>
        <v>2013</v>
      </c>
      <c r="F425" s="10">
        <v>7.0000000000000007E-2</v>
      </c>
      <c r="G425">
        <f>COUNTIF(Transactions[Company],Transactions[[#This Row],[Company]])</f>
        <v>279</v>
      </c>
      <c r="H425">
        <f>Transactions[[#This Row],[Dealer Bonus]]*Transactions[[#This Row],[MSRP]]</f>
        <v>2460.36</v>
      </c>
    </row>
    <row r="426" spans="1:8">
      <c r="A426" s="7">
        <v>41423</v>
      </c>
      <c r="B426" s="8" t="s">
        <v>31</v>
      </c>
      <c r="C426" s="9">
        <v>20183</v>
      </c>
      <c r="D426" s="8" t="s">
        <v>36</v>
      </c>
      <c r="E426" s="8">
        <f>YEAR('Raw Data'!$A426)</f>
        <v>2013</v>
      </c>
      <c r="F426" s="10">
        <v>0.08</v>
      </c>
      <c r="G426">
        <f>COUNTIF(Transactions[Company],Transactions[[#This Row],[Company]])</f>
        <v>272</v>
      </c>
      <c r="H426">
        <f>Transactions[[#This Row],[Dealer Bonus]]*Transactions[[#This Row],[MSRP]]</f>
        <v>1614.64</v>
      </c>
    </row>
    <row r="427" spans="1:8">
      <c r="A427" s="7">
        <v>41285</v>
      </c>
      <c r="B427" s="8" t="s">
        <v>31</v>
      </c>
      <c r="C427" s="9">
        <v>7997</v>
      </c>
      <c r="D427" s="8" t="s">
        <v>36</v>
      </c>
      <c r="E427" s="8">
        <f>YEAR('Raw Data'!$A427)</f>
        <v>2013</v>
      </c>
      <c r="F427" s="10">
        <v>0.11</v>
      </c>
      <c r="G427">
        <f>COUNTIF(Transactions[Company],Transactions[[#This Row],[Company]])</f>
        <v>272</v>
      </c>
      <c r="H427">
        <f>Transactions[[#This Row],[Dealer Bonus]]*Transactions[[#This Row],[MSRP]]</f>
        <v>879.67</v>
      </c>
    </row>
    <row r="428" spans="1:8">
      <c r="A428" s="7">
        <v>41372</v>
      </c>
      <c r="B428" s="8" t="s">
        <v>32</v>
      </c>
      <c r="C428" s="9">
        <v>19014</v>
      </c>
      <c r="D428" s="8" t="s">
        <v>38</v>
      </c>
      <c r="E428" s="8">
        <f>YEAR('Raw Data'!$A428)</f>
        <v>2013</v>
      </c>
      <c r="F428" s="10">
        <v>0.04</v>
      </c>
      <c r="G428">
        <f>COUNTIF(Transactions[Company],Transactions[[#This Row],[Company]])</f>
        <v>295</v>
      </c>
      <c r="H428">
        <f>Transactions[[#This Row],[Dealer Bonus]]*Transactions[[#This Row],[MSRP]]</f>
        <v>760.56000000000006</v>
      </c>
    </row>
    <row r="429" spans="1:8">
      <c r="A429" s="7">
        <v>41339</v>
      </c>
      <c r="B429" s="8" t="s">
        <v>34</v>
      </c>
      <c r="C429" s="9">
        <v>12773</v>
      </c>
      <c r="D429" s="8" t="s">
        <v>35</v>
      </c>
      <c r="E429" s="8">
        <f>YEAR('Raw Data'!$A429)</f>
        <v>2013</v>
      </c>
      <c r="F429" s="10">
        <v>0.1</v>
      </c>
      <c r="G429">
        <f>COUNTIF(Transactions[Company],Transactions[[#This Row],[Company]])</f>
        <v>279</v>
      </c>
      <c r="H429">
        <f>Transactions[[#This Row],[Dealer Bonus]]*Transactions[[#This Row],[MSRP]]</f>
        <v>1277.3000000000002</v>
      </c>
    </row>
    <row r="430" spans="1:8">
      <c r="A430" s="7">
        <v>41633</v>
      </c>
      <c r="B430" s="8" t="s">
        <v>32</v>
      </c>
      <c r="C430" s="9">
        <v>7564</v>
      </c>
      <c r="D430" s="8" t="s">
        <v>37</v>
      </c>
      <c r="E430" s="8">
        <f>YEAR('Raw Data'!$A430)</f>
        <v>2013</v>
      </c>
      <c r="F430" s="10">
        <v>0.05</v>
      </c>
      <c r="G430">
        <f>COUNTIF(Transactions[Company],Transactions[[#This Row],[Company]])</f>
        <v>295</v>
      </c>
      <c r="H430">
        <f>Transactions[[#This Row],[Dealer Bonus]]*Transactions[[#This Row],[MSRP]]</f>
        <v>378.20000000000005</v>
      </c>
    </row>
    <row r="431" spans="1:8">
      <c r="A431" s="7">
        <v>41473</v>
      </c>
      <c r="B431" s="8" t="s">
        <v>31</v>
      </c>
      <c r="C431" s="9">
        <v>20853</v>
      </c>
      <c r="D431" s="8" t="s">
        <v>37</v>
      </c>
      <c r="E431" s="8">
        <f>YEAR('Raw Data'!$A431)</f>
        <v>2013</v>
      </c>
      <c r="F431" s="10">
        <v>0.11</v>
      </c>
      <c r="G431">
        <f>COUNTIF(Transactions[Company],Transactions[[#This Row],[Company]])</f>
        <v>272</v>
      </c>
      <c r="H431">
        <f>Transactions[[#This Row],[Dealer Bonus]]*Transactions[[#This Row],[MSRP]]</f>
        <v>2293.83</v>
      </c>
    </row>
    <row r="432" spans="1:8">
      <c r="A432" s="7">
        <v>41474</v>
      </c>
      <c r="B432" s="8" t="s">
        <v>33</v>
      </c>
      <c r="C432" s="9">
        <v>12050</v>
      </c>
      <c r="D432" s="8" t="s">
        <v>35</v>
      </c>
      <c r="E432" s="8">
        <f>YEAR('Raw Data'!$A432)</f>
        <v>2013</v>
      </c>
      <c r="F432" s="10">
        <v>0.08</v>
      </c>
      <c r="G432">
        <f>COUNTIF(Transactions[Company],Transactions[[#This Row],[Company]])</f>
        <v>305</v>
      </c>
      <c r="H432">
        <f>Transactions[[#This Row],[Dealer Bonus]]*Transactions[[#This Row],[MSRP]]</f>
        <v>964</v>
      </c>
    </row>
    <row r="433" spans="1:8">
      <c r="A433" s="7">
        <v>41592</v>
      </c>
      <c r="B433" s="8" t="s">
        <v>31</v>
      </c>
      <c r="C433" s="9">
        <v>28383</v>
      </c>
      <c r="D433" s="8" t="s">
        <v>36</v>
      </c>
      <c r="E433" s="8">
        <f>YEAR('Raw Data'!$A433)</f>
        <v>2013</v>
      </c>
      <c r="F433" s="10">
        <v>0.13</v>
      </c>
      <c r="G433">
        <f>COUNTIF(Transactions[Company],Transactions[[#This Row],[Company]])</f>
        <v>272</v>
      </c>
      <c r="H433">
        <f>Transactions[[#This Row],[Dealer Bonus]]*Transactions[[#This Row],[MSRP]]</f>
        <v>3689.79</v>
      </c>
    </row>
    <row r="434" spans="1:8">
      <c r="A434" s="7">
        <v>41629</v>
      </c>
      <c r="B434" s="8" t="s">
        <v>31</v>
      </c>
      <c r="C434" s="9">
        <v>31673</v>
      </c>
      <c r="D434" s="8" t="s">
        <v>37</v>
      </c>
      <c r="E434" s="8">
        <f>YEAR('Raw Data'!$A434)</f>
        <v>2013</v>
      </c>
      <c r="F434" s="10">
        <v>0.08</v>
      </c>
      <c r="G434">
        <f>COUNTIF(Transactions[Company],Transactions[[#This Row],[Company]])</f>
        <v>272</v>
      </c>
      <c r="H434">
        <f>Transactions[[#This Row],[Dealer Bonus]]*Transactions[[#This Row],[MSRP]]</f>
        <v>2533.84</v>
      </c>
    </row>
    <row r="435" spans="1:8">
      <c r="A435" s="7">
        <v>41619</v>
      </c>
      <c r="B435" s="8" t="s">
        <v>33</v>
      </c>
      <c r="C435" s="9">
        <v>36383</v>
      </c>
      <c r="D435" s="8" t="s">
        <v>36</v>
      </c>
      <c r="E435" s="8">
        <f>YEAR('Raw Data'!$A435)</f>
        <v>2013</v>
      </c>
      <c r="F435" s="10">
        <v>0.03</v>
      </c>
      <c r="G435">
        <f>COUNTIF(Transactions[Company],Transactions[[#This Row],[Company]])</f>
        <v>305</v>
      </c>
      <c r="H435">
        <f>Transactions[[#This Row],[Dealer Bonus]]*Transactions[[#This Row],[MSRP]]</f>
        <v>1091.49</v>
      </c>
    </row>
    <row r="436" spans="1:8">
      <c r="A436" s="7">
        <v>41594</v>
      </c>
      <c r="B436" s="8" t="s">
        <v>33</v>
      </c>
      <c r="C436" s="9">
        <v>27239</v>
      </c>
      <c r="D436" s="8" t="s">
        <v>38</v>
      </c>
      <c r="E436" s="8">
        <f>YEAR('Raw Data'!$A436)</f>
        <v>2013</v>
      </c>
      <c r="F436" s="10">
        <v>0.12</v>
      </c>
      <c r="G436">
        <f>COUNTIF(Transactions[Company],Transactions[[#This Row],[Company]])</f>
        <v>305</v>
      </c>
      <c r="H436">
        <f>Transactions[[#This Row],[Dealer Bonus]]*Transactions[[#This Row],[MSRP]]</f>
        <v>3268.68</v>
      </c>
    </row>
    <row r="437" spans="1:8">
      <c r="A437" s="7">
        <v>41305</v>
      </c>
      <c r="B437" s="8" t="s">
        <v>34</v>
      </c>
      <c r="C437" s="9">
        <v>25460</v>
      </c>
      <c r="D437" s="8" t="s">
        <v>38</v>
      </c>
      <c r="E437" s="8">
        <f>YEAR('Raw Data'!$A437)</f>
        <v>2013</v>
      </c>
      <c r="F437" s="10">
        <v>0.11</v>
      </c>
      <c r="G437">
        <f>COUNTIF(Transactions[Company],Transactions[[#This Row],[Company]])</f>
        <v>279</v>
      </c>
      <c r="H437">
        <f>Transactions[[#This Row],[Dealer Bonus]]*Transactions[[#This Row],[MSRP]]</f>
        <v>2800.6</v>
      </c>
    </row>
    <row r="438" spans="1:8">
      <c r="A438" s="7">
        <v>41456</v>
      </c>
      <c r="B438" s="8" t="s">
        <v>31</v>
      </c>
      <c r="C438" s="9">
        <v>14755</v>
      </c>
      <c r="D438" s="8" t="s">
        <v>36</v>
      </c>
      <c r="E438" s="8">
        <f>YEAR('Raw Data'!$A438)</f>
        <v>2013</v>
      </c>
      <c r="F438" s="10">
        <v>0.06</v>
      </c>
      <c r="G438">
        <f>COUNTIF(Transactions[Company],Transactions[[#This Row],[Company]])</f>
        <v>272</v>
      </c>
      <c r="H438">
        <f>Transactions[[#This Row],[Dealer Bonus]]*Transactions[[#This Row],[MSRP]]</f>
        <v>885.3</v>
      </c>
    </row>
    <row r="439" spans="1:8">
      <c r="A439" s="7">
        <v>41353</v>
      </c>
      <c r="B439" s="8" t="s">
        <v>32</v>
      </c>
      <c r="C439" s="9">
        <v>14590</v>
      </c>
      <c r="D439" s="8" t="s">
        <v>36</v>
      </c>
      <c r="E439" s="8">
        <f>YEAR('Raw Data'!$A439)</f>
        <v>2013</v>
      </c>
      <c r="F439" s="10">
        <v>0.04</v>
      </c>
      <c r="G439">
        <f>COUNTIF(Transactions[Company],Transactions[[#This Row],[Company]])</f>
        <v>295</v>
      </c>
      <c r="H439">
        <f>Transactions[[#This Row],[Dealer Bonus]]*Transactions[[#This Row],[MSRP]]</f>
        <v>583.6</v>
      </c>
    </row>
    <row r="440" spans="1:8">
      <c r="A440" s="7">
        <v>41400</v>
      </c>
      <c r="B440" s="8" t="s">
        <v>33</v>
      </c>
      <c r="C440" s="9">
        <v>25852</v>
      </c>
      <c r="D440" s="8" t="s">
        <v>35</v>
      </c>
      <c r="E440" s="8">
        <f>YEAR('Raw Data'!$A440)</f>
        <v>2013</v>
      </c>
      <c r="F440" s="10">
        <v>0.09</v>
      </c>
      <c r="G440">
        <f>COUNTIF(Transactions[Company],Transactions[[#This Row],[Company]])</f>
        <v>305</v>
      </c>
      <c r="H440">
        <f>Transactions[[#This Row],[Dealer Bonus]]*Transactions[[#This Row],[MSRP]]</f>
        <v>2326.6799999999998</v>
      </c>
    </row>
    <row r="441" spans="1:8">
      <c r="A441" s="7">
        <v>41435</v>
      </c>
      <c r="B441" s="8" t="s">
        <v>31</v>
      </c>
      <c r="C441" s="9">
        <v>29006</v>
      </c>
      <c r="D441" s="8" t="s">
        <v>35</v>
      </c>
      <c r="E441" s="8">
        <f>YEAR('Raw Data'!$A441)</f>
        <v>2013</v>
      </c>
      <c r="F441" s="10">
        <v>0.12</v>
      </c>
      <c r="G441">
        <f>COUNTIF(Transactions[Company],Transactions[[#This Row],[Company]])</f>
        <v>272</v>
      </c>
      <c r="H441">
        <f>Transactions[[#This Row],[Dealer Bonus]]*Transactions[[#This Row],[MSRP]]</f>
        <v>3480.72</v>
      </c>
    </row>
    <row r="442" spans="1:8">
      <c r="A442" s="7">
        <v>41348</v>
      </c>
      <c r="B442" s="8" t="s">
        <v>32</v>
      </c>
      <c r="C442" s="9">
        <v>35536</v>
      </c>
      <c r="D442" s="8" t="s">
        <v>36</v>
      </c>
      <c r="E442" s="8">
        <f>YEAR('Raw Data'!$A442)</f>
        <v>2013</v>
      </c>
      <c r="F442" s="10">
        <v>0.06</v>
      </c>
      <c r="G442">
        <f>COUNTIF(Transactions[Company],Transactions[[#This Row],[Company]])</f>
        <v>295</v>
      </c>
      <c r="H442">
        <f>Transactions[[#This Row],[Dealer Bonus]]*Transactions[[#This Row],[MSRP]]</f>
        <v>2132.16</v>
      </c>
    </row>
    <row r="443" spans="1:8">
      <c r="A443" s="7">
        <v>41511</v>
      </c>
      <c r="B443" s="8" t="s">
        <v>32</v>
      </c>
      <c r="C443" s="9">
        <v>18028</v>
      </c>
      <c r="D443" s="8" t="s">
        <v>37</v>
      </c>
      <c r="E443" s="8">
        <f>YEAR('Raw Data'!$A443)</f>
        <v>2013</v>
      </c>
      <c r="F443" s="10">
        <v>7.0000000000000007E-2</v>
      </c>
      <c r="G443">
        <f>COUNTIF(Transactions[Company],Transactions[[#This Row],[Company]])</f>
        <v>295</v>
      </c>
      <c r="H443">
        <f>Transactions[[#This Row],[Dealer Bonus]]*Transactions[[#This Row],[MSRP]]</f>
        <v>1261.96</v>
      </c>
    </row>
    <row r="444" spans="1:8">
      <c r="A444" s="7">
        <v>41573</v>
      </c>
      <c r="B444" s="8" t="s">
        <v>32</v>
      </c>
      <c r="C444" s="9">
        <v>15971</v>
      </c>
      <c r="D444" s="8" t="s">
        <v>35</v>
      </c>
      <c r="E444" s="8">
        <f>YEAR('Raw Data'!$A444)</f>
        <v>2013</v>
      </c>
      <c r="F444" s="10">
        <v>0.12</v>
      </c>
      <c r="G444">
        <f>COUNTIF(Transactions[Company],Transactions[[#This Row],[Company]])</f>
        <v>295</v>
      </c>
      <c r="H444">
        <f>Transactions[[#This Row],[Dealer Bonus]]*Transactions[[#This Row],[MSRP]]</f>
        <v>1916.52</v>
      </c>
    </row>
    <row r="445" spans="1:8">
      <c r="A445" s="7">
        <v>41471</v>
      </c>
      <c r="B445" s="8" t="s">
        <v>33</v>
      </c>
      <c r="C445" s="9">
        <v>12737</v>
      </c>
      <c r="D445" s="8" t="s">
        <v>37</v>
      </c>
      <c r="E445" s="8">
        <f>YEAR('Raw Data'!$A445)</f>
        <v>2013</v>
      </c>
      <c r="F445" s="10">
        <v>0.08</v>
      </c>
      <c r="G445">
        <f>COUNTIF(Transactions[Company],Transactions[[#This Row],[Company]])</f>
        <v>305</v>
      </c>
      <c r="H445">
        <f>Transactions[[#This Row],[Dealer Bonus]]*Transactions[[#This Row],[MSRP]]</f>
        <v>1018.96</v>
      </c>
    </row>
    <row r="446" spans="1:8">
      <c r="A446" s="7">
        <v>41502</v>
      </c>
      <c r="B446" s="8" t="s">
        <v>34</v>
      </c>
      <c r="C446" s="9">
        <v>23880</v>
      </c>
      <c r="D446" s="8" t="s">
        <v>36</v>
      </c>
      <c r="E446" s="8">
        <f>YEAR('Raw Data'!$A446)</f>
        <v>2013</v>
      </c>
      <c r="F446" s="10">
        <v>0.12</v>
      </c>
      <c r="G446">
        <f>COUNTIF(Transactions[Company],Transactions[[#This Row],[Company]])</f>
        <v>279</v>
      </c>
      <c r="H446">
        <f>Transactions[[#This Row],[Dealer Bonus]]*Transactions[[#This Row],[MSRP]]</f>
        <v>2865.6</v>
      </c>
    </row>
    <row r="447" spans="1:8">
      <c r="A447" s="7">
        <v>41580</v>
      </c>
      <c r="B447" s="8" t="s">
        <v>34</v>
      </c>
      <c r="C447" s="9">
        <v>6014</v>
      </c>
      <c r="D447" s="8" t="s">
        <v>36</v>
      </c>
      <c r="E447" s="8">
        <f>YEAR('Raw Data'!$A447)</f>
        <v>2013</v>
      </c>
      <c r="F447" s="10">
        <v>0.15</v>
      </c>
      <c r="G447">
        <f>COUNTIF(Transactions[Company],Transactions[[#This Row],[Company]])</f>
        <v>279</v>
      </c>
      <c r="H447">
        <f>Transactions[[#This Row],[Dealer Bonus]]*Transactions[[#This Row],[MSRP]]</f>
        <v>902.1</v>
      </c>
    </row>
    <row r="448" spans="1:8">
      <c r="A448" s="7">
        <v>41356</v>
      </c>
      <c r="B448" s="8" t="s">
        <v>33</v>
      </c>
      <c r="C448" s="9">
        <v>22205</v>
      </c>
      <c r="D448" s="8" t="s">
        <v>36</v>
      </c>
      <c r="E448" s="8">
        <f>YEAR('Raw Data'!$A448)</f>
        <v>2013</v>
      </c>
      <c r="F448" s="10">
        <v>0.04</v>
      </c>
      <c r="G448">
        <f>COUNTIF(Transactions[Company],Transactions[[#This Row],[Company]])</f>
        <v>305</v>
      </c>
      <c r="H448">
        <f>Transactions[[#This Row],[Dealer Bonus]]*Transactions[[#This Row],[MSRP]]</f>
        <v>888.2</v>
      </c>
    </row>
    <row r="449" spans="1:8">
      <c r="A449" s="7">
        <v>41456</v>
      </c>
      <c r="B449" s="8" t="s">
        <v>34</v>
      </c>
      <c r="C449" s="9">
        <v>29894</v>
      </c>
      <c r="D449" s="8" t="s">
        <v>38</v>
      </c>
      <c r="E449" s="8">
        <f>YEAR('Raw Data'!$A449)</f>
        <v>2013</v>
      </c>
      <c r="F449" s="10">
        <v>0.12</v>
      </c>
      <c r="G449">
        <f>COUNTIF(Transactions[Company],Transactions[[#This Row],[Company]])</f>
        <v>279</v>
      </c>
      <c r="H449">
        <f>Transactions[[#This Row],[Dealer Bonus]]*Transactions[[#This Row],[MSRP]]</f>
        <v>3587.2799999999997</v>
      </c>
    </row>
    <row r="450" spans="1:8">
      <c r="A450" s="7">
        <v>41280</v>
      </c>
      <c r="B450" s="8" t="s">
        <v>32</v>
      </c>
      <c r="C450" s="9">
        <v>16821</v>
      </c>
      <c r="D450" s="8" t="s">
        <v>38</v>
      </c>
      <c r="E450" s="8">
        <f>YEAR('Raw Data'!$A450)</f>
        <v>2013</v>
      </c>
      <c r="F450" s="10">
        <v>0.08</v>
      </c>
      <c r="G450">
        <f>COUNTIF(Transactions[Company],Transactions[[#This Row],[Company]])</f>
        <v>295</v>
      </c>
      <c r="H450">
        <f>Transactions[[#This Row],[Dealer Bonus]]*Transactions[[#This Row],[MSRP]]</f>
        <v>1345.68</v>
      </c>
    </row>
    <row r="451" spans="1:8">
      <c r="A451" s="7">
        <v>41328</v>
      </c>
      <c r="B451" s="8" t="s">
        <v>31</v>
      </c>
      <c r="C451" s="9">
        <v>33702</v>
      </c>
      <c r="D451" s="8" t="s">
        <v>36</v>
      </c>
      <c r="E451" s="8">
        <f>YEAR('Raw Data'!$A451)</f>
        <v>2013</v>
      </c>
      <c r="F451" s="10">
        <v>0.1</v>
      </c>
      <c r="G451">
        <f>COUNTIF(Transactions[Company],Transactions[[#This Row],[Company]])</f>
        <v>272</v>
      </c>
      <c r="H451">
        <f>Transactions[[#This Row],[Dealer Bonus]]*Transactions[[#This Row],[MSRP]]</f>
        <v>3370.2000000000003</v>
      </c>
    </row>
    <row r="452" spans="1:8">
      <c r="A452" s="7">
        <v>41518</v>
      </c>
      <c r="B452" s="8" t="s">
        <v>33</v>
      </c>
      <c r="C452" s="9">
        <v>13134</v>
      </c>
      <c r="D452" s="8" t="s">
        <v>36</v>
      </c>
      <c r="E452" s="8">
        <f>YEAR('Raw Data'!$A452)</f>
        <v>2013</v>
      </c>
      <c r="F452" s="10">
        <v>0.11</v>
      </c>
      <c r="G452">
        <f>COUNTIF(Transactions[Company],Transactions[[#This Row],[Company]])</f>
        <v>305</v>
      </c>
      <c r="H452">
        <f>Transactions[[#This Row],[Dealer Bonus]]*Transactions[[#This Row],[MSRP]]</f>
        <v>1444.74</v>
      </c>
    </row>
    <row r="453" spans="1:8">
      <c r="A453" s="7">
        <v>41395</v>
      </c>
      <c r="B453" s="8" t="s">
        <v>33</v>
      </c>
      <c r="C453" s="9">
        <v>11977</v>
      </c>
      <c r="D453" s="8" t="s">
        <v>37</v>
      </c>
      <c r="E453" s="8">
        <f>YEAR('Raw Data'!$A453)</f>
        <v>2013</v>
      </c>
      <c r="F453" s="10">
        <v>0.13</v>
      </c>
      <c r="G453">
        <f>COUNTIF(Transactions[Company],Transactions[[#This Row],[Company]])</f>
        <v>305</v>
      </c>
      <c r="H453">
        <f>Transactions[[#This Row],[Dealer Bonus]]*Transactions[[#This Row],[MSRP]]</f>
        <v>1557.01</v>
      </c>
    </row>
    <row r="454" spans="1:8">
      <c r="A454" s="7">
        <v>41316</v>
      </c>
      <c r="B454" s="8" t="s">
        <v>34</v>
      </c>
      <c r="C454" s="9">
        <v>33497</v>
      </c>
      <c r="D454" s="8" t="s">
        <v>38</v>
      </c>
      <c r="E454" s="8">
        <f>YEAR('Raw Data'!$A454)</f>
        <v>2013</v>
      </c>
      <c r="F454" s="10">
        <v>0.1</v>
      </c>
      <c r="G454">
        <f>COUNTIF(Transactions[Company],Transactions[[#This Row],[Company]])</f>
        <v>279</v>
      </c>
      <c r="H454">
        <f>Transactions[[#This Row],[Dealer Bonus]]*Transactions[[#This Row],[MSRP]]</f>
        <v>3349.7000000000003</v>
      </c>
    </row>
    <row r="455" spans="1:8">
      <c r="A455" s="7">
        <v>41639</v>
      </c>
      <c r="B455" s="8" t="s">
        <v>32</v>
      </c>
      <c r="C455" s="9">
        <v>12185</v>
      </c>
      <c r="D455" s="8" t="s">
        <v>38</v>
      </c>
      <c r="E455" s="8">
        <f>YEAR('Raw Data'!$A455)</f>
        <v>2013</v>
      </c>
      <c r="F455" s="10">
        <v>0.09</v>
      </c>
      <c r="G455">
        <f>COUNTIF(Transactions[Company],Transactions[[#This Row],[Company]])</f>
        <v>295</v>
      </c>
      <c r="H455">
        <f>Transactions[[#This Row],[Dealer Bonus]]*Transactions[[#This Row],[MSRP]]</f>
        <v>1096.6499999999999</v>
      </c>
    </row>
    <row r="456" spans="1:8">
      <c r="A456" s="7">
        <v>41357</v>
      </c>
      <c r="B456" s="8" t="s">
        <v>31</v>
      </c>
      <c r="C456" s="9">
        <v>27283</v>
      </c>
      <c r="D456" s="8" t="s">
        <v>36</v>
      </c>
      <c r="E456" s="8">
        <f>YEAR('Raw Data'!$A456)</f>
        <v>2013</v>
      </c>
      <c r="F456" s="10">
        <v>0.11</v>
      </c>
      <c r="G456">
        <f>COUNTIF(Transactions[Company],Transactions[[#This Row],[Company]])</f>
        <v>272</v>
      </c>
      <c r="H456">
        <f>Transactions[[#This Row],[Dealer Bonus]]*Transactions[[#This Row],[MSRP]]</f>
        <v>3001.13</v>
      </c>
    </row>
    <row r="457" spans="1:8">
      <c r="A457" s="7">
        <v>41577</v>
      </c>
      <c r="B457" s="8" t="s">
        <v>33</v>
      </c>
      <c r="C457" s="9">
        <v>34866</v>
      </c>
      <c r="D457" s="8" t="s">
        <v>38</v>
      </c>
      <c r="E457" s="8">
        <f>YEAR('Raw Data'!$A457)</f>
        <v>2013</v>
      </c>
      <c r="F457" s="10">
        <v>0.05</v>
      </c>
      <c r="G457">
        <f>COUNTIF(Transactions[Company],Transactions[[#This Row],[Company]])</f>
        <v>305</v>
      </c>
      <c r="H457">
        <f>Transactions[[#This Row],[Dealer Bonus]]*Transactions[[#This Row],[MSRP]]</f>
        <v>1743.3000000000002</v>
      </c>
    </row>
    <row r="458" spans="1:8">
      <c r="A458" s="7">
        <v>41411</v>
      </c>
      <c r="B458" s="8" t="s">
        <v>34</v>
      </c>
      <c r="C458" s="9">
        <v>33931</v>
      </c>
      <c r="D458" s="8" t="s">
        <v>35</v>
      </c>
      <c r="E458" s="8">
        <f>YEAR('Raw Data'!$A458)</f>
        <v>2013</v>
      </c>
      <c r="F458" s="10">
        <v>0.13</v>
      </c>
      <c r="G458">
        <f>COUNTIF(Transactions[Company],Transactions[[#This Row],[Company]])</f>
        <v>279</v>
      </c>
      <c r="H458">
        <f>Transactions[[#This Row],[Dealer Bonus]]*Transactions[[#This Row],[MSRP]]</f>
        <v>4411.03</v>
      </c>
    </row>
    <row r="459" spans="1:8">
      <c r="A459" s="7">
        <v>41353</v>
      </c>
      <c r="B459" s="8" t="s">
        <v>31</v>
      </c>
      <c r="C459" s="9">
        <v>11302</v>
      </c>
      <c r="D459" s="8" t="s">
        <v>36</v>
      </c>
      <c r="E459" s="8">
        <f>YEAR('Raw Data'!$A459)</f>
        <v>2013</v>
      </c>
      <c r="F459" s="10">
        <v>0.06</v>
      </c>
      <c r="G459">
        <f>COUNTIF(Transactions[Company],Transactions[[#This Row],[Company]])</f>
        <v>272</v>
      </c>
      <c r="H459">
        <f>Transactions[[#This Row],[Dealer Bonus]]*Transactions[[#This Row],[MSRP]]</f>
        <v>678.12</v>
      </c>
    </row>
    <row r="460" spans="1:8">
      <c r="A460" s="7">
        <v>41288</v>
      </c>
      <c r="B460" s="8" t="s">
        <v>34</v>
      </c>
      <c r="C460" s="9">
        <v>27393</v>
      </c>
      <c r="D460" s="8" t="s">
        <v>38</v>
      </c>
      <c r="E460" s="8">
        <f>YEAR('Raw Data'!$A460)</f>
        <v>2013</v>
      </c>
      <c r="F460" s="10">
        <v>0.13</v>
      </c>
      <c r="G460">
        <f>COUNTIF(Transactions[Company],Transactions[[#This Row],[Company]])</f>
        <v>279</v>
      </c>
      <c r="H460">
        <f>Transactions[[#This Row],[Dealer Bonus]]*Transactions[[#This Row],[MSRP]]</f>
        <v>3561.09</v>
      </c>
    </row>
    <row r="461" spans="1:8">
      <c r="A461" s="7">
        <v>41388</v>
      </c>
      <c r="B461" s="8" t="s">
        <v>31</v>
      </c>
      <c r="C461" s="9">
        <v>27477</v>
      </c>
      <c r="D461" s="8" t="s">
        <v>38</v>
      </c>
      <c r="E461" s="8">
        <f>YEAR('Raw Data'!$A461)</f>
        <v>2013</v>
      </c>
      <c r="F461" s="10">
        <v>0.09</v>
      </c>
      <c r="G461">
        <f>COUNTIF(Transactions[Company],Transactions[[#This Row],[Company]])</f>
        <v>272</v>
      </c>
      <c r="H461">
        <f>Transactions[[#This Row],[Dealer Bonus]]*Transactions[[#This Row],[MSRP]]</f>
        <v>2472.9299999999998</v>
      </c>
    </row>
    <row r="462" spans="1:8">
      <c r="A462" s="7">
        <v>41606</v>
      </c>
      <c r="B462" s="8" t="s">
        <v>31</v>
      </c>
      <c r="C462" s="9">
        <v>34402</v>
      </c>
      <c r="D462" s="8" t="s">
        <v>35</v>
      </c>
      <c r="E462" s="8">
        <f>YEAR('Raw Data'!$A462)</f>
        <v>2013</v>
      </c>
      <c r="F462" s="10">
        <v>0.09</v>
      </c>
      <c r="G462">
        <f>COUNTIF(Transactions[Company],Transactions[[#This Row],[Company]])</f>
        <v>272</v>
      </c>
      <c r="H462">
        <f>Transactions[[#This Row],[Dealer Bonus]]*Transactions[[#This Row],[MSRP]]</f>
        <v>3096.18</v>
      </c>
    </row>
    <row r="463" spans="1:8">
      <c r="A463" s="7">
        <v>41344</v>
      </c>
      <c r="B463" s="8" t="s">
        <v>32</v>
      </c>
      <c r="C463" s="9">
        <v>31756</v>
      </c>
      <c r="D463" s="8" t="s">
        <v>35</v>
      </c>
      <c r="E463" s="8">
        <f>YEAR('Raw Data'!$A463)</f>
        <v>2013</v>
      </c>
      <c r="F463" s="10">
        <v>0.12</v>
      </c>
      <c r="G463">
        <f>COUNTIF(Transactions[Company],Transactions[[#This Row],[Company]])</f>
        <v>295</v>
      </c>
      <c r="H463">
        <f>Transactions[[#This Row],[Dealer Bonus]]*Transactions[[#This Row],[MSRP]]</f>
        <v>3810.72</v>
      </c>
    </row>
    <row r="464" spans="1:8">
      <c r="A464" s="7">
        <v>41376</v>
      </c>
      <c r="B464" s="8" t="s">
        <v>34</v>
      </c>
      <c r="C464" s="9">
        <v>21416</v>
      </c>
      <c r="D464" s="8" t="s">
        <v>38</v>
      </c>
      <c r="E464" s="8">
        <f>YEAR('Raw Data'!$A464)</f>
        <v>2013</v>
      </c>
      <c r="F464" s="10">
        <v>0.03</v>
      </c>
      <c r="G464">
        <f>COUNTIF(Transactions[Company],Transactions[[#This Row],[Company]])</f>
        <v>279</v>
      </c>
      <c r="H464">
        <f>Transactions[[#This Row],[Dealer Bonus]]*Transactions[[#This Row],[MSRP]]</f>
        <v>642.48</v>
      </c>
    </row>
    <row r="465" spans="1:8">
      <c r="A465" s="7">
        <v>41497</v>
      </c>
      <c r="B465" s="8" t="s">
        <v>34</v>
      </c>
      <c r="C465" s="9">
        <v>38825</v>
      </c>
      <c r="D465" s="8" t="s">
        <v>36</v>
      </c>
      <c r="E465" s="8">
        <f>YEAR('Raw Data'!$A465)</f>
        <v>2013</v>
      </c>
      <c r="F465" s="10">
        <v>0.13</v>
      </c>
      <c r="G465">
        <f>COUNTIF(Transactions[Company],Transactions[[#This Row],[Company]])</f>
        <v>279</v>
      </c>
      <c r="H465">
        <f>Transactions[[#This Row],[Dealer Bonus]]*Transactions[[#This Row],[MSRP]]</f>
        <v>5047.25</v>
      </c>
    </row>
    <row r="466" spans="1:8">
      <c r="A466" s="7">
        <v>41562</v>
      </c>
      <c r="B466" s="8" t="s">
        <v>33</v>
      </c>
      <c r="C466" s="9">
        <v>19993</v>
      </c>
      <c r="D466" s="8" t="s">
        <v>35</v>
      </c>
      <c r="E466" s="8">
        <f>YEAR('Raw Data'!$A466)</f>
        <v>2013</v>
      </c>
      <c r="F466" s="10">
        <v>0.15</v>
      </c>
      <c r="G466">
        <f>COUNTIF(Transactions[Company],Transactions[[#This Row],[Company]])</f>
        <v>305</v>
      </c>
      <c r="H466">
        <f>Transactions[[#This Row],[Dealer Bonus]]*Transactions[[#This Row],[MSRP]]</f>
        <v>2998.95</v>
      </c>
    </row>
    <row r="467" spans="1:8">
      <c r="A467" s="7">
        <v>41362</v>
      </c>
      <c r="B467" s="8" t="s">
        <v>34</v>
      </c>
      <c r="C467" s="9">
        <v>26972</v>
      </c>
      <c r="D467" s="8" t="s">
        <v>36</v>
      </c>
      <c r="E467" s="8">
        <f>YEAR('Raw Data'!$A467)</f>
        <v>2013</v>
      </c>
      <c r="F467" s="10">
        <v>0.06</v>
      </c>
      <c r="G467">
        <f>COUNTIF(Transactions[Company],Transactions[[#This Row],[Company]])</f>
        <v>279</v>
      </c>
      <c r="H467">
        <f>Transactions[[#This Row],[Dealer Bonus]]*Transactions[[#This Row],[MSRP]]</f>
        <v>1618.32</v>
      </c>
    </row>
    <row r="468" spans="1:8">
      <c r="A468" s="7">
        <v>41536</v>
      </c>
      <c r="B468" s="8" t="s">
        <v>32</v>
      </c>
      <c r="C468" s="9">
        <v>34836</v>
      </c>
      <c r="D468" s="8" t="s">
        <v>37</v>
      </c>
      <c r="E468" s="8">
        <f>YEAR('Raw Data'!$A468)</f>
        <v>2013</v>
      </c>
      <c r="F468" s="10">
        <v>0.08</v>
      </c>
      <c r="G468">
        <f>COUNTIF(Transactions[Company],Transactions[[#This Row],[Company]])</f>
        <v>295</v>
      </c>
      <c r="H468">
        <f>Transactions[[#This Row],[Dealer Bonus]]*Transactions[[#This Row],[MSRP]]</f>
        <v>2786.88</v>
      </c>
    </row>
    <row r="469" spans="1:8">
      <c r="A469" s="7">
        <v>41291</v>
      </c>
      <c r="B469" s="8" t="s">
        <v>33</v>
      </c>
      <c r="C469" s="9">
        <v>36801</v>
      </c>
      <c r="D469" s="8" t="s">
        <v>36</v>
      </c>
      <c r="E469" s="8">
        <f>YEAR('Raw Data'!$A469)</f>
        <v>2013</v>
      </c>
      <c r="F469" s="10">
        <v>7.0000000000000007E-2</v>
      </c>
      <c r="G469">
        <f>COUNTIF(Transactions[Company],Transactions[[#This Row],[Company]])</f>
        <v>305</v>
      </c>
      <c r="H469">
        <f>Transactions[[#This Row],[Dealer Bonus]]*Transactions[[#This Row],[MSRP]]</f>
        <v>2576.0700000000002</v>
      </c>
    </row>
    <row r="470" spans="1:8">
      <c r="A470" s="7">
        <v>41609</v>
      </c>
      <c r="B470" s="8" t="s">
        <v>31</v>
      </c>
      <c r="C470" s="9">
        <v>29335</v>
      </c>
      <c r="D470" s="8" t="s">
        <v>36</v>
      </c>
      <c r="E470" s="8">
        <f>YEAR('Raw Data'!$A470)</f>
        <v>2013</v>
      </c>
      <c r="F470" s="10">
        <v>0.05</v>
      </c>
      <c r="G470">
        <f>COUNTIF(Transactions[Company],Transactions[[#This Row],[Company]])</f>
        <v>272</v>
      </c>
      <c r="H470">
        <f>Transactions[[#This Row],[Dealer Bonus]]*Transactions[[#This Row],[MSRP]]</f>
        <v>1466.75</v>
      </c>
    </row>
    <row r="471" spans="1:8">
      <c r="A471" s="7">
        <v>41361</v>
      </c>
      <c r="B471" s="8" t="s">
        <v>33</v>
      </c>
      <c r="C471" s="9">
        <v>39828</v>
      </c>
      <c r="D471" s="8" t="s">
        <v>35</v>
      </c>
      <c r="E471" s="8">
        <f>YEAR('Raw Data'!$A471)</f>
        <v>2013</v>
      </c>
      <c r="F471" s="10">
        <v>0.09</v>
      </c>
      <c r="G471">
        <f>COUNTIF(Transactions[Company],Transactions[[#This Row],[Company]])</f>
        <v>305</v>
      </c>
      <c r="H471">
        <f>Transactions[[#This Row],[Dealer Bonus]]*Transactions[[#This Row],[MSRP]]</f>
        <v>3584.52</v>
      </c>
    </row>
    <row r="472" spans="1:8">
      <c r="A472" s="7">
        <v>41397</v>
      </c>
      <c r="B472" s="8" t="s">
        <v>33</v>
      </c>
      <c r="C472" s="9">
        <v>5548</v>
      </c>
      <c r="D472" s="8" t="s">
        <v>37</v>
      </c>
      <c r="E472" s="8">
        <f>YEAR('Raw Data'!$A472)</f>
        <v>2013</v>
      </c>
      <c r="F472" s="10">
        <v>0.1</v>
      </c>
      <c r="G472">
        <f>COUNTIF(Transactions[Company],Transactions[[#This Row],[Company]])</f>
        <v>305</v>
      </c>
      <c r="H472">
        <f>Transactions[[#This Row],[Dealer Bonus]]*Transactions[[#This Row],[MSRP]]</f>
        <v>554.80000000000007</v>
      </c>
    </row>
    <row r="473" spans="1:8">
      <c r="A473" s="7">
        <v>41475</v>
      </c>
      <c r="B473" s="8" t="s">
        <v>33</v>
      </c>
      <c r="C473" s="9">
        <v>5268</v>
      </c>
      <c r="D473" s="8" t="s">
        <v>35</v>
      </c>
      <c r="E473" s="8">
        <f>YEAR('Raw Data'!$A473)</f>
        <v>2013</v>
      </c>
      <c r="F473" s="10">
        <v>0.12</v>
      </c>
      <c r="G473">
        <f>COUNTIF(Transactions[Company],Transactions[[#This Row],[Company]])</f>
        <v>305</v>
      </c>
      <c r="H473">
        <f>Transactions[[#This Row],[Dealer Bonus]]*Transactions[[#This Row],[MSRP]]</f>
        <v>632.16</v>
      </c>
    </row>
    <row r="474" spans="1:8">
      <c r="A474" s="7">
        <v>41576</v>
      </c>
      <c r="B474" s="8" t="s">
        <v>31</v>
      </c>
      <c r="C474" s="9">
        <v>10398</v>
      </c>
      <c r="D474" s="8" t="s">
        <v>35</v>
      </c>
      <c r="E474" s="8">
        <f>YEAR('Raw Data'!$A474)</f>
        <v>2013</v>
      </c>
      <c r="F474" s="10">
        <v>0.1</v>
      </c>
      <c r="G474">
        <f>COUNTIF(Transactions[Company],Transactions[[#This Row],[Company]])</f>
        <v>272</v>
      </c>
      <c r="H474">
        <f>Transactions[[#This Row],[Dealer Bonus]]*Transactions[[#This Row],[MSRP]]</f>
        <v>1039.8</v>
      </c>
    </row>
    <row r="475" spans="1:8">
      <c r="A475" s="7">
        <v>41384</v>
      </c>
      <c r="B475" s="8" t="s">
        <v>32</v>
      </c>
      <c r="C475" s="9">
        <v>17734</v>
      </c>
      <c r="D475" s="8" t="s">
        <v>38</v>
      </c>
      <c r="E475" s="8">
        <f>YEAR('Raw Data'!$A475)</f>
        <v>2013</v>
      </c>
      <c r="F475" s="10">
        <v>0.03</v>
      </c>
      <c r="G475">
        <f>COUNTIF(Transactions[Company],Transactions[[#This Row],[Company]])</f>
        <v>295</v>
      </c>
      <c r="H475">
        <f>Transactions[[#This Row],[Dealer Bonus]]*Transactions[[#This Row],[MSRP]]</f>
        <v>532.02</v>
      </c>
    </row>
    <row r="476" spans="1:8">
      <c r="A476" s="7">
        <v>41541</v>
      </c>
      <c r="B476" s="8" t="s">
        <v>33</v>
      </c>
      <c r="C476" s="9">
        <v>11384</v>
      </c>
      <c r="D476" s="8" t="s">
        <v>37</v>
      </c>
      <c r="E476" s="8">
        <f>YEAR('Raw Data'!$A476)</f>
        <v>2013</v>
      </c>
      <c r="F476" s="10">
        <v>0.1</v>
      </c>
      <c r="G476">
        <f>COUNTIF(Transactions[Company],Transactions[[#This Row],[Company]])</f>
        <v>305</v>
      </c>
      <c r="H476">
        <f>Transactions[[#This Row],[Dealer Bonus]]*Transactions[[#This Row],[MSRP]]</f>
        <v>1138.4000000000001</v>
      </c>
    </row>
    <row r="477" spans="1:8">
      <c r="A477" s="7">
        <v>41568</v>
      </c>
      <c r="B477" s="8" t="s">
        <v>34</v>
      </c>
      <c r="C477" s="9">
        <v>21274</v>
      </c>
      <c r="D477" s="8" t="s">
        <v>37</v>
      </c>
      <c r="E477" s="8">
        <f>YEAR('Raw Data'!$A477)</f>
        <v>2013</v>
      </c>
      <c r="F477" s="10">
        <v>0.09</v>
      </c>
      <c r="G477">
        <f>COUNTIF(Transactions[Company],Transactions[[#This Row],[Company]])</f>
        <v>279</v>
      </c>
      <c r="H477">
        <f>Transactions[[#This Row],[Dealer Bonus]]*Transactions[[#This Row],[MSRP]]</f>
        <v>1914.6599999999999</v>
      </c>
    </row>
    <row r="478" spans="1:8">
      <c r="A478" s="7">
        <v>41486</v>
      </c>
      <c r="B478" s="8" t="s">
        <v>34</v>
      </c>
      <c r="C478" s="9">
        <v>15492</v>
      </c>
      <c r="D478" s="8" t="s">
        <v>38</v>
      </c>
      <c r="E478" s="8">
        <f>YEAR('Raw Data'!$A478)</f>
        <v>2013</v>
      </c>
      <c r="F478" s="10">
        <v>0.09</v>
      </c>
      <c r="G478">
        <f>COUNTIF(Transactions[Company],Transactions[[#This Row],[Company]])</f>
        <v>279</v>
      </c>
      <c r="H478">
        <f>Transactions[[#This Row],[Dealer Bonus]]*Transactions[[#This Row],[MSRP]]</f>
        <v>1394.28</v>
      </c>
    </row>
    <row r="479" spans="1:8">
      <c r="A479" s="7">
        <v>41464</v>
      </c>
      <c r="B479" s="8" t="s">
        <v>32</v>
      </c>
      <c r="C479" s="9">
        <v>11305</v>
      </c>
      <c r="D479" s="8" t="s">
        <v>36</v>
      </c>
      <c r="E479" s="8">
        <f>YEAR('Raw Data'!$A479)</f>
        <v>2013</v>
      </c>
      <c r="F479" s="10">
        <v>0.12</v>
      </c>
      <c r="G479">
        <f>COUNTIF(Transactions[Company],Transactions[[#This Row],[Company]])</f>
        <v>295</v>
      </c>
      <c r="H479">
        <f>Transactions[[#This Row],[Dealer Bonus]]*Transactions[[#This Row],[MSRP]]</f>
        <v>1356.6</v>
      </c>
    </row>
    <row r="480" spans="1:8">
      <c r="A480" s="7">
        <v>41508</v>
      </c>
      <c r="B480" s="8" t="s">
        <v>31</v>
      </c>
      <c r="C480" s="9">
        <v>10046</v>
      </c>
      <c r="D480" s="8" t="s">
        <v>38</v>
      </c>
      <c r="E480" s="8">
        <f>YEAR('Raw Data'!$A480)</f>
        <v>2013</v>
      </c>
      <c r="F480" s="10">
        <v>0.03</v>
      </c>
      <c r="G480">
        <f>COUNTIF(Transactions[Company],Transactions[[#This Row],[Company]])</f>
        <v>272</v>
      </c>
      <c r="H480">
        <f>Transactions[[#This Row],[Dealer Bonus]]*Transactions[[#This Row],[MSRP]]</f>
        <v>301.38</v>
      </c>
    </row>
    <row r="481" spans="1:8">
      <c r="A481" s="7">
        <v>41467</v>
      </c>
      <c r="B481" s="8" t="s">
        <v>34</v>
      </c>
      <c r="C481" s="9">
        <v>9820</v>
      </c>
      <c r="D481" s="8" t="s">
        <v>38</v>
      </c>
      <c r="E481" s="8">
        <f>YEAR('Raw Data'!$A481)</f>
        <v>2013</v>
      </c>
      <c r="F481" s="10">
        <v>0.15</v>
      </c>
      <c r="G481">
        <f>COUNTIF(Transactions[Company],Transactions[[#This Row],[Company]])</f>
        <v>279</v>
      </c>
      <c r="H481">
        <f>Transactions[[#This Row],[Dealer Bonus]]*Transactions[[#This Row],[MSRP]]</f>
        <v>1473</v>
      </c>
    </row>
    <row r="482" spans="1:8">
      <c r="A482" s="7">
        <v>41298</v>
      </c>
      <c r="B482" s="8" t="s">
        <v>33</v>
      </c>
      <c r="C482" s="9">
        <v>5680</v>
      </c>
      <c r="D482" s="8" t="s">
        <v>37</v>
      </c>
      <c r="E482" s="8">
        <f>YEAR('Raw Data'!$A482)</f>
        <v>2013</v>
      </c>
      <c r="F482" s="10">
        <v>0.04</v>
      </c>
      <c r="G482">
        <f>COUNTIF(Transactions[Company],Transactions[[#This Row],[Company]])</f>
        <v>305</v>
      </c>
      <c r="H482">
        <f>Transactions[[#This Row],[Dealer Bonus]]*Transactions[[#This Row],[MSRP]]</f>
        <v>227.20000000000002</v>
      </c>
    </row>
    <row r="483" spans="1:8">
      <c r="A483" s="7">
        <v>41321</v>
      </c>
      <c r="B483" s="8" t="s">
        <v>31</v>
      </c>
      <c r="C483" s="9">
        <v>19698</v>
      </c>
      <c r="D483" s="8" t="s">
        <v>35</v>
      </c>
      <c r="E483" s="8">
        <f>YEAR('Raw Data'!$A483)</f>
        <v>2013</v>
      </c>
      <c r="F483" s="10">
        <v>0.12</v>
      </c>
      <c r="G483">
        <f>COUNTIF(Transactions[Company],Transactions[[#This Row],[Company]])</f>
        <v>272</v>
      </c>
      <c r="H483">
        <f>Transactions[[#This Row],[Dealer Bonus]]*Transactions[[#This Row],[MSRP]]</f>
        <v>2363.7599999999998</v>
      </c>
    </row>
    <row r="484" spans="1:8">
      <c r="A484" s="7">
        <v>41536</v>
      </c>
      <c r="B484" s="8" t="s">
        <v>31</v>
      </c>
      <c r="C484" s="9">
        <v>35860</v>
      </c>
      <c r="D484" s="8" t="s">
        <v>38</v>
      </c>
      <c r="E484" s="8">
        <f>YEAR('Raw Data'!$A484)</f>
        <v>2013</v>
      </c>
      <c r="F484" s="10">
        <v>0.09</v>
      </c>
      <c r="G484">
        <f>COUNTIF(Transactions[Company],Transactions[[#This Row],[Company]])</f>
        <v>272</v>
      </c>
      <c r="H484">
        <f>Transactions[[#This Row],[Dealer Bonus]]*Transactions[[#This Row],[MSRP]]</f>
        <v>3227.4</v>
      </c>
    </row>
    <row r="485" spans="1:8">
      <c r="A485" s="7">
        <v>41384</v>
      </c>
      <c r="B485" s="8" t="s">
        <v>31</v>
      </c>
      <c r="C485" s="9">
        <v>23775</v>
      </c>
      <c r="D485" s="8" t="s">
        <v>37</v>
      </c>
      <c r="E485" s="8">
        <f>YEAR('Raw Data'!$A485)</f>
        <v>2013</v>
      </c>
      <c r="F485" s="10">
        <v>0.09</v>
      </c>
      <c r="G485">
        <f>COUNTIF(Transactions[Company],Transactions[[#This Row],[Company]])</f>
        <v>272</v>
      </c>
      <c r="H485">
        <f>Transactions[[#This Row],[Dealer Bonus]]*Transactions[[#This Row],[MSRP]]</f>
        <v>2139.75</v>
      </c>
    </row>
    <row r="486" spans="1:8">
      <c r="A486" s="7">
        <v>41489</v>
      </c>
      <c r="B486" s="8" t="s">
        <v>32</v>
      </c>
      <c r="C486" s="9">
        <v>28182</v>
      </c>
      <c r="D486" s="8" t="s">
        <v>37</v>
      </c>
      <c r="E486" s="8">
        <f>YEAR('Raw Data'!$A486)</f>
        <v>2013</v>
      </c>
      <c r="F486" s="10">
        <v>0.12</v>
      </c>
      <c r="G486">
        <f>COUNTIF(Transactions[Company],Transactions[[#This Row],[Company]])</f>
        <v>295</v>
      </c>
      <c r="H486">
        <f>Transactions[[#This Row],[Dealer Bonus]]*Transactions[[#This Row],[MSRP]]</f>
        <v>3381.8399999999997</v>
      </c>
    </row>
    <row r="487" spans="1:8">
      <c r="A487" s="7">
        <v>41535</v>
      </c>
      <c r="B487" s="8" t="s">
        <v>31</v>
      </c>
      <c r="C487" s="9">
        <v>14091</v>
      </c>
      <c r="D487" s="8" t="s">
        <v>38</v>
      </c>
      <c r="E487" s="8">
        <f>YEAR('Raw Data'!$A487)</f>
        <v>2013</v>
      </c>
      <c r="F487" s="10">
        <v>0.15</v>
      </c>
      <c r="G487">
        <f>COUNTIF(Transactions[Company],Transactions[[#This Row],[Company]])</f>
        <v>272</v>
      </c>
      <c r="H487">
        <f>Transactions[[#This Row],[Dealer Bonus]]*Transactions[[#This Row],[MSRP]]</f>
        <v>2113.65</v>
      </c>
    </row>
    <row r="488" spans="1:8">
      <c r="A488" s="7">
        <v>41546</v>
      </c>
      <c r="B488" s="8" t="s">
        <v>34</v>
      </c>
      <c r="C488" s="9">
        <v>15454</v>
      </c>
      <c r="D488" s="8" t="s">
        <v>38</v>
      </c>
      <c r="E488" s="8">
        <f>YEAR('Raw Data'!$A488)</f>
        <v>2013</v>
      </c>
      <c r="F488" s="10">
        <v>0.12</v>
      </c>
      <c r="G488">
        <f>COUNTIF(Transactions[Company],Transactions[[#This Row],[Company]])</f>
        <v>279</v>
      </c>
      <c r="H488">
        <f>Transactions[[#This Row],[Dealer Bonus]]*Transactions[[#This Row],[MSRP]]</f>
        <v>1854.48</v>
      </c>
    </row>
    <row r="489" spans="1:8">
      <c r="A489" s="7">
        <v>41383</v>
      </c>
      <c r="B489" s="8" t="s">
        <v>34</v>
      </c>
      <c r="C489" s="9">
        <v>10495</v>
      </c>
      <c r="D489" s="8" t="s">
        <v>38</v>
      </c>
      <c r="E489" s="8">
        <f>YEAR('Raw Data'!$A489)</f>
        <v>2013</v>
      </c>
      <c r="F489" s="10">
        <v>0.12</v>
      </c>
      <c r="G489">
        <f>COUNTIF(Transactions[Company],Transactions[[#This Row],[Company]])</f>
        <v>279</v>
      </c>
      <c r="H489">
        <f>Transactions[[#This Row],[Dealer Bonus]]*Transactions[[#This Row],[MSRP]]</f>
        <v>1259.3999999999999</v>
      </c>
    </row>
    <row r="490" spans="1:8">
      <c r="A490" s="7">
        <v>41548</v>
      </c>
      <c r="B490" s="8" t="s">
        <v>33</v>
      </c>
      <c r="C490" s="9">
        <v>21066</v>
      </c>
      <c r="D490" s="8" t="s">
        <v>36</v>
      </c>
      <c r="E490" s="8">
        <f>YEAR('Raw Data'!$A490)</f>
        <v>2013</v>
      </c>
      <c r="F490" s="10">
        <v>0.12</v>
      </c>
      <c r="G490">
        <f>COUNTIF(Transactions[Company],Transactions[[#This Row],[Company]])</f>
        <v>305</v>
      </c>
      <c r="H490">
        <f>Transactions[[#This Row],[Dealer Bonus]]*Transactions[[#This Row],[MSRP]]</f>
        <v>2527.92</v>
      </c>
    </row>
    <row r="491" spans="1:8">
      <c r="A491" s="7">
        <v>41594</v>
      </c>
      <c r="B491" s="8" t="s">
        <v>34</v>
      </c>
      <c r="C491" s="9">
        <v>11832</v>
      </c>
      <c r="D491" s="8" t="s">
        <v>38</v>
      </c>
      <c r="E491" s="8">
        <f>YEAR('Raw Data'!$A491)</f>
        <v>2013</v>
      </c>
      <c r="F491" s="10">
        <v>0.09</v>
      </c>
      <c r="G491">
        <f>COUNTIF(Transactions[Company],Transactions[[#This Row],[Company]])</f>
        <v>279</v>
      </c>
      <c r="H491">
        <f>Transactions[[#This Row],[Dealer Bonus]]*Transactions[[#This Row],[MSRP]]</f>
        <v>1064.8799999999999</v>
      </c>
    </row>
    <row r="492" spans="1:8">
      <c r="A492" s="7">
        <v>41511</v>
      </c>
      <c r="B492" s="8" t="s">
        <v>33</v>
      </c>
      <c r="C492" s="9">
        <v>13733</v>
      </c>
      <c r="D492" s="8" t="s">
        <v>38</v>
      </c>
      <c r="E492" s="8">
        <f>YEAR('Raw Data'!$A492)</f>
        <v>2013</v>
      </c>
      <c r="F492" s="10">
        <v>0.06</v>
      </c>
      <c r="G492">
        <f>COUNTIF(Transactions[Company],Transactions[[#This Row],[Company]])</f>
        <v>305</v>
      </c>
      <c r="H492">
        <f>Transactions[[#This Row],[Dealer Bonus]]*Transactions[[#This Row],[MSRP]]</f>
        <v>823.98</v>
      </c>
    </row>
    <row r="493" spans="1:8">
      <c r="A493" s="7">
        <v>41453</v>
      </c>
      <c r="B493" s="8" t="s">
        <v>31</v>
      </c>
      <c r="C493" s="9">
        <v>26758</v>
      </c>
      <c r="D493" s="8" t="s">
        <v>38</v>
      </c>
      <c r="E493" s="8">
        <f>YEAR('Raw Data'!$A493)</f>
        <v>2013</v>
      </c>
      <c r="F493" s="10">
        <v>0.04</v>
      </c>
      <c r="G493">
        <f>COUNTIF(Transactions[Company],Transactions[[#This Row],[Company]])</f>
        <v>272</v>
      </c>
      <c r="H493">
        <f>Transactions[[#This Row],[Dealer Bonus]]*Transactions[[#This Row],[MSRP]]</f>
        <v>1070.32</v>
      </c>
    </row>
    <row r="494" spans="1:8">
      <c r="A494" s="7">
        <v>41402</v>
      </c>
      <c r="B494" s="8" t="s">
        <v>34</v>
      </c>
      <c r="C494" s="9">
        <v>5412</v>
      </c>
      <c r="D494" s="8" t="s">
        <v>36</v>
      </c>
      <c r="E494" s="8">
        <f>YEAR('Raw Data'!$A494)</f>
        <v>2013</v>
      </c>
      <c r="F494" s="10">
        <v>0.05</v>
      </c>
      <c r="G494">
        <f>COUNTIF(Transactions[Company],Transactions[[#This Row],[Company]])</f>
        <v>279</v>
      </c>
      <c r="H494">
        <f>Transactions[[#This Row],[Dealer Bonus]]*Transactions[[#This Row],[MSRP]]</f>
        <v>270.60000000000002</v>
      </c>
    </row>
    <row r="495" spans="1:8">
      <c r="A495" s="7">
        <v>41422</v>
      </c>
      <c r="B495" s="8" t="s">
        <v>33</v>
      </c>
      <c r="C495" s="9">
        <v>22553</v>
      </c>
      <c r="D495" s="8" t="s">
        <v>38</v>
      </c>
      <c r="E495" s="8">
        <f>YEAR('Raw Data'!$A495)</f>
        <v>2013</v>
      </c>
      <c r="F495" s="10">
        <v>0.06</v>
      </c>
      <c r="G495">
        <f>COUNTIF(Transactions[Company],Transactions[[#This Row],[Company]])</f>
        <v>305</v>
      </c>
      <c r="H495">
        <f>Transactions[[#This Row],[Dealer Bonus]]*Transactions[[#This Row],[MSRP]]</f>
        <v>1353.1799999999998</v>
      </c>
    </row>
    <row r="496" spans="1:8">
      <c r="A496" s="7">
        <v>41319</v>
      </c>
      <c r="B496" s="8" t="s">
        <v>33</v>
      </c>
      <c r="C496" s="9">
        <v>19311</v>
      </c>
      <c r="D496" s="8" t="s">
        <v>38</v>
      </c>
      <c r="E496" s="8">
        <f>YEAR('Raw Data'!$A496)</f>
        <v>2013</v>
      </c>
      <c r="F496" s="10">
        <v>0.13</v>
      </c>
      <c r="G496">
        <f>COUNTIF(Transactions[Company],Transactions[[#This Row],[Company]])</f>
        <v>305</v>
      </c>
      <c r="H496">
        <f>Transactions[[#This Row],[Dealer Bonus]]*Transactions[[#This Row],[MSRP]]</f>
        <v>2510.4300000000003</v>
      </c>
    </row>
    <row r="497" spans="1:8">
      <c r="A497" s="7">
        <v>41296</v>
      </c>
      <c r="B497" s="8" t="s">
        <v>33</v>
      </c>
      <c r="C497" s="9">
        <v>19449</v>
      </c>
      <c r="D497" s="8" t="s">
        <v>38</v>
      </c>
      <c r="E497" s="8">
        <f>YEAR('Raw Data'!$A497)</f>
        <v>2013</v>
      </c>
      <c r="F497" s="10">
        <v>0.09</v>
      </c>
      <c r="G497">
        <f>COUNTIF(Transactions[Company],Transactions[[#This Row],[Company]])</f>
        <v>305</v>
      </c>
      <c r="H497">
        <f>Transactions[[#This Row],[Dealer Bonus]]*Transactions[[#This Row],[MSRP]]</f>
        <v>1750.4099999999999</v>
      </c>
    </row>
    <row r="498" spans="1:8">
      <c r="A498" s="7">
        <v>41347</v>
      </c>
      <c r="B498" s="8" t="s">
        <v>32</v>
      </c>
      <c r="C498" s="9">
        <v>36737</v>
      </c>
      <c r="D498" s="8" t="s">
        <v>38</v>
      </c>
      <c r="E498" s="8">
        <f>YEAR('Raw Data'!$A498)</f>
        <v>2013</v>
      </c>
      <c r="F498" s="10">
        <v>0.13</v>
      </c>
      <c r="G498">
        <f>COUNTIF(Transactions[Company],Transactions[[#This Row],[Company]])</f>
        <v>295</v>
      </c>
      <c r="H498">
        <f>Transactions[[#This Row],[Dealer Bonus]]*Transactions[[#This Row],[MSRP]]</f>
        <v>4775.8100000000004</v>
      </c>
    </row>
    <row r="499" spans="1:8">
      <c r="A499" s="7">
        <v>41362</v>
      </c>
      <c r="B499" s="8" t="s">
        <v>31</v>
      </c>
      <c r="C499" s="9">
        <v>38746</v>
      </c>
      <c r="D499" s="8" t="s">
        <v>37</v>
      </c>
      <c r="E499" s="8">
        <f>YEAR('Raw Data'!$A499)</f>
        <v>2013</v>
      </c>
      <c r="F499" s="10">
        <v>0.14000000000000001</v>
      </c>
      <c r="G499">
        <f>COUNTIF(Transactions[Company],Transactions[[#This Row],[Company]])</f>
        <v>272</v>
      </c>
      <c r="H499">
        <f>Transactions[[#This Row],[Dealer Bonus]]*Transactions[[#This Row],[MSRP]]</f>
        <v>5424.4400000000005</v>
      </c>
    </row>
    <row r="500" spans="1:8">
      <c r="A500" s="7">
        <v>41507</v>
      </c>
      <c r="B500" s="8" t="s">
        <v>32</v>
      </c>
      <c r="C500" s="9">
        <v>22007</v>
      </c>
      <c r="D500" s="8" t="s">
        <v>37</v>
      </c>
      <c r="E500" s="8">
        <f>YEAR('Raw Data'!$A500)</f>
        <v>2013</v>
      </c>
      <c r="F500" s="10">
        <v>0.03</v>
      </c>
      <c r="G500">
        <f>COUNTIF(Transactions[Company],Transactions[[#This Row],[Company]])</f>
        <v>295</v>
      </c>
      <c r="H500">
        <f>Transactions[[#This Row],[Dealer Bonus]]*Transactions[[#This Row],[MSRP]]</f>
        <v>660.20999999999992</v>
      </c>
    </row>
    <row r="501" spans="1:8">
      <c r="A501" s="7">
        <v>41417</v>
      </c>
      <c r="B501" s="8" t="s">
        <v>33</v>
      </c>
      <c r="C501" s="9">
        <v>30915</v>
      </c>
      <c r="D501" s="8" t="s">
        <v>38</v>
      </c>
      <c r="E501" s="8">
        <f>YEAR('Raw Data'!$A501)</f>
        <v>2013</v>
      </c>
      <c r="F501" s="10">
        <v>0.04</v>
      </c>
      <c r="G501">
        <f>COUNTIF(Transactions[Company],Transactions[[#This Row],[Company]])</f>
        <v>305</v>
      </c>
      <c r="H501">
        <f>Transactions[[#This Row],[Dealer Bonus]]*Transactions[[#This Row],[MSRP]]</f>
        <v>1236.6000000000001</v>
      </c>
    </row>
    <row r="502" spans="1:8">
      <c r="A502" s="7">
        <v>41436</v>
      </c>
      <c r="B502" s="8" t="s">
        <v>34</v>
      </c>
      <c r="C502" s="9">
        <v>35152</v>
      </c>
      <c r="D502" s="8" t="s">
        <v>38</v>
      </c>
      <c r="E502" s="8">
        <f>YEAR('Raw Data'!$A502)</f>
        <v>2013</v>
      </c>
      <c r="F502" s="10">
        <v>0.06</v>
      </c>
      <c r="G502">
        <f>COUNTIF(Transactions[Company],Transactions[[#This Row],[Company]])</f>
        <v>279</v>
      </c>
      <c r="H502">
        <f>Transactions[[#This Row],[Dealer Bonus]]*Transactions[[#This Row],[MSRP]]</f>
        <v>2109.12</v>
      </c>
    </row>
    <row r="503" spans="1:8">
      <c r="A503" s="7">
        <v>41471</v>
      </c>
      <c r="B503" s="8" t="s">
        <v>31</v>
      </c>
      <c r="C503" s="9">
        <v>11358</v>
      </c>
      <c r="D503" s="8" t="s">
        <v>38</v>
      </c>
      <c r="E503" s="8">
        <f>YEAR('Raw Data'!$A503)</f>
        <v>2013</v>
      </c>
      <c r="F503" s="10">
        <v>0.12</v>
      </c>
      <c r="G503">
        <f>COUNTIF(Transactions[Company],Transactions[[#This Row],[Company]])</f>
        <v>272</v>
      </c>
      <c r="H503">
        <f>Transactions[[#This Row],[Dealer Bonus]]*Transactions[[#This Row],[MSRP]]</f>
        <v>1362.96</v>
      </c>
    </row>
    <row r="504" spans="1:8">
      <c r="A504" s="7">
        <v>41442</v>
      </c>
      <c r="B504" s="8" t="s">
        <v>34</v>
      </c>
      <c r="C504" s="9">
        <v>27165</v>
      </c>
      <c r="D504" s="8" t="s">
        <v>35</v>
      </c>
      <c r="E504" s="8">
        <f>YEAR('Raw Data'!$A504)</f>
        <v>2013</v>
      </c>
      <c r="F504" s="10">
        <v>0.09</v>
      </c>
      <c r="G504">
        <f>COUNTIF(Transactions[Company],Transactions[[#This Row],[Company]])</f>
        <v>279</v>
      </c>
      <c r="H504">
        <f>Transactions[[#This Row],[Dealer Bonus]]*Transactions[[#This Row],[MSRP]]</f>
        <v>2444.85</v>
      </c>
    </row>
    <row r="505" spans="1:8">
      <c r="A505" s="7">
        <v>41519</v>
      </c>
      <c r="B505" s="8" t="s">
        <v>31</v>
      </c>
      <c r="C505" s="9">
        <v>14016</v>
      </c>
      <c r="D505" s="8" t="s">
        <v>35</v>
      </c>
      <c r="E505" s="8">
        <f>YEAR('Raw Data'!$A505)</f>
        <v>2013</v>
      </c>
      <c r="F505" s="10">
        <v>7.0000000000000007E-2</v>
      </c>
      <c r="G505">
        <f>COUNTIF(Transactions[Company],Transactions[[#This Row],[Company]])</f>
        <v>272</v>
      </c>
      <c r="H505">
        <f>Transactions[[#This Row],[Dealer Bonus]]*Transactions[[#This Row],[MSRP]]</f>
        <v>981.12000000000012</v>
      </c>
    </row>
    <row r="506" spans="1:8">
      <c r="A506" s="7">
        <v>41319</v>
      </c>
      <c r="B506" s="8" t="s">
        <v>32</v>
      </c>
      <c r="C506" s="9">
        <v>29030</v>
      </c>
      <c r="D506" s="8" t="s">
        <v>36</v>
      </c>
      <c r="E506" s="8">
        <f>YEAR('Raw Data'!$A506)</f>
        <v>2013</v>
      </c>
      <c r="F506" s="10">
        <v>0.1</v>
      </c>
      <c r="G506">
        <f>COUNTIF(Transactions[Company],Transactions[[#This Row],[Company]])</f>
        <v>295</v>
      </c>
      <c r="H506">
        <f>Transactions[[#This Row],[Dealer Bonus]]*Transactions[[#This Row],[MSRP]]</f>
        <v>2903</v>
      </c>
    </row>
    <row r="507" spans="1:8">
      <c r="A507" s="7">
        <v>41354</v>
      </c>
      <c r="B507" s="8" t="s">
        <v>33</v>
      </c>
      <c r="C507" s="9">
        <v>25081</v>
      </c>
      <c r="D507" s="8" t="s">
        <v>37</v>
      </c>
      <c r="E507" s="8">
        <f>YEAR('Raw Data'!$A507)</f>
        <v>2013</v>
      </c>
      <c r="F507" s="10">
        <v>0.06</v>
      </c>
      <c r="G507">
        <f>COUNTIF(Transactions[Company],Transactions[[#This Row],[Company]])</f>
        <v>305</v>
      </c>
      <c r="H507">
        <f>Transactions[[#This Row],[Dealer Bonus]]*Transactions[[#This Row],[MSRP]]</f>
        <v>1504.86</v>
      </c>
    </row>
    <row r="508" spans="1:8">
      <c r="A508" s="7">
        <v>41553</v>
      </c>
      <c r="B508" s="8" t="s">
        <v>33</v>
      </c>
      <c r="C508" s="9">
        <v>24677</v>
      </c>
      <c r="D508" s="8" t="s">
        <v>35</v>
      </c>
      <c r="E508" s="8">
        <f>YEAR('Raw Data'!$A508)</f>
        <v>2013</v>
      </c>
      <c r="F508" s="10">
        <v>0.12</v>
      </c>
      <c r="G508">
        <f>COUNTIF(Transactions[Company],Transactions[[#This Row],[Company]])</f>
        <v>305</v>
      </c>
      <c r="H508">
        <f>Transactions[[#This Row],[Dealer Bonus]]*Transactions[[#This Row],[MSRP]]</f>
        <v>2961.24</v>
      </c>
    </row>
    <row r="509" spans="1:8">
      <c r="A509" s="7">
        <v>41470</v>
      </c>
      <c r="B509" s="8" t="s">
        <v>33</v>
      </c>
      <c r="C509" s="9">
        <v>15316</v>
      </c>
      <c r="D509" s="8" t="s">
        <v>35</v>
      </c>
      <c r="E509" s="8">
        <f>YEAR('Raw Data'!$A509)</f>
        <v>2013</v>
      </c>
      <c r="F509" s="10">
        <v>0.1</v>
      </c>
      <c r="G509">
        <f>COUNTIF(Transactions[Company],Transactions[[#This Row],[Company]])</f>
        <v>305</v>
      </c>
      <c r="H509">
        <f>Transactions[[#This Row],[Dealer Bonus]]*Transactions[[#This Row],[MSRP]]</f>
        <v>1531.6000000000001</v>
      </c>
    </row>
    <row r="510" spans="1:8">
      <c r="A510" s="7">
        <v>41618</v>
      </c>
      <c r="B510" s="8" t="s">
        <v>31</v>
      </c>
      <c r="C510" s="9">
        <v>23213</v>
      </c>
      <c r="D510" s="8" t="s">
        <v>36</v>
      </c>
      <c r="E510" s="8">
        <f>YEAR('Raw Data'!$A510)</f>
        <v>2013</v>
      </c>
      <c r="F510" s="10">
        <v>0.08</v>
      </c>
      <c r="G510">
        <f>COUNTIF(Transactions[Company],Transactions[[#This Row],[Company]])</f>
        <v>272</v>
      </c>
      <c r="H510">
        <f>Transactions[[#This Row],[Dealer Bonus]]*Transactions[[#This Row],[MSRP]]</f>
        <v>1857.04</v>
      </c>
    </row>
    <row r="511" spans="1:8">
      <c r="A511" s="7">
        <v>41381</v>
      </c>
      <c r="B511" s="8" t="s">
        <v>33</v>
      </c>
      <c r="C511" s="9">
        <v>36748</v>
      </c>
      <c r="D511" s="8" t="s">
        <v>36</v>
      </c>
      <c r="E511" s="8">
        <f>YEAR('Raw Data'!$A511)</f>
        <v>2013</v>
      </c>
      <c r="F511" s="10">
        <v>0.05</v>
      </c>
      <c r="G511">
        <f>COUNTIF(Transactions[Company],Transactions[[#This Row],[Company]])</f>
        <v>305</v>
      </c>
      <c r="H511">
        <f>Transactions[[#This Row],[Dealer Bonus]]*Transactions[[#This Row],[MSRP]]</f>
        <v>1837.4</v>
      </c>
    </row>
    <row r="512" spans="1:8">
      <c r="A512" s="7">
        <v>41613</v>
      </c>
      <c r="B512" s="8" t="s">
        <v>32</v>
      </c>
      <c r="C512" s="9">
        <v>33264</v>
      </c>
      <c r="D512" s="8" t="s">
        <v>37</v>
      </c>
      <c r="E512" s="8">
        <f>YEAR('Raw Data'!$A512)</f>
        <v>2013</v>
      </c>
      <c r="F512" s="10">
        <v>0.13</v>
      </c>
      <c r="G512">
        <f>COUNTIF(Transactions[Company],Transactions[[#This Row],[Company]])</f>
        <v>295</v>
      </c>
      <c r="H512">
        <f>Transactions[[#This Row],[Dealer Bonus]]*Transactions[[#This Row],[MSRP]]</f>
        <v>4324.32</v>
      </c>
    </row>
    <row r="513" spans="1:8">
      <c r="A513" s="7">
        <v>41543</v>
      </c>
      <c r="B513" s="8" t="s">
        <v>32</v>
      </c>
      <c r="C513" s="9">
        <v>10083</v>
      </c>
      <c r="D513" s="8" t="s">
        <v>37</v>
      </c>
      <c r="E513" s="8">
        <f>YEAR('Raw Data'!$A513)</f>
        <v>2013</v>
      </c>
      <c r="F513" s="10">
        <v>7.0000000000000007E-2</v>
      </c>
      <c r="G513">
        <f>COUNTIF(Transactions[Company],Transactions[[#This Row],[Company]])</f>
        <v>295</v>
      </c>
      <c r="H513">
        <f>Transactions[[#This Row],[Dealer Bonus]]*Transactions[[#This Row],[MSRP]]</f>
        <v>705.81000000000006</v>
      </c>
    </row>
    <row r="514" spans="1:8">
      <c r="A514" s="7">
        <v>41598</v>
      </c>
      <c r="B514" s="8" t="s">
        <v>34</v>
      </c>
      <c r="C514" s="9">
        <v>11036</v>
      </c>
      <c r="D514" s="8" t="s">
        <v>36</v>
      </c>
      <c r="E514" s="8">
        <f>YEAR('Raw Data'!$A514)</f>
        <v>2013</v>
      </c>
      <c r="F514" s="10">
        <v>0.1</v>
      </c>
      <c r="G514">
        <f>COUNTIF(Transactions[Company],Transactions[[#This Row],[Company]])</f>
        <v>279</v>
      </c>
      <c r="H514">
        <f>Transactions[[#This Row],[Dealer Bonus]]*Transactions[[#This Row],[MSRP]]</f>
        <v>1103.6000000000001</v>
      </c>
    </row>
    <row r="515" spans="1:8">
      <c r="A515" s="7">
        <v>41377</v>
      </c>
      <c r="B515" s="8" t="s">
        <v>34</v>
      </c>
      <c r="C515" s="9">
        <v>32760</v>
      </c>
      <c r="D515" s="8" t="s">
        <v>35</v>
      </c>
      <c r="E515" s="8">
        <f>YEAR('Raw Data'!$A515)</f>
        <v>2013</v>
      </c>
      <c r="F515" s="10">
        <v>0.14000000000000001</v>
      </c>
      <c r="G515">
        <f>COUNTIF(Transactions[Company],Transactions[[#This Row],[Company]])</f>
        <v>279</v>
      </c>
      <c r="H515">
        <f>Transactions[[#This Row],[Dealer Bonus]]*Transactions[[#This Row],[MSRP]]</f>
        <v>4586.4000000000005</v>
      </c>
    </row>
    <row r="516" spans="1:8">
      <c r="A516" s="7">
        <v>41500</v>
      </c>
      <c r="B516" s="8" t="s">
        <v>33</v>
      </c>
      <c r="C516" s="9">
        <v>18742</v>
      </c>
      <c r="D516" s="8" t="s">
        <v>38</v>
      </c>
      <c r="E516" s="8">
        <f>YEAR('Raw Data'!$A516)</f>
        <v>2013</v>
      </c>
      <c r="F516" s="10">
        <v>0.03</v>
      </c>
      <c r="G516">
        <f>COUNTIF(Transactions[Company],Transactions[[#This Row],[Company]])</f>
        <v>305</v>
      </c>
      <c r="H516">
        <f>Transactions[[#This Row],[Dealer Bonus]]*Transactions[[#This Row],[MSRP]]</f>
        <v>562.26</v>
      </c>
    </row>
    <row r="517" spans="1:8">
      <c r="A517" s="7">
        <v>41594</v>
      </c>
      <c r="B517" s="8" t="s">
        <v>32</v>
      </c>
      <c r="C517" s="9">
        <v>23874</v>
      </c>
      <c r="D517" s="8" t="s">
        <v>37</v>
      </c>
      <c r="E517" s="8">
        <f>YEAR('Raw Data'!$A517)</f>
        <v>2013</v>
      </c>
      <c r="F517" s="10">
        <v>0.14000000000000001</v>
      </c>
      <c r="G517">
        <f>COUNTIF(Transactions[Company],Transactions[[#This Row],[Company]])</f>
        <v>295</v>
      </c>
      <c r="H517">
        <f>Transactions[[#This Row],[Dealer Bonus]]*Transactions[[#This Row],[MSRP]]</f>
        <v>3342.36</v>
      </c>
    </row>
    <row r="518" spans="1:8">
      <c r="A518" s="7">
        <v>41535</v>
      </c>
      <c r="B518" s="8" t="s">
        <v>33</v>
      </c>
      <c r="C518" s="9">
        <v>23656</v>
      </c>
      <c r="D518" s="8" t="s">
        <v>35</v>
      </c>
      <c r="E518" s="8">
        <f>YEAR('Raw Data'!$A518)</f>
        <v>2013</v>
      </c>
      <c r="F518" s="10">
        <v>0.11</v>
      </c>
      <c r="G518">
        <f>COUNTIF(Transactions[Company],Transactions[[#This Row],[Company]])</f>
        <v>305</v>
      </c>
      <c r="H518">
        <f>Transactions[[#This Row],[Dealer Bonus]]*Transactions[[#This Row],[MSRP]]</f>
        <v>2602.16</v>
      </c>
    </row>
    <row r="519" spans="1:8">
      <c r="A519" s="7">
        <v>41481</v>
      </c>
      <c r="B519" s="8" t="s">
        <v>34</v>
      </c>
      <c r="C519" s="9">
        <v>30733</v>
      </c>
      <c r="D519" s="8" t="s">
        <v>38</v>
      </c>
      <c r="E519" s="8">
        <f>YEAR('Raw Data'!$A519)</f>
        <v>2013</v>
      </c>
      <c r="F519" s="10">
        <v>0.11</v>
      </c>
      <c r="G519">
        <f>COUNTIF(Transactions[Company],Transactions[[#This Row],[Company]])</f>
        <v>279</v>
      </c>
      <c r="H519">
        <f>Transactions[[#This Row],[Dealer Bonus]]*Transactions[[#This Row],[MSRP]]</f>
        <v>3380.63</v>
      </c>
    </row>
    <row r="520" spans="1:8">
      <c r="A520" s="7">
        <v>41487</v>
      </c>
      <c r="B520" s="8" t="s">
        <v>33</v>
      </c>
      <c r="C520" s="9">
        <v>17604</v>
      </c>
      <c r="D520" s="8" t="s">
        <v>37</v>
      </c>
      <c r="E520" s="8">
        <f>YEAR('Raw Data'!$A520)</f>
        <v>2013</v>
      </c>
      <c r="F520" s="10">
        <v>0.05</v>
      </c>
      <c r="G520">
        <f>COUNTIF(Transactions[Company],Transactions[[#This Row],[Company]])</f>
        <v>305</v>
      </c>
      <c r="H520">
        <f>Transactions[[#This Row],[Dealer Bonus]]*Transactions[[#This Row],[MSRP]]</f>
        <v>880.2</v>
      </c>
    </row>
    <row r="521" spans="1:8">
      <c r="A521" s="7">
        <v>41524</v>
      </c>
      <c r="B521" s="8" t="s">
        <v>32</v>
      </c>
      <c r="C521" s="9">
        <v>28279</v>
      </c>
      <c r="D521" s="8" t="s">
        <v>36</v>
      </c>
      <c r="E521" s="8">
        <f>YEAR('Raw Data'!$A521)</f>
        <v>2013</v>
      </c>
      <c r="F521" s="10">
        <v>0.03</v>
      </c>
      <c r="G521">
        <f>COUNTIF(Transactions[Company],Transactions[[#This Row],[Company]])</f>
        <v>295</v>
      </c>
      <c r="H521">
        <f>Transactions[[#This Row],[Dealer Bonus]]*Transactions[[#This Row],[MSRP]]</f>
        <v>848.37</v>
      </c>
    </row>
    <row r="522" spans="1:8">
      <c r="A522" s="7">
        <v>41600</v>
      </c>
      <c r="B522" s="8" t="s">
        <v>31</v>
      </c>
      <c r="C522" s="9">
        <v>20964</v>
      </c>
      <c r="D522" s="8" t="s">
        <v>37</v>
      </c>
      <c r="E522" s="8">
        <f>YEAR('Raw Data'!$A522)</f>
        <v>2013</v>
      </c>
      <c r="F522" s="10">
        <v>0.12</v>
      </c>
      <c r="G522">
        <f>COUNTIF(Transactions[Company],Transactions[[#This Row],[Company]])</f>
        <v>272</v>
      </c>
      <c r="H522">
        <f>Transactions[[#This Row],[Dealer Bonus]]*Transactions[[#This Row],[MSRP]]</f>
        <v>2515.6799999999998</v>
      </c>
    </row>
    <row r="523" spans="1:8">
      <c r="A523" s="7">
        <v>41284</v>
      </c>
      <c r="B523" s="8" t="s">
        <v>32</v>
      </c>
      <c r="C523" s="9">
        <v>36342</v>
      </c>
      <c r="D523" s="8" t="s">
        <v>36</v>
      </c>
      <c r="E523" s="8">
        <f>YEAR('Raw Data'!$A523)</f>
        <v>2013</v>
      </c>
      <c r="F523" s="10">
        <v>0.06</v>
      </c>
      <c r="G523">
        <f>COUNTIF(Transactions[Company],Transactions[[#This Row],[Company]])</f>
        <v>295</v>
      </c>
      <c r="H523">
        <f>Transactions[[#This Row],[Dealer Bonus]]*Transactions[[#This Row],[MSRP]]</f>
        <v>2180.52</v>
      </c>
    </row>
    <row r="524" spans="1:8">
      <c r="A524" s="7">
        <v>41285</v>
      </c>
      <c r="B524" s="8" t="s">
        <v>32</v>
      </c>
      <c r="C524" s="9">
        <v>17962</v>
      </c>
      <c r="D524" s="8" t="s">
        <v>35</v>
      </c>
      <c r="E524" s="8">
        <f>YEAR('Raw Data'!$A524)</f>
        <v>2013</v>
      </c>
      <c r="F524" s="10">
        <v>0.08</v>
      </c>
      <c r="G524">
        <f>COUNTIF(Transactions[Company],Transactions[[#This Row],[Company]])</f>
        <v>295</v>
      </c>
      <c r="H524">
        <f>Transactions[[#This Row],[Dealer Bonus]]*Transactions[[#This Row],[MSRP]]</f>
        <v>1436.96</v>
      </c>
    </row>
    <row r="525" spans="1:8">
      <c r="A525" s="7">
        <v>41320</v>
      </c>
      <c r="B525" s="8" t="s">
        <v>34</v>
      </c>
      <c r="C525" s="9">
        <v>13579</v>
      </c>
      <c r="D525" s="8" t="s">
        <v>38</v>
      </c>
      <c r="E525" s="8">
        <f>YEAR('Raw Data'!$A525)</f>
        <v>2013</v>
      </c>
      <c r="F525" s="10">
        <v>0.15</v>
      </c>
      <c r="G525">
        <f>COUNTIF(Transactions[Company],Transactions[[#This Row],[Company]])</f>
        <v>279</v>
      </c>
      <c r="H525">
        <f>Transactions[[#This Row],[Dealer Bonus]]*Transactions[[#This Row],[MSRP]]</f>
        <v>2036.85</v>
      </c>
    </row>
    <row r="526" spans="1:8">
      <c r="A526" s="7">
        <v>41443</v>
      </c>
      <c r="B526" s="8" t="s">
        <v>31</v>
      </c>
      <c r="C526" s="9">
        <v>25522</v>
      </c>
      <c r="D526" s="8" t="s">
        <v>37</v>
      </c>
      <c r="E526" s="8">
        <f>YEAR('Raw Data'!$A526)</f>
        <v>2013</v>
      </c>
      <c r="F526" s="10">
        <v>0.08</v>
      </c>
      <c r="G526">
        <f>COUNTIF(Transactions[Company],Transactions[[#This Row],[Company]])</f>
        <v>272</v>
      </c>
      <c r="H526">
        <f>Transactions[[#This Row],[Dealer Bonus]]*Transactions[[#This Row],[MSRP]]</f>
        <v>2041.76</v>
      </c>
    </row>
    <row r="527" spans="1:8">
      <c r="A527" s="7">
        <v>41312</v>
      </c>
      <c r="B527" s="8" t="s">
        <v>32</v>
      </c>
      <c r="C527" s="9">
        <v>19106</v>
      </c>
      <c r="D527" s="8" t="s">
        <v>37</v>
      </c>
      <c r="E527" s="8">
        <f>YEAR('Raw Data'!$A527)</f>
        <v>2013</v>
      </c>
      <c r="F527" s="10">
        <v>0.15</v>
      </c>
      <c r="G527">
        <f>COUNTIF(Transactions[Company],Transactions[[#This Row],[Company]])</f>
        <v>295</v>
      </c>
      <c r="H527">
        <f>Transactions[[#This Row],[Dealer Bonus]]*Transactions[[#This Row],[MSRP]]</f>
        <v>2865.9</v>
      </c>
    </row>
    <row r="528" spans="1:8">
      <c r="A528" s="7">
        <v>41395</v>
      </c>
      <c r="B528" s="8" t="s">
        <v>31</v>
      </c>
      <c r="C528" s="9">
        <v>33937</v>
      </c>
      <c r="D528" s="8" t="s">
        <v>37</v>
      </c>
      <c r="E528" s="8">
        <f>YEAR('Raw Data'!$A528)</f>
        <v>2013</v>
      </c>
      <c r="F528" s="10">
        <v>0.11</v>
      </c>
      <c r="G528">
        <f>COUNTIF(Transactions[Company],Transactions[[#This Row],[Company]])</f>
        <v>272</v>
      </c>
      <c r="H528">
        <f>Transactions[[#This Row],[Dealer Bonus]]*Transactions[[#This Row],[MSRP]]</f>
        <v>3733.07</v>
      </c>
    </row>
    <row r="529" spans="1:8">
      <c r="A529" s="7">
        <v>41613</v>
      </c>
      <c r="B529" s="8" t="s">
        <v>31</v>
      </c>
      <c r="C529" s="9">
        <v>20666</v>
      </c>
      <c r="D529" s="8" t="s">
        <v>38</v>
      </c>
      <c r="E529" s="8">
        <f>YEAR('Raw Data'!$A529)</f>
        <v>2013</v>
      </c>
      <c r="F529" s="10">
        <v>0.11</v>
      </c>
      <c r="G529">
        <f>COUNTIF(Transactions[Company],Transactions[[#This Row],[Company]])</f>
        <v>272</v>
      </c>
      <c r="H529">
        <f>Transactions[[#This Row],[Dealer Bonus]]*Transactions[[#This Row],[MSRP]]</f>
        <v>2273.2600000000002</v>
      </c>
    </row>
    <row r="530" spans="1:8">
      <c r="A530" s="7">
        <v>41338</v>
      </c>
      <c r="B530" s="8" t="s">
        <v>34</v>
      </c>
      <c r="C530" s="9">
        <v>27565</v>
      </c>
      <c r="D530" s="8" t="s">
        <v>36</v>
      </c>
      <c r="E530" s="8">
        <f>YEAR('Raw Data'!$A530)</f>
        <v>2013</v>
      </c>
      <c r="F530" s="10">
        <v>0.06</v>
      </c>
      <c r="G530">
        <f>COUNTIF(Transactions[Company],Transactions[[#This Row],[Company]])</f>
        <v>279</v>
      </c>
      <c r="H530">
        <f>Transactions[[#This Row],[Dealer Bonus]]*Transactions[[#This Row],[MSRP]]</f>
        <v>1653.8999999999999</v>
      </c>
    </row>
    <row r="531" spans="1:8">
      <c r="A531" s="7">
        <v>41557</v>
      </c>
      <c r="B531" s="8" t="s">
        <v>34</v>
      </c>
      <c r="C531" s="9">
        <v>30538</v>
      </c>
      <c r="D531" s="8" t="s">
        <v>36</v>
      </c>
      <c r="E531" s="8">
        <f>YEAR('Raw Data'!$A531)</f>
        <v>2013</v>
      </c>
      <c r="F531" s="10">
        <v>0.06</v>
      </c>
      <c r="G531">
        <f>COUNTIF(Transactions[Company],Transactions[[#This Row],[Company]])</f>
        <v>279</v>
      </c>
      <c r="H531">
        <f>Transactions[[#This Row],[Dealer Bonus]]*Transactions[[#This Row],[MSRP]]</f>
        <v>1832.28</v>
      </c>
    </row>
    <row r="532" spans="1:8">
      <c r="A532" s="7">
        <v>41325</v>
      </c>
      <c r="B532" s="8" t="s">
        <v>34</v>
      </c>
      <c r="C532" s="9">
        <v>27018</v>
      </c>
      <c r="D532" s="8" t="s">
        <v>36</v>
      </c>
      <c r="E532" s="8">
        <f>YEAR('Raw Data'!$A532)</f>
        <v>2013</v>
      </c>
      <c r="F532" s="10">
        <v>7.0000000000000007E-2</v>
      </c>
      <c r="G532">
        <f>COUNTIF(Transactions[Company],Transactions[[#This Row],[Company]])</f>
        <v>279</v>
      </c>
      <c r="H532">
        <f>Transactions[[#This Row],[Dealer Bonus]]*Transactions[[#This Row],[MSRP]]</f>
        <v>1891.2600000000002</v>
      </c>
    </row>
    <row r="533" spans="1:8">
      <c r="A533" s="7">
        <v>41520</v>
      </c>
      <c r="B533" s="8" t="s">
        <v>31</v>
      </c>
      <c r="C533" s="9">
        <v>16308</v>
      </c>
      <c r="D533" s="8" t="s">
        <v>37</v>
      </c>
      <c r="E533" s="8">
        <f>YEAR('Raw Data'!$A533)</f>
        <v>2013</v>
      </c>
      <c r="F533" s="10">
        <v>0.13</v>
      </c>
      <c r="G533">
        <f>COUNTIF(Transactions[Company],Transactions[[#This Row],[Company]])</f>
        <v>272</v>
      </c>
      <c r="H533">
        <f>Transactions[[#This Row],[Dealer Bonus]]*Transactions[[#This Row],[MSRP]]</f>
        <v>2120.04</v>
      </c>
    </row>
    <row r="534" spans="1:8">
      <c r="A534" s="7">
        <v>41519</v>
      </c>
      <c r="B534" s="8" t="s">
        <v>34</v>
      </c>
      <c r="C534" s="9">
        <v>39534</v>
      </c>
      <c r="D534" s="8" t="s">
        <v>36</v>
      </c>
      <c r="E534" s="8">
        <f>YEAR('Raw Data'!$A534)</f>
        <v>2013</v>
      </c>
      <c r="F534" s="10">
        <v>0.09</v>
      </c>
      <c r="G534">
        <f>COUNTIF(Transactions[Company],Transactions[[#This Row],[Company]])</f>
        <v>279</v>
      </c>
      <c r="H534">
        <f>Transactions[[#This Row],[Dealer Bonus]]*Transactions[[#This Row],[MSRP]]</f>
        <v>3558.06</v>
      </c>
    </row>
    <row r="535" spans="1:8">
      <c r="A535" s="7">
        <v>41408</v>
      </c>
      <c r="B535" s="8" t="s">
        <v>33</v>
      </c>
      <c r="C535" s="9">
        <v>15902</v>
      </c>
      <c r="D535" s="8" t="s">
        <v>37</v>
      </c>
      <c r="E535" s="8">
        <f>YEAR('Raw Data'!$A535)</f>
        <v>2013</v>
      </c>
      <c r="F535" s="10">
        <v>0.15</v>
      </c>
      <c r="G535">
        <f>COUNTIF(Transactions[Company],Transactions[[#This Row],[Company]])</f>
        <v>305</v>
      </c>
      <c r="H535">
        <f>Transactions[[#This Row],[Dealer Bonus]]*Transactions[[#This Row],[MSRP]]</f>
        <v>2385.2999999999997</v>
      </c>
    </row>
    <row r="536" spans="1:8">
      <c r="A536" s="7">
        <v>41362</v>
      </c>
      <c r="B536" s="8" t="s">
        <v>34</v>
      </c>
      <c r="C536" s="9">
        <v>20646</v>
      </c>
      <c r="D536" s="8" t="s">
        <v>36</v>
      </c>
      <c r="E536" s="8">
        <f>YEAR('Raw Data'!$A536)</f>
        <v>2013</v>
      </c>
      <c r="F536" s="10">
        <v>0.05</v>
      </c>
      <c r="G536">
        <f>COUNTIF(Transactions[Company],Transactions[[#This Row],[Company]])</f>
        <v>279</v>
      </c>
      <c r="H536">
        <f>Transactions[[#This Row],[Dealer Bonus]]*Transactions[[#This Row],[MSRP]]</f>
        <v>1032.3</v>
      </c>
    </row>
    <row r="537" spans="1:8">
      <c r="A537" s="7">
        <v>41598</v>
      </c>
      <c r="B537" s="8" t="s">
        <v>33</v>
      </c>
      <c r="C537" s="9">
        <v>35510</v>
      </c>
      <c r="D537" s="8" t="s">
        <v>35</v>
      </c>
      <c r="E537" s="8">
        <f>YEAR('Raw Data'!$A537)</f>
        <v>2013</v>
      </c>
      <c r="F537" s="10">
        <v>0.08</v>
      </c>
      <c r="G537">
        <f>COUNTIF(Transactions[Company],Transactions[[#This Row],[Company]])</f>
        <v>305</v>
      </c>
      <c r="H537">
        <f>Transactions[[#This Row],[Dealer Bonus]]*Transactions[[#This Row],[MSRP]]</f>
        <v>2840.8</v>
      </c>
    </row>
    <row r="538" spans="1:8">
      <c r="A538" s="7">
        <v>41368</v>
      </c>
      <c r="B538" s="8" t="s">
        <v>31</v>
      </c>
      <c r="C538" s="9">
        <v>15792</v>
      </c>
      <c r="D538" s="8" t="s">
        <v>36</v>
      </c>
      <c r="E538" s="8">
        <f>YEAR('Raw Data'!$A538)</f>
        <v>2013</v>
      </c>
      <c r="F538" s="10">
        <v>0.12</v>
      </c>
      <c r="G538">
        <f>COUNTIF(Transactions[Company],Transactions[[#This Row],[Company]])</f>
        <v>272</v>
      </c>
      <c r="H538">
        <f>Transactions[[#This Row],[Dealer Bonus]]*Transactions[[#This Row],[MSRP]]</f>
        <v>1895.04</v>
      </c>
    </row>
    <row r="539" spans="1:8">
      <c r="A539" s="7">
        <v>41588</v>
      </c>
      <c r="B539" s="8" t="s">
        <v>32</v>
      </c>
      <c r="C539" s="9">
        <v>24649</v>
      </c>
      <c r="D539" s="8" t="s">
        <v>38</v>
      </c>
      <c r="E539" s="8">
        <f>YEAR('Raw Data'!$A539)</f>
        <v>2013</v>
      </c>
      <c r="F539" s="10">
        <v>0.14000000000000001</v>
      </c>
      <c r="G539">
        <f>COUNTIF(Transactions[Company],Transactions[[#This Row],[Company]])</f>
        <v>295</v>
      </c>
      <c r="H539">
        <f>Transactions[[#This Row],[Dealer Bonus]]*Transactions[[#This Row],[MSRP]]</f>
        <v>3450.86</v>
      </c>
    </row>
    <row r="540" spans="1:8">
      <c r="A540" s="7">
        <v>41490</v>
      </c>
      <c r="B540" s="8" t="s">
        <v>32</v>
      </c>
      <c r="C540" s="9">
        <v>16171</v>
      </c>
      <c r="D540" s="8" t="s">
        <v>38</v>
      </c>
      <c r="E540" s="8">
        <f>YEAR('Raw Data'!$A540)</f>
        <v>2013</v>
      </c>
      <c r="F540" s="10">
        <v>0.11</v>
      </c>
      <c r="G540">
        <f>COUNTIF(Transactions[Company],Transactions[[#This Row],[Company]])</f>
        <v>295</v>
      </c>
      <c r="H540">
        <f>Transactions[[#This Row],[Dealer Bonus]]*Transactions[[#This Row],[MSRP]]</f>
        <v>1778.81</v>
      </c>
    </row>
    <row r="541" spans="1:8">
      <c r="A541" s="7">
        <v>41510</v>
      </c>
      <c r="B541" s="8" t="s">
        <v>34</v>
      </c>
      <c r="C541" s="9">
        <v>8995</v>
      </c>
      <c r="D541" s="8" t="s">
        <v>36</v>
      </c>
      <c r="E541" s="8">
        <f>YEAR('Raw Data'!$A541)</f>
        <v>2013</v>
      </c>
      <c r="F541" s="10">
        <v>0.05</v>
      </c>
      <c r="G541">
        <f>COUNTIF(Transactions[Company],Transactions[[#This Row],[Company]])</f>
        <v>279</v>
      </c>
      <c r="H541">
        <f>Transactions[[#This Row],[Dealer Bonus]]*Transactions[[#This Row],[MSRP]]</f>
        <v>449.75</v>
      </c>
    </row>
    <row r="542" spans="1:8">
      <c r="A542" s="7">
        <v>41586</v>
      </c>
      <c r="B542" s="8" t="s">
        <v>31</v>
      </c>
      <c r="C542" s="9">
        <v>36882</v>
      </c>
      <c r="D542" s="8" t="s">
        <v>38</v>
      </c>
      <c r="E542" s="8">
        <f>YEAR('Raw Data'!$A542)</f>
        <v>2013</v>
      </c>
      <c r="F542" s="10">
        <v>0.04</v>
      </c>
      <c r="G542">
        <f>COUNTIF(Transactions[Company],Transactions[[#This Row],[Company]])</f>
        <v>272</v>
      </c>
      <c r="H542">
        <f>Transactions[[#This Row],[Dealer Bonus]]*Transactions[[#This Row],[MSRP]]</f>
        <v>1475.28</v>
      </c>
    </row>
    <row r="543" spans="1:8">
      <c r="A543" s="7">
        <v>41501</v>
      </c>
      <c r="B543" s="8" t="s">
        <v>32</v>
      </c>
      <c r="C543" s="9">
        <v>31125</v>
      </c>
      <c r="D543" s="8" t="s">
        <v>36</v>
      </c>
      <c r="E543" s="8">
        <f>YEAR('Raw Data'!$A543)</f>
        <v>2013</v>
      </c>
      <c r="F543" s="10">
        <v>0.05</v>
      </c>
      <c r="G543">
        <f>COUNTIF(Transactions[Company],Transactions[[#This Row],[Company]])</f>
        <v>295</v>
      </c>
      <c r="H543">
        <f>Transactions[[#This Row],[Dealer Bonus]]*Transactions[[#This Row],[MSRP]]</f>
        <v>1556.25</v>
      </c>
    </row>
    <row r="544" spans="1:8">
      <c r="A544" s="7">
        <v>41576</v>
      </c>
      <c r="B544" s="8" t="s">
        <v>31</v>
      </c>
      <c r="C544" s="9">
        <v>8588</v>
      </c>
      <c r="D544" s="8" t="s">
        <v>36</v>
      </c>
      <c r="E544" s="8">
        <f>YEAR('Raw Data'!$A544)</f>
        <v>2013</v>
      </c>
      <c r="F544" s="10">
        <v>0.06</v>
      </c>
      <c r="G544">
        <f>COUNTIF(Transactions[Company],Transactions[[#This Row],[Company]])</f>
        <v>272</v>
      </c>
      <c r="H544">
        <f>Transactions[[#This Row],[Dealer Bonus]]*Transactions[[#This Row],[MSRP]]</f>
        <v>515.28</v>
      </c>
    </row>
    <row r="545" spans="1:8">
      <c r="A545" s="7">
        <v>41393</v>
      </c>
      <c r="B545" s="8" t="s">
        <v>33</v>
      </c>
      <c r="C545" s="9">
        <v>34009</v>
      </c>
      <c r="D545" s="8" t="s">
        <v>36</v>
      </c>
      <c r="E545" s="8">
        <f>YEAR('Raw Data'!$A545)</f>
        <v>2013</v>
      </c>
      <c r="F545" s="10">
        <v>0.09</v>
      </c>
      <c r="G545">
        <f>COUNTIF(Transactions[Company],Transactions[[#This Row],[Company]])</f>
        <v>305</v>
      </c>
      <c r="H545">
        <f>Transactions[[#This Row],[Dealer Bonus]]*Transactions[[#This Row],[MSRP]]</f>
        <v>3060.81</v>
      </c>
    </row>
    <row r="546" spans="1:8">
      <c r="A546" s="7">
        <v>41560</v>
      </c>
      <c r="B546" s="8" t="s">
        <v>34</v>
      </c>
      <c r="C546" s="9">
        <v>20929</v>
      </c>
      <c r="D546" s="8" t="s">
        <v>36</v>
      </c>
      <c r="E546" s="8">
        <f>YEAR('Raw Data'!$A546)</f>
        <v>2013</v>
      </c>
      <c r="F546" s="10">
        <v>0.11</v>
      </c>
      <c r="G546">
        <f>COUNTIF(Transactions[Company],Transactions[[#This Row],[Company]])</f>
        <v>279</v>
      </c>
      <c r="H546">
        <f>Transactions[[#This Row],[Dealer Bonus]]*Transactions[[#This Row],[MSRP]]</f>
        <v>2302.19</v>
      </c>
    </row>
    <row r="547" spans="1:8">
      <c r="A547" s="7">
        <v>41423</v>
      </c>
      <c r="B547" s="8" t="s">
        <v>31</v>
      </c>
      <c r="C547" s="9">
        <v>22938</v>
      </c>
      <c r="D547" s="8" t="s">
        <v>37</v>
      </c>
      <c r="E547" s="8">
        <f>YEAR('Raw Data'!$A547)</f>
        <v>2013</v>
      </c>
      <c r="F547" s="10">
        <v>0.1</v>
      </c>
      <c r="G547">
        <f>COUNTIF(Transactions[Company],Transactions[[#This Row],[Company]])</f>
        <v>272</v>
      </c>
      <c r="H547">
        <f>Transactions[[#This Row],[Dealer Bonus]]*Transactions[[#This Row],[MSRP]]</f>
        <v>2293.8000000000002</v>
      </c>
    </row>
    <row r="548" spans="1:8">
      <c r="A548" s="7">
        <v>41431</v>
      </c>
      <c r="B548" s="8" t="s">
        <v>34</v>
      </c>
      <c r="C548" s="9">
        <v>35826</v>
      </c>
      <c r="D548" s="8" t="s">
        <v>38</v>
      </c>
      <c r="E548" s="8">
        <f>YEAR('Raw Data'!$A548)</f>
        <v>2013</v>
      </c>
      <c r="F548" s="10">
        <v>0.04</v>
      </c>
      <c r="G548">
        <f>COUNTIF(Transactions[Company],Transactions[[#This Row],[Company]])</f>
        <v>279</v>
      </c>
      <c r="H548">
        <f>Transactions[[#This Row],[Dealer Bonus]]*Transactions[[#This Row],[MSRP]]</f>
        <v>1433.04</v>
      </c>
    </row>
    <row r="549" spans="1:8">
      <c r="A549" s="7">
        <v>41296</v>
      </c>
      <c r="B549" s="8" t="s">
        <v>32</v>
      </c>
      <c r="C549" s="9">
        <v>21102</v>
      </c>
      <c r="D549" s="8" t="s">
        <v>38</v>
      </c>
      <c r="E549" s="8">
        <f>YEAR('Raw Data'!$A549)</f>
        <v>2013</v>
      </c>
      <c r="F549" s="10">
        <v>0.06</v>
      </c>
      <c r="G549">
        <f>COUNTIF(Transactions[Company],Transactions[[#This Row],[Company]])</f>
        <v>295</v>
      </c>
      <c r="H549">
        <f>Transactions[[#This Row],[Dealer Bonus]]*Transactions[[#This Row],[MSRP]]</f>
        <v>1266.1199999999999</v>
      </c>
    </row>
    <row r="550" spans="1:8">
      <c r="A550" s="7">
        <v>41317</v>
      </c>
      <c r="B550" s="8" t="s">
        <v>33</v>
      </c>
      <c r="C550" s="9">
        <v>28382</v>
      </c>
      <c r="D550" s="8" t="s">
        <v>36</v>
      </c>
      <c r="E550" s="8">
        <f>YEAR('Raw Data'!$A550)</f>
        <v>2013</v>
      </c>
      <c r="F550" s="10">
        <v>0.08</v>
      </c>
      <c r="G550">
        <f>COUNTIF(Transactions[Company],Transactions[[#This Row],[Company]])</f>
        <v>305</v>
      </c>
      <c r="H550">
        <f>Transactions[[#This Row],[Dealer Bonus]]*Transactions[[#This Row],[MSRP]]</f>
        <v>2270.56</v>
      </c>
    </row>
    <row r="551" spans="1:8">
      <c r="A551" s="7">
        <v>41398</v>
      </c>
      <c r="B551" s="8" t="s">
        <v>32</v>
      </c>
      <c r="C551" s="9">
        <v>6735</v>
      </c>
      <c r="D551" s="8" t="s">
        <v>38</v>
      </c>
      <c r="E551" s="8">
        <f>YEAR('Raw Data'!$A551)</f>
        <v>2013</v>
      </c>
      <c r="F551" s="10">
        <v>0.04</v>
      </c>
      <c r="G551">
        <f>COUNTIF(Transactions[Company],Transactions[[#This Row],[Company]])</f>
        <v>295</v>
      </c>
      <c r="H551">
        <f>Transactions[[#This Row],[Dealer Bonus]]*Transactions[[#This Row],[MSRP]]</f>
        <v>269.39999999999998</v>
      </c>
    </row>
    <row r="552" spans="1:8">
      <c r="A552" s="7">
        <v>41508</v>
      </c>
      <c r="B552" s="8" t="s">
        <v>32</v>
      </c>
      <c r="C552" s="9">
        <v>31512</v>
      </c>
      <c r="D552" s="8" t="s">
        <v>35</v>
      </c>
      <c r="E552" s="8">
        <f>YEAR('Raw Data'!$A552)</f>
        <v>2013</v>
      </c>
      <c r="F552" s="10">
        <v>0.15</v>
      </c>
      <c r="G552">
        <f>COUNTIF(Transactions[Company],Transactions[[#This Row],[Company]])</f>
        <v>295</v>
      </c>
      <c r="H552">
        <f>Transactions[[#This Row],[Dealer Bonus]]*Transactions[[#This Row],[MSRP]]</f>
        <v>4726.8</v>
      </c>
    </row>
    <row r="553" spans="1:8">
      <c r="A553" s="7">
        <v>41479</v>
      </c>
      <c r="B553" s="8" t="s">
        <v>34</v>
      </c>
      <c r="C553" s="9">
        <v>25383</v>
      </c>
      <c r="D553" s="8" t="s">
        <v>38</v>
      </c>
      <c r="E553" s="8">
        <f>YEAR('Raw Data'!$A553)</f>
        <v>2013</v>
      </c>
      <c r="F553" s="10">
        <v>0.15</v>
      </c>
      <c r="G553">
        <f>COUNTIF(Transactions[Company],Transactions[[#This Row],[Company]])</f>
        <v>279</v>
      </c>
      <c r="H553">
        <f>Transactions[[#This Row],[Dealer Bonus]]*Transactions[[#This Row],[MSRP]]</f>
        <v>3807.45</v>
      </c>
    </row>
    <row r="554" spans="1:8">
      <c r="A554" s="7">
        <v>41615</v>
      </c>
      <c r="B554" s="8" t="s">
        <v>33</v>
      </c>
      <c r="C554" s="9">
        <v>14364</v>
      </c>
      <c r="D554" s="8" t="s">
        <v>35</v>
      </c>
      <c r="E554" s="8">
        <f>YEAR('Raw Data'!$A554)</f>
        <v>2013</v>
      </c>
      <c r="F554" s="10">
        <v>0.13</v>
      </c>
      <c r="G554">
        <f>COUNTIF(Transactions[Company],Transactions[[#This Row],[Company]])</f>
        <v>305</v>
      </c>
      <c r="H554">
        <f>Transactions[[#This Row],[Dealer Bonus]]*Transactions[[#This Row],[MSRP]]</f>
        <v>1867.3200000000002</v>
      </c>
    </row>
    <row r="555" spans="1:8">
      <c r="A555" s="7">
        <v>41542</v>
      </c>
      <c r="B555" s="8" t="s">
        <v>32</v>
      </c>
      <c r="C555" s="9">
        <v>28819</v>
      </c>
      <c r="D555" s="8" t="s">
        <v>36</v>
      </c>
      <c r="E555" s="8">
        <f>YEAR('Raw Data'!$A555)</f>
        <v>2013</v>
      </c>
      <c r="F555" s="10">
        <v>0.13</v>
      </c>
      <c r="G555">
        <f>COUNTIF(Transactions[Company],Transactions[[#This Row],[Company]])</f>
        <v>295</v>
      </c>
      <c r="H555">
        <f>Transactions[[#This Row],[Dealer Bonus]]*Transactions[[#This Row],[MSRP]]</f>
        <v>3746.4700000000003</v>
      </c>
    </row>
    <row r="556" spans="1:8">
      <c r="A556" s="7">
        <v>41493</v>
      </c>
      <c r="B556" s="8" t="s">
        <v>31</v>
      </c>
      <c r="C556" s="9">
        <v>8974</v>
      </c>
      <c r="D556" s="8" t="s">
        <v>36</v>
      </c>
      <c r="E556" s="8">
        <f>YEAR('Raw Data'!$A556)</f>
        <v>2013</v>
      </c>
      <c r="F556" s="10">
        <v>0.06</v>
      </c>
      <c r="G556">
        <f>COUNTIF(Transactions[Company],Transactions[[#This Row],[Company]])</f>
        <v>272</v>
      </c>
      <c r="H556">
        <f>Transactions[[#This Row],[Dealer Bonus]]*Transactions[[#This Row],[MSRP]]</f>
        <v>538.43999999999994</v>
      </c>
    </row>
    <row r="557" spans="1:8">
      <c r="A557" s="7">
        <v>41592</v>
      </c>
      <c r="B557" s="8" t="s">
        <v>32</v>
      </c>
      <c r="C557" s="9">
        <v>24576</v>
      </c>
      <c r="D557" s="8" t="s">
        <v>38</v>
      </c>
      <c r="E557" s="8">
        <f>YEAR('Raw Data'!$A557)</f>
        <v>2013</v>
      </c>
      <c r="F557" s="10">
        <v>0.13</v>
      </c>
      <c r="G557">
        <f>COUNTIF(Transactions[Company],Transactions[[#This Row],[Company]])</f>
        <v>295</v>
      </c>
      <c r="H557">
        <f>Transactions[[#This Row],[Dealer Bonus]]*Transactions[[#This Row],[MSRP]]</f>
        <v>3194.88</v>
      </c>
    </row>
    <row r="558" spans="1:8">
      <c r="A558" s="7">
        <v>41277</v>
      </c>
      <c r="B558" s="8" t="s">
        <v>31</v>
      </c>
      <c r="C558" s="9">
        <v>16310</v>
      </c>
      <c r="D558" s="8" t="s">
        <v>37</v>
      </c>
      <c r="E558" s="8">
        <f>YEAR('Raw Data'!$A558)</f>
        <v>2013</v>
      </c>
      <c r="F558" s="10">
        <v>0.09</v>
      </c>
      <c r="G558">
        <f>COUNTIF(Transactions[Company],Transactions[[#This Row],[Company]])</f>
        <v>272</v>
      </c>
      <c r="H558">
        <f>Transactions[[#This Row],[Dealer Bonus]]*Transactions[[#This Row],[MSRP]]</f>
        <v>1467.8999999999999</v>
      </c>
    </row>
    <row r="559" spans="1:8">
      <c r="A559" s="7">
        <v>41452</v>
      </c>
      <c r="B559" s="8" t="s">
        <v>33</v>
      </c>
      <c r="C559" s="9">
        <v>37646</v>
      </c>
      <c r="D559" s="8" t="s">
        <v>37</v>
      </c>
      <c r="E559" s="8">
        <f>YEAR('Raw Data'!$A559)</f>
        <v>2013</v>
      </c>
      <c r="F559" s="10">
        <v>0.1</v>
      </c>
      <c r="G559">
        <f>COUNTIF(Transactions[Company],Transactions[[#This Row],[Company]])</f>
        <v>305</v>
      </c>
      <c r="H559">
        <f>Transactions[[#This Row],[Dealer Bonus]]*Transactions[[#This Row],[MSRP]]</f>
        <v>3764.6000000000004</v>
      </c>
    </row>
    <row r="560" spans="1:8">
      <c r="A560" s="7">
        <v>41300</v>
      </c>
      <c r="B560" s="8" t="s">
        <v>31</v>
      </c>
      <c r="C560" s="9">
        <v>14978</v>
      </c>
      <c r="D560" s="8" t="s">
        <v>38</v>
      </c>
      <c r="E560" s="8">
        <f>YEAR('Raw Data'!$A560)</f>
        <v>2013</v>
      </c>
      <c r="F560" s="10">
        <v>0.06</v>
      </c>
      <c r="G560">
        <f>COUNTIF(Transactions[Company],Transactions[[#This Row],[Company]])</f>
        <v>272</v>
      </c>
      <c r="H560">
        <f>Transactions[[#This Row],[Dealer Bonus]]*Transactions[[#This Row],[MSRP]]</f>
        <v>898.68</v>
      </c>
    </row>
    <row r="561" spans="1:8">
      <c r="A561" s="7">
        <v>41377</v>
      </c>
      <c r="B561" s="8" t="s">
        <v>33</v>
      </c>
      <c r="C561" s="9">
        <v>14794</v>
      </c>
      <c r="D561" s="8" t="s">
        <v>35</v>
      </c>
      <c r="E561" s="8">
        <f>YEAR('Raw Data'!$A561)</f>
        <v>2013</v>
      </c>
      <c r="F561" s="10">
        <v>0.12</v>
      </c>
      <c r="G561">
        <f>COUNTIF(Transactions[Company],Transactions[[#This Row],[Company]])</f>
        <v>305</v>
      </c>
      <c r="H561">
        <f>Transactions[[#This Row],[Dealer Bonus]]*Transactions[[#This Row],[MSRP]]</f>
        <v>1775.28</v>
      </c>
    </row>
    <row r="562" spans="1:8">
      <c r="A562" s="7">
        <v>41344</v>
      </c>
      <c r="B562" s="8" t="s">
        <v>34</v>
      </c>
      <c r="C562" s="9">
        <v>12024</v>
      </c>
      <c r="D562" s="8" t="s">
        <v>37</v>
      </c>
      <c r="E562" s="8">
        <f>YEAR('Raw Data'!$A562)</f>
        <v>2013</v>
      </c>
      <c r="F562" s="10">
        <v>0.04</v>
      </c>
      <c r="G562">
        <f>COUNTIF(Transactions[Company],Transactions[[#This Row],[Company]])</f>
        <v>279</v>
      </c>
      <c r="H562">
        <f>Transactions[[#This Row],[Dealer Bonus]]*Transactions[[#This Row],[MSRP]]</f>
        <v>480.96000000000004</v>
      </c>
    </row>
    <row r="563" spans="1:8">
      <c r="A563" s="7">
        <v>41324</v>
      </c>
      <c r="B563" s="8" t="s">
        <v>33</v>
      </c>
      <c r="C563" s="9">
        <v>20097</v>
      </c>
      <c r="D563" s="8" t="s">
        <v>35</v>
      </c>
      <c r="E563" s="8">
        <f>YEAR('Raw Data'!$A563)</f>
        <v>2013</v>
      </c>
      <c r="F563" s="10">
        <v>0.09</v>
      </c>
      <c r="G563">
        <f>COUNTIF(Transactions[Company],Transactions[[#This Row],[Company]])</f>
        <v>305</v>
      </c>
      <c r="H563">
        <f>Transactions[[#This Row],[Dealer Bonus]]*Transactions[[#This Row],[MSRP]]</f>
        <v>1808.73</v>
      </c>
    </row>
    <row r="564" spans="1:8">
      <c r="A564" s="7">
        <v>41536</v>
      </c>
      <c r="B564" s="8" t="s">
        <v>31</v>
      </c>
      <c r="C564" s="9">
        <v>31677</v>
      </c>
      <c r="D564" s="8" t="s">
        <v>37</v>
      </c>
      <c r="E564" s="8">
        <f>YEAR('Raw Data'!$A564)</f>
        <v>2013</v>
      </c>
      <c r="F564" s="10">
        <v>0.11</v>
      </c>
      <c r="G564">
        <f>COUNTIF(Transactions[Company],Transactions[[#This Row],[Company]])</f>
        <v>272</v>
      </c>
      <c r="H564">
        <f>Transactions[[#This Row],[Dealer Bonus]]*Transactions[[#This Row],[MSRP]]</f>
        <v>3484.47</v>
      </c>
    </row>
    <row r="565" spans="1:8">
      <c r="A565" s="7">
        <v>41410</v>
      </c>
      <c r="B565" s="8" t="s">
        <v>33</v>
      </c>
      <c r="C565" s="9">
        <v>11817</v>
      </c>
      <c r="D565" s="8" t="s">
        <v>38</v>
      </c>
      <c r="E565" s="8">
        <f>YEAR('Raw Data'!$A565)</f>
        <v>2013</v>
      </c>
      <c r="F565" s="10">
        <v>0.04</v>
      </c>
      <c r="G565">
        <f>COUNTIF(Transactions[Company],Transactions[[#This Row],[Company]])</f>
        <v>305</v>
      </c>
      <c r="H565">
        <f>Transactions[[#This Row],[Dealer Bonus]]*Transactions[[#This Row],[MSRP]]</f>
        <v>472.68</v>
      </c>
    </row>
    <row r="566" spans="1:8">
      <c r="A566" s="7">
        <v>41588</v>
      </c>
      <c r="B566" s="8" t="s">
        <v>31</v>
      </c>
      <c r="C566" s="9">
        <v>24788</v>
      </c>
      <c r="D566" s="8" t="s">
        <v>36</v>
      </c>
      <c r="E566" s="8">
        <f>YEAR('Raw Data'!$A566)</f>
        <v>2013</v>
      </c>
      <c r="F566" s="10">
        <v>0.14000000000000001</v>
      </c>
      <c r="G566">
        <f>COUNTIF(Transactions[Company],Transactions[[#This Row],[Company]])</f>
        <v>272</v>
      </c>
      <c r="H566">
        <f>Transactions[[#This Row],[Dealer Bonus]]*Transactions[[#This Row],[MSRP]]</f>
        <v>3470.32</v>
      </c>
    </row>
    <row r="567" spans="1:8">
      <c r="A567" s="7">
        <v>41581</v>
      </c>
      <c r="B567" s="8" t="s">
        <v>32</v>
      </c>
      <c r="C567" s="9">
        <v>18903</v>
      </c>
      <c r="D567" s="8" t="s">
        <v>36</v>
      </c>
      <c r="E567" s="8">
        <f>YEAR('Raw Data'!$A567)</f>
        <v>2013</v>
      </c>
      <c r="F567" s="10">
        <v>0.13</v>
      </c>
      <c r="G567">
        <f>COUNTIF(Transactions[Company],Transactions[[#This Row],[Company]])</f>
        <v>295</v>
      </c>
      <c r="H567">
        <f>Transactions[[#This Row],[Dealer Bonus]]*Transactions[[#This Row],[MSRP]]</f>
        <v>2457.39</v>
      </c>
    </row>
    <row r="568" spans="1:8">
      <c r="A568" s="7">
        <v>41524</v>
      </c>
      <c r="B568" s="8" t="s">
        <v>32</v>
      </c>
      <c r="C568" s="9">
        <v>21177</v>
      </c>
      <c r="D568" s="8" t="s">
        <v>36</v>
      </c>
      <c r="E568" s="8">
        <f>YEAR('Raw Data'!$A568)</f>
        <v>2013</v>
      </c>
      <c r="F568" s="10">
        <v>0.08</v>
      </c>
      <c r="G568">
        <f>COUNTIF(Transactions[Company],Transactions[[#This Row],[Company]])</f>
        <v>295</v>
      </c>
      <c r="H568">
        <f>Transactions[[#This Row],[Dealer Bonus]]*Transactions[[#This Row],[MSRP]]</f>
        <v>1694.16</v>
      </c>
    </row>
    <row r="569" spans="1:8">
      <c r="A569" s="7">
        <v>41490</v>
      </c>
      <c r="B569" s="8" t="s">
        <v>31</v>
      </c>
      <c r="C569" s="9">
        <v>32319</v>
      </c>
      <c r="D569" s="8" t="s">
        <v>38</v>
      </c>
      <c r="E569" s="8">
        <f>YEAR('Raw Data'!$A569)</f>
        <v>2013</v>
      </c>
      <c r="F569" s="10">
        <v>0.05</v>
      </c>
      <c r="G569">
        <f>COUNTIF(Transactions[Company],Transactions[[#This Row],[Company]])</f>
        <v>272</v>
      </c>
      <c r="H569">
        <f>Transactions[[#This Row],[Dealer Bonus]]*Transactions[[#This Row],[MSRP]]</f>
        <v>1615.95</v>
      </c>
    </row>
    <row r="570" spans="1:8">
      <c r="A570" s="7">
        <v>41468</v>
      </c>
      <c r="B570" s="8" t="s">
        <v>34</v>
      </c>
      <c r="C570" s="9">
        <v>10456</v>
      </c>
      <c r="D570" s="8" t="s">
        <v>35</v>
      </c>
      <c r="E570" s="8">
        <f>YEAR('Raw Data'!$A570)</f>
        <v>2013</v>
      </c>
      <c r="F570" s="10">
        <v>0.13</v>
      </c>
      <c r="G570">
        <f>COUNTIF(Transactions[Company],Transactions[[#This Row],[Company]])</f>
        <v>279</v>
      </c>
      <c r="H570">
        <f>Transactions[[#This Row],[Dealer Bonus]]*Transactions[[#This Row],[MSRP]]</f>
        <v>1359.28</v>
      </c>
    </row>
    <row r="571" spans="1:8">
      <c r="A571" s="7">
        <v>41408</v>
      </c>
      <c r="B571" s="8" t="s">
        <v>32</v>
      </c>
      <c r="C571" s="9">
        <v>7682</v>
      </c>
      <c r="D571" s="8" t="s">
        <v>35</v>
      </c>
      <c r="E571" s="8">
        <f>YEAR('Raw Data'!$A571)</f>
        <v>2013</v>
      </c>
      <c r="F571" s="10">
        <v>0.14000000000000001</v>
      </c>
      <c r="G571">
        <f>COUNTIF(Transactions[Company],Transactions[[#This Row],[Company]])</f>
        <v>295</v>
      </c>
      <c r="H571">
        <f>Transactions[[#This Row],[Dealer Bonus]]*Transactions[[#This Row],[MSRP]]</f>
        <v>1075.48</v>
      </c>
    </row>
    <row r="572" spans="1:8">
      <c r="A572" s="7">
        <v>41363</v>
      </c>
      <c r="B572" s="8" t="s">
        <v>33</v>
      </c>
      <c r="C572" s="9">
        <v>31281</v>
      </c>
      <c r="D572" s="8" t="s">
        <v>38</v>
      </c>
      <c r="E572" s="8">
        <f>YEAR('Raw Data'!$A572)</f>
        <v>2013</v>
      </c>
      <c r="F572" s="10">
        <v>0.05</v>
      </c>
      <c r="G572">
        <f>COUNTIF(Transactions[Company],Transactions[[#This Row],[Company]])</f>
        <v>305</v>
      </c>
      <c r="H572">
        <f>Transactions[[#This Row],[Dealer Bonus]]*Transactions[[#This Row],[MSRP]]</f>
        <v>1564.0500000000002</v>
      </c>
    </row>
    <row r="573" spans="1:8">
      <c r="A573" s="7">
        <v>41442</v>
      </c>
      <c r="B573" s="8" t="s">
        <v>32</v>
      </c>
      <c r="C573" s="9">
        <v>35790</v>
      </c>
      <c r="D573" s="8" t="s">
        <v>36</v>
      </c>
      <c r="E573" s="8">
        <f>YEAR('Raw Data'!$A573)</f>
        <v>2013</v>
      </c>
      <c r="F573" s="10">
        <v>0.1</v>
      </c>
      <c r="G573">
        <f>COUNTIF(Transactions[Company],Transactions[[#This Row],[Company]])</f>
        <v>295</v>
      </c>
      <c r="H573">
        <f>Transactions[[#This Row],[Dealer Bonus]]*Transactions[[#This Row],[MSRP]]</f>
        <v>3579</v>
      </c>
    </row>
    <row r="574" spans="1:8">
      <c r="A574" s="7">
        <v>41527</v>
      </c>
      <c r="B574" s="8" t="s">
        <v>33</v>
      </c>
      <c r="C574" s="9">
        <v>7955</v>
      </c>
      <c r="D574" s="8" t="s">
        <v>37</v>
      </c>
      <c r="E574" s="8">
        <f>YEAR('Raw Data'!$A574)</f>
        <v>2013</v>
      </c>
      <c r="F574" s="10">
        <v>0.09</v>
      </c>
      <c r="G574">
        <f>COUNTIF(Transactions[Company],Transactions[[#This Row],[Company]])</f>
        <v>305</v>
      </c>
      <c r="H574">
        <f>Transactions[[#This Row],[Dealer Bonus]]*Transactions[[#This Row],[MSRP]]</f>
        <v>715.94999999999993</v>
      </c>
    </row>
    <row r="575" spans="1:8">
      <c r="A575" s="7">
        <v>41437</v>
      </c>
      <c r="B575" s="8" t="s">
        <v>34</v>
      </c>
      <c r="C575" s="9">
        <v>30218</v>
      </c>
      <c r="D575" s="8" t="s">
        <v>38</v>
      </c>
      <c r="E575" s="8">
        <f>YEAR('Raw Data'!$A575)</f>
        <v>2013</v>
      </c>
      <c r="F575" s="10">
        <v>0.14000000000000001</v>
      </c>
      <c r="G575">
        <f>COUNTIF(Transactions[Company],Transactions[[#This Row],[Company]])</f>
        <v>279</v>
      </c>
      <c r="H575">
        <f>Transactions[[#This Row],[Dealer Bonus]]*Transactions[[#This Row],[MSRP]]</f>
        <v>4230.5200000000004</v>
      </c>
    </row>
    <row r="576" spans="1:8">
      <c r="A576" s="7">
        <v>41515</v>
      </c>
      <c r="B576" s="8" t="s">
        <v>33</v>
      </c>
      <c r="C576" s="9">
        <v>38457</v>
      </c>
      <c r="D576" s="8" t="s">
        <v>37</v>
      </c>
      <c r="E576" s="8">
        <f>YEAR('Raw Data'!$A576)</f>
        <v>2013</v>
      </c>
      <c r="F576" s="10">
        <v>0.09</v>
      </c>
      <c r="G576">
        <f>COUNTIF(Transactions[Company],Transactions[[#This Row],[Company]])</f>
        <v>305</v>
      </c>
      <c r="H576">
        <f>Transactions[[#This Row],[Dealer Bonus]]*Transactions[[#This Row],[MSRP]]</f>
        <v>3461.1299999999997</v>
      </c>
    </row>
    <row r="577" spans="1:8">
      <c r="A577" s="7">
        <v>41516</v>
      </c>
      <c r="B577" s="8" t="s">
        <v>34</v>
      </c>
      <c r="C577" s="9">
        <v>39771</v>
      </c>
      <c r="D577" s="8" t="s">
        <v>36</v>
      </c>
      <c r="E577" s="8">
        <f>YEAR('Raw Data'!$A577)</f>
        <v>2013</v>
      </c>
      <c r="F577" s="10">
        <v>0.14000000000000001</v>
      </c>
      <c r="G577">
        <f>COUNTIF(Transactions[Company],Transactions[[#This Row],[Company]])</f>
        <v>279</v>
      </c>
      <c r="H577">
        <f>Transactions[[#This Row],[Dealer Bonus]]*Transactions[[#This Row],[MSRP]]</f>
        <v>5567.9400000000005</v>
      </c>
    </row>
    <row r="578" spans="1:8">
      <c r="A578" s="7">
        <v>41487</v>
      </c>
      <c r="B578" s="8" t="s">
        <v>34</v>
      </c>
      <c r="C578" s="9">
        <v>7047</v>
      </c>
      <c r="D578" s="8" t="s">
        <v>38</v>
      </c>
      <c r="E578" s="8">
        <f>YEAR('Raw Data'!$A578)</f>
        <v>2013</v>
      </c>
      <c r="F578" s="10">
        <v>0.1</v>
      </c>
      <c r="G578">
        <f>COUNTIF(Transactions[Company],Transactions[[#This Row],[Company]])</f>
        <v>279</v>
      </c>
      <c r="H578">
        <f>Transactions[[#This Row],[Dealer Bonus]]*Transactions[[#This Row],[MSRP]]</f>
        <v>704.7</v>
      </c>
    </row>
    <row r="579" spans="1:8">
      <c r="A579" s="7">
        <v>41546</v>
      </c>
      <c r="B579" s="8" t="s">
        <v>31</v>
      </c>
      <c r="C579" s="9">
        <v>35070</v>
      </c>
      <c r="D579" s="8" t="s">
        <v>36</v>
      </c>
      <c r="E579" s="8">
        <f>YEAR('Raw Data'!$A579)</f>
        <v>2013</v>
      </c>
      <c r="F579" s="10">
        <v>0.03</v>
      </c>
      <c r="G579">
        <f>COUNTIF(Transactions[Company],Transactions[[#This Row],[Company]])</f>
        <v>272</v>
      </c>
      <c r="H579">
        <f>Transactions[[#This Row],[Dealer Bonus]]*Transactions[[#This Row],[MSRP]]</f>
        <v>1052.0999999999999</v>
      </c>
    </row>
    <row r="580" spans="1:8">
      <c r="A580" s="7">
        <v>41468</v>
      </c>
      <c r="B580" s="8" t="s">
        <v>31</v>
      </c>
      <c r="C580" s="9">
        <v>35976</v>
      </c>
      <c r="D580" s="8" t="s">
        <v>35</v>
      </c>
      <c r="E580" s="8">
        <f>YEAR('Raw Data'!$A580)</f>
        <v>2013</v>
      </c>
      <c r="F580" s="10">
        <v>7.0000000000000007E-2</v>
      </c>
      <c r="G580">
        <f>COUNTIF(Transactions[Company],Transactions[[#This Row],[Company]])</f>
        <v>272</v>
      </c>
      <c r="H580">
        <f>Transactions[[#This Row],[Dealer Bonus]]*Transactions[[#This Row],[MSRP]]</f>
        <v>2518.3200000000002</v>
      </c>
    </row>
    <row r="581" spans="1:8">
      <c r="A581" s="7">
        <v>41444</v>
      </c>
      <c r="B581" s="8" t="s">
        <v>33</v>
      </c>
      <c r="C581" s="9">
        <v>29866</v>
      </c>
      <c r="D581" s="8" t="s">
        <v>35</v>
      </c>
      <c r="E581" s="8">
        <f>YEAR('Raw Data'!$A581)</f>
        <v>2013</v>
      </c>
      <c r="F581" s="10">
        <v>0.15</v>
      </c>
      <c r="G581">
        <f>COUNTIF(Transactions[Company],Transactions[[#This Row],[Company]])</f>
        <v>305</v>
      </c>
      <c r="H581">
        <f>Transactions[[#This Row],[Dealer Bonus]]*Transactions[[#This Row],[MSRP]]</f>
        <v>4479.8999999999996</v>
      </c>
    </row>
    <row r="582" spans="1:8">
      <c r="A582" s="7">
        <v>41337</v>
      </c>
      <c r="B582" s="8" t="s">
        <v>32</v>
      </c>
      <c r="C582" s="9">
        <v>24344</v>
      </c>
      <c r="D582" s="8" t="s">
        <v>37</v>
      </c>
      <c r="E582" s="8">
        <f>YEAR('Raw Data'!$A582)</f>
        <v>2013</v>
      </c>
      <c r="F582" s="10">
        <v>0.04</v>
      </c>
      <c r="G582">
        <f>COUNTIF(Transactions[Company],Transactions[[#This Row],[Company]])</f>
        <v>295</v>
      </c>
      <c r="H582">
        <f>Transactions[[#This Row],[Dealer Bonus]]*Transactions[[#This Row],[MSRP]]</f>
        <v>973.76</v>
      </c>
    </row>
    <row r="583" spans="1:8">
      <c r="A583" s="7">
        <v>41555</v>
      </c>
      <c r="B583" s="8" t="s">
        <v>31</v>
      </c>
      <c r="C583" s="9">
        <v>15044</v>
      </c>
      <c r="D583" s="8" t="s">
        <v>38</v>
      </c>
      <c r="E583" s="8">
        <f>YEAR('Raw Data'!$A583)</f>
        <v>2013</v>
      </c>
      <c r="F583" s="10">
        <v>0.09</v>
      </c>
      <c r="G583">
        <f>COUNTIF(Transactions[Company],Transactions[[#This Row],[Company]])</f>
        <v>272</v>
      </c>
      <c r="H583">
        <f>Transactions[[#This Row],[Dealer Bonus]]*Transactions[[#This Row],[MSRP]]</f>
        <v>1353.96</v>
      </c>
    </row>
    <row r="584" spans="1:8">
      <c r="A584" s="7">
        <v>41617</v>
      </c>
      <c r="B584" s="8" t="s">
        <v>34</v>
      </c>
      <c r="C584" s="9">
        <v>9370</v>
      </c>
      <c r="D584" s="8" t="s">
        <v>35</v>
      </c>
      <c r="E584" s="8">
        <f>YEAR('Raw Data'!$A584)</f>
        <v>2013</v>
      </c>
      <c r="F584" s="10">
        <v>0.05</v>
      </c>
      <c r="G584">
        <f>COUNTIF(Transactions[Company],Transactions[[#This Row],[Company]])</f>
        <v>279</v>
      </c>
      <c r="H584">
        <f>Transactions[[#This Row],[Dealer Bonus]]*Transactions[[#This Row],[MSRP]]</f>
        <v>468.5</v>
      </c>
    </row>
    <row r="585" spans="1:8">
      <c r="A585" s="7">
        <v>41386</v>
      </c>
      <c r="B585" s="8" t="s">
        <v>33</v>
      </c>
      <c r="C585" s="9">
        <v>38895</v>
      </c>
      <c r="D585" s="8" t="s">
        <v>37</v>
      </c>
      <c r="E585" s="8">
        <f>YEAR('Raw Data'!$A585)</f>
        <v>2013</v>
      </c>
      <c r="F585" s="10">
        <v>0.14000000000000001</v>
      </c>
      <c r="G585">
        <f>COUNTIF(Transactions[Company],Transactions[[#This Row],[Company]])</f>
        <v>305</v>
      </c>
      <c r="H585">
        <f>Transactions[[#This Row],[Dealer Bonus]]*Transactions[[#This Row],[MSRP]]</f>
        <v>5445.3</v>
      </c>
    </row>
    <row r="586" spans="1:8">
      <c r="A586" s="7">
        <v>41638</v>
      </c>
      <c r="B586" s="8" t="s">
        <v>32</v>
      </c>
      <c r="C586" s="9">
        <v>20588</v>
      </c>
      <c r="D586" s="8" t="s">
        <v>35</v>
      </c>
      <c r="E586" s="8">
        <f>YEAR('Raw Data'!$A586)</f>
        <v>2013</v>
      </c>
      <c r="F586" s="10">
        <v>0.13</v>
      </c>
      <c r="G586">
        <f>COUNTIF(Transactions[Company],Transactions[[#This Row],[Company]])</f>
        <v>295</v>
      </c>
      <c r="H586">
        <f>Transactions[[#This Row],[Dealer Bonus]]*Transactions[[#This Row],[MSRP]]</f>
        <v>2676.44</v>
      </c>
    </row>
    <row r="587" spans="1:8">
      <c r="A587" s="7">
        <v>41477</v>
      </c>
      <c r="B587" s="8" t="s">
        <v>32</v>
      </c>
      <c r="C587" s="9">
        <v>32720</v>
      </c>
      <c r="D587" s="8" t="s">
        <v>36</v>
      </c>
      <c r="E587" s="8">
        <f>YEAR('Raw Data'!$A587)</f>
        <v>2013</v>
      </c>
      <c r="F587" s="10">
        <v>0.09</v>
      </c>
      <c r="G587">
        <f>COUNTIF(Transactions[Company],Transactions[[#This Row],[Company]])</f>
        <v>295</v>
      </c>
      <c r="H587">
        <f>Transactions[[#This Row],[Dealer Bonus]]*Transactions[[#This Row],[MSRP]]</f>
        <v>2944.7999999999997</v>
      </c>
    </row>
    <row r="588" spans="1:8">
      <c r="A588" s="7">
        <v>41407</v>
      </c>
      <c r="B588" s="8" t="s">
        <v>31</v>
      </c>
      <c r="C588" s="9">
        <v>18502</v>
      </c>
      <c r="D588" s="8" t="s">
        <v>37</v>
      </c>
      <c r="E588" s="8">
        <f>YEAR('Raw Data'!$A588)</f>
        <v>2013</v>
      </c>
      <c r="F588" s="10">
        <v>0.05</v>
      </c>
      <c r="G588">
        <f>COUNTIF(Transactions[Company],Transactions[[#This Row],[Company]])</f>
        <v>272</v>
      </c>
      <c r="H588">
        <f>Transactions[[#This Row],[Dealer Bonus]]*Transactions[[#This Row],[MSRP]]</f>
        <v>925.1</v>
      </c>
    </row>
    <row r="589" spans="1:8">
      <c r="A589" s="7">
        <v>41448</v>
      </c>
      <c r="B589" s="8" t="s">
        <v>34</v>
      </c>
      <c r="C589" s="9">
        <v>8903</v>
      </c>
      <c r="D589" s="8" t="s">
        <v>37</v>
      </c>
      <c r="E589" s="8">
        <f>YEAR('Raw Data'!$A589)</f>
        <v>2013</v>
      </c>
      <c r="F589" s="10">
        <v>0.09</v>
      </c>
      <c r="G589">
        <f>COUNTIF(Transactions[Company],Transactions[[#This Row],[Company]])</f>
        <v>279</v>
      </c>
      <c r="H589">
        <f>Transactions[[#This Row],[Dealer Bonus]]*Transactions[[#This Row],[MSRP]]</f>
        <v>801.27</v>
      </c>
    </row>
    <row r="590" spans="1:8">
      <c r="A590" s="7">
        <v>41349</v>
      </c>
      <c r="B590" s="8" t="s">
        <v>33</v>
      </c>
      <c r="C590" s="9">
        <v>5305</v>
      </c>
      <c r="D590" s="8" t="s">
        <v>35</v>
      </c>
      <c r="E590" s="8">
        <f>YEAR('Raw Data'!$A590)</f>
        <v>2013</v>
      </c>
      <c r="F590" s="10">
        <v>7.0000000000000007E-2</v>
      </c>
      <c r="G590">
        <f>COUNTIF(Transactions[Company],Transactions[[#This Row],[Company]])</f>
        <v>305</v>
      </c>
      <c r="H590">
        <f>Transactions[[#This Row],[Dealer Bonus]]*Transactions[[#This Row],[MSRP]]</f>
        <v>371.35</v>
      </c>
    </row>
    <row r="591" spans="1:8">
      <c r="A591" s="7">
        <v>41459</v>
      </c>
      <c r="B591" s="8" t="s">
        <v>32</v>
      </c>
      <c r="C591" s="9">
        <v>37652</v>
      </c>
      <c r="D591" s="8" t="s">
        <v>36</v>
      </c>
      <c r="E591" s="8">
        <f>YEAR('Raw Data'!$A591)</f>
        <v>2013</v>
      </c>
      <c r="F591" s="10">
        <v>0.14000000000000001</v>
      </c>
      <c r="G591">
        <f>COUNTIF(Transactions[Company],Transactions[[#This Row],[Company]])</f>
        <v>295</v>
      </c>
      <c r="H591">
        <f>Transactions[[#This Row],[Dealer Bonus]]*Transactions[[#This Row],[MSRP]]</f>
        <v>5271.2800000000007</v>
      </c>
    </row>
    <row r="592" spans="1:8">
      <c r="A592" s="7">
        <v>41364</v>
      </c>
      <c r="B592" s="8" t="s">
        <v>32</v>
      </c>
      <c r="C592" s="9">
        <v>18197</v>
      </c>
      <c r="D592" s="8" t="s">
        <v>36</v>
      </c>
      <c r="E592" s="8">
        <f>YEAR('Raw Data'!$A592)</f>
        <v>2013</v>
      </c>
      <c r="F592" s="10">
        <v>0.14000000000000001</v>
      </c>
      <c r="G592">
        <f>COUNTIF(Transactions[Company],Transactions[[#This Row],[Company]])</f>
        <v>295</v>
      </c>
      <c r="H592">
        <f>Transactions[[#This Row],[Dealer Bonus]]*Transactions[[#This Row],[MSRP]]</f>
        <v>2547.5800000000004</v>
      </c>
    </row>
    <row r="593" spans="1:8">
      <c r="A593" s="7">
        <v>41447</v>
      </c>
      <c r="B593" s="8" t="s">
        <v>33</v>
      </c>
      <c r="C593" s="9">
        <v>18617</v>
      </c>
      <c r="D593" s="8" t="s">
        <v>37</v>
      </c>
      <c r="E593" s="8">
        <f>YEAR('Raw Data'!$A593)</f>
        <v>2013</v>
      </c>
      <c r="F593" s="10">
        <v>0.1</v>
      </c>
      <c r="G593">
        <f>COUNTIF(Transactions[Company],Transactions[[#This Row],[Company]])</f>
        <v>305</v>
      </c>
      <c r="H593">
        <f>Transactions[[#This Row],[Dealer Bonus]]*Transactions[[#This Row],[MSRP]]</f>
        <v>1861.7</v>
      </c>
    </row>
    <row r="594" spans="1:8">
      <c r="A594" s="7">
        <v>41417</v>
      </c>
      <c r="B594" s="8" t="s">
        <v>31</v>
      </c>
      <c r="C594" s="9">
        <v>29044</v>
      </c>
      <c r="D594" s="8" t="s">
        <v>38</v>
      </c>
      <c r="E594" s="8">
        <f>YEAR('Raw Data'!$A594)</f>
        <v>2013</v>
      </c>
      <c r="F594" s="10">
        <v>0.12</v>
      </c>
      <c r="G594">
        <f>COUNTIF(Transactions[Company],Transactions[[#This Row],[Company]])</f>
        <v>272</v>
      </c>
      <c r="H594">
        <f>Transactions[[#This Row],[Dealer Bonus]]*Transactions[[#This Row],[MSRP]]</f>
        <v>3485.2799999999997</v>
      </c>
    </row>
    <row r="595" spans="1:8">
      <c r="A595" s="7">
        <v>41297</v>
      </c>
      <c r="B595" s="8" t="s">
        <v>33</v>
      </c>
      <c r="C595" s="9">
        <v>33335</v>
      </c>
      <c r="D595" s="8" t="s">
        <v>37</v>
      </c>
      <c r="E595" s="8">
        <f>YEAR('Raw Data'!$A595)</f>
        <v>2013</v>
      </c>
      <c r="F595" s="10">
        <v>0.09</v>
      </c>
      <c r="G595">
        <f>COUNTIF(Transactions[Company],Transactions[[#This Row],[Company]])</f>
        <v>305</v>
      </c>
      <c r="H595">
        <f>Transactions[[#This Row],[Dealer Bonus]]*Transactions[[#This Row],[MSRP]]</f>
        <v>3000.15</v>
      </c>
    </row>
    <row r="596" spans="1:8">
      <c r="A596" s="7">
        <v>41582</v>
      </c>
      <c r="B596" s="8" t="s">
        <v>34</v>
      </c>
      <c r="C596" s="9">
        <v>21891</v>
      </c>
      <c r="D596" s="8" t="s">
        <v>36</v>
      </c>
      <c r="E596" s="8">
        <f>YEAR('Raw Data'!$A596)</f>
        <v>2013</v>
      </c>
      <c r="F596" s="10">
        <v>0.08</v>
      </c>
      <c r="G596">
        <f>COUNTIF(Transactions[Company],Transactions[[#This Row],[Company]])</f>
        <v>279</v>
      </c>
      <c r="H596">
        <f>Transactions[[#This Row],[Dealer Bonus]]*Transactions[[#This Row],[MSRP]]</f>
        <v>1751.28</v>
      </c>
    </row>
    <row r="597" spans="1:8">
      <c r="A597" s="7">
        <v>41586</v>
      </c>
      <c r="B597" s="8" t="s">
        <v>31</v>
      </c>
      <c r="C597" s="9">
        <v>31944</v>
      </c>
      <c r="D597" s="8" t="s">
        <v>35</v>
      </c>
      <c r="E597" s="8">
        <f>YEAR('Raw Data'!$A597)</f>
        <v>2013</v>
      </c>
      <c r="F597" s="10">
        <v>0.11</v>
      </c>
      <c r="G597">
        <f>COUNTIF(Transactions[Company],Transactions[[#This Row],[Company]])</f>
        <v>272</v>
      </c>
      <c r="H597">
        <f>Transactions[[#This Row],[Dealer Bonus]]*Transactions[[#This Row],[MSRP]]</f>
        <v>3513.84</v>
      </c>
    </row>
    <row r="598" spans="1:8">
      <c r="A598" s="7">
        <v>41559</v>
      </c>
      <c r="B598" s="8" t="s">
        <v>31</v>
      </c>
      <c r="C598" s="9">
        <v>8487</v>
      </c>
      <c r="D598" s="8" t="s">
        <v>35</v>
      </c>
      <c r="E598" s="8">
        <f>YEAR('Raw Data'!$A598)</f>
        <v>2013</v>
      </c>
      <c r="F598" s="10">
        <v>0.09</v>
      </c>
      <c r="G598">
        <f>COUNTIF(Transactions[Company],Transactions[[#This Row],[Company]])</f>
        <v>272</v>
      </c>
      <c r="H598">
        <f>Transactions[[#This Row],[Dealer Bonus]]*Transactions[[#This Row],[MSRP]]</f>
        <v>763.82999999999993</v>
      </c>
    </row>
    <row r="599" spans="1:8">
      <c r="A599" s="7">
        <v>41471</v>
      </c>
      <c r="B599" s="8" t="s">
        <v>31</v>
      </c>
      <c r="C599" s="9">
        <v>37137</v>
      </c>
      <c r="D599" s="8" t="s">
        <v>38</v>
      </c>
      <c r="E599" s="8">
        <f>YEAR('Raw Data'!$A599)</f>
        <v>2013</v>
      </c>
      <c r="F599" s="10">
        <v>0.11</v>
      </c>
      <c r="G599">
        <f>COUNTIF(Transactions[Company],Transactions[[#This Row],[Company]])</f>
        <v>272</v>
      </c>
      <c r="H599">
        <f>Transactions[[#This Row],[Dealer Bonus]]*Transactions[[#This Row],[MSRP]]</f>
        <v>4085.07</v>
      </c>
    </row>
    <row r="600" spans="1:8">
      <c r="A600" s="7">
        <v>41545</v>
      </c>
      <c r="B600" s="8" t="s">
        <v>34</v>
      </c>
      <c r="C600" s="9">
        <v>7175</v>
      </c>
      <c r="D600" s="8" t="s">
        <v>38</v>
      </c>
      <c r="E600" s="8">
        <f>YEAR('Raw Data'!$A600)</f>
        <v>2013</v>
      </c>
      <c r="F600" s="10">
        <v>0.03</v>
      </c>
      <c r="G600">
        <f>COUNTIF(Transactions[Company],Transactions[[#This Row],[Company]])</f>
        <v>279</v>
      </c>
      <c r="H600">
        <f>Transactions[[#This Row],[Dealer Bonus]]*Transactions[[#This Row],[MSRP]]</f>
        <v>215.25</v>
      </c>
    </row>
    <row r="601" spans="1:8">
      <c r="A601" s="7">
        <v>41462</v>
      </c>
      <c r="B601" s="8" t="s">
        <v>34</v>
      </c>
      <c r="C601" s="9">
        <v>26924</v>
      </c>
      <c r="D601" s="8" t="s">
        <v>38</v>
      </c>
      <c r="E601" s="8">
        <f>YEAR('Raw Data'!$A601)</f>
        <v>2013</v>
      </c>
      <c r="F601" s="10">
        <v>0.15</v>
      </c>
      <c r="G601">
        <f>COUNTIF(Transactions[Company],Transactions[[#This Row],[Company]])</f>
        <v>279</v>
      </c>
      <c r="H601">
        <f>Transactions[[#This Row],[Dealer Bonus]]*Transactions[[#This Row],[MSRP]]</f>
        <v>4038.6</v>
      </c>
    </row>
    <row r="602" spans="1:8">
      <c r="A602" s="7">
        <v>41345</v>
      </c>
      <c r="B602" s="8" t="s">
        <v>33</v>
      </c>
      <c r="C602" s="9">
        <v>35897</v>
      </c>
      <c r="D602" s="8" t="s">
        <v>37</v>
      </c>
      <c r="E602" s="8">
        <f>YEAR('Raw Data'!$A602)</f>
        <v>2013</v>
      </c>
      <c r="F602" s="10">
        <v>0.08</v>
      </c>
      <c r="G602">
        <f>COUNTIF(Transactions[Company],Transactions[[#This Row],[Company]])</f>
        <v>305</v>
      </c>
      <c r="H602">
        <f>Transactions[[#This Row],[Dealer Bonus]]*Transactions[[#This Row],[MSRP]]</f>
        <v>2871.76</v>
      </c>
    </row>
    <row r="603" spans="1:8">
      <c r="A603" s="7">
        <v>41337</v>
      </c>
      <c r="B603" s="8" t="s">
        <v>33</v>
      </c>
      <c r="C603" s="9">
        <v>31309</v>
      </c>
      <c r="D603" s="8" t="s">
        <v>38</v>
      </c>
      <c r="E603" s="8">
        <f>YEAR('Raw Data'!$A603)</f>
        <v>2013</v>
      </c>
      <c r="F603" s="10">
        <v>0.15</v>
      </c>
      <c r="G603">
        <f>COUNTIF(Transactions[Company],Transactions[[#This Row],[Company]])</f>
        <v>305</v>
      </c>
      <c r="H603">
        <f>Transactions[[#This Row],[Dealer Bonus]]*Transactions[[#This Row],[MSRP]]</f>
        <v>4696.3499999999995</v>
      </c>
    </row>
    <row r="604" spans="1:8">
      <c r="A604" s="7">
        <v>41634</v>
      </c>
      <c r="B604" s="8" t="s">
        <v>31</v>
      </c>
      <c r="C604" s="9">
        <v>28597</v>
      </c>
      <c r="D604" s="8" t="s">
        <v>37</v>
      </c>
      <c r="E604" s="8">
        <f>YEAR('Raw Data'!$A604)</f>
        <v>2013</v>
      </c>
      <c r="F604" s="10">
        <v>0.14000000000000001</v>
      </c>
      <c r="G604">
        <f>COUNTIF(Transactions[Company],Transactions[[#This Row],[Company]])</f>
        <v>272</v>
      </c>
      <c r="H604">
        <f>Transactions[[#This Row],[Dealer Bonus]]*Transactions[[#This Row],[MSRP]]</f>
        <v>4003.5800000000004</v>
      </c>
    </row>
    <row r="605" spans="1:8">
      <c r="A605" s="7">
        <v>41381</v>
      </c>
      <c r="B605" s="8" t="s">
        <v>33</v>
      </c>
      <c r="C605" s="9">
        <v>18869</v>
      </c>
      <c r="D605" s="8" t="s">
        <v>37</v>
      </c>
      <c r="E605" s="8">
        <f>YEAR('Raw Data'!$A605)</f>
        <v>2013</v>
      </c>
      <c r="F605" s="10">
        <v>7.0000000000000007E-2</v>
      </c>
      <c r="G605">
        <f>COUNTIF(Transactions[Company],Transactions[[#This Row],[Company]])</f>
        <v>305</v>
      </c>
      <c r="H605">
        <f>Transactions[[#This Row],[Dealer Bonus]]*Transactions[[#This Row],[MSRP]]</f>
        <v>1320.8300000000002</v>
      </c>
    </row>
    <row r="606" spans="1:8">
      <c r="A606" s="7">
        <v>41557</v>
      </c>
      <c r="B606" s="8" t="s">
        <v>32</v>
      </c>
      <c r="C606" s="9">
        <v>7606</v>
      </c>
      <c r="D606" s="8" t="s">
        <v>38</v>
      </c>
      <c r="E606" s="8">
        <f>YEAR('Raw Data'!$A606)</f>
        <v>2013</v>
      </c>
      <c r="F606" s="10">
        <v>0.13</v>
      </c>
      <c r="G606">
        <f>COUNTIF(Transactions[Company],Transactions[[#This Row],[Company]])</f>
        <v>295</v>
      </c>
      <c r="H606">
        <f>Transactions[[#This Row],[Dealer Bonus]]*Transactions[[#This Row],[MSRP]]</f>
        <v>988.78000000000009</v>
      </c>
    </row>
    <row r="607" spans="1:8">
      <c r="A607" s="7">
        <v>41433</v>
      </c>
      <c r="B607" s="8" t="s">
        <v>32</v>
      </c>
      <c r="C607" s="9">
        <v>5309</v>
      </c>
      <c r="D607" s="8" t="s">
        <v>37</v>
      </c>
      <c r="E607" s="8">
        <f>YEAR('Raw Data'!$A607)</f>
        <v>2013</v>
      </c>
      <c r="F607" s="10">
        <v>0.08</v>
      </c>
      <c r="G607">
        <f>COUNTIF(Transactions[Company],Transactions[[#This Row],[Company]])</f>
        <v>295</v>
      </c>
      <c r="H607">
        <f>Transactions[[#This Row],[Dealer Bonus]]*Transactions[[#This Row],[MSRP]]</f>
        <v>424.72</v>
      </c>
    </row>
    <row r="608" spans="1:8">
      <c r="A608" s="7">
        <v>41283</v>
      </c>
      <c r="B608" s="8" t="s">
        <v>33</v>
      </c>
      <c r="C608" s="9">
        <v>24147</v>
      </c>
      <c r="D608" s="8" t="s">
        <v>38</v>
      </c>
      <c r="E608" s="8">
        <f>YEAR('Raw Data'!$A608)</f>
        <v>2013</v>
      </c>
      <c r="F608" s="10">
        <v>0.06</v>
      </c>
      <c r="G608">
        <f>COUNTIF(Transactions[Company],Transactions[[#This Row],[Company]])</f>
        <v>305</v>
      </c>
      <c r="H608">
        <f>Transactions[[#This Row],[Dealer Bonus]]*Transactions[[#This Row],[MSRP]]</f>
        <v>1448.82</v>
      </c>
    </row>
    <row r="609" spans="1:8">
      <c r="A609" s="7">
        <v>41633</v>
      </c>
      <c r="B609" s="8" t="s">
        <v>33</v>
      </c>
      <c r="C609" s="9">
        <v>9928</v>
      </c>
      <c r="D609" s="8" t="s">
        <v>35</v>
      </c>
      <c r="E609" s="8">
        <f>YEAR('Raw Data'!$A609)</f>
        <v>2013</v>
      </c>
      <c r="F609" s="10">
        <v>0.03</v>
      </c>
      <c r="G609">
        <f>COUNTIF(Transactions[Company],Transactions[[#This Row],[Company]])</f>
        <v>305</v>
      </c>
      <c r="H609">
        <f>Transactions[[#This Row],[Dealer Bonus]]*Transactions[[#This Row],[MSRP]]</f>
        <v>297.83999999999997</v>
      </c>
    </row>
    <row r="610" spans="1:8">
      <c r="A610" s="7">
        <v>41462</v>
      </c>
      <c r="B610" s="8" t="s">
        <v>32</v>
      </c>
      <c r="C610" s="9">
        <v>39946</v>
      </c>
      <c r="D610" s="8" t="s">
        <v>37</v>
      </c>
      <c r="E610" s="8">
        <f>YEAR('Raw Data'!$A610)</f>
        <v>2013</v>
      </c>
      <c r="F610" s="10">
        <v>0.13</v>
      </c>
      <c r="G610">
        <f>COUNTIF(Transactions[Company],Transactions[[#This Row],[Company]])</f>
        <v>295</v>
      </c>
      <c r="H610">
        <f>Transactions[[#This Row],[Dealer Bonus]]*Transactions[[#This Row],[MSRP]]</f>
        <v>5192.9800000000005</v>
      </c>
    </row>
    <row r="611" spans="1:8">
      <c r="A611" s="7">
        <v>41536</v>
      </c>
      <c r="B611" s="8" t="s">
        <v>31</v>
      </c>
      <c r="C611" s="9">
        <v>26544</v>
      </c>
      <c r="D611" s="8" t="s">
        <v>36</v>
      </c>
      <c r="E611" s="8">
        <f>YEAR('Raw Data'!$A611)</f>
        <v>2013</v>
      </c>
      <c r="F611" s="10">
        <v>0.11</v>
      </c>
      <c r="G611">
        <f>COUNTIF(Transactions[Company],Transactions[[#This Row],[Company]])</f>
        <v>272</v>
      </c>
      <c r="H611">
        <f>Transactions[[#This Row],[Dealer Bonus]]*Transactions[[#This Row],[MSRP]]</f>
        <v>2919.84</v>
      </c>
    </row>
    <row r="612" spans="1:8">
      <c r="A612" s="7">
        <v>41440</v>
      </c>
      <c r="B612" s="8" t="s">
        <v>33</v>
      </c>
      <c r="C612" s="9">
        <v>21088</v>
      </c>
      <c r="D612" s="8" t="s">
        <v>36</v>
      </c>
      <c r="E612" s="8">
        <f>YEAR('Raw Data'!$A612)</f>
        <v>2013</v>
      </c>
      <c r="F612" s="10">
        <v>0.11</v>
      </c>
      <c r="G612">
        <f>COUNTIF(Transactions[Company],Transactions[[#This Row],[Company]])</f>
        <v>305</v>
      </c>
      <c r="H612">
        <f>Transactions[[#This Row],[Dealer Bonus]]*Transactions[[#This Row],[MSRP]]</f>
        <v>2319.6799999999998</v>
      </c>
    </row>
    <row r="613" spans="1:8">
      <c r="A613" s="7">
        <v>41560</v>
      </c>
      <c r="B613" s="8" t="s">
        <v>32</v>
      </c>
      <c r="C613" s="9">
        <v>16162</v>
      </c>
      <c r="D613" s="8" t="s">
        <v>38</v>
      </c>
      <c r="E613" s="8">
        <f>YEAR('Raw Data'!$A613)</f>
        <v>2013</v>
      </c>
      <c r="F613" s="10">
        <v>0.1</v>
      </c>
      <c r="G613">
        <f>COUNTIF(Transactions[Company],Transactions[[#This Row],[Company]])</f>
        <v>295</v>
      </c>
      <c r="H613">
        <f>Transactions[[#This Row],[Dealer Bonus]]*Transactions[[#This Row],[MSRP]]</f>
        <v>1616.2</v>
      </c>
    </row>
    <row r="614" spans="1:8">
      <c r="A614" s="7">
        <v>41330</v>
      </c>
      <c r="B614" s="8" t="s">
        <v>32</v>
      </c>
      <c r="C614" s="9">
        <v>31099</v>
      </c>
      <c r="D614" s="8" t="s">
        <v>38</v>
      </c>
      <c r="E614" s="8">
        <f>YEAR('Raw Data'!$A614)</f>
        <v>2013</v>
      </c>
      <c r="F614" s="10">
        <v>0.15</v>
      </c>
      <c r="G614">
        <f>COUNTIF(Transactions[Company],Transactions[[#This Row],[Company]])</f>
        <v>295</v>
      </c>
      <c r="H614">
        <f>Transactions[[#This Row],[Dealer Bonus]]*Transactions[[#This Row],[MSRP]]</f>
        <v>4664.8499999999995</v>
      </c>
    </row>
    <row r="615" spans="1:8">
      <c r="A615" s="7">
        <v>41586</v>
      </c>
      <c r="B615" s="8" t="s">
        <v>33</v>
      </c>
      <c r="C615" s="9">
        <v>35235</v>
      </c>
      <c r="D615" s="8" t="s">
        <v>35</v>
      </c>
      <c r="E615" s="8">
        <f>YEAR('Raw Data'!$A615)</f>
        <v>2013</v>
      </c>
      <c r="F615" s="10">
        <v>0.04</v>
      </c>
      <c r="G615">
        <f>COUNTIF(Transactions[Company],Transactions[[#This Row],[Company]])</f>
        <v>305</v>
      </c>
      <c r="H615">
        <f>Transactions[[#This Row],[Dealer Bonus]]*Transactions[[#This Row],[MSRP]]</f>
        <v>1409.4</v>
      </c>
    </row>
    <row r="616" spans="1:8">
      <c r="A616" s="7">
        <v>41282</v>
      </c>
      <c r="B616" s="8" t="s">
        <v>32</v>
      </c>
      <c r="C616" s="9">
        <v>15571</v>
      </c>
      <c r="D616" s="8" t="s">
        <v>35</v>
      </c>
      <c r="E616" s="8">
        <f>YEAR('Raw Data'!$A616)</f>
        <v>2013</v>
      </c>
      <c r="F616" s="10">
        <v>0.09</v>
      </c>
      <c r="G616">
        <f>COUNTIF(Transactions[Company],Transactions[[#This Row],[Company]])</f>
        <v>295</v>
      </c>
      <c r="H616">
        <f>Transactions[[#This Row],[Dealer Bonus]]*Transactions[[#This Row],[MSRP]]</f>
        <v>1401.3899999999999</v>
      </c>
    </row>
    <row r="617" spans="1:8">
      <c r="A617" s="7">
        <v>41637</v>
      </c>
      <c r="B617" s="8" t="s">
        <v>34</v>
      </c>
      <c r="C617" s="9">
        <v>11968</v>
      </c>
      <c r="D617" s="8" t="s">
        <v>37</v>
      </c>
      <c r="E617" s="8">
        <f>YEAR('Raw Data'!$A617)</f>
        <v>2013</v>
      </c>
      <c r="F617" s="10">
        <v>7.0000000000000007E-2</v>
      </c>
      <c r="G617">
        <f>COUNTIF(Transactions[Company],Transactions[[#This Row],[Company]])</f>
        <v>279</v>
      </c>
      <c r="H617">
        <f>Transactions[[#This Row],[Dealer Bonus]]*Transactions[[#This Row],[MSRP]]</f>
        <v>837.7600000000001</v>
      </c>
    </row>
    <row r="618" spans="1:8">
      <c r="A618" s="7">
        <v>41480</v>
      </c>
      <c r="B618" s="8" t="s">
        <v>31</v>
      </c>
      <c r="C618" s="9">
        <v>7693</v>
      </c>
      <c r="D618" s="8" t="s">
        <v>36</v>
      </c>
      <c r="E618" s="8">
        <f>YEAR('Raw Data'!$A618)</f>
        <v>2013</v>
      </c>
      <c r="F618" s="10">
        <v>0.04</v>
      </c>
      <c r="G618">
        <f>COUNTIF(Transactions[Company],Transactions[[#This Row],[Company]])</f>
        <v>272</v>
      </c>
      <c r="H618">
        <f>Transactions[[#This Row],[Dealer Bonus]]*Transactions[[#This Row],[MSRP]]</f>
        <v>307.72000000000003</v>
      </c>
    </row>
    <row r="619" spans="1:8">
      <c r="A619" s="7">
        <v>41356</v>
      </c>
      <c r="B619" s="8" t="s">
        <v>31</v>
      </c>
      <c r="C619" s="9">
        <v>10009</v>
      </c>
      <c r="D619" s="8" t="s">
        <v>35</v>
      </c>
      <c r="E619" s="8">
        <f>YEAR('Raw Data'!$A619)</f>
        <v>2013</v>
      </c>
      <c r="F619" s="10">
        <v>0.04</v>
      </c>
      <c r="G619">
        <f>COUNTIF(Transactions[Company],Transactions[[#This Row],[Company]])</f>
        <v>272</v>
      </c>
      <c r="H619">
        <f>Transactions[[#This Row],[Dealer Bonus]]*Transactions[[#This Row],[MSRP]]</f>
        <v>400.36</v>
      </c>
    </row>
    <row r="620" spans="1:8">
      <c r="A620" s="7">
        <v>41392</v>
      </c>
      <c r="B620" s="8" t="s">
        <v>31</v>
      </c>
      <c r="C620" s="9">
        <v>9291</v>
      </c>
      <c r="D620" s="8" t="s">
        <v>38</v>
      </c>
      <c r="E620" s="8">
        <f>YEAR('Raw Data'!$A620)</f>
        <v>2013</v>
      </c>
      <c r="F620" s="10">
        <v>0.1</v>
      </c>
      <c r="G620">
        <f>COUNTIF(Transactions[Company],Transactions[[#This Row],[Company]])</f>
        <v>272</v>
      </c>
      <c r="H620">
        <f>Transactions[[#This Row],[Dealer Bonus]]*Transactions[[#This Row],[MSRP]]</f>
        <v>929.1</v>
      </c>
    </row>
    <row r="621" spans="1:8">
      <c r="A621" s="7">
        <v>41443</v>
      </c>
      <c r="B621" s="8" t="s">
        <v>34</v>
      </c>
      <c r="C621" s="9">
        <v>38383</v>
      </c>
      <c r="D621" s="8" t="s">
        <v>37</v>
      </c>
      <c r="E621" s="8">
        <f>YEAR('Raw Data'!$A621)</f>
        <v>2013</v>
      </c>
      <c r="F621" s="10">
        <v>0.08</v>
      </c>
      <c r="G621">
        <f>COUNTIF(Transactions[Company],Transactions[[#This Row],[Company]])</f>
        <v>279</v>
      </c>
      <c r="H621">
        <f>Transactions[[#This Row],[Dealer Bonus]]*Transactions[[#This Row],[MSRP]]</f>
        <v>3070.64</v>
      </c>
    </row>
    <row r="622" spans="1:8">
      <c r="A622" s="7">
        <v>41355</v>
      </c>
      <c r="B622" s="8" t="s">
        <v>34</v>
      </c>
      <c r="C622" s="9">
        <v>34504</v>
      </c>
      <c r="D622" s="8" t="s">
        <v>37</v>
      </c>
      <c r="E622" s="8">
        <f>YEAR('Raw Data'!$A622)</f>
        <v>2013</v>
      </c>
      <c r="F622" s="10">
        <v>0.04</v>
      </c>
      <c r="G622">
        <f>COUNTIF(Transactions[Company],Transactions[[#This Row],[Company]])</f>
        <v>279</v>
      </c>
      <c r="H622">
        <f>Transactions[[#This Row],[Dealer Bonus]]*Transactions[[#This Row],[MSRP]]</f>
        <v>1380.16</v>
      </c>
    </row>
    <row r="623" spans="1:8">
      <c r="A623" s="7">
        <v>41427</v>
      </c>
      <c r="B623" s="8" t="s">
        <v>34</v>
      </c>
      <c r="C623" s="9">
        <v>25818</v>
      </c>
      <c r="D623" s="8" t="s">
        <v>35</v>
      </c>
      <c r="E623" s="8">
        <f>YEAR('Raw Data'!$A623)</f>
        <v>2013</v>
      </c>
      <c r="F623" s="10">
        <v>0.05</v>
      </c>
      <c r="G623">
        <f>COUNTIF(Transactions[Company],Transactions[[#This Row],[Company]])</f>
        <v>279</v>
      </c>
      <c r="H623">
        <f>Transactions[[#This Row],[Dealer Bonus]]*Transactions[[#This Row],[MSRP]]</f>
        <v>1290.9000000000001</v>
      </c>
    </row>
    <row r="624" spans="1:8">
      <c r="A624" s="7">
        <v>41542</v>
      </c>
      <c r="B624" s="8" t="s">
        <v>33</v>
      </c>
      <c r="C624" s="9">
        <v>25497</v>
      </c>
      <c r="D624" s="8" t="s">
        <v>35</v>
      </c>
      <c r="E624" s="8">
        <f>YEAR('Raw Data'!$A624)</f>
        <v>2013</v>
      </c>
      <c r="F624" s="10">
        <v>7.0000000000000007E-2</v>
      </c>
      <c r="G624">
        <f>COUNTIF(Transactions[Company],Transactions[[#This Row],[Company]])</f>
        <v>305</v>
      </c>
      <c r="H624">
        <f>Transactions[[#This Row],[Dealer Bonus]]*Transactions[[#This Row],[MSRP]]</f>
        <v>1784.7900000000002</v>
      </c>
    </row>
    <row r="625" spans="1:8">
      <c r="A625" s="7">
        <v>41279</v>
      </c>
      <c r="B625" s="8" t="s">
        <v>33</v>
      </c>
      <c r="C625" s="9">
        <v>13459</v>
      </c>
      <c r="D625" s="8" t="s">
        <v>38</v>
      </c>
      <c r="E625" s="8">
        <f>YEAR('Raw Data'!$A625)</f>
        <v>2013</v>
      </c>
      <c r="F625" s="10">
        <v>0.09</v>
      </c>
      <c r="G625">
        <f>COUNTIF(Transactions[Company],Transactions[[#This Row],[Company]])</f>
        <v>305</v>
      </c>
      <c r="H625">
        <f>Transactions[[#This Row],[Dealer Bonus]]*Transactions[[#This Row],[MSRP]]</f>
        <v>1211.31</v>
      </c>
    </row>
    <row r="626" spans="1:8">
      <c r="A626" s="7">
        <v>41300</v>
      </c>
      <c r="B626" s="8" t="s">
        <v>33</v>
      </c>
      <c r="C626" s="9">
        <v>32124</v>
      </c>
      <c r="D626" s="8" t="s">
        <v>35</v>
      </c>
      <c r="E626" s="8">
        <f>YEAR('Raw Data'!$A626)</f>
        <v>2013</v>
      </c>
      <c r="F626" s="10">
        <v>0.05</v>
      </c>
      <c r="G626">
        <f>COUNTIF(Transactions[Company],Transactions[[#This Row],[Company]])</f>
        <v>305</v>
      </c>
      <c r="H626">
        <f>Transactions[[#This Row],[Dealer Bonus]]*Transactions[[#This Row],[MSRP]]</f>
        <v>1606.2</v>
      </c>
    </row>
    <row r="627" spans="1:8">
      <c r="A627" s="7">
        <v>41291</v>
      </c>
      <c r="B627" s="8" t="s">
        <v>33</v>
      </c>
      <c r="C627" s="9">
        <v>31990</v>
      </c>
      <c r="D627" s="8" t="s">
        <v>37</v>
      </c>
      <c r="E627" s="8">
        <f>YEAR('Raw Data'!$A627)</f>
        <v>2013</v>
      </c>
      <c r="F627" s="10">
        <v>0.12</v>
      </c>
      <c r="G627">
        <f>COUNTIF(Transactions[Company],Transactions[[#This Row],[Company]])</f>
        <v>305</v>
      </c>
      <c r="H627">
        <f>Transactions[[#This Row],[Dealer Bonus]]*Transactions[[#This Row],[MSRP]]</f>
        <v>3838.7999999999997</v>
      </c>
    </row>
    <row r="628" spans="1:8">
      <c r="A628" s="7">
        <v>41425</v>
      </c>
      <c r="B628" s="8" t="s">
        <v>33</v>
      </c>
      <c r="C628" s="9">
        <v>17411</v>
      </c>
      <c r="D628" s="8" t="s">
        <v>37</v>
      </c>
      <c r="E628" s="8">
        <f>YEAR('Raw Data'!$A628)</f>
        <v>2013</v>
      </c>
      <c r="F628" s="10">
        <v>0.06</v>
      </c>
      <c r="G628">
        <f>COUNTIF(Transactions[Company],Transactions[[#This Row],[Company]])</f>
        <v>305</v>
      </c>
      <c r="H628">
        <f>Transactions[[#This Row],[Dealer Bonus]]*Transactions[[#This Row],[MSRP]]</f>
        <v>1044.6599999999999</v>
      </c>
    </row>
    <row r="629" spans="1:8">
      <c r="A629" s="7">
        <v>41503</v>
      </c>
      <c r="B629" s="8" t="s">
        <v>31</v>
      </c>
      <c r="C629" s="9">
        <v>28300</v>
      </c>
      <c r="D629" s="8" t="s">
        <v>38</v>
      </c>
      <c r="E629" s="8">
        <f>YEAR('Raw Data'!$A629)</f>
        <v>2013</v>
      </c>
      <c r="F629" s="10">
        <v>0.14000000000000001</v>
      </c>
      <c r="G629">
        <f>COUNTIF(Transactions[Company],Transactions[[#This Row],[Company]])</f>
        <v>272</v>
      </c>
      <c r="H629">
        <f>Transactions[[#This Row],[Dealer Bonus]]*Transactions[[#This Row],[MSRP]]</f>
        <v>3962.0000000000005</v>
      </c>
    </row>
    <row r="630" spans="1:8">
      <c r="A630" s="7">
        <v>41564</v>
      </c>
      <c r="B630" s="8" t="s">
        <v>33</v>
      </c>
      <c r="C630" s="9">
        <v>34714</v>
      </c>
      <c r="D630" s="8" t="s">
        <v>37</v>
      </c>
      <c r="E630" s="8">
        <f>YEAR('Raw Data'!$A630)</f>
        <v>2013</v>
      </c>
      <c r="F630" s="10">
        <v>0.06</v>
      </c>
      <c r="G630">
        <f>COUNTIF(Transactions[Company],Transactions[[#This Row],[Company]])</f>
        <v>305</v>
      </c>
      <c r="H630">
        <f>Transactions[[#This Row],[Dealer Bonus]]*Transactions[[#This Row],[MSRP]]</f>
        <v>2082.84</v>
      </c>
    </row>
    <row r="631" spans="1:8">
      <c r="A631" s="7">
        <v>41571</v>
      </c>
      <c r="B631" s="8" t="s">
        <v>32</v>
      </c>
      <c r="C631" s="9">
        <v>21972</v>
      </c>
      <c r="D631" s="8" t="s">
        <v>36</v>
      </c>
      <c r="E631" s="8">
        <f>YEAR('Raw Data'!$A631)</f>
        <v>2013</v>
      </c>
      <c r="F631" s="10">
        <v>0.03</v>
      </c>
      <c r="G631">
        <f>COUNTIF(Transactions[Company],Transactions[[#This Row],[Company]])</f>
        <v>295</v>
      </c>
      <c r="H631">
        <f>Transactions[[#This Row],[Dealer Bonus]]*Transactions[[#This Row],[MSRP]]</f>
        <v>659.16</v>
      </c>
    </row>
    <row r="632" spans="1:8">
      <c r="A632" s="7">
        <v>41459</v>
      </c>
      <c r="B632" s="8" t="s">
        <v>32</v>
      </c>
      <c r="C632" s="9">
        <v>21925</v>
      </c>
      <c r="D632" s="8" t="s">
        <v>35</v>
      </c>
      <c r="E632" s="8">
        <f>YEAR('Raw Data'!$A632)</f>
        <v>2013</v>
      </c>
      <c r="F632" s="10">
        <v>0.12</v>
      </c>
      <c r="G632">
        <f>COUNTIF(Transactions[Company],Transactions[[#This Row],[Company]])</f>
        <v>295</v>
      </c>
      <c r="H632">
        <f>Transactions[[#This Row],[Dealer Bonus]]*Transactions[[#This Row],[MSRP]]</f>
        <v>2631</v>
      </c>
    </row>
    <row r="633" spans="1:8">
      <c r="A633" s="7">
        <v>41630</v>
      </c>
      <c r="B633" s="8" t="s">
        <v>34</v>
      </c>
      <c r="C633" s="9">
        <v>20479</v>
      </c>
      <c r="D633" s="8" t="s">
        <v>37</v>
      </c>
      <c r="E633" s="8">
        <f>YEAR('Raw Data'!$A633)</f>
        <v>2013</v>
      </c>
      <c r="F633" s="10">
        <v>0.15</v>
      </c>
      <c r="G633">
        <f>COUNTIF(Transactions[Company],Transactions[[#This Row],[Company]])</f>
        <v>279</v>
      </c>
      <c r="H633">
        <f>Transactions[[#This Row],[Dealer Bonus]]*Transactions[[#This Row],[MSRP]]</f>
        <v>3071.85</v>
      </c>
    </row>
    <row r="634" spans="1:8">
      <c r="A634" s="7">
        <v>41372</v>
      </c>
      <c r="B634" s="8" t="s">
        <v>32</v>
      </c>
      <c r="C634" s="9">
        <v>7735</v>
      </c>
      <c r="D634" s="8" t="s">
        <v>38</v>
      </c>
      <c r="E634" s="8">
        <f>YEAR('Raw Data'!$A634)</f>
        <v>2013</v>
      </c>
      <c r="F634" s="10">
        <v>0.05</v>
      </c>
      <c r="G634">
        <f>COUNTIF(Transactions[Company],Transactions[[#This Row],[Company]])</f>
        <v>295</v>
      </c>
      <c r="H634">
        <f>Transactions[[#This Row],[Dealer Bonus]]*Transactions[[#This Row],[MSRP]]</f>
        <v>386.75</v>
      </c>
    </row>
    <row r="635" spans="1:8">
      <c r="A635" s="7">
        <v>41513</v>
      </c>
      <c r="B635" s="8" t="s">
        <v>34</v>
      </c>
      <c r="C635" s="9">
        <v>9795</v>
      </c>
      <c r="D635" s="8" t="s">
        <v>38</v>
      </c>
      <c r="E635" s="8">
        <f>YEAR('Raw Data'!$A635)</f>
        <v>2013</v>
      </c>
      <c r="F635" s="10">
        <v>0.13</v>
      </c>
      <c r="G635">
        <f>COUNTIF(Transactions[Company],Transactions[[#This Row],[Company]])</f>
        <v>279</v>
      </c>
      <c r="H635">
        <f>Transactions[[#This Row],[Dealer Bonus]]*Transactions[[#This Row],[MSRP]]</f>
        <v>1273.3500000000001</v>
      </c>
    </row>
    <row r="636" spans="1:8">
      <c r="A636" s="7">
        <v>41639</v>
      </c>
      <c r="B636" s="8" t="s">
        <v>33</v>
      </c>
      <c r="C636" s="9">
        <v>8616</v>
      </c>
      <c r="D636" s="8" t="s">
        <v>38</v>
      </c>
      <c r="E636" s="8">
        <f>YEAR('Raw Data'!$A636)</f>
        <v>2013</v>
      </c>
      <c r="F636" s="10">
        <v>0.05</v>
      </c>
      <c r="G636">
        <f>COUNTIF(Transactions[Company],Transactions[[#This Row],[Company]])</f>
        <v>305</v>
      </c>
      <c r="H636">
        <f>Transactions[[#This Row],[Dealer Bonus]]*Transactions[[#This Row],[MSRP]]</f>
        <v>430.8</v>
      </c>
    </row>
    <row r="637" spans="1:8">
      <c r="A637" s="7">
        <v>41315</v>
      </c>
      <c r="B637" s="8" t="s">
        <v>31</v>
      </c>
      <c r="C637" s="9">
        <v>35154</v>
      </c>
      <c r="D637" s="8" t="s">
        <v>37</v>
      </c>
      <c r="E637" s="8">
        <f>YEAR('Raw Data'!$A637)</f>
        <v>2013</v>
      </c>
      <c r="F637" s="10">
        <v>0.11</v>
      </c>
      <c r="G637">
        <f>COUNTIF(Transactions[Company],Transactions[[#This Row],[Company]])</f>
        <v>272</v>
      </c>
      <c r="H637">
        <f>Transactions[[#This Row],[Dealer Bonus]]*Transactions[[#This Row],[MSRP]]</f>
        <v>3866.94</v>
      </c>
    </row>
    <row r="638" spans="1:8">
      <c r="A638" s="7">
        <v>41304</v>
      </c>
      <c r="B638" s="8" t="s">
        <v>34</v>
      </c>
      <c r="C638" s="9">
        <v>16299</v>
      </c>
      <c r="D638" s="8" t="s">
        <v>35</v>
      </c>
      <c r="E638" s="8">
        <f>YEAR('Raw Data'!$A638)</f>
        <v>2013</v>
      </c>
      <c r="F638" s="10">
        <v>0.11</v>
      </c>
      <c r="G638">
        <f>COUNTIF(Transactions[Company],Transactions[[#This Row],[Company]])</f>
        <v>279</v>
      </c>
      <c r="H638">
        <f>Transactions[[#This Row],[Dealer Bonus]]*Transactions[[#This Row],[MSRP]]</f>
        <v>1792.89</v>
      </c>
    </row>
    <row r="639" spans="1:8">
      <c r="A639" s="7">
        <v>41327</v>
      </c>
      <c r="B639" s="8" t="s">
        <v>31</v>
      </c>
      <c r="C639" s="9">
        <v>27451</v>
      </c>
      <c r="D639" s="8" t="s">
        <v>38</v>
      </c>
      <c r="E639" s="8">
        <f>YEAR('Raw Data'!$A639)</f>
        <v>2013</v>
      </c>
      <c r="F639" s="10">
        <v>0.09</v>
      </c>
      <c r="G639">
        <f>COUNTIF(Transactions[Company],Transactions[[#This Row],[Company]])</f>
        <v>272</v>
      </c>
      <c r="H639">
        <f>Transactions[[#This Row],[Dealer Bonus]]*Transactions[[#This Row],[MSRP]]</f>
        <v>2470.5899999999997</v>
      </c>
    </row>
    <row r="640" spans="1:8">
      <c r="A640" s="7">
        <v>41474</v>
      </c>
      <c r="B640" s="8" t="s">
        <v>32</v>
      </c>
      <c r="C640" s="9">
        <v>36386</v>
      </c>
      <c r="D640" s="8" t="s">
        <v>38</v>
      </c>
      <c r="E640" s="8">
        <f>YEAR('Raw Data'!$A640)</f>
        <v>2013</v>
      </c>
      <c r="F640" s="10">
        <v>0.03</v>
      </c>
      <c r="G640">
        <f>COUNTIF(Transactions[Company],Transactions[[#This Row],[Company]])</f>
        <v>295</v>
      </c>
      <c r="H640">
        <f>Transactions[[#This Row],[Dealer Bonus]]*Transactions[[#This Row],[MSRP]]</f>
        <v>1091.58</v>
      </c>
    </row>
    <row r="641" spans="1:8">
      <c r="A641" s="7">
        <v>41371</v>
      </c>
      <c r="B641" s="8" t="s">
        <v>32</v>
      </c>
      <c r="C641" s="9">
        <v>17996</v>
      </c>
      <c r="D641" s="8" t="s">
        <v>36</v>
      </c>
      <c r="E641" s="8">
        <f>YEAR('Raw Data'!$A641)</f>
        <v>2013</v>
      </c>
      <c r="F641" s="10">
        <v>7.0000000000000007E-2</v>
      </c>
      <c r="G641">
        <f>COUNTIF(Transactions[Company],Transactions[[#This Row],[Company]])</f>
        <v>295</v>
      </c>
      <c r="H641">
        <f>Transactions[[#This Row],[Dealer Bonus]]*Transactions[[#This Row],[MSRP]]</f>
        <v>1259.72</v>
      </c>
    </row>
    <row r="642" spans="1:8">
      <c r="A642" s="7">
        <v>41368</v>
      </c>
      <c r="B642" s="8" t="s">
        <v>31</v>
      </c>
      <c r="C642" s="9">
        <v>36703</v>
      </c>
      <c r="D642" s="8" t="s">
        <v>36</v>
      </c>
      <c r="E642" s="8">
        <f>YEAR('Raw Data'!$A642)</f>
        <v>2013</v>
      </c>
      <c r="F642" s="10">
        <v>7.0000000000000007E-2</v>
      </c>
      <c r="G642">
        <f>COUNTIF(Transactions[Company],Transactions[[#This Row],[Company]])</f>
        <v>272</v>
      </c>
      <c r="H642">
        <f>Transactions[[#This Row],[Dealer Bonus]]*Transactions[[#This Row],[MSRP]]</f>
        <v>2569.21</v>
      </c>
    </row>
    <row r="643" spans="1:8">
      <c r="A643" s="7">
        <v>41570</v>
      </c>
      <c r="B643" s="8" t="s">
        <v>33</v>
      </c>
      <c r="C643" s="9">
        <v>25282</v>
      </c>
      <c r="D643" s="8" t="s">
        <v>38</v>
      </c>
      <c r="E643" s="8">
        <f>YEAR('Raw Data'!$A643)</f>
        <v>2013</v>
      </c>
      <c r="F643" s="10">
        <v>7.0000000000000007E-2</v>
      </c>
      <c r="G643">
        <f>COUNTIF(Transactions[Company],Transactions[[#This Row],[Company]])</f>
        <v>305</v>
      </c>
      <c r="H643">
        <f>Transactions[[#This Row],[Dealer Bonus]]*Transactions[[#This Row],[MSRP]]</f>
        <v>1769.7400000000002</v>
      </c>
    </row>
    <row r="644" spans="1:8">
      <c r="A644" s="7">
        <v>41535</v>
      </c>
      <c r="B644" s="8" t="s">
        <v>34</v>
      </c>
      <c r="C644" s="9">
        <v>39411</v>
      </c>
      <c r="D644" s="8" t="s">
        <v>38</v>
      </c>
      <c r="E644" s="8">
        <f>YEAR('Raw Data'!$A644)</f>
        <v>2013</v>
      </c>
      <c r="F644" s="10">
        <v>0.06</v>
      </c>
      <c r="G644">
        <f>COUNTIF(Transactions[Company],Transactions[[#This Row],[Company]])</f>
        <v>279</v>
      </c>
      <c r="H644">
        <f>Transactions[[#This Row],[Dealer Bonus]]*Transactions[[#This Row],[MSRP]]</f>
        <v>2364.66</v>
      </c>
    </row>
    <row r="645" spans="1:8">
      <c r="A645" s="7">
        <v>41602</v>
      </c>
      <c r="B645" s="8" t="s">
        <v>33</v>
      </c>
      <c r="C645" s="9">
        <v>30243</v>
      </c>
      <c r="D645" s="8" t="s">
        <v>35</v>
      </c>
      <c r="E645" s="8">
        <f>YEAR('Raw Data'!$A645)</f>
        <v>2013</v>
      </c>
      <c r="F645" s="10">
        <v>0.05</v>
      </c>
      <c r="G645">
        <f>COUNTIF(Transactions[Company],Transactions[[#This Row],[Company]])</f>
        <v>305</v>
      </c>
      <c r="H645">
        <f>Transactions[[#This Row],[Dealer Bonus]]*Transactions[[#This Row],[MSRP]]</f>
        <v>1512.15</v>
      </c>
    </row>
    <row r="646" spans="1:8">
      <c r="A646" s="7">
        <v>41629</v>
      </c>
      <c r="B646" s="8" t="s">
        <v>34</v>
      </c>
      <c r="C646" s="9">
        <v>27024</v>
      </c>
      <c r="D646" s="8" t="s">
        <v>38</v>
      </c>
      <c r="E646" s="8">
        <f>YEAR('Raw Data'!$A646)</f>
        <v>2013</v>
      </c>
      <c r="F646" s="10">
        <v>0.12</v>
      </c>
      <c r="G646">
        <f>COUNTIF(Transactions[Company],Transactions[[#This Row],[Company]])</f>
        <v>279</v>
      </c>
      <c r="H646">
        <f>Transactions[[#This Row],[Dealer Bonus]]*Transactions[[#This Row],[MSRP]]</f>
        <v>3242.8799999999997</v>
      </c>
    </row>
    <row r="647" spans="1:8">
      <c r="A647" s="7">
        <v>41305</v>
      </c>
      <c r="B647" s="8" t="s">
        <v>31</v>
      </c>
      <c r="C647" s="9">
        <v>15878</v>
      </c>
      <c r="D647" s="8" t="s">
        <v>36</v>
      </c>
      <c r="E647" s="8">
        <f>YEAR('Raw Data'!$A647)</f>
        <v>2013</v>
      </c>
      <c r="F647" s="10">
        <v>0.04</v>
      </c>
      <c r="G647">
        <f>COUNTIF(Transactions[Company],Transactions[[#This Row],[Company]])</f>
        <v>272</v>
      </c>
      <c r="H647">
        <f>Transactions[[#This Row],[Dealer Bonus]]*Transactions[[#This Row],[MSRP]]</f>
        <v>635.12</v>
      </c>
    </row>
    <row r="648" spans="1:8">
      <c r="A648" s="7">
        <v>41483</v>
      </c>
      <c r="B648" s="8" t="s">
        <v>34</v>
      </c>
      <c r="C648" s="9">
        <v>6210</v>
      </c>
      <c r="D648" s="8" t="s">
        <v>37</v>
      </c>
      <c r="E648" s="8">
        <f>YEAR('Raw Data'!$A648)</f>
        <v>2013</v>
      </c>
      <c r="F648" s="10">
        <v>7.0000000000000007E-2</v>
      </c>
      <c r="G648">
        <f>COUNTIF(Transactions[Company],Transactions[[#This Row],[Company]])</f>
        <v>279</v>
      </c>
      <c r="H648">
        <f>Transactions[[#This Row],[Dealer Bonus]]*Transactions[[#This Row],[MSRP]]</f>
        <v>434.70000000000005</v>
      </c>
    </row>
    <row r="649" spans="1:8">
      <c r="A649" s="7">
        <v>41549</v>
      </c>
      <c r="B649" s="8" t="s">
        <v>34</v>
      </c>
      <c r="C649" s="9">
        <v>32130</v>
      </c>
      <c r="D649" s="8" t="s">
        <v>36</v>
      </c>
      <c r="E649" s="8">
        <f>YEAR('Raw Data'!$A649)</f>
        <v>2013</v>
      </c>
      <c r="F649" s="10">
        <v>0.1</v>
      </c>
      <c r="G649">
        <f>COUNTIF(Transactions[Company],Transactions[[#This Row],[Company]])</f>
        <v>279</v>
      </c>
      <c r="H649">
        <f>Transactions[[#This Row],[Dealer Bonus]]*Transactions[[#This Row],[MSRP]]</f>
        <v>3213</v>
      </c>
    </row>
    <row r="650" spans="1:8">
      <c r="A650" s="7">
        <v>41443</v>
      </c>
      <c r="B650" s="8" t="s">
        <v>33</v>
      </c>
      <c r="C650" s="9">
        <v>8491</v>
      </c>
      <c r="D650" s="8" t="s">
        <v>38</v>
      </c>
      <c r="E650" s="8">
        <f>YEAR('Raw Data'!$A650)</f>
        <v>2013</v>
      </c>
      <c r="F650" s="10">
        <v>0.11</v>
      </c>
      <c r="G650">
        <f>COUNTIF(Transactions[Company],Transactions[[#This Row],[Company]])</f>
        <v>305</v>
      </c>
      <c r="H650">
        <f>Transactions[[#This Row],[Dealer Bonus]]*Transactions[[#This Row],[MSRP]]</f>
        <v>934.01</v>
      </c>
    </row>
    <row r="651" spans="1:8">
      <c r="A651" s="7">
        <v>41360</v>
      </c>
      <c r="B651" s="8" t="s">
        <v>32</v>
      </c>
      <c r="C651" s="9">
        <v>14840</v>
      </c>
      <c r="D651" s="8" t="s">
        <v>38</v>
      </c>
      <c r="E651" s="8">
        <f>YEAR('Raw Data'!$A651)</f>
        <v>2013</v>
      </c>
      <c r="F651" s="10">
        <v>0.12</v>
      </c>
      <c r="G651">
        <f>COUNTIF(Transactions[Company],Transactions[[#This Row],[Company]])</f>
        <v>295</v>
      </c>
      <c r="H651">
        <f>Transactions[[#This Row],[Dealer Bonus]]*Transactions[[#This Row],[MSRP]]</f>
        <v>1780.8</v>
      </c>
    </row>
    <row r="652" spans="1:8">
      <c r="A652" s="7">
        <v>41341</v>
      </c>
      <c r="B652" s="8" t="s">
        <v>34</v>
      </c>
      <c r="C652" s="9">
        <v>11435</v>
      </c>
      <c r="D652" s="8" t="s">
        <v>36</v>
      </c>
      <c r="E652" s="8">
        <f>YEAR('Raw Data'!$A652)</f>
        <v>2013</v>
      </c>
      <c r="F652" s="10">
        <v>0.12</v>
      </c>
      <c r="G652">
        <f>COUNTIF(Transactions[Company],Transactions[[#This Row],[Company]])</f>
        <v>279</v>
      </c>
      <c r="H652">
        <f>Transactions[[#This Row],[Dealer Bonus]]*Transactions[[#This Row],[MSRP]]</f>
        <v>1372.2</v>
      </c>
    </row>
    <row r="653" spans="1:8">
      <c r="A653" s="7">
        <v>41423</v>
      </c>
      <c r="B653" s="8" t="s">
        <v>33</v>
      </c>
      <c r="C653" s="9">
        <v>24032</v>
      </c>
      <c r="D653" s="8" t="s">
        <v>36</v>
      </c>
      <c r="E653" s="8">
        <f>YEAR('Raw Data'!$A653)</f>
        <v>2013</v>
      </c>
      <c r="F653" s="10">
        <v>0.14000000000000001</v>
      </c>
      <c r="G653">
        <f>COUNTIF(Transactions[Company],Transactions[[#This Row],[Company]])</f>
        <v>305</v>
      </c>
      <c r="H653">
        <f>Transactions[[#This Row],[Dealer Bonus]]*Transactions[[#This Row],[MSRP]]</f>
        <v>3364.4800000000005</v>
      </c>
    </row>
    <row r="654" spans="1:8">
      <c r="A654" s="7">
        <v>41462</v>
      </c>
      <c r="B654" s="8" t="s">
        <v>31</v>
      </c>
      <c r="C654" s="9">
        <v>10138</v>
      </c>
      <c r="D654" s="8" t="s">
        <v>37</v>
      </c>
      <c r="E654" s="8">
        <f>YEAR('Raw Data'!$A654)</f>
        <v>2013</v>
      </c>
      <c r="F654" s="10">
        <v>0.1</v>
      </c>
      <c r="G654">
        <f>COUNTIF(Transactions[Company],Transactions[[#This Row],[Company]])</f>
        <v>272</v>
      </c>
      <c r="H654">
        <f>Transactions[[#This Row],[Dealer Bonus]]*Transactions[[#This Row],[MSRP]]</f>
        <v>1013.8000000000001</v>
      </c>
    </row>
    <row r="655" spans="1:8">
      <c r="A655" s="7">
        <v>41615</v>
      </c>
      <c r="B655" s="8" t="s">
        <v>34</v>
      </c>
      <c r="C655" s="9">
        <v>20209</v>
      </c>
      <c r="D655" s="8" t="s">
        <v>35</v>
      </c>
      <c r="E655" s="8">
        <f>YEAR('Raw Data'!$A655)</f>
        <v>2013</v>
      </c>
      <c r="F655" s="10">
        <v>0.11</v>
      </c>
      <c r="G655">
        <f>COUNTIF(Transactions[Company],Transactions[[#This Row],[Company]])</f>
        <v>279</v>
      </c>
      <c r="H655">
        <f>Transactions[[#This Row],[Dealer Bonus]]*Transactions[[#This Row],[MSRP]]</f>
        <v>2222.9900000000002</v>
      </c>
    </row>
    <row r="656" spans="1:8">
      <c r="A656" s="7">
        <v>41350</v>
      </c>
      <c r="B656" s="8" t="s">
        <v>33</v>
      </c>
      <c r="C656" s="9">
        <v>11738</v>
      </c>
      <c r="D656" s="8" t="s">
        <v>35</v>
      </c>
      <c r="E656" s="8">
        <f>YEAR('Raw Data'!$A656)</f>
        <v>2013</v>
      </c>
      <c r="F656" s="10">
        <v>0.09</v>
      </c>
      <c r="G656">
        <f>COUNTIF(Transactions[Company],Transactions[[#This Row],[Company]])</f>
        <v>305</v>
      </c>
      <c r="H656">
        <f>Transactions[[#This Row],[Dealer Bonus]]*Transactions[[#This Row],[MSRP]]</f>
        <v>1056.42</v>
      </c>
    </row>
    <row r="657" spans="1:8">
      <c r="A657" s="7">
        <v>41541</v>
      </c>
      <c r="B657" s="8" t="s">
        <v>32</v>
      </c>
      <c r="C657" s="9">
        <v>29218</v>
      </c>
      <c r="D657" s="8" t="s">
        <v>35</v>
      </c>
      <c r="E657" s="8">
        <f>YEAR('Raw Data'!$A657)</f>
        <v>2013</v>
      </c>
      <c r="F657" s="10">
        <v>0.14000000000000001</v>
      </c>
      <c r="G657">
        <f>COUNTIF(Transactions[Company],Transactions[[#This Row],[Company]])</f>
        <v>295</v>
      </c>
      <c r="H657">
        <f>Transactions[[#This Row],[Dealer Bonus]]*Transactions[[#This Row],[MSRP]]</f>
        <v>4090.5200000000004</v>
      </c>
    </row>
    <row r="658" spans="1:8">
      <c r="A658" s="7">
        <v>41299</v>
      </c>
      <c r="B658" s="8" t="s">
        <v>31</v>
      </c>
      <c r="C658" s="9">
        <v>37668</v>
      </c>
      <c r="D658" s="8" t="s">
        <v>38</v>
      </c>
      <c r="E658" s="8">
        <f>YEAR('Raw Data'!$A658)</f>
        <v>2013</v>
      </c>
      <c r="F658" s="10">
        <v>0.15</v>
      </c>
      <c r="G658">
        <f>COUNTIF(Transactions[Company],Transactions[[#This Row],[Company]])</f>
        <v>272</v>
      </c>
      <c r="H658">
        <f>Transactions[[#This Row],[Dealer Bonus]]*Transactions[[#This Row],[MSRP]]</f>
        <v>5650.2</v>
      </c>
    </row>
    <row r="659" spans="1:8">
      <c r="A659" s="7">
        <v>41568</v>
      </c>
      <c r="B659" s="8" t="s">
        <v>32</v>
      </c>
      <c r="C659" s="9">
        <v>11619</v>
      </c>
      <c r="D659" s="8" t="s">
        <v>38</v>
      </c>
      <c r="E659" s="8">
        <f>YEAR('Raw Data'!$A659)</f>
        <v>2013</v>
      </c>
      <c r="F659" s="10">
        <v>0.1</v>
      </c>
      <c r="G659">
        <f>COUNTIF(Transactions[Company],Transactions[[#This Row],[Company]])</f>
        <v>295</v>
      </c>
      <c r="H659">
        <f>Transactions[[#This Row],[Dealer Bonus]]*Transactions[[#This Row],[MSRP]]</f>
        <v>1161.9000000000001</v>
      </c>
    </row>
    <row r="660" spans="1:8">
      <c r="A660" s="7">
        <v>41608</v>
      </c>
      <c r="B660" s="8" t="s">
        <v>34</v>
      </c>
      <c r="C660" s="9">
        <v>22413</v>
      </c>
      <c r="D660" s="8" t="s">
        <v>37</v>
      </c>
      <c r="E660" s="8">
        <f>YEAR('Raw Data'!$A660)</f>
        <v>2013</v>
      </c>
      <c r="F660" s="10">
        <v>0.14000000000000001</v>
      </c>
      <c r="G660">
        <f>COUNTIF(Transactions[Company],Transactions[[#This Row],[Company]])</f>
        <v>279</v>
      </c>
      <c r="H660">
        <f>Transactions[[#This Row],[Dealer Bonus]]*Transactions[[#This Row],[MSRP]]</f>
        <v>3137.82</v>
      </c>
    </row>
    <row r="661" spans="1:8">
      <c r="A661" s="7">
        <v>41637</v>
      </c>
      <c r="B661" s="8" t="s">
        <v>31</v>
      </c>
      <c r="C661" s="9">
        <v>33890</v>
      </c>
      <c r="D661" s="8" t="s">
        <v>37</v>
      </c>
      <c r="E661" s="8">
        <f>YEAR('Raw Data'!$A661)</f>
        <v>2013</v>
      </c>
      <c r="F661" s="10">
        <v>0.1</v>
      </c>
      <c r="G661">
        <f>COUNTIF(Transactions[Company],Transactions[[#This Row],[Company]])</f>
        <v>272</v>
      </c>
      <c r="H661">
        <f>Transactions[[#This Row],[Dealer Bonus]]*Transactions[[#This Row],[MSRP]]</f>
        <v>3389</v>
      </c>
    </row>
    <row r="662" spans="1:8">
      <c r="A662" s="7">
        <v>41631</v>
      </c>
      <c r="B662" s="8" t="s">
        <v>33</v>
      </c>
      <c r="C662" s="9">
        <v>30422</v>
      </c>
      <c r="D662" s="8" t="s">
        <v>38</v>
      </c>
      <c r="E662" s="8">
        <f>YEAR('Raw Data'!$A662)</f>
        <v>2013</v>
      </c>
      <c r="F662" s="10">
        <v>0.11</v>
      </c>
      <c r="G662">
        <f>COUNTIF(Transactions[Company],Transactions[[#This Row],[Company]])</f>
        <v>305</v>
      </c>
      <c r="H662">
        <f>Transactions[[#This Row],[Dealer Bonus]]*Transactions[[#This Row],[MSRP]]</f>
        <v>3346.42</v>
      </c>
    </row>
    <row r="663" spans="1:8">
      <c r="A663" s="7">
        <v>41431</v>
      </c>
      <c r="B663" s="8" t="s">
        <v>31</v>
      </c>
      <c r="C663" s="9">
        <v>8299</v>
      </c>
      <c r="D663" s="8" t="s">
        <v>38</v>
      </c>
      <c r="E663" s="8">
        <f>YEAR('Raw Data'!$A663)</f>
        <v>2013</v>
      </c>
      <c r="F663" s="10">
        <v>0.15</v>
      </c>
      <c r="G663">
        <f>COUNTIF(Transactions[Company],Transactions[[#This Row],[Company]])</f>
        <v>272</v>
      </c>
      <c r="H663">
        <f>Transactions[[#This Row],[Dealer Bonus]]*Transactions[[#This Row],[MSRP]]</f>
        <v>1244.8499999999999</v>
      </c>
    </row>
    <row r="664" spans="1:8">
      <c r="A664" s="7">
        <v>41338</v>
      </c>
      <c r="B664" s="8" t="s">
        <v>34</v>
      </c>
      <c r="C664" s="9">
        <v>16922</v>
      </c>
      <c r="D664" s="8" t="s">
        <v>37</v>
      </c>
      <c r="E664" s="8">
        <f>YEAR('Raw Data'!$A664)</f>
        <v>2013</v>
      </c>
      <c r="F664" s="10">
        <v>7.0000000000000007E-2</v>
      </c>
      <c r="G664">
        <f>COUNTIF(Transactions[Company],Transactions[[#This Row],[Company]])</f>
        <v>279</v>
      </c>
      <c r="H664">
        <f>Transactions[[#This Row],[Dealer Bonus]]*Transactions[[#This Row],[MSRP]]</f>
        <v>1184.5400000000002</v>
      </c>
    </row>
    <row r="665" spans="1:8">
      <c r="A665" s="7">
        <v>41423</v>
      </c>
      <c r="B665" s="8" t="s">
        <v>34</v>
      </c>
      <c r="C665" s="9">
        <v>28154</v>
      </c>
      <c r="D665" s="8" t="s">
        <v>38</v>
      </c>
      <c r="E665" s="8">
        <f>YEAR('Raw Data'!$A665)</f>
        <v>2013</v>
      </c>
      <c r="F665" s="10">
        <v>0.08</v>
      </c>
      <c r="G665">
        <f>COUNTIF(Transactions[Company],Transactions[[#This Row],[Company]])</f>
        <v>279</v>
      </c>
      <c r="H665">
        <f>Transactions[[#This Row],[Dealer Bonus]]*Transactions[[#This Row],[MSRP]]</f>
        <v>2252.3200000000002</v>
      </c>
    </row>
    <row r="666" spans="1:8">
      <c r="A666" s="7">
        <v>41432</v>
      </c>
      <c r="B666" s="8" t="s">
        <v>34</v>
      </c>
      <c r="C666" s="9">
        <v>36909</v>
      </c>
      <c r="D666" s="8" t="s">
        <v>35</v>
      </c>
      <c r="E666" s="8">
        <f>YEAR('Raw Data'!$A666)</f>
        <v>2013</v>
      </c>
      <c r="F666" s="10">
        <v>0.04</v>
      </c>
      <c r="G666">
        <f>COUNTIF(Transactions[Company],Transactions[[#This Row],[Company]])</f>
        <v>279</v>
      </c>
      <c r="H666">
        <f>Transactions[[#This Row],[Dealer Bonus]]*Transactions[[#This Row],[MSRP]]</f>
        <v>1476.3600000000001</v>
      </c>
    </row>
    <row r="667" spans="1:8">
      <c r="A667" s="7">
        <v>41583</v>
      </c>
      <c r="B667" s="8" t="s">
        <v>32</v>
      </c>
      <c r="C667" s="9">
        <v>24370</v>
      </c>
      <c r="D667" s="8" t="s">
        <v>37</v>
      </c>
      <c r="E667" s="8">
        <f>YEAR('Raw Data'!$A667)</f>
        <v>2013</v>
      </c>
      <c r="F667" s="10">
        <v>0.13</v>
      </c>
      <c r="G667">
        <f>COUNTIF(Transactions[Company],Transactions[[#This Row],[Company]])</f>
        <v>295</v>
      </c>
      <c r="H667">
        <f>Transactions[[#This Row],[Dealer Bonus]]*Transactions[[#This Row],[MSRP]]</f>
        <v>3168.1</v>
      </c>
    </row>
    <row r="668" spans="1:8">
      <c r="A668" s="7">
        <v>41588</v>
      </c>
      <c r="B668" s="8" t="s">
        <v>34</v>
      </c>
      <c r="C668" s="9">
        <v>5982</v>
      </c>
      <c r="D668" s="8" t="s">
        <v>38</v>
      </c>
      <c r="E668" s="8">
        <f>YEAR('Raw Data'!$A668)</f>
        <v>2013</v>
      </c>
      <c r="F668" s="10">
        <v>0.11</v>
      </c>
      <c r="G668">
        <f>COUNTIF(Transactions[Company],Transactions[[#This Row],[Company]])</f>
        <v>279</v>
      </c>
      <c r="H668">
        <f>Transactions[[#This Row],[Dealer Bonus]]*Transactions[[#This Row],[MSRP]]</f>
        <v>658.02</v>
      </c>
    </row>
    <row r="669" spans="1:8">
      <c r="A669" s="7">
        <v>41354</v>
      </c>
      <c r="B669" s="8" t="s">
        <v>33</v>
      </c>
      <c r="C669" s="9">
        <v>17118</v>
      </c>
      <c r="D669" s="8" t="s">
        <v>37</v>
      </c>
      <c r="E669" s="8">
        <f>YEAR('Raw Data'!$A669)</f>
        <v>2013</v>
      </c>
      <c r="F669" s="10">
        <v>0.15</v>
      </c>
      <c r="G669">
        <f>COUNTIF(Transactions[Company],Transactions[[#This Row],[Company]])</f>
        <v>305</v>
      </c>
      <c r="H669">
        <f>Transactions[[#This Row],[Dealer Bonus]]*Transactions[[#This Row],[MSRP]]</f>
        <v>2567.6999999999998</v>
      </c>
    </row>
    <row r="670" spans="1:8">
      <c r="A670" s="7">
        <v>41378</v>
      </c>
      <c r="B670" s="8" t="s">
        <v>34</v>
      </c>
      <c r="C670" s="9">
        <v>17706</v>
      </c>
      <c r="D670" s="8" t="s">
        <v>38</v>
      </c>
      <c r="E670" s="8">
        <f>YEAR('Raw Data'!$A670)</f>
        <v>2013</v>
      </c>
      <c r="F670" s="10">
        <v>0.06</v>
      </c>
      <c r="G670">
        <f>COUNTIF(Transactions[Company],Transactions[[#This Row],[Company]])</f>
        <v>279</v>
      </c>
      <c r="H670">
        <f>Transactions[[#This Row],[Dealer Bonus]]*Transactions[[#This Row],[MSRP]]</f>
        <v>1062.3599999999999</v>
      </c>
    </row>
    <row r="671" spans="1:8">
      <c r="A671" s="7">
        <v>41375</v>
      </c>
      <c r="B671" s="8" t="s">
        <v>34</v>
      </c>
      <c r="C671" s="9">
        <v>18225</v>
      </c>
      <c r="D671" s="8" t="s">
        <v>38</v>
      </c>
      <c r="E671" s="8">
        <f>YEAR('Raw Data'!$A671)</f>
        <v>2013</v>
      </c>
      <c r="F671" s="10">
        <v>0.05</v>
      </c>
      <c r="G671">
        <f>COUNTIF(Transactions[Company],Transactions[[#This Row],[Company]])</f>
        <v>279</v>
      </c>
      <c r="H671">
        <f>Transactions[[#This Row],[Dealer Bonus]]*Transactions[[#This Row],[MSRP]]</f>
        <v>911.25</v>
      </c>
    </row>
    <row r="672" spans="1:8">
      <c r="A672" s="7">
        <v>41570</v>
      </c>
      <c r="B672" s="8" t="s">
        <v>32</v>
      </c>
      <c r="C672" s="9">
        <v>18005</v>
      </c>
      <c r="D672" s="8" t="s">
        <v>35</v>
      </c>
      <c r="E672" s="8">
        <f>YEAR('Raw Data'!$A672)</f>
        <v>2013</v>
      </c>
      <c r="F672" s="10">
        <v>0.13</v>
      </c>
      <c r="G672">
        <f>COUNTIF(Transactions[Company],Transactions[[#This Row],[Company]])</f>
        <v>295</v>
      </c>
      <c r="H672">
        <f>Transactions[[#This Row],[Dealer Bonus]]*Transactions[[#This Row],[MSRP]]</f>
        <v>2340.65</v>
      </c>
    </row>
    <row r="673" spans="1:8">
      <c r="A673" s="7">
        <v>41337</v>
      </c>
      <c r="B673" s="8" t="s">
        <v>31</v>
      </c>
      <c r="C673" s="9">
        <v>11105</v>
      </c>
      <c r="D673" s="8" t="s">
        <v>38</v>
      </c>
      <c r="E673" s="8">
        <f>YEAR('Raw Data'!$A673)</f>
        <v>2013</v>
      </c>
      <c r="F673" s="10">
        <v>0.08</v>
      </c>
      <c r="G673">
        <f>COUNTIF(Transactions[Company],Transactions[[#This Row],[Company]])</f>
        <v>272</v>
      </c>
      <c r="H673">
        <f>Transactions[[#This Row],[Dealer Bonus]]*Transactions[[#This Row],[MSRP]]</f>
        <v>888.4</v>
      </c>
    </row>
    <row r="674" spans="1:8">
      <c r="A674" s="7">
        <v>41402</v>
      </c>
      <c r="B674" s="8" t="s">
        <v>33</v>
      </c>
      <c r="C674" s="9">
        <v>7000</v>
      </c>
      <c r="D674" s="8" t="s">
        <v>38</v>
      </c>
      <c r="E674" s="8">
        <f>YEAR('Raw Data'!$A674)</f>
        <v>2013</v>
      </c>
      <c r="F674" s="10">
        <v>0.04</v>
      </c>
      <c r="G674">
        <f>COUNTIF(Transactions[Company],Transactions[[#This Row],[Company]])</f>
        <v>305</v>
      </c>
      <c r="H674">
        <f>Transactions[[#This Row],[Dealer Bonus]]*Transactions[[#This Row],[MSRP]]</f>
        <v>280</v>
      </c>
    </row>
    <row r="675" spans="1:8">
      <c r="A675" s="7">
        <v>41492</v>
      </c>
      <c r="B675" s="8" t="s">
        <v>33</v>
      </c>
      <c r="C675" s="9">
        <v>10516</v>
      </c>
      <c r="D675" s="8" t="s">
        <v>36</v>
      </c>
      <c r="E675" s="8">
        <f>YEAR('Raw Data'!$A675)</f>
        <v>2013</v>
      </c>
      <c r="F675" s="10">
        <v>0.05</v>
      </c>
      <c r="G675">
        <f>COUNTIF(Transactions[Company],Transactions[[#This Row],[Company]])</f>
        <v>305</v>
      </c>
      <c r="H675">
        <f>Transactions[[#This Row],[Dealer Bonus]]*Transactions[[#This Row],[MSRP]]</f>
        <v>525.80000000000007</v>
      </c>
    </row>
    <row r="676" spans="1:8">
      <c r="A676" s="7">
        <v>41514</v>
      </c>
      <c r="B676" s="8" t="s">
        <v>32</v>
      </c>
      <c r="C676" s="9">
        <v>20220</v>
      </c>
      <c r="D676" s="8" t="s">
        <v>37</v>
      </c>
      <c r="E676" s="8">
        <f>YEAR('Raw Data'!$A676)</f>
        <v>2013</v>
      </c>
      <c r="F676" s="10">
        <v>0.05</v>
      </c>
      <c r="G676">
        <f>COUNTIF(Transactions[Company],Transactions[[#This Row],[Company]])</f>
        <v>295</v>
      </c>
      <c r="H676">
        <f>Transactions[[#This Row],[Dealer Bonus]]*Transactions[[#This Row],[MSRP]]</f>
        <v>1011</v>
      </c>
    </row>
    <row r="677" spans="1:8">
      <c r="A677" s="7">
        <v>41555</v>
      </c>
      <c r="B677" s="8" t="s">
        <v>33</v>
      </c>
      <c r="C677" s="9">
        <v>9064</v>
      </c>
      <c r="D677" s="8" t="s">
        <v>37</v>
      </c>
      <c r="E677" s="8">
        <f>YEAR('Raw Data'!$A677)</f>
        <v>2013</v>
      </c>
      <c r="F677" s="10">
        <v>0.06</v>
      </c>
      <c r="G677">
        <f>COUNTIF(Transactions[Company],Transactions[[#This Row],[Company]])</f>
        <v>305</v>
      </c>
      <c r="H677">
        <f>Transactions[[#This Row],[Dealer Bonus]]*Transactions[[#This Row],[MSRP]]</f>
        <v>543.84</v>
      </c>
    </row>
    <row r="678" spans="1:8">
      <c r="A678" s="7">
        <v>41343</v>
      </c>
      <c r="B678" s="8" t="s">
        <v>34</v>
      </c>
      <c r="C678" s="9">
        <v>25329</v>
      </c>
      <c r="D678" s="8" t="s">
        <v>38</v>
      </c>
      <c r="E678" s="8">
        <f>YEAR('Raw Data'!$A678)</f>
        <v>2013</v>
      </c>
      <c r="F678" s="10">
        <v>0.14000000000000001</v>
      </c>
      <c r="G678">
        <f>COUNTIF(Transactions[Company],Transactions[[#This Row],[Company]])</f>
        <v>279</v>
      </c>
      <c r="H678">
        <f>Transactions[[#This Row],[Dealer Bonus]]*Transactions[[#This Row],[MSRP]]</f>
        <v>3546.0600000000004</v>
      </c>
    </row>
    <row r="679" spans="1:8">
      <c r="A679" s="7">
        <v>41711</v>
      </c>
      <c r="B679" s="8" t="s">
        <v>34</v>
      </c>
      <c r="C679" s="9">
        <v>20874</v>
      </c>
      <c r="D679" s="8" t="s">
        <v>38</v>
      </c>
      <c r="E679" s="8">
        <f>YEAR('Raw Data'!$A679)</f>
        <v>2014</v>
      </c>
      <c r="F679" s="10">
        <v>7.0000000000000007E-2</v>
      </c>
      <c r="G679">
        <f>COUNTIF(Transactions[Company],Transactions[[#This Row],[Company]])</f>
        <v>279</v>
      </c>
      <c r="H679">
        <f>Transactions[[#This Row],[Dealer Bonus]]*Transactions[[#This Row],[MSRP]]</f>
        <v>1461.18</v>
      </c>
    </row>
    <row r="680" spans="1:8">
      <c r="A680" s="7">
        <v>41774</v>
      </c>
      <c r="B680" s="8" t="s">
        <v>33</v>
      </c>
      <c r="C680" s="9">
        <v>20166</v>
      </c>
      <c r="D680" s="8" t="s">
        <v>36</v>
      </c>
      <c r="E680" s="8">
        <f>YEAR('Raw Data'!$A680)</f>
        <v>2014</v>
      </c>
      <c r="F680" s="10">
        <v>0.05</v>
      </c>
      <c r="G680">
        <f>COUNTIF(Transactions[Company],Transactions[[#This Row],[Company]])</f>
        <v>305</v>
      </c>
      <c r="H680">
        <f>Transactions[[#This Row],[Dealer Bonus]]*Transactions[[#This Row],[MSRP]]</f>
        <v>1008.3000000000001</v>
      </c>
    </row>
    <row r="681" spans="1:8">
      <c r="A681" s="7">
        <v>41912</v>
      </c>
      <c r="B681" s="8" t="s">
        <v>32</v>
      </c>
      <c r="C681" s="9">
        <v>26349</v>
      </c>
      <c r="D681" s="8" t="s">
        <v>38</v>
      </c>
      <c r="E681" s="8">
        <f>YEAR('Raw Data'!$A681)</f>
        <v>2014</v>
      </c>
      <c r="F681" s="10">
        <v>0.14000000000000001</v>
      </c>
      <c r="G681">
        <f>COUNTIF(Transactions[Company],Transactions[[#This Row],[Company]])</f>
        <v>295</v>
      </c>
      <c r="H681">
        <f>Transactions[[#This Row],[Dealer Bonus]]*Transactions[[#This Row],[MSRP]]</f>
        <v>3688.86</v>
      </c>
    </row>
    <row r="682" spans="1:8">
      <c r="A682" s="7">
        <v>41752</v>
      </c>
      <c r="B682" s="8" t="s">
        <v>34</v>
      </c>
      <c r="C682" s="9">
        <v>15745</v>
      </c>
      <c r="D682" s="8" t="s">
        <v>37</v>
      </c>
      <c r="E682" s="8">
        <f>YEAR('Raw Data'!$A682)</f>
        <v>2014</v>
      </c>
      <c r="F682" s="10">
        <v>0.05</v>
      </c>
      <c r="G682">
        <f>COUNTIF(Transactions[Company],Transactions[[#This Row],[Company]])</f>
        <v>279</v>
      </c>
      <c r="H682">
        <f>Transactions[[#This Row],[Dealer Bonus]]*Transactions[[#This Row],[MSRP]]</f>
        <v>787.25</v>
      </c>
    </row>
    <row r="683" spans="1:8">
      <c r="A683" s="7">
        <v>41701</v>
      </c>
      <c r="B683" s="8" t="s">
        <v>33</v>
      </c>
      <c r="C683" s="9">
        <v>28985</v>
      </c>
      <c r="D683" s="8" t="s">
        <v>38</v>
      </c>
      <c r="E683" s="8">
        <f>YEAR('Raw Data'!$A683)</f>
        <v>2014</v>
      </c>
      <c r="F683" s="10">
        <v>7.0000000000000007E-2</v>
      </c>
      <c r="G683">
        <f>COUNTIF(Transactions[Company],Transactions[[#This Row],[Company]])</f>
        <v>305</v>
      </c>
      <c r="H683">
        <f>Transactions[[#This Row],[Dealer Bonus]]*Transactions[[#This Row],[MSRP]]</f>
        <v>2028.9500000000003</v>
      </c>
    </row>
    <row r="684" spans="1:8">
      <c r="A684" s="7">
        <v>41930</v>
      </c>
      <c r="B684" s="8" t="s">
        <v>31</v>
      </c>
      <c r="C684" s="9">
        <v>6242</v>
      </c>
      <c r="D684" s="8" t="s">
        <v>37</v>
      </c>
      <c r="E684" s="8">
        <f>YEAR('Raw Data'!$A684)</f>
        <v>2014</v>
      </c>
      <c r="F684" s="10">
        <v>0.09</v>
      </c>
      <c r="G684">
        <f>COUNTIF(Transactions[Company],Transactions[[#This Row],[Company]])</f>
        <v>272</v>
      </c>
      <c r="H684">
        <f>Transactions[[#This Row],[Dealer Bonus]]*Transactions[[#This Row],[MSRP]]</f>
        <v>561.78</v>
      </c>
    </row>
    <row r="685" spans="1:8">
      <c r="A685" s="7">
        <v>41793</v>
      </c>
      <c r="B685" s="8" t="s">
        <v>34</v>
      </c>
      <c r="C685" s="9">
        <v>30713</v>
      </c>
      <c r="D685" s="8" t="s">
        <v>36</v>
      </c>
      <c r="E685" s="8">
        <f>YEAR('Raw Data'!$A685)</f>
        <v>2014</v>
      </c>
      <c r="F685" s="10">
        <v>0.09</v>
      </c>
      <c r="G685">
        <f>COUNTIF(Transactions[Company],Transactions[[#This Row],[Company]])</f>
        <v>279</v>
      </c>
      <c r="H685">
        <f>Transactions[[#This Row],[Dealer Bonus]]*Transactions[[#This Row],[MSRP]]</f>
        <v>2764.17</v>
      </c>
    </row>
    <row r="686" spans="1:8">
      <c r="A686" s="7">
        <v>41658</v>
      </c>
      <c r="B686" s="8" t="s">
        <v>34</v>
      </c>
      <c r="C686" s="9">
        <v>33834</v>
      </c>
      <c r="D686" s="8" t="s">
        <v>38</v>
      </c>
      <c r="E686" s="8">
        <f>YEAR('Raw Data'!$A686)</f>
        <v>2014</v>
      </c>
      <c r="F686" s="10">
        <v>0.12</v>
      </c>
      <c r="G686">
        <f>COUNTIF(Transactions[Company],Transactions[[#This Row],[Company]])</f>
        <v>279</v>
      </c>
      <c r="H686">
        <f>Transactions[[#This Row],[Dealer Bonus]]*Transactions[[#This Row],[MSRP]]</f>
        <v>4060.08</v>
      </c>
    </row>
    <row r="687" spans="1:8">
      <c r="A687" s="7">
        <v>41836</v>
      </c>
      <c r="B687" s="8" t="s">
        <v>31</v>
      </c>
      <c r="C687" s="9">
        <v>36139</v>
      </c>
      <c r="D687" s="8" t="s">
        <v>38</v>
      </c>
      <c r="E687" s="8">
        <f>YEAR('Raw Data'!$A687)</f>
        <v>2014</v>
      </c>
      <c r="F687" s="10">
        <v>0.05</v>
      </c>
      <c r="G687">
        <f>COUNTIF(Transactions[Company],Transactions[[#This Row],[Company]])</f>
        <v>272</v>
      </c>
      <c r="H687">
        <f>Transactions[[#This Row],[Dealer Bonus]]*Transactions[[#This Row],[MSRP]]</f>
        <v>1806.95</v>
      </c>
    </row>
    <row r="688" spans="1:8">
      <c r="A688" s="7">
        <v>41669</v>
      </c>
      <c r="B688" s="8" t="s">
        <v>31</v>
      </c>
      <c r="C688" s="9">
        <v>21741</v>
      </c>
      <c r="D688" s="8" t="s">
        <v>37</v>
      </c>
      <c r="E688" s="8">
        <f>YEAR('Raw Data'!$A688)</f>
        <v>2014</v>
      </c>
      <c r="F688" s="10">
        <v>0.04</v>
      </c>
      <c r="G688">
        <f>COUNTIF(Transactions[Company],Transactions[[#This Row],[Company]])</f>
        <v>272</v>
      </c>
      <c r="H688">
        <f>Transactions[[#This Row],[Dealer Bonus]]*Transactions[[#This Row],[MSRP]]</f>
        <v>869.64</v>
      </c>
    </row>
    <row r="689" spans="1:8">
      <c r="A689" s="7">
        <v>41905</v>
      </c>
      <c r="B689" s="8" t="s">
        <v>31</v>
      </c>
      <c r="C689" s="9">
        <v>29160</v>
      </c>
      <c r="D689" s="8" t="s">
        <v>38</v>
      </c>
      <c r="E689" s="8">
        <f>YEAR('Raw Data'!$A689)</f>
        <v>2014</v>
      </c>
      <c r="F689" s="10">
        <v>0.15</v>
      </c>
      <c r="G689">
        <f>COUNTIF(Transactions[Company],Transactions[[#This Row],[Company]])</f>
        <v>272</v>
      </c>
      <c r="H689">
        <f>Transactions[[#This Row],[Dealer Bonus]]*Transactions[[#This Row],[MSRP]]</f>
        <v>4374</v>
      </c>
    </row>
    <row r="690" spans="1:8">
      <c r="A690" s="7">
        <v>41761</v>
      </c>
      <c r="B690" s="8" t="s">
        <v>32</v>
      </c>
      <c r="C690" s="9">
        <v>35826</v>
      </c>
      <c r="D690" s="8" t="s">
        <v>37</v>
      </c>
      <c r="E690" s="8">
        <f>YEAR('Raw Data'!$A690)</f>
        <v>2014</v>
      </c>
      <c r="F690" s="10">
        <v>0.08</v>
      </c>
      <c r="G690">
        <f>COUNTIF(Transactions[Company],Transactions[[#This Row],[Company]])</f>
        <v>295</v>
      </c>
      <c r="H690">
        <f>Transactions[[#This Row],[Dealer Bonus]]*Transactions[[#This Row],[MSRP]]</f>
        <v>2866.08</v>
      </c>
    </row>
    <row r="691" spans="1:8">
      <c r="A691" s="7">
        <v>41832</v>
      </c>
      <c r="B691" s="8" t="s">
        <v>33</v>
      </c>
      <c r="C691" s="9">
        <v>20847</v>
      </c>
      <c r="D691" s="8" t="s">
        <v>37</v>
      </c>
      <c r="E691" s="8">
        <f>YEAR('Raw Data'!$A691)</f>
        <v>2014</v>
      </c>
      <c r="F691" s="10">
        <v>0.03</v>
      </c>
      <c r="G691">
        <f>COUNTIF(Transactions[Company],Transactions[[#This Row],[Company]])</f>
        <v>305</v>
      </c>
      <c r="H691">
        <f>Transactions[[#This Row],[Dealer Bonus]]*Transactions[[#This Row],[MSRP]]</f>
        <v>625.41</v>
      </c>
    </row>
    <row r="692" spans="1:8">
      <c r="A692" s="7">
        <v>41710</v>
      </c>
      <c r="B692" s="8" t="s">
        <v>33</v>
      </c>
      <c r="C692" s="9">
        <v>30969</v>
      </c>
      <c r="D692" s="8" t="s">
        <v>38</v>
      </c>
      <c r="E692" s="8">
        <f>YEAR('Raw Data'!$A692)</f>
        <v>2014</v>
      </c>
      <c r="F692" s="10">
        <v>7.0000000000000007E-2</v>
      </c>
      <c r="G692">
        <f>COUNTIF(Transactions[Company],Transactions[[#This Row],[Company]])</f>
        <v>305</v>
      </c>
      <c r="H692">
        <f>Transactions[[#This Row],[Dealer Bonus]]*Transactions[[#This Row],[MSRP]]</f>
        <v>2167.8300000000004</v>
      </c>
    </row>
    <row r="693" spans="1:8">
      <c r="A693" s="7">
        <v>41774</v>
      </c>
      <c r="B693" s="8" t="s">
        <v>33</v>
      </c>
      <c r="C693" s="9">
        <v>6429</v>
      </c>
      <c r="D693" s="8" t="s">
        <v>38</v>
      </c>
      <c r="E693" s="8">
        <f>YEAR('Raw Data'!$A693)</f>
        <v>2014</v>
      </c>
      <c r="F693" s="10">
        <v>0.12</v>
      </c>
      <c r="G693">
        <f>COUNTIF(Transactions[Company],Transactions[[#This Row],[Company]])</f>
        <v>305</v>
      </c>
      <c r="H693">
        <f>Transactions[[#This Row],[Dealer Bonus]]*Transactions[[#This Row],[MSRP]]</f>
        <v>771.48</v>
      </c>
    </row>
    <row r="694" spans="1:8">
      <c r="A694" s="7">
        <v>41666</v>
      </c>
      <c r="B694" s="8" t="s">
        <v>31</v>
      </c>
      <c r="C694" s="9">
        <v>33952</v>
      </c>
      <c r="D694" s="8" t="s">
        <v>38</v>
      </c>
      <c r="E694" s="8">
        <f>YEAR('Raw Data'!$A694)</f>
        <v>2014</v>
      </c>
      <c r="F694" s="10">
        <v>0.03</v>
      </c>
      <c r="G694">
        <f>COUNTIF(Transactions[Company],Transactions[[#This Row],[Company]])</f>
        <v>272</v>
      </c>
      <c r="H694">
        <f>Transactions[[#This Row],[Dealer Bonus]]*Transactions[[#This Row],[MSRP]]</f>
        <v>1018.56</v>
      </c>
    </row>
    <row r="695" spans="1:8">
      <c r="A695" s="7">
        <v>41673</v>
      </c>
      <c r="B695" s="8" t="s">
        <v>33</v>
      </c>
      <c r="C695" s="9">
        <v>13546</v>
      </c>
      <c r="D695" s="8" t="s">
        <v>35</v>
      </c>
      <c r="E695" s="8">
        <f>YEAR('Raw Data'!$A695)</f>
        <v>2014</v>
      </c>
      <c r="F695" s="10">
        <v>0.03</v>
      </c>
      <c r="G695">
        <f>COUNTIF(Transactions[Company],Transactions[[#This Row],[Company]])</f>
        <v>305</v>
      </c>
      <c r="H695">
        <f>Transactions[[#This Row],[Dealer Bonus]]*Transactions[[#This Row],[MSRP]]</f>
        <v>406.38</v>
      </c>
    </row>
    <row r="696" spans="1:8">
      <c r="A696" s="7">
        <v>41856</v>
      </c>
      <c r="B696" s="8" t="s">
        <v>33</v>
      </c>
      <c r="C696" s="9">
        <v>10361</v>
      </c>
      <c r="D696" s="8" t="s">
        <v>36</v>
      </c>
      <c r="E696" s="8">
        <f>YEAR('Raw Data'!$A696)</f>
        <v>2014</v>
      </c>
      <c r="F696" s="10">
        <v>0.12</v>
      </c>
      <c r="G696">
        <f>COUNTIF(Transactions[Company],Transactions[[#This Row],[Company]])</f>
        <v>305</v>
      </c>
      <c r="H696">
        <f>Transactions[[#This Row],[Dealer Bonus]]*Transactions[[#This Row],[MSRP]]</f>
        <v>1243.32</v>
      </c>
    </row>
    <row r="697" spans="1:8">
      <c r="A697" s="7">
        <v>41902</v>
      </c>
      <c r="B697" s="8" t="s">
        <v>31</v>
      </c>
      <c r="C697" s="9">
        <v>11689</v>
      </c>
      <c r="D697" s="8" t="s">
        <v>37</v>
      </c>
      <c r="E697" s="8">
        <f>YEAR('Raw Data'!$A697)</f>
        <v>2014</v>
      </c>
      <c r="F697" s="10">
        <v>0.14000000000000001</v>
      </c>
      <c r="G697">
        <f>COUNTIF(Transactions[Company],Transactions[[#This Row],[Company]])</f>
        <v>272</v>
      </c>
      <c r="H697">
        <f>Transactions[[#This Row],[Dealer Bonus]]*Transactions[[#This Row],[MSRP]]</f>
        <v>1636.4600000000003</v>
      </c>
    </row>
    <row r="698" spans="1:8">
      <c r="A698" s="7">
        <v>41789</v>
      </c>
      <c r="B698" s="8" t="s">
        <v>32</v>
      </c>
      <c r="C698" s="9">
        <v>37527</v>
      </c>
      <c r="D698" s="8" t="s">
        <v>38</v>
      </c>
      <c r="E698" s="8">
        <f>YEAR('Raw Data'!$A698)</f>
        <v>2014</v>
      </c>
      <c r="F698" s="10">
        <v>0.15</v>
      </c>
      <c r="G698">
        <f>COUNTIF(Transactions[Company],Transactions[[#This Row],[Company]])</f>
        <v>295</v>
      </c>
      <c r="H698">
        <f>Transactions[[#This Row],[Dealer Bonus]]*Transactions[[#This Row],[MSRP]]</f>
        <v>5629.05</v>
      </c>
    </row>
    <row r="699" spans="1:8">
      <c r="A699" s="7">
        <v>41894</v>
      </c>
      <c r="B699" s="8" t="s">
        <v>32</v>
      </c>
      <c r="C699" s="9">
        <v>38080</v>
      </c>
      <c r="D699" s="8" t="s">
        <v>35</v>
      </c>
      <c r="E699" s="8">
        <f>YEAR('Raw Data'!$A699)</f>
        <v>2014</v>
      </c>
      <c r="F699" s="10">
        <v>0.1</v>
      </c>
      <c r="G699">
        <f>COUNTIF(Transactions[Company],Transactions[[#This Row],[Company]])</f>
        <v>295</v>
      </c>
      <c r="H699">
        <f>Transactions[[#This Row],[Dealer Bonus]]*Transactions[[#This Row],[MSRP]]</f>
        <v>3808</v>
      </c>
    </row>
    <row r="700" spans="1:8">
      <c r="A700" s="7">
        <v>41722</v>
      </c>
      <c r="B700" s="8" t="s">
        <v>33</v>
      </c>
      <c r="C700" s="9">
        <v>31173</v>
      </c>
      <c r="D700" s="8" t="s">
        <v>36</v>
      </c>
      <c r="E700" s="8">
        <f>YEAR('Raw Data'!$A700)</f>
        <v>2014</v>
      </c>
      <c r="F700" s="10">
        <v>7.0000000000000007E-2</v>
      </c>
      <c r="G700">
        <f>COUNTIF(Transactions[Company],Transactions[[#This Row],[Company]])</f>
        <v>305</v>
      </c>
      <c r="H700">
        <f>Transactions[[#This Row],[Dealer Bonus]]*Transactions[[#This Row],[MSRP]]</f>
        <v>2182.11</v>
      </c>
    </row>
    <row r="701" spans="1:8">
      <c r="A701" s="7">
        <v>41932</v>
      </c>
      <c r="B701" s="8" t="s">
        <v>34</v>
      </c>
      <c r="C701" s="9">
        <v>31382</v>
      </c>
      <c r="D701" s="8" t="s">
        <v>36</v>
      </c>
      <c r="E701" s="8">
        <f>YEAR('Raw Data'!$A701)</f>
        <v>2014</v>
      </c>
      <c r="F701" s="10">
        <v>0.08</v>
      </c>
      <c r="G701">
        <f>COUNTIF(Transactions[Company],Transactions[[#This Row],[Company]])</f>
        <v>279</v>
      </c>
      <c r="H701">
        <f>Transactions[[#This Row],[Dealer Bonus]]*Transactions[[#This Row],[MSRP]]</f>
        <v>2510.56</v>
      </c>
    </row>
    <row r="702" spans="1:8">
      <c r="A702" s="7">
        <v>41973</v>
      </c>
      <c r="B702" s="8" t="s">
        <v>32</v>
      </c>
      <c r="C702" s="9">
        <v>34267</v>
      </c>
      <c r="D702" s="8" t="s">
        <v>37</v>
      </c>
      <c r="E702" s="8">
        <f>YEAR('Raw Data'!$A702)</f>
        <v>2014</v>
      </c>
      <c r="F702" s="10">
        <v>0.04</v>
      </c>
      <c r="G702">
        <f>COUNTIF(Transactions[Company],Transactions[[#This Row],[Company]])</f>
        <v>295</v>
      </c>
      <c r="H702">
        <f>Transactions[[#This Row],[Dealer Bonus]]*Transactions[[#This Row],[MSRP]]</f>
        <v>1370.68</v>
      </c>
    </row>
    <row r="703" spans="1:8">
      <c r="A703" s="7">
        <v>41838</v>
      </c>
      <c r="B703" s="8" t="s">
        <v>32</v>
      </c>
      <c r="C703" s="9">
        <v>15208</v>
      </c>
      <c r="D703" s="8" t="s">
        <v>38</v>
      </c>
      <c r="E703" s="8">
        <f>YEAR('Raw Data'!$A703)</f>
        <v>2014</v>
      </c>
      <c r="F703" s="10">
        <v>0.05</v>
      </c>
      <c r="G703">
        <f>COUNTIF(Transactions[Company],Transactions[[#This Row],[Company]])</f>
        <v>295</v>
      </c>
      <c r="H703">
        <f>Transactions[[#This Row],[Dealer Bonus]]*Transactions[[#This Row],[MSRP]]</f>
        <v>760.40000000000009</v>
      </c>
    </row>
    <row r="704" spans="1:8">
      <c r="A704" s="7">
        <v>41770</v>
      </c>
      <c r="B704" s="8" t="s">
        <v>32</v>
      </c>
      <c r="C704" s="9">
        <v>30686</v>
      </c>
      <c r="D704" s="8" t="s">
        <v>38</v>
      </c>
      <c r="E704" s="8">
        <f>YEAR('Raw Data'!$A704)</f>
        <v>2014</v>
      </c>
      <c r="F704" s="10">
        <v>0.1</v>
      </c>
      <c r="G704">
        <f>COUNTIF(Transactions[Company],Transactions[[#This Row],[Company]])</f>
        <v>295</v>
      </c>
      <c r="H704">
        <f>Transactions[[#This Row],[Dealer Bonus]]*Transactions[[#This Row],[MSRP]]</f>
        <v>3068.6000000000004</v>
      </c>
    </row>
    <row r="705" spans="1:8">
      <c r="A705" s="7">
        <v>41711</v>
      </c>
      <c r="B705" s="8" t="s">
        <v>31</v>
      </c>
      <c r="C705" s="9">
        <v>35878</v>
      </c>
      <c r="D705" s="8" t="s">
        <v>37</v>
      </c>
      <c r="E705" s="8">
        <f>YEAR('Raw Data'!$A705)</f>
        <v>2014</v>
      </c>
      <c r="F705" s="10">
        <v>0.08</v>
      </c>
      <c r="G705">
        <f>COUNTIF(Transactions[Company],Transactions[[#This Row],[Company]])</f>
        <v>272</v>
      </c>
      <c r="H705">
        <f>Transactions[[#This Row],[Dealer Bonus]]*Transactions[[#This Row],[MSRP]]</f>
        <v>2870.2400000000002</v>
      </c>
    </row>
    <row r="706" spans="1:8">
      <c r="A706" s="7">
        <v>41989</v>
      </c>
      <c r="B706" s="8" t="s">
        <v>34</v>
      </c>
      <c r="C706" s="9">
        <v>10083</v>
      </c>
      <c r="D706" s="8" t="s">
        <v>37</v>
      </c>
      <c r="E706" s="8">
        <f>YEAR('Raw Data'!$A706)</f>
        <v>2014</v>
      </c>
      <c r="F706" s="10">
        <v>7.0000000000000007E-2</v>
      </c>
      <c r="G706">
        <f>COUNTIF(Transactions[Company],Transactions[[#This Row],[Company]])</f>
        <v>279</v>
      </c>
      <c r="H706">
        <f>Transactions[[#This Row],[Dealer Bonus]]*Transactions[[#This Row],[MSRP]]</f>
        <v>705.81000000000006</v>
      </c>
    </row>
    <row r="707" spans="1:8">
      <c r="A707" s="7">
        <v>41943</v>
      </c>
      <c r="B707" s="8" t="s">
        <v>31</v>
      </c>
      <c r="C707" s="9">
        <v>11851</v>
      </c>
      <c r="D707" s="8" t="s">
        <v>36</v>
      </c>
      <c r="E707" s="8">
        <f>YEAR('Raw Data'!$A707)</f>
        <v>2014</v>
      </c>
      <c r="F707" s="10">
        <v>0.05</v>
      </c>
      <c r="G707">
        <f>COUNTIF(Transactions[Company],Transactions[[#This Row],[Company]])</f>
        <v>272</v>
      </c>
      <c r="H707">
        <f>Transactions[[#This Row],[Dealer Bonus]]*Transactions[[#This Row],[MSRP]]</f>
        <v>592.55000000000007</v>
      </c>
    </row>
    <row r="708" spans="1:8">
      <c r="A708" s="7">
        <v>41879</v>
      </c>
      <c r="B708" s="8" t="s">
        <v>32</v>
      </c>
      <c r="C708" s="9">
        <v>25544</v>
      </c>
      <c r="D708" s="8" t="s">
        <v>35</v>
      </c>
      <c r="E708" s="8">
        <f>YEAR('Raw Data'!$A708)</f>
        <v>2014</v>
      </c>
      <c r="F708" s="10">
        <v>0.06</v>
      </c>
      <c r="G708">
        <f>COUNTIF(Transactions[Company],Transactions[[#This Row],[Company]])</f>
        <v>295</v>
      </c>
      <c r="H708">
        <f>Transactions[[#This Row],[Dealer Bonus]]*Transactions[[#This Row],[MSRP]]</f>
        <v>1532.6399999999999</v>
      </c>
    </row>
    <row r="709" spans="1:8">
      <c r="A709" s="7">
        <v>41899</v>
      </c>
      <c r="B709" s="8" t="s">
        <v>33</v>
      </c>
      <c r="C709" s="9">
        <v>8819</v>
      </c>
      <c r="D709" s="8" t="s">
        <v>37</v>
      </c>
      <c r="E709" s="8">
        <f>YEAR('Raw Data'!$A709)</f>
        <v>2014</v>
      </c>
      <c r="F709" s="10">
        <v>0.13</v>
      </c>
      <c r="G709">
        <f>COUNTIF(Transactions[Company],Transactions[[#This Row],[Company]])</f>
        <v>305</v>
      </c>
      <c r="H709">
        <f>Transactions[[#This Row],[Dealer Bonus]]*Transactions[[#This Row],[MSRP]]</f>
        <v>1146.47</v>
      </c>
    </row>
    <row r="710" spans="1:8">
      <c r="A710" s="7">
        <v>41840</v>
      </c>
      <c r="B710" s="8" t="s">
        <v>32</v>
      </c>
      <c r="C710" s="9">
        <v>24383</v>
      </c>
      <c r="D710" s="8" t="s">
        <v>36</v>
      </c>
      <c r="E710" s="8">
        <f>YEAR('Raw Data'!$A710)</f>
        <v>2014</v>
      </c>
      <c r="F710" s="10">
        <v>0.05</v>
      </c>
      <c r="G710">
        <f>COUNTIF(Transactions[Company],Transactions[[#This Row],[Company]])</f>
        <v>295</v>
      </c>
      <c r="H710">
        <f>Transactions[[#This Row],[Dealer Bonus]]*Transactions[[#This Row],[MSRP]]</f>
        <v>1219.1500000000001</v>
      </c>
    </row>
    <row r="711" spans="1:8">
      <c r="A711" s="7">
        <v>41936</v>
      </c>
      <c r="B711" s="8" t="s">
        <v>32</v>
      </c>
      <c r="C711" s="9">
        <v>21990</v>
      </c>
      <c r="D711" s="8" t="s">
        <v>35</v>
      </c>
      <c r="E711" s="8">
        <f>YEAR('Raw Data'!$A711)</f>
        <v>2014</v>
      </c>
      <c r="F711" s="10">
        <v>0.1</v>
      </c>
      <c r="G711">
        <f>COUNTIF(Transactions[Company],Transactions[[#This Row],[Company]])</f>
        <v>295</v>
      </c>
      <c r="H711">
        <f>Transactions[[#This Row],[Dealer Bonus]]*Transactions[[#This Row],[MSRP]]</f>
        <v>2199</v>
      </c>
    </row>
    <row r="712" spans="1:8">
      <c r="A712" s="7">
        <v>41796</v>
      </c>
      <c r="B712" s="8" t="s">
        <v>31</v>
      </c>
      <c r="C712" s="9">
        <v>36165</v>
      </c>
      <c r="D712" s="8" t="s">
        <v>38</v>
      </c>
      <c r="E712" s="8">
        <f>YEAR('Raw Data'!$A712)</f>
        <v>2014</v>
      </c>
      <c r="F712" s="10">
        <v>0.03</v>
      </c>
      <c r="G712">
        <f>COUNTIF(Transactions[Company],Transactions[[#This Row],[Company]])</f>
        <v>272</v>
      </c>
      <c r="H712">
        <f>Transactions[[#This Row],[Dealer Bonus]]*Transactions[[#This Row],[MSRP]]</f>
        <v>1084.95</v>
      </c>
    </row>
    <row r="713" spans="1:8">
      <c r="A713" s="7">
        <v>41829</v>
      </c>
      <c r="B713" s="8" t="s">
        <v>33</v>
      </c>
      <c r="C713" s="9">
        <v>18302</v>
      </c>
      <c r="D713" s="8" t="s">
        <v>36</v>
      </c>
      <c r="E713" s="8">
        <f>YEAR('Raw Data'!$A713)</f>
        <v>2014</v>
      </c>
      <c r="F713" s="10">
        <v>0.15</v>
      </c>
      <c r="G713">
        <f>COUNTIF(Transactions[Company],Transactions[[#This Row],[Company]])</f>
        <v>305</v>
      </c>
      <c r="H713">
        <f>Transactions[[#This Row],[Dealer Bonus]]*Transactions[[#This Row],[MSRP]]</f>
        <v>2745.2999999999997</v>
      </c>
    </row>
    <row r="714" spans="1:8">
      <c r="A714" s="7">
        <v>41762</v>
      </c>
      <c r="B714" s="8" t="s">
        <v>34</v>
      </c>
      <c r="C714" s="9">
        <v>17649</v>
      </c>
      <c r="D714" s="8" t="s">
        <v>38</v>
      </c>
      <c r="E714" s="8">
        <f>YEAR('Raw Data'!$A714)</f>
        <v>2014</v>
      </c>
      <c r="F714" s="10">
        <v>0.08</v>
      </c>
      <c r="G714">
        <f>COUNTIF(Transactions[Company],Transactions[[#This Row],[Company]])</f>
        <v>279</v>
      </c>
      <c r="H714">
        <f>Transactions[[#This Row],[Dealer Bonus]]*Transactions[[#This Row],[MSRP]]</f>
        <v>1411.92</v>
      </c>
    </row>
    <row r="715" spans="1:8">
      <c r="A715" s="7">
        <v>41641</v>
      </c>
      <c r="B715" s="8" t="s">
        <v>34</v>
      </c>
      <c r="C715" s="9">
        <v>27852</v>
      </c>
      <c r="D715" s="8" t="s">
        <v>36</v>
      </c>
      <c r="E715" s="8">
        <f>YEAR('Raw Data'!$A715)</f>
        <v>2014</v>
      </c>
      <c r="F715" s="10">
        <v>0.13</v>
      </c>
      <c r="G715">
        <f>COUNTIF(Transactions[Company],Transactions[[#This Row],[Company]])</f>
        <v>279</v>
      </c>
      <c r="H715">
        <f>Transactions[[#This Row],[Dealer Bonus]]*Transactions[[#This Row],[MSRP]]</f>
        <v>3620.76</v>
      </c>
    </row>
    <row r="716" spans="1:8">
      <c r="A716" s="7">
        <v>41816</v>
      </c>
      <c r="B716" s="8" t="s">
        <v>31</v>
      </c>
      <c r="C716" s="9">
        <v>8716</v>
      </c>
      <c r="D716" s="8" t="s">
        <v>36</v>
      </c>
      <c r="E716" s="8">
        <f>YEAR('Raw Data'!$A716)</f>
        <v>2014</v>
      </c>
      <c r="F716" s="10">
        <v>0.03</v>
      </c>
      <c r="G716">
        <f>COUNTIF(Transactions[Company],Transactions[[#This Row],[Company]])</f>
        <v>272</v>
      </c>
      <c r="H716">
        <f>Transactions[[#This Row],[Dealer Bonus]]*Transactions[[#This Row],[MSRP]]</f>
        <v>261.48</v>
      </c>
    </row>
    <row r="717" spans="1:8">
      <c r="A717" s="7">
        <v>41985</v>
      </c>
      <c r="B717" s="8" t="s">
        <v>32</v>
      </c>
      <c r="C717" s="9">
        <v>18538</v>
      </c>
      <c r="D717" s="8" t="s">
        <v>38</v>
      </c>
      <c r="E717" s="8">
        <f>YEAR('Raw Data'!$A717)</f>
        <v>2014</v>
      </c>
      <c r="F717" s="10">
        <v>0.03</v>
      </c>
      <c r="G717">
        <f>COUNTIF(Transactions[Company],Transactions[[#This Row],[Company]])</f>
        <v>295</v>
      </c>
      <c r="H717">
        <f>Transactions[[#This Row],[Dealer Bonus]]*Transactions[[#This Row],[MSRP]]</f>
        <v>556.14</v>
      </c>
    </row>
    <row r="718" spans="1:8">
      <c r="A718" s="7">
        <v>41860</v>
      </c>
      <c r="B718" s="8" t="s">
        <v>33</v>
      </c>
      <c r="C718" s="9">
        <v>20687</v>
      </c>
      <c r="D718" s="8" t="s">
        <v>36</v>
      </c>
      <c r="E718" s="8">
        <f>YEAR('Raw Data'!$A718)</f>
        <v>2014</v>
      </c>
      <c r="F718" s="10">
        <v>0.05</v>
      </c>
      <c r="G718">
        <f>COUNTIF(Transactions[Company],Transactions[[#This Row],[Company]])</f>
        <v>305</v>
      </c>
      <c r="H718">
        <f>Transactions[[#This Row],[Dealer Bonus]]*Transactions[[#This Row],[MSRP]]</f>
        <v>1034.3500000000001</v>
      </c>
    </row>
    <row r="719" spans="1:8">
      <c r="A719" s="7">
        <v>41647</v>
      </c>
      <c r="B719" s="8" t="s">
        <v>32</v>
      </c>
      <c r="C719" s="9">
        <v>14731</v>
      </c>
      <c r="D719" s="8" t="s">
        <v>36</v>
      </c>
      <c r="E719" s="8">
        <f>YEAR('Raw Data'!$A719)</f>
        <v>2014</v>
      </c>
      <c r="F719" s="10">
        <v>0.11</v>
      </c>
      <c r="G719">
        <f>COUNTIF(Transactions[Company],Transactions[[#This Row],[Company]])</f>
        <v>295</v>
      </c>
      <c r="H719">
        <f>Transactions[[#This Row],[Dealer Bonus]]*Transactions[[#This Row],[MSRP]]</f>
        <v>1620.41</v>
      </c>
    </row>
    <row r="720" spans="1:8">
      <c r="A720" s="7">
        <v>41901</v>
      </c>
      <c r="B720" s="8" t="s">
        <v>34</v>
      </c>
      <c r="C720" s="9">
        <v>9169</v>
      </c>
      <c r="D720" s="8" t="s">
        <v>37</v>
      </c>
      <c r="E720" s="8">
        <f>YEAR('Raw Data'!$A720)</f>
        <v>2014</v>
      </c>
      <c r="F720" s="10">
        <v>0.04</v>
      </c>
      <c r="G720">
        <f>COUNTIF(Transactions[Company],Transactions[[#This Row],[Company]])</f>
        <v>279</v>
      </c>
      <c r="H720">
        <f>Transactions[[#This Row],[Dealer Bonus]]*Transactions[[#This Row],[MSRP]]</f>
        <v>366.76</v>
      </c>
    </row>
    <row r="721" spans="1:8">
      <c r="A721" s="7">
        <v>41939</v>
      </c>
      <c r="B721" s="8" t="s">
        <v>31</v>
      </c>
      <c r="C721" s="9">
        <v>30371</v>
      </c>
      <c r="D721" s="8" t="s">
        <v>37</v>
      </c>
      <c r="E721" s="8">
        <f>YEAR('Raw Data'!$A721)</f>
        <v>2014</v>
      </c>
      <c r="F721" s="10">
        <v>0.03</v>
      </c>
      <c r="G721">
        <f>COUNTIF(Transactions[Company],Transactions[[#This Row],[Company]])</f>
        <v>272</v>
      </c>
      <c r="H721">
        <f>Transactions[[#This Row],[Dealer Bonus]]*Transactions[[#This Row],[MSRP]]</f>
        <v>911.13</v>
      </c>
    </row>
    <row r="722" spans="1:8">
      <c r="A722" s="7">
        <v>41849</v>
      </c>
      <c r="B722" s="8" t="s">
        <v>34</v>
      </c>
      <c r="C722" s="9">
        <v>23513</v>
      </c>
      <c r="D722" s="8" t="s">
        <v>38</v>
      </c>
      <c r="E722" s="8">
        <f>YEAR('Raw Data'!$A722)</f>
        <v>2014</v>
      </c>
      <c r="F722" s="10">
        <v>0.14000000000000001</v>
      </c>
      <c r="G722">
        <f>COUNTIF(Transactions[Company],Transactions[[#This Row],[Company]])</f>
        <v>279</v>
      </c>
      <c r="H722">
        <f>Transactions[[#This Row],[Dealer Bonus]]*Transactions[[#This Row],[MSRP]]</f>
        <v>3291.82</v>
      </c>
    </row>
    <row r="723" spans="1:8">
      <c r="A723" s="7">
        <v>41802</v>
      </c>
      <c r="B723" s="8" t="s">
        <v>31</v>
      </c>
      <c r="C723" s="9">
        <v>16863</v>
      </c>
      <c r="D723" s="8" t="s">
        <v>37</v>
      </c>
      <c r="E723" s="8">
        <f>YEAR('Raw Data'!$A723)</f>
        <v>2014</v>
      </c>
      <c r="F723" s="10">
        <v>0.1</v>
      </c>
      <c r="G723">
        <f>COUNTIF(Transactions[Company],Transactions[[#This Row],[Company]])</f>
        <v>272</v>
      </c>
      <c r="H723">
        <f>Transactions[[#This Row],[Dealer Bonus]]*Transactions[[#This Row],[MSRP]]</f>
        <v>1686.3000000000002</v>
      </c>
    </row>
    <row r="724" spans="1:8">
      <c r="A724" s="7">
        <v>41831</v>
      </c>
      <c r="B724" s="8" t="s">
        <v>34</v>
      </c>
      <c r="C724" s="9">
        <v>11247</v>
      </c>
      <c r="D724" s="8" t="s">
        <v>37</v>
      </c>
      <c r="E724" s="8">
        <f>YEAR('Raw Data'!$A724)</f>
        <v>2014</v>
      </c>
      <c r="F724" s="10">
        <v>0.12</v>
      </c>
      <c r="G724">
        <f>COUNTIF(Transactions[Company],Transactions[[#This Row],[Company]])</f>
        <v>279</v>
      </c>
      <c r="H724">
        <f>Transactions[[#This Row],[Dealer Bonus]]*Transactions[[#This Row],[MSRP]]</f>
        <v>1349.6399999999999</v>
      </c>
    </row>
    <row r="725" spans="1:8">
      <c r="A725" s="7">
        <v>41758</v>
      </c>
      <c r="B725" s="8" t="s">
        <v>31</v>
      </c>
      <c r="C725" s="9">
        <v>22778</v>
      </c>
      <c r="D725" s="8" t="s">
        <v>36</v>
      </c>
      <c r="E725" s="8">
        <f>YEAR('Raw Data'!$A725)</f>
        <v>2014</v>
      </c>
      <c r="F725" s="10">
        <v>0.06</v>
      </c>
      <c r="G725">
        <f>COUNTIF(Transactions[Company],Transactions[[#This Row],[Company]])</f>
        <v>272</v>
      </c>
      <c r="H725">
        <f>Transactions[[#This Row],[Dealer Bonus]]*Transactions[[#This Row],[MSRP]]</f>
        <v>1366.6799999999998</v>
      </c>
    </row>
    <row r="726" spans="1:8">
      <c r="A726" s="7">
        <v>41643</v>
      </c>
      <c r="B726" s="8" t="s">
        <v>34</v>
      </c>
      <c r="C726" s="9">
        <v>23363</v>
      </c>
      <c r="D726" s="8" t="s">
        <v>35</v>
      </c>
      <c r="E726" s="8">
        <f>YEAR('Raw Data'!$A726)</f>
        <v>2014</v>
      </c>
      <c r="F726" s="10">
        <v>0.13</v>
      </c>
      <c r="G726">
        <f>COUNTIF(Transactions[Company],Transactions[[#This Row],[Company]])</f>
        <v>279</v>
      </c>
      <c r="H726">
        <f>Transactions[[#This Row],[Dealer Bonus]]*Transactions[[#This Row],[MSRP]]</f>
        <v>3037.19</v>
      </c>
    </row>
    <row r="727" spans="1:8">
      <c r="A727" s="7">
        <v>41658</v>
      </c>
      <c r="B727" s="8" t="s">
        <v>31</v>
      </c>
      <c r="C727" s="9">
        <v>13083</v>
      </c>
      <c r="D727" s="8" t="s">
        <v>37</v>
      </c>
      <c r="E727" s="8">
        <f>YEAR('Raw Data'!$A727)</f>
        <v>2014</v>
      </c>
      <c r="F727" s="10">
        <v>0.08</v>
      </c>
      <c r="G727">
        <f>COUNTIF(Transactions[Company],Transactions[[#This Row],[Company]])</f>
        <v>272</v>
      </c>
      <c r="H727">
        <f>Transactions[[#This Row],[Dealer Bonus]]*Transactions[[#This Row],[MSRP]]</f>
        <v>1046.6400000000001</v>
      </c>
    </row>
    <row r="728" spans="1:8">
      <c r="A728" s="7">
        <v>41873</v>
      </c>
      <c r="B728" s="8" t="s">
        <v>34</v>
      </c>
      <c r="C728" s="9">
        <v>36680</v>
      </c>
      <c r="D728" s="8" t="s">
        <v>35</v>
      </c>
      <c r="E728" s="8">
        <f>YEAR('Raw Data'!$A728)</f>
        <v>2014</v>
      </c>
      <c r="F728" s="10">
        <v>0.1</v>
      </c>
      <c r="G728">
        <f>COUNTIF(Transactions[Company],Transactions[[#This Row],[Company]])</f>
        <v>279</v>
      </c>
      <c r="H728">
        <f>Transactions[[#This Row],[Dealer Bonus]]*Transactions[[#This Row],[MSRP]]</f>
        <v>3668</v>
      </c>
    </row>
    <row r="729" spans="1:8">
      <c r="A729" s="7">
        <v>41889</v>
      </c>
      <c r="B729" s="8" t="s">
        <v>34</v>
      </c>
      <c r="C729" s="9">
        <v>23199</v>
      </c>
      <c r="D729" s="8" t="s">
        <v>37</v>
      </c>
      <c r="E729" s="8">
        <f>YEAR('Raw Data'!$A729)</f>
        <v>2014</v>
      </c>
      <c r="F729" s="10">
        <v>0.09</v>
      </c>
      <c r="G729">
        <f>COUNTIF(Transactions[Company],Transactions[[#This Row],[Company]])</f>
        <v>279</v>
      </c>
      <c r="H729">
        <f>Transactions[[#This Row],[Dealer Bonus]]*Transactions[[#This Row],[MSRP]]</f>
        <v>2087.91</v>
      </c>
    </row>
    <row r="730" spans="1:8">
      <c r="A730" s="7">
        <v>41741</v>
      </c>
      <c r="B730" s="8" t="s">
        <v>31</v>
      </c>
      <c r="C730" s="9">
        <v>12537</v>
      </c>
      <c r="D730" s="8" t="s">
        <v>36</v>
      </c>
      <c r="E730" s="8">
        <f>YEAR('Raw Data'!$A730)</f>
        <v>2014</v>
      </c>
      <c r="F730" s="10">
        <v>0.1</v>
      </c>
      <c r="G730">
        <f>COUNTIF(Transactions[Company],Transactions[[#This Row],[Company]])</f>
        <v>272</v>
      </c>
      <c r="H730">
        <f>Transactions[[#This Row],[Dealer Bonus]]*Transactions[[#This Row],[MSRP]]</f>
        <v>1253.7</v>
      </c>
    </row>
    <row r="731" spans="1:8">
      <c r="A731" s="7">
        <v>41998</v>
      </c>
      <c r="B731" s="8" t="s">
        <v>34</v>
      </c>
      <c r="C731" s="9">
        <v>13110</v>
      </c>
      <c r="D731" s="8" t="s">
        <v>35</v>
      </c>
      <c r="E731" s="8">
        <f>YEAR('Raw Data'!$A731)</f>
        <v>2014</v>
      </c>
      <c r="F731" s="10">
        <v>0.15</v>
      </c>
      <c r="G731">
        <f>COUNTIF(Transactions[Company],Transactions[[#This Row],[Company]])</f>
        <v>279</v>
      </c>
      <c r="H731">
        <f>Transactions[[#This Row],[Dealer Bonus]]*Transactions[[#This Row],[MSRP]]</f>
        <v>1966.5</v>
      </c>
    </row>
    <row r="732" spans="1:8">
      <c r="A732" s="7">
        <v>41669</v>
      </c>
      <c r="B732" s="8" t="s">
        <v>31</v>
      </c>
      <c r="C732" s="9">
        <v>18357</v>
      </c>
      <c r="D732" s="8" t="s">
        <v>36</v>
      </c>
      <c r="E732" s="8">
        <f>YEAR('Raw Data'!$A732)</f>
        <v>2014</v>
      </c>
      <c r="F732" s="10">
        <v>0.13</v>
      </c>
      <c r="G732">
        <f>COUNTIF(Transactions[Company],Transactions[[#This Row],[Company]])</f>
        <v>272</v>
      </c>
      <c r="H732">
        <f>Transactions[[#This Row],[Dealer Bonus]]*Transactions[[#This Row],[MSRP]]</f>
        <v>2386.41</v>
      </c>
    </row>
    <row r="733" spans="1:8">
      <c r="A733" s="7">
        <v>41929</v>
      </c>
      <c r="B733" s="8" t="s">
        <v>33</v>
      </c>
      <c r="C733" s="9">
        <v>26686</v>
      </c>
      <c r="D733" s="8" t="s">
        <v>36</v>
      </c>
      <c r="E733" s="8">
        <f>YEAR('Raw Data'!$A733)</f>
        <v>2014</v>
      </c>
      <c r="F733" s="10">
        <v>0.12</v>
      </c>
      <c r="G733">
        <f>COUNTIF(Transactions[Company],Transactions[[#This Row],[Company]])</f>
        <v>305</v>
      </c>
      <c r="H733">
        <f>Transactions[[#This Row],[Dealer Bonus]]*Transactions[[#This Row],[MSRP]]</f>
        <v>3202.3199999999997</v>
      </c>
    </row>
    <row r="734" spans="1:8">
      <c r="A734" s="7">
        <v>41874</v>
      </c>
      <c r="B734" s="8" t="s">
        <v>34</v>
      </c>
      <c r="C734" s="9">
        <v>17576</v>
      </c>
      <c r="D734" s="8" t="s">
        <v>35</v>
      </c>
      <c r="E734" s="8">
        <f>YEAR('Raw Data'!$A734)</f>
        <v>2014</v>
      </c>
      <c r="F734" s="10">
        <v>0.04</v>
      </c>
      <c r="G734">
        <f>COUNTIF(Transactions[Company],Transactions[[#This Row],[Company]])</f>
        <v>279</v>
      </c>
      <c r="H734">
        <f>Transactions[[#This Row],[Dealer Bonus]]*Transactions[[#This Row],[MSRP]]</f>
        <v>703.04</v>
      </c>
    </row>
    <row r="735" spans="1:8">
      <c r="A735" s="7">
        <v>41889</v>
      </c>
      <c r="B735" s="8" t="s">
        <v>31</v>
      </c>
      <c r="C735" s="9">
        <v>21123</v>
      </c>
      <c r="D735" s="8" t="s">
        <v>37</v>
      </c>
      <c r="E735" s="8">
        <f>YEAR('Raw Data'!$A735)</f>
        <v>2014</v>
      </c>
      <c r="F735" s="10">
        <v>0.05</v>
      </c>
      <c r="G735">
        <f>COUNTIF(Transactions[Company],Transactions[[#This Row],[Company]])</f>
        <v>272</v>
      </c>
      <c r="H735">
        <f>Transactions[[#This Row],[Dealer Bonus]]*Transactions[[#This Row],[MSRP]]</f>
        <v>1056.1500000000001</v>
      </c>
    </row>
    <row r="736" spans="1:8">
      <c r="A736" s="7">
        <v>41797</v>
      </c>
      <c r="B736" s="8" t="s">
        <v>33</v>
      </c>
      <c r="C736" s="9">
        <v>14717</v>
      </c>
      <c r="D736" s="8" t="s">
        <v>35</v>
      </c>
      <c r="E736" s="8">
        <f>YEAR('Raw Data'!$A736)</f>
        <v>2014</v>
      </c>
      <c r="F736" s="10">
        <v>0.09</v>
      </c>
      <c r="G736">
        <f>COUNTIF(Transactions[Company],Transactions[[#This Row],[Company]])</f>
        <v>305</v>
      </c>
      <c r="H736">
        <f>Transactions[[#This Row],[Dealer Bonus]]*Transactions[[#This Row],[MSRP]]</f>
        <v>1324.53</v>
      </c>
    </row>
    <row r="737" spans="1:8">
      <c r="A737" s="7">
        <v>42000</v>
      </c>
      <c r="B737" s="8" t="s">
        <v>33</v>
      </c>
      <c r="C737" s="9">
        <v>26889</v>
      </c>
      <c r="D737" s="8" t="s">
        <v>35</v>
      </c>
      <c r="E737" s="8">
        <f>YEAR('Raw Data'!$A737)</f>
        <v>2014</v>
      </c>
      <c r="F737" s="10">
        <v>0.14000000000000001</v>
      </c>
      <c r="G737">
        <f>COUNTIF(Transactions[Company],Transactions[[#This Row],[Company]])</f>
        <v>305</v>
      </c>
      <c r="H737">
        <f>Transactions[[#This Row],[Dealer Bonus]]*Transactions[[#This Row],[MSRP]]</f>
        <v>3764.4600000000005</v>
      </c>
    </row>
    <row r="738" spans="1:8">
      <c r="A738" s="7">
        <v>41834</v>
      </c>
      <c r="B738" s="8" t="s">
        <v>33</v>
      </c>
      <c r="C738" s="9">
        <v>17592</v>
      </c>
      <c r="D738" s="8" t="s">
        <v>38</v>
      </c>
      <c r="E738" s="8">
        <f>YEAR('Raw Data'!$A738)</f>
        <v>2014</v>
      </c>
      <c r="F738" s="10">
        <v>0.11</v>
      </c>
      <c r="G738">
        <f>COUNTIF(Transactions[Company],Transactions[[#This Row],[Company]])</f>
        <v>305</v>
      </c>
      <c r="H738">
        <f>Transactions[[#This Row],[Dealer Bonus]]*Transactions[[#This Row],[MSRP]]</f>
        <v>1935.1200000000001</v>
      </c>
    </row>
    <row r="739" spans="1:8">
      <c r="A739" s="7">
        <v>41909</v>
      </c>
      <c r="B739" s="8" t="s">
        <v>31</v>
      </c>
      <c r="C739" s="9">
        <v>26174</v>
      </c>
      <c r="D739" s="8" t="s">
        <v>38</v>
      </c>
      <c r="E739" s="8">
        <f>YEAR('Raw Data'!$A739)</f>
        <v>2014</v>
      </c>
      <c r="F739" s="10">
        <v>0.15</v>
      </c>
      <c r="G739">
        <f>COUNTIF(Transactions[Company],Transactions[[#This Row],[Company]])</f>
        <v>272</v>
      </c>
      <c r="H739">
        <f>Transactions[[#This Row],[Dealer Bonus]]*Transactions[[#This Row],[MSRP]]</f>
        <v>3926.1</v>
      </c>
    </row>
    <row r="740" spans="1:8">
      <c r="A740" s="7">
        <v>41860</v>
      </c>
      <c r="B740" s="8" t="s">
        <v>32</v>
      </c>
      <c r="C740" s="9">
        <v>29390</v>
      </c>
      <c r="D740" s="8" t="s">
        <v>36</v>
      </c>
      <c r="E740" s="8">
        <f>YEAR('Raw Data'!$A740)</f>
        <v>2014</v>
      </c>
      <c r="F740" s="10">
        <v>7.0000000000000007E-2</v>
      </c>
      <c r="G740">
        <f>COUNTIF(Transactions[Company],Transactions[[#This Row],[Company]])</f>
        <v>295</v>
      </c>
      <c r="H740">
        <f>Transactions[[#This Row],[Dealer Bonus]]*Transactions[[#This Row],[MSRP]]</f>
        <v>2057.3000000000002</v>
      </c>
    </row>
    <row r="741" spans="1:8">
      <c r="A741" s="7">
        <v>41827</v>
      </c>
      <c r="B741" s="8" t="s">
        <v>34</v>
      </c>
      <c r="C741" s="9">
        <v>6419</v>
      </c>
      <c r="D741" s="8" t="s">
        <v>38</v>
      </c>
      <c r="E741" s="8">
        <f>YEAR('Raw Data'!$A741)</f>
        <v>2014</v>
      </c>
      <c r="F741" s="10">
        <v>0.04</v>
      </c>
      <c r="G741">
        <f>COUNTIF(Transactions[Company],Transactions[[#This Row],[Company]])</f>
        <v>279</v>
      </c>
      <c r="H741">
        <f>Transactions[[#This Row],[Dealer Bonus]]*Transactions[[#This Row],[MSRP]]</f>
        <v>256.76</v>
      </c>
    </row>
    <row r="742" spans="1:8">
      <c r="A742" s="7">
        <v>41762</v>
      </c>
      <c r="B742" s="8" t="s">
        <v>33</v>
      </c>
      <c r="C742" s="9">
        <v>11064</v>
      </c>
      <c r="D742" s="8" t="s">
        <v>36</v>
      </c>
      <c r="E742" s="8">
        <f>YEAR('Raw Data'!$A742)</f>
        <v>2014</v>
      </c>
      <c r="F742" s="10">
        <v>0.06</v>
      </c>
      <c r="G742">
        <f>COUNTIF(Transactions[Company],Transactions[[#This Row],[Company]])</f>
        <v>305</v>
      </c>
      <c r="H742">
        <f>Transactions[[#This Row],[Dealer Bonus]]*Transactions[[#This Row],[MSRP]]</f>
        <v>663.84</v>
      </c>
    </row>
    <row r="743" spans="1:8">
      <c r="A743" s="7">
        <v>41895</v>
      </c>
      <c r="B743" s="8" t="s">
        <v>33</v>
      </c>
      <c r="C743" s="9">
        <v>25359</v>
      </c>
      <c r="D743" s="8" t="s">
        <v>36</v>
      </c>
      <c r="E743" s="8">
        <f>YEAR('Raw Data'!$A743)</f>
        <v>2014</v>
      </c>
      <c r="F743" s="10">
        <v>0.05</v>
      </c>
      <c r="G743">
        <f>COUNTIF(Transactions[Company],Transactions[[#This Row],[Company]])</f>
        <v>305</v>
      </c>
      <c r="H743">
        <f>Transactions[[#This Row],[Dealer Bonus]]*Transactions[[#This Row],[MSRP]]</f>
        <v>1267.95</v>
      </c>
    </row>
    <row r="744" spans="1:8">
      <c r="A744" s="7">
        <v>41970</v>
      </c>
      <c r="B744" s="8" t="s">
        <v>33</v>
      </c>
      <c r="C744" s="9">
        <v>5073</v>
      </c>
      <c r="D744" s="8" t="s">
        <v>37</v>
      </c>
      <c r="E744" s="8">
        <f>YEAR('Raw Data'!$A744)</f>
        <v>2014</v>
      </c>
      <c r="F744" s="10">
        <v>7.0000000000000007E-2</v>
      </c>
      <c r="G744">
        <f>COUNTIF(Transactions[Company],Transactions[[#This Row],[Company]])</f>
        <v>305</v>
      </c>
      <c r="H744">
        <f>Transactions[[#This Row],[Dealer Bonus]]*Transactions[[#This Row],[MSRP]]</f>
        <v>355.11</v>
      </c>
    </row>
    <row r="745" spans="1:8">
      <c r="A745" s="7">
        <v>41928</v>
      </c>
      <c r="B745" s="8" t="s">
        <v>34</v>
      </c>
      <c r="C745" s="9">
        <v>39666</v>
      </c>
      <c r="D745" s="8" t="s">
        <v>37</v>
      </c>
      <c r="E745" s="8">
        <f>YEAR('Raw Data'!$A745)</f>
        <v>2014</v>
      </c>
      <c r="F745" s="10">
        <v>0.05</v>
      </c>
      <c r="G745">
        <f>COUNTIF(Transactions[Company],Transactions[[#This Row],[Company]])</f>
        <v>279</v>
      </c>
      <c r="H745">
        <f>Transactions[[#This Row],[Dealer Bonus]]*Transactions[[#This Row],[MSRP]]</f>
        <v>1983.3000000000002</v>
      </c>
    </row>
    <row r="746" spans="1:8">
      <c r="A746" s="7">
        <v>41834</v>
      </c>
      <c r="B746" s="8" t="s">
        <v>31</v>
      </c>
      <c r="C746" s="9">
        <v>30845</v>
      </c>
      <c r="D746" s="8" t="s">
        <v>38</v>
      </c>
      <c r="E746" s="8">
        <f>YEAR('Raw Data'!$A746)</f>
        <v>2014</v>
      </c>
      <c r="F746" s="10">
        <v>0.05</v>
      </c>
      <c r="G746">
        <f>COUNTIF(Transactions[Company],Transactions[[#This Row],[Company]])</f>
        <v>272</v>
      </c>
      <c r="H746">
        <f>Transactions[[#This Row],[Dealer Bonus]]*Transactions[[#This Row],[MSRP]]</f>
        <v>1542.25</v>
      </c>
    </row>
    <row r="747" spans="1:8">
      <c r="A747" s="7">
        <v>41980</v>
      </c>
      <c r="B747" s="8" t="s">
        <v>31</v>
      </c>
      <c r="C747" s="9">
        <v>5726</v>
      </c>
      <c r="D747" s="8" t="s">
        <v>37</v>
      </c>
      <c r="E747" s="8">
        <f>YEAR('Raw Data'!$A747)</f>
        <v>2014</v>
      </c>
      <c r="F747" s="10">
        <v>0.11</v>
      </c>
      <c r="G747">
        <f>COUNTIF(Transactions[Company],Transactions[[#This Row],[Company]])</f>
        <v>272</v>
      </c>
      <c r="H747">
        <f>Transactions[[#This Row],[Dealer Bonus]]*Transactions[[#This Row],[MSRP]]</f>
        <v>629.86</v>
      </c>
    </row>
    <row r="748" spans="1:8">
      <c r="A748" s="7">
        <v>41757</v>
      </c>
      <c r="B748" s="8" t="s">
        <v>34</v>
      </c>
      <c r="C748" s="9">
        <v>37876</v>
      </c>
      <c r="D748" s="8" t="s">
        <v>38</v>
      </c>
      <c r="E748" s="8">
        <f>YEAR('Raw Data'!$A748)</f>
        <v>2014</v>
      </c>
      <c r="F748" s="10">
        <v>7.0000000000000007E-2</v>
      </c>
      <c r="G748">
        <f>COUNTIF(Transactions[Company],Transactions[[#This Row],[Company]])</f>
        <v>279</v>
      </c>
      <c r="H748">
        <f>Transactions[[#This Row],[Dealer Bonus]]*Transactions[[#This Row],[MSRP]]</f>
        <v>2651.32</v>
      </c>
    </row>
    <row r="749" spans="1:8">
      <c r="A749" s="7">
        <v>41781</v>
      </c>
      <c r="B749" s="8" t="s">
        <v>31</v>
      </c>
      <c r="C749" s="9">
        <v>21009</v>
      </c>
      <c r="D749" s="8" t="s">
        <v>36</v>
      </c>
      <c r="E749" s="8">
        <f>YEAR('Raw Data'!$A749)</f>
        <v>2014</v>
      </c>
      <c r="F749" s="10">
        <v>0.13</v>
      </c>
      <c r="G749">
        <f>COUNTIF(Transactions[Company],Transactions[[#This Row],[Company]])</f>
        <v>272</v>
      </c>
      <c r="H749">
        <f>Transactions[[#This Row],[Dealer Bonus]]*Transactions[[#This Row],[MSRP]]</f>
        <v>2731.17</v>
      </c>
    </row>
    <row r="750" spans="1:8">
      <c r="A750" s="7">
        <v>41772</v>
      </c>
      <c r="B750" s="8" t="s">
        <v>31</v>
      </c>
      <c r="C750" s="9">
        <v>28368</v>
      </c>
      <c r="D750" s="8" t="s">
        <v>37</v>
      </c>
      <c r="E750" s="8">
        <f>YEAR('Raw Data'!$A750)</f>
        <v>2014</v>
      </c>
      <c r="F750" s="10">
        <v>7.0000000000000007E-2</v>
      </c>
      <c r="G750">
        <f>COUNTIF(Transactions[Company],Transactions[[#This Row],[Company]])</f>
        <v>272</v>
      </c>
      <c r="H750">
        <f>Transactions[[#This Row],[Dealer Bonus]]*Transactions[[#This Row],[MSRP]]</f>
        <v>1985.7600000000002</v>
      </c>
    </row>
    <row r="751" spans="1:8">
      <c r="A751" s="7">
        <v>41725</v>
      </c>
      <c r="B751" s="8" t="s">
        <v>33</v>
      </c>
      <c r="C751" s="9">
        <v>23210</v>
      </c>
      <c r="D751" s="8" t="s">
        <v>35</v>
      </c>
      <c r="E751" s="8">
        <f>YEAR('Raw Data'!$A751)</f>
        <v>2014</v>
      </c>
      <c r="F751" s="10">
        <v>7.0000000000000007E-2</v>
      </c>
      <c r="G751">
        <f>COUNTIF(Transactions[Company],Transactions[[#This Row],[Company]])</f>
        <v>305</v>
      </c>
      <c r="H751">
        <f>Transactions[[#This Row],[Dealer Bonus]]*Transactions[[#This Row],[MSRP]]</f>
        <v>1624.7</v>
      </c>
    </row>
    <row r="752" spans="1:8">
      <c r="A752" s="7">
        <v>41846</v>
      </c>
      <c r="B752" s="8" t="s">
        <v>32</v>
      </c>
      <c r="C752" s="9">
        <v>36110</v>
      </c>
      <c r="D752" s="8" t="s">
        <v>36</v>
      </c>
      <c r="E752" s="8">
        <f>YEAR('Raw Data'!$A752)</f>
        <v>2014</v>
      </c>
      <c r="F752" s="10">
        <v>0.11</v>
      </c>
      <c r="G752">
        <f>COUNTIF(Transactions[Company],Transactions[[#This Row],[Company]])</f>
        <v>295</v>
      </c>
      <c r="H752">
        <f>Transactions[[#This Row],[Dealer Bonus]]*Transactions[[#This Row],[MSRP]]</f>
        <v>3972.1</v>
      </c>
    </row>
    <row r="753" spans="1:8">
      <c r="A753" s="7">
        <v>41646</v>
      </c>
      <c r="B753" s="8" t="s">
        <v>33</v>
      </c>
      <c r="C753" s="9">
        <v>13143</v>
      </c>
      <c r="D753" s="8" t="s">
        <v>37</v>
      </c>
      <c r="E753" s="8">
        <f>YEAR('Raw Data'!$A753)</f>
        <v>2014</v>
      </c>
      <c r="F753" s="10">
        <v>0.13</v>
      </c>
      <c r="G753">
        <f>COUNTIF(Transactions[Company],Transactions[[#This Row],[Company]])</f>
        <v>305</v>
      </c>
      <c r="H753">
        <f>Transactions[[#This Row],[Dealer Bonus]]*Transactions[[#This Row],[MSRP]]</f>
        <v>1708.5900000000001</v>
      </c>
    </row>
    <row r="754" spans="1:8">
      <c r="A754" s="7">
        <v>41933</v>
      </c>
      <c r="B754" s="8" t="s">
        <v>31</v>
      </c>
      <c r="C754" s="9">
        <v>9417</v>
      </c>
      <c r="D754" s="8" t="s">
        <v>35</v>
      </c>
      <c r="E754" s="8">
        <f>YEAR('Raw Data'!$A754)</f>
        <v>2014</v>
      </c>
      <c r="F754" s="10">
        <v>0.03</v>
      </c>
      <c r="G754">
        <f>COUNTIF(Transactions[Company],Transactions[[#This Row],[Company]])</f>
        <v>272</v>
      </c>
      <c r="H754">
        <f>Transactions[[#This Row],[Dealer Bonus]]*Transactions[[#This Row],[MSRP]]</f>
        <v>282.51</v>
      </c>
    </row>
    <row r="755" spans="1:8">
      <c r="A755" s="7">
        <v>41908</v>
      </c>
      <c r="B755" s="8" t="s">
        <v>32</v>
      </c>
      <c r="C755" s="9">
        <v>19247</v>
      </c>
      <c r="D755" s="8" t="s">
        <v>36</v>
      </c>
      <c r="E755" s="8">
        <f>YEAR('Raw Data'!$A755)</f>
        <v>2014</v>
      </c>
      <c r="F755" s="10">
        <v>0.08</v>
      </c>
      <c r="G755">
        <f>COUNTIF(Transactions[Company],Transactions[[#This Row],[Company]])</f>
        <v>295</v>
      </c>
      <c r="H755">
        <f>Transactions[[#This Row],[Dealer Bonus]]*Transactions[[#This Row],[MSRP]]</f>
        <v>1539.76</v>
      </c>
    </row>
    <row r="756" spans="1:8">
      <c r="A756" s="7">
        <v>41966</v>
      </c>
      <c r="B756" s="8" t="s">
        <v>34</v>
      </c>
      <c r="C756" s="9">
        <v>14560</v>
      </c>
      <c r="D756" s="8" t="s">
        <v>35</v>
      </c>
      <c r="E756" s="8">
        <f>YEAR('Raw Data'!$A756)</f>
        <v>2014</v>
      </c>
      <c r="F756" s="10">
        <v>0.14000000000000001</v>
      </c>
      <c r="G756">
        <f>COUNTIF(Transactions[Company],Transactions[[#This Row],[Company]])</f>
        <v>279</v>
      </c>
      <c r="H756">
        <f>Transactions[[#This Row],[Dealer Bonus]]*Transactions[[#This Row],[MSRP]]</f>
        <v>2038.4</v>
      </c>
    </row>
    <row r="757" spans="1:8">
      <c r="A757" s="7">
        <v>41974</v>
      </c>
      <c r="B757" s="8" t="s">
        <v>32</v>
      </c>
      <c r="C757" s="9">
        <v>11784</v>
      </c>
      <c r="D757" s="8" t="s">
        <v>37</v>
      </c>
      <c r="E757" s="8">
        <f>YEAR('Raw Data'!$A757)</f>
        <v>2014</v>
      </c>
      <c r="F757" s="10">
        <v>0.12</v>
      </c>
      <c r="G757">
        <f>COUNTIF(Transactions[Company],Transactions[[#This Row],[Company]])</f>
        <v>295</v>
      </c>
      <c r="H757">
        <f>Transactions[[#This Row],[Dealer Bonus]]*Transactions[[#This Row],[MSRP]]</f>
        <v>1414.08</v>
      </c>
    </row>
    <row r="758" spans="1:8">
      <c r="A758" s="7">
        <v>41913</v>
      </c>
      <c r="B758" s="8" t="s">
        <v>34</v>
      </c>
      <c r="C758" s="9">
        <v>24997</v>
      </c>
      <c r="D758" s="8" t="s">
        <v>38</v>
      </c>
      <c r="E758" s="8">
        <f>YEAR('Raw Data'!$A758)</f>
        <v>2014</v>
      </c>
      <c r="F758" s="10">
        <v>0.15</v>
      </c>
      <c r="G758">
        <f>COUNTIF(Transactions[Company],Transactions[[#This Row],[Company]])</f>
        <v>279</v>
      </c>
      <c r="H758">
        <f>Transactions[[#This Row],[Dealer Bonus]]*Transactions[[#This Row],[MSRP]]</f>
        <v>3749.5499999999997</v>
      </c>
    </row>
    <row r="759" spans="1:8">
      <c r="A759" s="7">
        <v>41949</v>
      </c>
      <c r="B759" s="8" t="s">
        <v>33</v>
      </c>
      <c r="C759" s="9">
        <v>29897</v>
      </c>
      <c r="D759" s="8" t="s">
        <v>38</v>
      </c>
      <c r="E759" s="8">
        <f>YEAR('Raw Data'!$A759)</f>
        <v>2014</v>
      </c>
      <c r="F759" s="10">
        <v>0.13</v>
      </c>
      <c r="G759">
        <f>COUNTIF(Transactions[Company],Transactions[[#This Row],[Company]])</f>
        <v>305</v>
      </c>
      <c r="H759">
        <f>Transactions[[#This Row],[Dealer Bonus]]*Transactions[[#This Row],[MSRP]]</f>
        <v>3886.61</v>
      </c>
    </row>
    <row r="760" spans="1:8">
      <c r="A760" s="7">
        <v>41675</v>
      </c>
      <c r="B760" s="8" t="s">
        <v>33</v>
      </c>
      <c r="C760" s="9">
        <v>26963</v>
      </c>
      <c r="D760" s="8" t="s">
        <v>36</v>
      </c>
      <c r="E760" s="8">
        <f>YEAR('Raw Data'!$A760)</f>
        <v>2014</v>
      </c>
      <c r="F760" s="10">
        <v>7.0000000000000007E-2</v>
      </c>
      <c r="G760">
        <f>COUNTIF(Transactions[Company],Transactions[[#This Row],[Company]])</f>
        <v>305</v>
      </c>
      <c r="H760">
        <f>Transactions[[#This Row],[Dealer Bonus]]*Transactions[[#This Row],[MSRP]]</f>
        <v>1887.41</v>
      </c>
    </row>
    <row r="761" spans="1:8">
      <c r="A761" s="7">
        <v>41936</v>
      </c>
      <c r="B761" s="8" t="s">
        <v>34</v>
      </c>
      <c r="C761" s="9">
        <v>23508</v>
      </c>
      <c r="D761" s="8" t="s">
        <v>37</v>
      </c>
      <c r="E761" s="8">
        <f>YEAR('Raw Data'!$A761)</f>
        <v>2014</v>
      </c>
      <c r="F761" s="10">
        <v>0.05</v>
      </c>
      <c r="G761">
        <f>COUNTIF(Transactions[Company],Transactions[[#This Row],[Company]])</f>
        <v>279</v>
      </c>
      <c r="H761">
        <f>Transactions[[#This Row],[Dealer Bonus]]*Transactions[[#This Row],[MSRP]]</f>
        <v>1175.4000000000001</v>
      </c>
    </row>
    <row r="762" spans="1:8">
      <c r="A762" s="7">
        <v>41871</v>
      </c>
      <c r="B762" s="8" t="s">
        <v>34</v>
      </c>
      <c r="C762" s="9">
        <v>12342</v>
      </c>
      <c r="D762" s="8" t="s">
        <v>38</v>
      </c>
      <c r="E762" s="8">
        <f>YEAR('Raw Data'!$A762)</f>
        <v>2014</v>
      </c>
      <c r="F762" s="10">
        <v>7.0000000000000007E-2</v>
      </c>
      <c r="G762">
        <f>COUNTIF(Transactions[Company],Transactions[[#This Row],[Company]])</f>
        <v>279</v>
      </c>
      <c r="H762">
        <f>Transactions[[#This Row],[Dealer Bonus]]*Transactions[[#This Row],[MSRP]]</f>
        <v>863.94</v>
      </c>
    </row>
    <row r="763" spans="1:8">
      <c r="A763" s="7">
        <v>41802</v>
      </c>
      <c r="B763" s="8" t="s">
        <v>34</v>
      </c>
      <c r="C763" s="9">
        <v>22693</v>
      </c>
      <c r="D763" s="8" t="s">
        <v>37</v>
      </c>
      <c r="E763" s="8">
        <f>YEAR('Raw Data'!$A763)</f>
        <v>2014</v>
      </c>
      <c r="F763" s="10">
        <v>0.05</v>
      </c>
      <c r="G763">
        <f>COUNTIF(Transactions[Company],Transactions[[#This Row],[Company]])</f>
        <v>279</v>
      </c>
      <c r="H763">
        <f>Transactions[[#This Row],[Dealer Bonus]]*Transactions[[#This Row],[MSRP]]</f>
        <v>1134.6500000000001</v>
      </c>
    </row>
    <row r="764" spans="1:8">
      <c r="A764" s="7">
        <v>41705</v>
      </c>
      <c r="B764" s="8" t="s">
        <v>33</v>
      </c>
      <c r="C764" s="9">
        <v>30855</v>
      </c>
      <c r="D764" s="8" t="s">
        <v>38</v>
      </c>
      <c r="E764" s="8">
        <f>YEAR('Raw Data'!$A764)</f>
        <v>2014</v>
      </c>
      <c r="F764" s="10">
        <v>0.14000000000000001</v>
      </c>
      <c r="G764">
        <f>COUNTIF(Transactions[Company],Transactions[[#This Row],[Company]])</f>
        <v>305</v>
      </c>
      <c r="H764">
        <f>Transactions[[#This Row],[Dealer Bonus]]*Transactions[[#This Row],[MSRP]]</f>
        <v>4319.7000000000007</v>
      </c>
    </row>
    <row r="765" spans="1:8">
      <c r="A765" s="7">
        <v>41807</v>
      </c>
      <c r="B765" s="8" t="s">
        <v>31</v>
      </c>
      <c r="C765" s="9">
        <v>31079</v>
      </c>
      <c r="D765" s="8" t="s">
        <v>36</v>
      </c>
      <c r="E765" s="8">
        <f>YEAR('Raw Data'!$A765)</f>
        <v>2014</v>
      </c>
      <c r="F765" s="10">
        <v>0.06</v>
      </c>
      <c r="G765">
        <f>COUNTIF(Transactions[Company],Transactions[[#This Row],[Company]])</f>
        <v>272</v>
      </c>
      <c r="H765">
        <f>Transactions[[#This Row],[Dealer Bonus]]*Transactions[[#This Row],[MSRP]]</f>
        <v>1864.74</v>
      </c>
    </row>
    <row r="766" spans="1:8">
      <c r="A766" s="7">
        <v>41783</v>
      </c>
      <c r="B766" s="8" t="s">
        <v>34</v>
      </c>
      <c r="C766" s="9">
        <v>32370</v>
      </c>
      <c r="D766" s="8" t="s">
        <v>36</v>
      </c>
      <c r="E766" s="8">
        <f>YEAR('Raw Data'!$A766)</f>
        <v>2014</v>
      </c>
      <c r="F766" s="10">
        <v>0.06</v>
      </c>
      <c r="G766">
        <f>COUNTIF(Transactions[Company],Transactions[[#This Row],[Company]])</f>
        <v>279</v>
      </c>
      <c r="H766">
        <f>Transactions[[#This Row],[Dealer Bonus]]*Transactions[[#This Row],[MSRP]]</f>
        <v>1942.1999999999998</v>
      </c>
    </row>
    <row r="767" spans="1:8">
      <c r="A767" s="7">
        <v>41819</v>
      </c>
      <c r="B767" s="8" t="s">
        <v>32</v>
      </c>
      <c r="C767" s="9">
        <v>38769</v>
      </c>
      <c r="D767" s="8" t="s">
        <v>38</v>
      </c>
      <c r="E767" s="8">
        <f>YEAR('Raw Data'!$A767)</f>
        <v>2014</v>
      </c>
      <c r="F767" s="10">
        <v>0.08</v>
      </c>
      <c r="G767">
        <f>COUNTIF(Transactions[Company],Transactions[[#This Row],[Company]])</f>
        <v>295</v>
      </c>
      <c r="H767">
        <f>Transactions[[#This Row],[Dealer Bonus]]*Transactions[[#This Row],[MSRP]]</f>
        <v>3101.52</v>
      </c>
    </row>
    <row r="768" spans="1:8">
      <c r="A768" s="7">
        <v>41889</v>
      </c>
      <c r="B768" s="8" t="s">
        <v>32</v>
      </c>
      <c r="C768" s="9">
        <v>36744</v>
      </c>
      <c r="D768" s="8" t="s">
        <v>35</v>
      </c>
      <c r="E768" s="8">
        <f>YEAR('Raw Data'!$A768)</f>
        <v>2014</v>
      </c>
      <c r="F768" s="10">
        <v>0.11</v>
      </c>
      <c r="G768">
        <f>COUNTIF(Transactions[Company],Transactions[[#This Row],[Company]])</f>
        <v>295</v>
      </c>
      <c r="H768">
        <f>Transactions[[#This Row],[Dealer Bonus]]*Transactions[[#This Row],[MSRP]]</f>
        <v>4041.84</v>
      </c>
    </row>
    <row r="769" spans="1:8">
      <c r="A769" s="7">
        <v>41766</v>
      </c>
      <c r="B769" s="8" t="s">
        <v>32</v>
      </c>
      <c r="C769" s="9">
        <v>13455</v>
      </c>
      <c r="D769" s="8" t="s">
        <v>37</v>
      </c>
      <c r="E769" s="8">
        <f>YEAR('Raw Data'!$A769)</f>
        <v>2014</v>
      </c>
      <c r="F769" s="10">
        <v>0.04</v>
      </c>
      <c r="G769">
        <f>COUNTIF(Transactions[Company],Transactions[[#This Row],[Company]])</f>
        <v>295</v>
      </c>
      <c r="H769">
        <f>Transactions[[#This Row],[Dealer Bonus]]*Transactions[[#This Row],[MSRP]]</f>
        <v>538.20000000000005</v>
      </c>
    </row>
    <row r="770" spans="1:8">
      <c r="A770" s="7">
        <v>41759</v>
      </c>
      <c r="B770" s="8" t="s">
        <v>31</v>
      </c>
      <c r="C770" s="9">
        <v>21782</v>
      </c>
      <c r="D770" s="8" t="s">
        <v>36</v>
      </c>
      <c r="E770" s="8">
        <f>YEAR('Raw Data'!$A770)</f>
        <v>2014</v>
      </c>
      <c r="F770" s="10">
        <v>0.09</v>
      </c>
      <c r="G770">
        <f>COUNTIF(Transactions[Company],Transactions[[#This Row],[Company]])</f>
        <v>272</v>
      </c>
      <c r="H770">
        <f>Transactions[[#This Row],[Dealer Bonus]]*Transactions[[#This Row],[MSRP]]</f>
        <v>1960.3799999999999</v>
      </c>
    </row>
    <row r="771" spans="1:8">
      <c r="A771" s="7">
        <v>41910</v>
      </c>
      <c r="B771" s="8" t="s">
        <v>32</v>
      </c>
      <c r="C771" s="9">
        <v>13409</v>
      </c>
      <c r="D771" s="8" t="s">
        <v>36</v>
      </c>
      <c r="E771" s="8">
        <f>YEAR('Raw Data'!$A771)</f>
        <v>2014</v>
      </c>
      <c r="F771" s="10">
        <v>0.06</v>
      </c>
      <c r="G771">
        <f>COUNTIF(Transactions[Company],Transactions[[#This Row],[Company]])</f>
        <v>295</v>
      </c>
      <c r="H771">
        <f>Transactions[[#This Row],[Dealer Bonus]]*Transactions[[#This Row],[MSRP]]</f>
        <v>804.54</v>
      </c>
    </row>
    <row r="772" spans="1:8">
      <c r="A772" s="7">
        <v>41985</v>
      </c>
      <c r="B772" s="8" t="s">
        <v>34</v>
      </c>
      <c r="C772" s="9">
        <v>5201</v>
      </c>
      <c r="D772" s="8" t="s">
        <v>35</v>
      </c>
      <c r="E772" s="8">
        <f>YEAR('Raw Data'!$A772)</f>
        <v>2014</v>
      </c>
      <c r="F772" s="10">
        <v>0.1</v>
      </c>
      <c r="G772">
        <f>COUNTIF(Transactions[Company],Transactions[[#This Row],[Company]])</f>
        <v>279</v>
      </c>
      <c r="H772">
        <f>Transactions[[#This Row],[Dealer Bonus]]*Transactions[[#This Row],[MSRP]]</f>
        <v>520.1</v>
      </c>
    </row>
    <row r="773" spans="1:8">
      <c r="A773" s="7">
        <v>41780</v>
      </c>
      <c r="B773" s="8" t="s">
        <v>31</v>
      </c>
      <c r="C773" s="9">
        <v>23560</v>
      </c>
      <c r="D773" s="8" t="s">
        <v>35</v>
      </c>
      <c r="E773" s="8">
        <f>YEAR('Raw Data'!$A773)</f>
        <v>2014</v>
      </c>
      <c r="F773" s="10">
        <v>0.03</v>
      </c>
      <c r="G773">
        <f>COUNTIF(Transactions[Company],Transactions[[#This Row],[Company]])</f>
        <v>272</v>
      </c>
      <c r="H773">
        <f>Transactions[[#This Row],[Dealer Bonus]]*Transactions[[#This Row],[MSRP]]</f>
        <v>706.8</v>
      </c>
    </row>
    <row r="774" spans="1:8">
      <c r="A774" s="7">
        <v>41848</v>
      </c>
      <c r="B774" s="8" t="s">
        <v>34</v>
      </c>
      <c r="C774" s="9">
        <v>30206</v>
      </c>
      <c r="D774" s="8" t="s">
        <v>35</v>
      </c>
      <c r="E774" s="8">
        <f>YEAR('Raw Data'!$A774)</f>
        <v>2014</v>
      </c>
      <c r="F774" s="10">
        <v>0.08</v>
      </c>
      <c r="G774">
        <f>COUNTIF(Transactions[Company],Transactions[[#This Row],[Company]])</f>
        <v>279</v>
      </c>
      <c r="H774">
        <f>Transactions[[#This Row],[Dealer Bonus]]*Transactions[[#This Row],[MSRP]]</f>
        <v>2416.48</v>
      </c>
    </row>
    <row r="775" spans="1:8">
      <c r="A775" s="7">
        <v>41990</v>
      </c>
      <c r="B775" s="8" t="s">
        <v>31</v>
      </c>
      <c r="C775" s="9">
        <v>11957</v>
      </c>
      <c r="D775" s="8" t="s">
        <v>37</v>
      </c>
      <c r="E775" s="8">
        <f>YEAR('Raw Data'!$A775)</f>
        <v>2014</v>
      </c>
      <c r="F775" s="10">
        <v>0.06</v>
      </c>
      <c r="G775">
        <f>COUNTIF(Transactions[Company],Transactions[[#This Row],[Company]])</f>
        <v>272</v>
      </c>
      <c r="H775">
        <f>Transactions[[#This Row],[Dealer Bonus]]*Transactions[[#This Row],[MSRP]]</f>
        <v>717.42</v>
      </c>
    </row>
    <row r="776" spans="1:8">
      <c r="A776" s="7">
        <v>41914</v>
      </c>
      <c r="B776" s="8" t="s">
        <v>32</v>
      </c>
      <c r="C776" s="9">
        <v>27317</v>
      </c>
      <c r="D776" s="8" t="s">
        <v>35</v>
      </c>
      <c r="E776" s="8">
        <f>YEAR('Raw Data'!$A776)</f>
        <v>2014</v>
      </c>
      <c r="F776" s="10">
        <v>0.15</v>
      </c>
      <c r="G776">
        <f>COUNTIF(Transactions[Company],Transactions[[#This Row],[Company]])</f>
        <v>295</v>
      </c>
      <c r="H776">
        <f>Transactions[[#This Row],[Dealer Bonus]]*Transactions[[#This Row],[MSRP]]</f>
        <v>4097.55</v>
      </c>
    </row>
    <row r="777" spans="1:8">
      <c r="A777" s="7">
        <v>41890</v>
      </c>
      <c r="B777" s="8" t="s">
        <v>31</v>
      </c>
      <c r="C777" s="9">
        <v>24195</v>
      </c>
      <c r="D777" s="8" t="s">
        <v>36</v>
      </c>
      <c r="E777" s="8">
        <f>YEAR('Raw Data'!$A777)</f>
        <v>2014</v>
      </c>
      <c r="F777" s="10">
        <v>0.12</v>
      </c>
      <c r="G777">
        <f>COUNTIF(Transactions[Company],Transactions[[#This Row],[Company]])</f>
        <v>272</v>
      </c>
      <c r="H777">
        <f>Transactions[[#This Row],[Dealer Bonus]]*Transactions[[#This Row],[MSRP]]</f>
        <v>2903.4</v>
      </c>
    </row>
    <row r="778" spans="1:8">
      <c r="A778" s="7">
        <v>41855</v>
      </c>
      <c r="B778" s="8" t="s">
        <v>32</v>
      </c>
      <c r="C778" s="9">
        <v>18680</v>
      </c>
      <c r="D778" s="8" t="s">
        <v>38</v>
      </c>
      <c r="E778" s="8">
        <f>YEAR('Raw Data'!$A778)</f>
        <v>2014</v>
      </c>
      <c r="F778" s="10">
        <v>0.06</v>
      </c>
      <c r="G778">
        <f>COUNTIF(Transactions[Company],Transactions[[#This Row],[Company]])</f>
        <v>295</v>
      </c>
      <c r="H778">
        <f>Transactions[[#This Row],[Dealer Bonus]]*Transactions[[#This Row],[MSRP]]</f>
        <v>1120.8</v>
      </c>
    </row>
    <row r="779" spans="1:8">
      <c r="A779" s="7">
        <v>41875</v>
      </c>
      <c r="B779" s="8" t="s">
        <v>31</v>
      </c>
      <c r="C779" s="9">
        <v>28483</v>
      </c>
      <c r="D779" s="8" t="s">
        <v>35</v>
      </c>
      <c r="E779" s="8">
        <f>YEAR('Raw Data'!$A779)</f>
        <v>2014</v>
      </c>
      <c r="F779" s="10">
        <v>7.0000000000000007E-2</v>
      </c>
      <c r="G779">
        <f>COUNTIF(Transactions[Company],Transactions[[#This Row],[Company]])</f>
        <v>272</v>
      </c>
      <c r="H779">
        <f>Transactions[[#This Row],[Dealer Bonus]]*Transactions[[#This Row],[MSRP]]</f>
        <v>1993.8100000000002</v>
      </c>
    </row>
    <row r="780" spans="1:8">
      <c r="A780" s="7">
        <v>41996</v>
      </c>
      <c r="B780" s="8" t="s">
        <v>34</v>
      </c>
      <c r="C780" s="9">
        <v>25404</v>
      </c>
      <c r="D780" s="8" t="s">
        <v>35</v>
      </c>
      <c r="E780" s="8">
        <f>YEAR('Raw Data'!$A780)</f>
        <v>2014</v>
      </c>
      <c r="F780" s="10">
        <v>0.11</v>
      </c>
      <c r="G780">
        <f>COUNTIF(Transactions[Company],Transactions[[#This Row],[Company]])</f>
        <v>279</v>
      </c>
      <c r="H780">
        <f>Transactions[[#This Row],[Dealer Bonus]]*Transactions[[#This Row],[MSRP]]</f>
        <v>2794.44</v>
      </c>
    </row>
    <row r="781" spans="1:8">
      <c r="A781" s="7">
        <v>41992</v>
      </c>
      <c r="B781" s="8" t="s">
        <v>33</v>
      </c>
      <c r="C781" s="9">
        <v>34180</v>
      </c>
      <c r="D781" s="8" t="s">
        <v>36</v>
      </c>
      <c r="E781" s="8">
        <f>YEAR('Raw Data'!$A781)</f>
        <v>2014</v>
      </c>
      <c r="F781" s="10">
        <v>0.15</v>
      </c>
      <c r="G781">
        <f>COUNTIF(Transactions[Company],Transactions[[#This Row],[Company]])</f>
        <v>305</v>
      </c>
      <c r="H781">
        <f>Transactions[[#This Row],[Dealer Bonus]]*Transactions[[#This Row],[MSRP]]</f>
        <v>5127</v>
      </c>
    </row>
    <row r="782" spans="1:8">
      <c r="A782" s="7">
        <v>41813</v>
      </c>
      <c r="B782" s="8" t="s">
        <v>34</v>
      </c>
      <c r="C782" s="9">
        <v>13760</v>
      </c>
      <c r="D782" s="8" t="s">
        <v>37</v>
      </c>
      <c r="E782" s="8">
        <f>YEAR('Raw Data'!$A782)</f>
        <v>2014</v>
      </c>
      <c r="F782" s="10">
        <v>0.15</v>
      </c>
      <c r="G782">
        <f>COUNTIF(Transactions[Company],Transactions[[#This Row],[Company]])</f>
        <v>279</v>
      </c>
      <c r="H782">
        <f>Transactions[[#This Row],[Dealer Bonus]]*Transactions[[#This Row],[MSRP]]</f>
        <v>2064</v>
      </c>
    </row>
    <row r="783" spans="1:8">
      <c r="A783" s="7">
        <v>41975</v>
      </c>
      <c r="B783" s="8" t="s">
        <v>33</v>
      </c>
      <c r="C783" s="9">
        <v>23403</v>
      </c>
      <c r="D783" s="8" t="s">
        <v>35</v>
      </c>
      <c r="E783" s="8">
        <f>YEAR('Raw Data'!$A783)</f>
        <v>2014</v>
      </c>
      <c r="F783" s="10">
        <v>0.15</v>
      </c>
      <c r="G783">
        <f>COUNTIF(Transactions[Company],Transactions[[#This Row],[Company]])</f>
        <v>305</v>
      </c>
      <c r="H783">
        <f>Transactions[[#This Row],[Dealer Bonus]]*Transactions[[#This Row],[MSRP]]</f>
        <v>3510.45</v>
      </c>
    </row>
    <row r="784" spans="1:8">
      <c r="A784" s="7">
        <v>42000</v>
      </c>
      <c r="B784" s="8" t="s">
        <v>34</v>
      </c>
      <c r="C784" s="9">
        <v>13297</v>
      </c>
      <c r="D784" s="8" t="s">
        <v>38</v>
      </c>
      <c r="E784" s="8">
        <f>YEAR('Raw Data'!$A784)</f>
        <v>2014</v>
      </c>
      <c r="F784" s="10">
        <v>0.04</v>
      </c>
      <c r="G784">
        <f>COUNTIF(Transactions[Company],Transactions[[#This Row],[Company]])</f>
        <v>279</v>
      </c>
      <c r="H784">
        <f>Transactions[[#This Row],[Dealer Bonus]]*Transactions[[#This Row],[MSRP]]</f>
        <v>531.88</v>
      </c>
    </row>
    <row r="785" spans="1:8">
      <c r="A785" s="7">
        <v>41913</v>
      </c>
      <c r="B785" s="8" t="s">
        <v>32</v>
      </c>
      <c r="C785" s="9">
        <v>36572</v>
      </c>
      <c r="D785" s="8" t="s">
        <v>35</v>
      </c>
      <c r="E785" s="8">
        <f>YEAR('Raw Data'!$A785)</f>
        <v>2014</v>
      </c>
      <c r="F785" s="10">
        <v>0.04</v>
      </c>
      <c r="G785">
        <f>COUNTIF(Transactions[Company],Transactions[[#This Row],[Company]])</f>
        <v>295</v>
      </c>
      <c r="H785">
        <f>Transactions[[#This Row],[Dealer Bonus]]*Transactions[[#This Row],[MSRP]]</f>
        <v>1462.88</v>
      </c>
    </row>
    <row r="786" spans="1:8">
      <c r="A786" s="7">
        <v>41700</v>
      </c>
      <c r="B786" s="8" t="s">
        <v>33</v>
      </c>
      <c r="C786" s="9">
        <v>6931</v>
      </c>
      <c r="D786" s="8" t="s">
        <v>36</v>
      </c>
      <c r="E786" s="8">
        <f>YEAR('Raw Data'!$A786)</f>
        <v>2014</v>
      </c>
      <c r="F786" s="10">
        <v>0.04</v>
      </c>
      <c r="G786">
        <f>COUNTIF(Transactions[Company],Transactions[[#This Row],[Company]])</f>
        <v>305</v>
      </c>
      <c r="H786">
        <f>Transactions[[#This Row],[Dealer Bonus]]*Transactions[[#This Row],[MSRP]]</f>
        <v>277.24</v>
      </c>
    </row>
    <row r="787" spans="1:8">
      <c r="A787" s="7">
        <v>41782</v>
      </c>
      <c r="B787" s="8" t="s">
        <v>32</v>
      </c>
      <c r="C787" s="9">
        <v>20305</v>
      </c>
      <c r="D787" s="8" t="s">
        <v>36</v>
      </c>
      <c r="E787" s="8">
        <f>YEAR('Raw Data'!$A787)</f>
        <v>2014</v>
      </c>
      <c r="F787" s="10">
        <v>0.1</v>
      </c>
      <c r="G787">
        <f>COUNTIF(Transactions[Company],Transactions[[#This Row],[Company]])</f>
        <v>295</v>
      </c>
      <c r="H787">
        <f>Transactions[[#This Row],[Dealer Bonus]]*Transactions[[#This Row],[MSRP]]</f>
        <v>2030.5</v>
      </c>
    </row>
    <row r="788" spans="1:8">
      <c r="A788" s="7">
        <v>41969</v>
      </c>
      <c r="B788" s="8" t="s">
        <v>34</v>
      </c>
      <c r="C788" s="9">
        <v>14477</v>
      </c>
      <c r="D788" s="8" t="s">
        <v>37</v>
      </c>
      <c r="E788" s="8">
        <f>YEAR('Raw Data'!$A788)</f>
        <v>2014</v>
      </c>
      <c r="F788" s="10">
        <v>0.12</v>
      </c>
      <c r="G788">
        <f>COUNTIF(Transactions[Company],Transactions[[#This Row],[Company]])</f>
        <v>279</v>
      </c>
      <c r="H788">
        <f>Transactions[[#This Row],[Dealer Bonus]]*Transactions[[#This Row],[MSRP]]</f>
        <v>1737.24</v>
      </c>
    </row>
    <row r="789" spans="1:8">
      <c r="A789" s="7">
        <v>41914</v>
      </c>
      <c r="B789" s="8" t="s">
        <v>33</v>
      </c>
      <c r="C789" s="9">
        <v>15378</v>
      </c>
      <c r="D789" s="8" t="s">
        <v>37</v>
      </c>
      <c r="E789" s="8">
        <f>YEAR('Raw Data'!$A789)</f>
        <v>2014</v>
      </c>
      <c r="F789" s="10">
        <v>0.09</v>
      </c>
      <c r="G789">
        <f>COUNTIF(Transactions[Company],Transactions[[#This Row],[Company]])</f>
        <v>305</v>
      </c>
      <c r="H789">
        <f>Transactions[[#This Row],[Dealer Bonus]]*Transactions[[#This Row],[MSRP]]</f>
        <v>1384.02</v>
      </c>
    </row>
    <row r="790" spans="1:8">
      <c r="A790" s="7">
        <v>41833</v>
      </c>
      <c r="B790" s="8" t="s">
        <v>32</v>
      </c>
      <c r="C790" s="9">
        <v>21926</v>
      </c>
      <c r="D790" s="8" t="s">
        <v>35</v>
      </c>
      <c r="E790" s="8">
        <f>YEAR('Raw Data'!$A790)</f>
        <v>2014</v>
      </c>
      <c r="F790" s="10">
        <v>0.06</v>
      </c>
      <c r="G790">
        <f>COUNTIF(Transactions[Company],Transactions[[#This Row],[Company]])</f>
        <v>295</v>
      </c>
      <c r="H790">
        <f>Transactions[[#This Row],[Dealer Bonus]]*Transactions[[#This Row],[MSRP]]</f>
        <v>1315.56</v>
      </c>
    </row>
    <row r="791" spans="1:8">
      <c r="A791" s="7">
        <v>41859</v>
      </c>
      <c r="B791" s="8" t="s">
        <v>31</v>
      </c>
      <c r="C791" s="9">
        <v>29580</v>
      </c>
      <c r="D791" s="8" t="s">
        <v>36</v>
      </c>
      <c r="E791" s="8">
        <f>YEAR('Raw Data'!$A791)</f>
        <v>2014</v>
      </c>
      <c r="F791" s="10">
        <v>0.11</v>
      </c>
      <c r="G791">
        <f>COUNTIF(Transactions[Company],Transactions[[#This Row],[Company]])</f>
        <v>272</v>
      </c>
      <c r="H791">
        <f>Transactions[[#This Row],[Dealer Bonus]]*Transactions[[#This Row],[MSRP]]</f>
        <v>3253.8</v>
      </c>
    </row>
    <row r="792" spans="1:8">
      <c r="A792" s="7">
        <v>41745</v>
      </c>
      <c r="B792" s="8" t="s">
        <v>34</v>
      </c>
      <c r="C792" s="9">
        <v>37603</v>
      </c>
      <c r="D792" s="8" t="s">
        <v>38</v>
      </c>
      <c r="E792" s="8">
        <f>YEAR('Raw Data'!$A792)</f>
        <v>2014</v>
      </c>
      <c r="F792" s="10">
        <v>0.05</v>
      </c>
      <c r="G792">
        <f>COUNTIF(Transactions[Company],Transactions[[#This Row],[Company]])</f>
        <v>279</v>
      </c>
      <c r="H792">
        <f>Transactions[[#This Row],[Dealer Bonus]]*Transactions[[#This Row],[MSRP]]</f>
        <v>1880.15</v>
      </c>
    </row>
    <row r="793" spans="1:8">
      <c r="A793" s="7">
        <v>41823</v>
      </c>
      <c r="B793" s="8" t="s">
        <v>32</v>
      </c>
      <c r="C793" s="9">
        <v>23225</v>
      </c>
      <c r="D793" s="8" t="s">
        <v>36</v>
      </c>
      <c r="E793" s="8">
        <f>YEAR('Raw Data'!$A793)</f>
        <v>2014</v>
      </c>
      <c r="F793" s="10">
        <v>0.13</v>
      </c>
      <c r="G793">
        <f>COUNTIF(Transactions[Company],Transactions[[#This Row],[Company]])</f>
        <v>295</v>
      </c>
      <c r="H793">
        <f>Transactions[[#This Row],[Dealer Bonus]]*Transactions[[#This Row],[MSRP]]</f>
        <v>3019.25</v>
      </c>
    </row>
    <row r="794" spans="1:8">
      <c r="A794" s="7">
        <v>41870</v>
      </c>
      <c r="B794" s="8" t="s">
        <v>33</v>
      </c>
      <c r="C794" s="9">
        <v>36727</v>
      </c>
      <c r="D794" s="8" t="s">
        <v>36</v>
      </c>
      <c r="E794" s="8">
        <f>YEAR('Raw Data'!$A794)</f>
        <v>2014</v>
      </c>
      <c r="F794" s="10">
        <v>0.05</v>
      </c>
      <c r="G794">
        <f>COUNTIF(Transactions[Company],Transactions[[#This Row],[Company]])</f>
        <v>305</v>
      </c>
      <c r="H794">
        <f>Transactions[[#This Row],[Dealer Bonus]]*Transactions[[#This Row],[MSRP]]</f>
        <v>1836.3500000000001</v>
      </c>
    </row>
    <row r="795" spans="1:8">
      <c r="A795" s="7">
        <v>41999</v>
      </c>
      <c r="B795" s="8" t="s">
        <v>31</v>
      </c>
      <c r="C795" s="9">
        <v>37862</v>
      </c>
      <c r="D795" s="8" t="s">
        <v>36</v>
      </c>
      <c r="E795" s="8">
        <f>YEAR('Raw Data'!$A795)</f>
        <v>2014</v>
      </c>
      <c r="F795" s="10">
        <v>0.06</v>
      </c>
      <c r="G795">
        <f>COUNTIF(Transactions[Company],Transactions[[#This Row],[Company]])</f>
        <v>272</v>
      </c>
      <c r="H795">
        <f>Transactions[[#This Row],[Dealer Bonus]]*Transactions[[#This Row],[MSRP]]</f>
        <v>2271.7199999999998</v>
      </c>
    </row>
    <row r="796" spans="1:8">
      <c r="A796" s="7">
        <v>41799</v>
      </c>
      <c r="B796" s="8" t="s">
        <v>32</v>
      </c>
      <c r="C796" s="9">
        <v>7845</v>
      </c>
      <c r="D796" s="8" t="s">
        <v>37</v>
      </c>
      <c r="E796" s="8">
        <f>YEAR('Raw Data'!$A796)</f>
        <v>2014</v>
      </c>
      <c r="F796" s="10">
        <v>0.1</v>
      </c>
      <c r="G796">
        <f>COUNTIF(Transactions[Company],Transactions[[#This Row],[Company]])</f>
        <v>295</v>
      </c>
      <c r="H796">
        <f>Transactions[[#This Row],[Dealer Bonus]]*Transactions[[#This Row],[MSRP]]</f>
        <v>784.5</v>
      </c>
    </row>
    <row r="797" spans="1:8">
      <c r="A797" s="7">
        <v>41686</v>
      </c>
      <c r="B797" s="8" t="s">
        <v>31</v>
      </c>
      <c r="C797" s="9">
        <v>14645</v>
      </c>
      <c r="D797" s="8" t="s">
        <v>38</v>
      </c>
      <c r="E797" s="8">
        <f>YEAR('Raw Data'!$A797)</f>
        <v>2014</v>
      </c>
      <c r="F797" s="10">
        <v>0.12</v>
      </c>
      <c r="G797">
        <f>COUNTIF(Transactions[Company],Transactions[[#This Row],[Company]])</f>
        <v>272</v>
      </c>
      <c r="H797">
        <f>Transactions[[#This Row],[Dealer Bonus]]*Transactions[[#This Row],[MSRP]]</f>
        <v>1757.3999999999999</v>
      </c>
    </row>
    <row r="798" spans="1:8">
      <c r="A798" s="7">
        <v>41814</v>
      </c>
      <c r="B798" s="8" t="s">
        <v>33</v>
      </c>
      <c r="C798" s="9">
        <v>21773</v>
      </c>
      <c r="D798" s="8" t="s">
        <v>35</v>
      </c>
      <c r="E798" s="8">
        <f>YEAR('Raw Data'!$A798)</f>
        <v>2014</v>
      </c>
      <c r="F798" s="10">
        <v>7.0000000000000007E-2</v>
      </c>
      <c r="G798">
        <f>COUNTIF(Transactions[Company],Transactions[[#This Row],[Company]])</f>
        <v>305</v>
      </c>
      <c r="H798">
        <f>Transactions[[#This Row],[Dealer Bonus]]*Transactions[[#This Row],[MSRP]]</f>
        <v>1524.1100000000001</v>
      </c>
    </row>
    <row r="799" spans="1:8">
      <c r="A799" s="7">
        <v>41692</v>
      </c>
      <c r="B799" s="8" t="s">
        <v>31</v>
      </c>
      <c r="C799" s="9">
        <v>38052</v>
      </c>
      <c r="D799" s="8" t="s">
        <v>36</v>
      </c>
      <c r="E799" s="8">
        <f>YEAR('Raw Data'!$A799)</f>
        <v>2014</v>
      </c>
      <c r="F799" s="10">
        <v>0.08</v>
      </c>
      <c r="G799">
        <f>COUNTIF(Transactions[Company],Transactions[[#This Row],[Company]])</f>
        <v>272</v>
      </c>
      <c r="H799">
        <f>Transactions[[#This Row],[Dealer Bonus]]*Transactions[[#This Row],[MSRP]]</f>
        <v>3044.16</v>
      </c>
    </row>
    <row r="800" spans="1:8">
      <c r="A800" s="7">
        <v>41687</v>
      </c>
      <c r="B800" s="8" t="s">
        <v>33</v>
      </c>
      <c r="C800" s="9">
        <v>34421</v>
      </c>
      <c r="D800" s="8" t="s">
        <v>36</v>
      </c>
      <c r="E800" s="8">
        <f>YEAR('Raw Data'!$A800)</f>
        <v>2014</v>
      </c>
      <c r="F800" s="10">
        <v>0.05</v>
      </c>
      <c r="G800">
        <f>COUNTIF(Transactions[Company],Transactions[[#This Row],[Company]])</f>
        <v>305</v>
      </c>
      <c r="H800">
        <f>Transactions[[#This Row],[Dealer Bonus]]*Transactions[[#This Row],[MSRP]]</f>
        <v>1721.0500000000002</v>
      </c>
    </row>
    <row r="801" spans="1:8">
      <c r="A801" s="7">
        <v>41749</v>
      </c>
      <c r="B801" s="8" t="s">
        <v>33</v>
      </c>
      <c r="C801" s="9">
        <v>23180</v>
      </c>
      <c r="D801" s="8" t="s">
        <v>36</v>
      </c>
      <c r="E801" s="8">
        <f>YEAR('Raw Data'!$A801)</f>
        <v>2014</v>
      </c>
      <c r="F801" s="10">
        <v>0.15</v>
      </c>
      <c r="G801">
        <f>COUNTIF(Transactions[Company],Transactions[[#This Row],[Company]])</f>
        <v>305</v>
      </c>
      <c r="H801">
        <f>Transactions[[#This Row],[Dealer Bonus]]*Transactions[[#This Row],[MSRP]]</f>
        <v>3477</v>
      </c>
    </row>
    <row r="802" spans="1:8">
      <c r="A802" s="7">
        <v>41821</v>
      </c>
      <c r="B802" s="8" t="s">
        <v>31</v>
      </c>
      <c r="C802" s="9">
        <v>13722</v>
      </c>
      <c r="D802" s="8" t="s">
        <v>35</v>
      </c>
      <c r="E802" s="8">
        <f>YEAR('Raw Data'!$A802)</f>
        <v>2014</v>
      </c>
      <c r="F802" s="10">
        <v>7.0000000000000007E-2</v>
      </c>
      <c r="G802">
        <f>COUNTIF(Transactions[Company],Transactions[[#This Row],[Company]])</f>
        <v>272</v>
      </c>
      <c r="H802">
        <f>Transactions[[#This Row],[Dealer Bonus]]*Transactions[[#This Row],[MSRP]]</f>
        <v>960.54000000000008</v>
      </c>
    </row>
    <row r="803" spans="1:8">
      <c r="A803" s="7">
        <v>41920</v>
      </c>
      <c r="B803" s="8" t="s">
        <v>34</v>
      </c>
      <c r="C803" s="9">
        <v>17246</v>
      </c>
      <c r="D803" s="8" t="s">
        <v>38</v>
      </c>
      <c r="E803" s="8">
        <f>YEAR('Raw Data'!$A803)</f>
        <v>2014</v>
      </c>
      <c r="F803" s="10">
        <v>0.12</v>
      </c>
      <c r="G803">
        <f>COUNTIF(Transactions[Company],Transactions[[#This Row],[Company]])</f>
        <v>279</v>
      </c>
      <c r="H803">
        <f>Transactions[[#This Row],[Dealer Bonus]]*Transactions[[#This Row],[MSRP]]</f>
        <v>2069.52</v>
      </c>
    </row>
    <row r="804" spans="1:8">
      <c r="A804" s="7">
        <v>42002</v>
      </c>
      <c r="B804" s="8" t="s">
        <v>32</v>
      </c>
      <c r="C804" s="9">
        <v>14885</v>
      </c>
      <c r="D804" s="8" t="s">
        <v>37</v>
      </c>
      <c r="E804" s="8">
        <f>YEAR('Raw Data'!$A804)</f>
        <v>2014</v>
      </c>
      <c r="F804" s="10">
        <v>0.15</v>
      </c>
      <c r="G804">
        <f>COUNTIF(Transactions[Company],Transactions[[#This Row],[Company]])</f>
        <v>295</v>
      </c>
      <c r="H804">
        <f>Transactions[[#This Row],[Dealer Bonus]]*Transactions[[#This Row],[MSRP]]</f>
        <v>2232.75</v>
      </c>
    </row>
    <row r="805" spans="1:8">
      <c r="A805" s="7">
        <v>41865</v>
      </c>
      <c r="B805" s="8" t="s">
        <v>33</v>
      </c>
      <c r="C805" s="9">
        <v>14833</v>
      </c>
      <c r="D805" s="8" t="s">
        <v>36</v>
      </c>
      <c r="E805" s="8">
        <f>YEAR('Raw Data'!$A805)</f>
        <v>2014</v>
      </c>
      <c r="F805" s="10">
        <v>0.08</v>
      </c>
      <c r="G805">
        <f>COUNTIF(Transactions[Company],Transactions[[#This Row],[Company]])</f>
        <v>305</v>
      </c>
      <c r="H805">
        <f>Transactions[[#This Row],[Dealer Bonus]]*Transactions[[#This Row],[MSRP]]</f>
        <v>1186.6400000000001</v>
      </c>
    </row>
    <row r="806" spans="1:8">
      <c r="A806" s="7">
        <v>41910</v>
      </c>
      <c r="B806" s="8" t="s">
        <v>33</v>
      </c>
      <c r="C806" s="9">
        <v>19248</v>
      </c>
      <c r="D806" s="8" t="s">
        <v>38</v>
      </c>
      <c r="E806" s="8">
        <f>YEAR('Raw Data'!$A806)</f>
        <v>2014</v>
      </c>
      <c r="F806" s="10">
        <v>0.15</v>
      </c>
      <c r="G806">
        <f>COUNTIF(Transactions[Company],Transactions[[#This Row],[Company]])</f>
        <v>305</v>
      </c>
      <c r="H806">
        <f>Transactions[[#This Row],[Dealer Bonus]]*Transactions[[#This Row],[MSRP]]</f>
        <v>2887.2</v>
      </c>
    </row>
    <row r="807" spans="1:8">
      <c r="A807" s="7">
        <v>41645</v>
      </c>
      <c r="B807" s="8" t="s">
        <v>31</v>
      </c>
      <c r="C807" s="9">
        <v>15991</v>
      </c>
      <c r="D807" s="8" t="s">
        <v>36</v>
      </c>
      <c r="E807" s="8">
        <f>YEAR('Raw Data'!$A807)</f>
        <v>2014</v>
      </c>
      <c r="F807" s="10">
        <v>0.06</v>
      </c>
      <c r="G807">
        <f>COUNTIF(Transactions[Company],Transactions[[#This Row],[Company]])</f>
        <v>272</v>
      </c>
      <c r="H807">
        <f>Transactions[[#This Row],[Dealer Bonus]]*Transactions[[#This Row],[MSRP]]</f>
        <v>959.45999999999992</v>
      </c>
    </row>
    <row r="808" spans="1:8">
      <c r="A808" s="7">
        <v>41668</v>
      </c>
      <c r="B808" s="8" t="s">
        <v>31</v>
      </c>
      <c r="C808" s="9">
        <v>9559</v>
      </c>
      <c r="D808" s="8" t="s">
        <v>38</v>
      </c>
      <c r="E808" s="8">
        <f>YEAR('Raw Data'!$A808)</f>
        <v>2014</v>
      </c>
      <c r="F808" s="10">
        <v>0.08</v>
      </c>
      <c r="G808">
        <f>COUNTIF(Transactions[Company],Transactions[[#This Row],[Company]])</f>
        <v>272</v>
      </c>
      <c r="H808">
        <f>Transactions[[#This Row],[Dealer Bonus]]*Transactions[[#This Row],[MSRP]]</f>
        <v>764.72</v>
      </c>
    </row>
    <row r="809" spans="1:8">
      <c r="A809" s="7">
        <v>41850</v>
      </c>
      <c r="B809" s="8" t="s">
        <v>32</v>
      </c>
      <c r="C809" s="9">
        <v>8637</v>
      </c>
      <c r="D809" s="8" t="s">
        <v>38</v>
      </c>
      <c r="E809" s="8">
        <f>YEAR('Raw Data'!$A809)</f>
        <v>2014</v>
      </c>
      <c r="F809" s="10">
        <v>0.11</v>
      </c>
      <c r="G809">
        <f>COUNTIF(Transactions[Company],Transactions[[#This Row],[Company]])</f>
        <v>295</v>
      </c>
      <c r="H809">
        <f>Transactions[[#This Row],[Dealer Bonus]]*Transactions[[#This Row],[MSRP]]</f>
        <v>950.07</v>
      </c>
    </row>
    <row r="810" spans="1:8">
      <c r="A810" s="7">
        <v>41900</v>
      </c>
      <c r="B810" s="8" t="s">
        <v>32</v>
      </c>
      <c r="C810" s="9">
        <v>7225</v>
      </c>
      <c r="D810" s="8" t="s">
        <v>37</v>
      </c>
      <c r="E810" s="8">
        <f>YEAR('Raw Data'!$A810)</f>
        <v>2014</v>
      </c>
      <c r="F810" s="10">
        <v>0.13</v>
      </c>
      <c r="G810">
        <f>COUNTIF(Transactions[Company],Transactions[[#This Row],[Company]])</f>
        <v>295</v>
      </c>
      <c r="H810">
        <f>Transactions[[#This Row],[Dealer Bonus]]*Transactions[[#This Row],[MSRP]]</f>
        <v>939.25</v>
      </c>
    </row>
    <row r="811" spans="1:8">
      <c r="A811" s="7">
        <v>41921</v>
      </c>
      <c r="B811" s="8" t="s">
        <v>34</v>
      </c>
      <c r="C811" s="9">
        <v>39385</v>
      </c>
      <c r="D811" s="8" t="s">
        <v>35</v>
      </c>
      <c r="E811" s="8">
        <f>YEAR('Raw Data'!$A811)</f>
        <v>2014</v>
      </c>
      <c r="F811" s="10">
        <v>0.06</v>
      </c>
      <c r="G811">
        <f>COUNTIF(Transactions[Company],Transactions[[#This Row],[Company]])</f>
        <v>279</v>
      </c>
      <c r="H811">
        <f>Transactions[[#This Row],[Dealer Bonus]]*Transactions[[#This Row],[MSRP]]</f>
        <v>2363.1</v>
      </c>
    </row>
    <row r="812" spans="1:8">
      <c r="A812" s="7">
        <v>41953</v>
      </c>
      <c r="B812" s="8" t="s">
        <v>33</v>
      </c>
      <c r="C812" s="9">
        <v>33269</v>
      </c>
      <c r="D812" s="8" t="s">
        <v>38</v>
      </c>
      <c r="E812" s="8">
        <f>YEAR('Raw Data'!$A812)</f>
        <v>2014</v>
      </c>
      <c r="F812" s="10">
        <v>0.13</v>
      </c>
      <c r="G812">
        <f>COUNTIF(Transactions[Company],Transactions[[#This Row],[Company]])</f>
        <v>305</v>
      </c>
      <c r="H812">
        <f>Transactions[[#This Row],[Dealer Bonus]]*Transactions[[#This Row],[MSRP]]</f>
        <v>4324.97</v>
      </c>
    </row>
    <row r="813" spans="1:8">
      <c r="A813" s="7">
        <v>41948</v>
      </c>
      <c r="B813" s="8" t="s">
        <v>32</v>
      </c>
      <c r="C813" s="9">
        <v>27914</v>
      </c>
      <c r="D813" s="8" t="s">
        <v>35</v>
      </c>
      <c r="E813" s="8">
        <f>YEAR('Raw Data'!$A813)</f>
        <v>2014</v>
      </c>
      <c r="F813" s="10">
        <v>0.1</v>
      </c>
      <c r="G813">
        <f>COUNTIF(Transactions[Company],Transactions[[#This Row],[Company]])</f>
        <v>295</v>
      </c>
      <c r="H813">
        <f>Transactions[[#This Row],[Dealer Bonus]]*Transactions[[#This Row],[MSRP]]</f>
        <v>2791.4</v>
      </c>
    </row>
    <row r="814" spans="1:8">
      <c r="A814" s="7">
        <v>41726</v>
      </c>
      <c r="B814" s="8" t="s">
        <v>33</v>
      </c>
      <c r="C814" s="9">
        <v>24095</v>
      </c>
      <c r="D814" s="8" t="s">
        <v>37</v>
      </c>
      <c r="E814" s="8">
        <f>YEAR('Raw Data'!$A814)</f>
        <v>2014</v>
      </c>
      <c r="F814" s="10">
        <v>0.08</v>
      </c>
      <c r="G814">
        <f>COUNTIF(Transactions[Company],Transactions[[#This Row],[Company]])</f>
        <v>305</v>
      </c>
      <c r="H814">
        <f>Transactions[[#This Row],[Dealer Bonus]]*Transactions[[#This Row],[MSRP]]</f>
        <v>1927.6000000000001</v>
      </c>
    </row>
    <row r="815" spans="1:8">
      <c r="A815" s="7">
        <v>41782</v>
      </c>
      <c r="B815" s="8" t="s">
        <v>34</v>
      </c>
      <c r="C815" s="9">
        <v>10833</v>
      </c>
      <c r="D815" s="8" t="s">
        <v>38</v>
      </c>
      <c r="E815" s="8">
        <f>YEAR('Raw Data'!$A815)</f>
        <v>2014</v>
      </c>
      <c r="F815" s="10">
        <v>0.12</v>
      </c>
      <c r="G815">
        <f>COUNTIF(Transactions[Company],Transactions[[#This Row],[Company]])</f>
        <v>279</v>
      </c>
      <c r="H815">
        <f>Transactions[[#This Row],[Dealer Bonus]]*Transactions[[#This Row],[MSRP]]</f>
        <v>1299.96</v>
      </c>
    </row>
    <row r="816" spans="1:8">
      <c r="A816" s="7">
        <v>41941</v>
      </c>
      <c r="B816" s="8" t="s">
        <v>33</v>
      </c>
      <c r="C816" s="9">
        <v>24186</v>
      </c>
      <c r="D816" s="8" t="s">
        <v>38</v>
      </c>
      <c r="E816" s="8">
        <f>YEAR('Raw Data'!$A816)</f>
        <v>2014</v>
      </c>
      <c r="F816" s="10">
        <v>0.05</v>
      </c>
      <c r="G816">
        <f>COUNTIF(Transactions[Company],Transactions[[#This Row],[Company]])</f>
        <v>305</v>
      </c>
      <c r="H816">
        <f>Transactions[[#This Row],[Dealer Bonus]]*Transactions[[#This Row],[MSRP]]</f>
        <v>1209.3</v>
      </c>
    </row>
    <row r="817" spans="1:8">
      <c r="A817" s="7">
        <v>41798</v>
      </c>
      <c r="B817" s="8" t="s">
        <v>31</v>
      </c>
      <c r="C817" s="9">
        <v>6487</v>
      </c>
      <c r="D817" s="8" t="s">
        <v>36</v>
      </c>
      <c r="E817" s="8">
        <f>YEAR('Raw Data'!$A817)</f>
        <v>2014</v>
      </c>
      <c r="F817" s="10">
        <v>0.14000000000000001</v>
      </c>
      <c r="G817">
        <f>COUNTIF(Transactions[Company],Transactions[[#This Row],[Company]])</f>
        <v>272</v>
      </c>
      <c r="H817">
        <f>Transactions[[#This Row],[Dealer Bonus]]*Transactions[[#This Row],[MSRP]]</f>
        <v>908.18000000000006</v>
      </c>
    </row>
    <row r="818" spans="1:8">
      <c r="A818" s="7">
        <v>41869</v>
      </c>
      <c r="B818" s="8" t="s">
        <v>31</v>
      </c>
      <c r="C818" s="9">
        <v>28768</v>
      </c>
      <c r="D818" s="8" t="s">
        <v>35</v>
      </c>
      <c r="E818" s="8">
        <f>YEAR('Raw Data'!$A818)</f>
        <v>2014</v>
      </c>
      <c r="F818" s="10">
        <v>0.06</v>
      </c>
      <c r="G818">
        <f>COUNTIF(Transactions[Company],Transactions[[#This Row],[Company]])</f>
        <v>272</v>
      </c>
      <c r="H818">
        <f>Transactions[[#This Row],[Dealer Bonus]]*Transactions[[#This Row],[MSRP]]</f>
        <v>1726.08</v>
      </c>
    </row>
    <row r="819" spans="1:8">
      <c r="A819" s="7">
        <v>41869</v>
      </c>
      <c r="B819" s="8" t="s">
        <v>32</v>
      </c>
      <c r="C819" s="9">
        <v>16947</v>
      </c>
      <c r="D819" s="8" t="s">
        <v>37</v>
      </c>
      <c r="E819" s="8">
        <f>YEAR('Raw Data'!$A819)</f>
        <v>2014</v>
      </c>
      <c r="F819" s="10">
        <v>0.05</v>
      </c>
      <c r="G819">
        <f>COUNTIF(Transactions[Company],Transactions[[#This Row],[Company]])</f>
        <v>295</v>
      </c>
      <c r="H819">
        <f>Transactions[[#This Row],[Dealer Bonus]]*Transactions[[#This Row],[MSRP]]</f>
        <v>847.35</v>
      </c>
    </row>
    <row r="820" spans="1:8">
      <c r="A820" s="7">
        <v>41822</v>
      </c>
      <c r="B820" s="8" t="s">
        <v>34</v>
      </c>
      <c r="C820" s="9">
        <v>10688</v>
      </c>
      <c r="D820" s="8" t="s">
        <v>35</v>
      </c>
      <c r="E820" s="8">
        <f>YEAR('Raw Data'!$A820)</f>
        <v>2014</v>
      </c>
      <c r="F820" s="10">
        <v>0.04</v>
      </c>
      <c r="G820">
        <f>COUNTIF(Transactions[Company],Transactions[[#This Row],[Company]])</f>
        <v>279</v>
      </c>
      <c r="H820">
        <f>Transactions[[#This Row],[Dealer Bonus]]*Transactions[[#This Row],[MSRP]]</f>
        <v>427.52</v>
      </c>
    </row>
    <row r="821" spans="1:8">
      <c r="A821" s="7">
        <v>41931</v>
      </c>
      <c r="B821" s="8" t="s">
        <v>32</v>
      </c>
      <c r="C821" s="9">
        <v>16243</v>
      </c>
      <c r="D821" s="8" t="s">
        <v>36</v>
      </c>
      <c r="E821" s="8">
        <f>YEAR('Raw Data'!$A821)</f>
        <v>2014</v>
      </c>
      <c r="F821" s="10">
        <v>0.11</v>
      </c>
      <c r="G821">
        <f>COUNTIF(Transactions[Company],Transactions[[#This Row],[Company]])</f>
        <v>295</v>
      </c>
      <c r="H821">
        <f>Transactions[[#This Row],[Dealer Bonus]]*Transactions[[#This Row],[MSRP]]</f>
        <v>1786.73</v>
      </c>
    </row>
    <row r="822" spans="1:8">
      <c r="A822" s="7">
        <v>41777</v>
      </c>
      <c r="B822" s="8" t="s">
        <v>33</v>
      </c>
      <c r="C822" s="9">
        <v>5251</v>
      </c>
      <c r="D822" s="8" t="s">
        <v>35</v>
      </c>
      <c r="E822" s="8">
        <f>YEAR('Raw Data'!$A822)</f>
        <v>2014</v>
      </c>
      <c r="F822" s="10">
        <v>0.1</v>
      </c>
      <c r="G822">
        <f>COUNTIF(Transactions[Company],Transactions[[#This Row],[Company]])</f>
        <v>305</v>
      </c>
      <c r="H822">
        <f>Transactions[[#This Row],[Dealer Bonus]]*Transactions[[#This Row],[MSRP]]</f>
        <v>525.1</v>
      </c>
    </row>
    <row r="823" spans="1:8">
      <c r="A823" s="7">
        <v>41940</v>
      </c>
      <c r="B823" s="8" t="s">
        <v>32</v>
      </c>
      <c r="C823" s="9">
        <v>15811</v>
      </c>
      <c r="D823" s="8" t="s">
        <v>36</v>
      </c>
      <c r="E823" s="8">
        <f>YEAR('Raw Data'!$A823)</f>
        <v>2014</v>
      </c>
      <c r="F823" s="10">
        <v>0.06</v>
      </c>
      <c r="G823">
        <f>COUNTIF(Transactions[Company],Transactions[[#This Row],[Company]])</f>
        <v>295</v>
      </c>
      <c r="H823">
        <f>Transactions[[#This Row],[Dealer Bonus]]*Transactions[[#This Row],[MSRP]]</f>
        <v>948.66</v>
      </c>
    </row>
    <row r="824" spans="1:8">
      <c r="A824" s="7">
        <v>41777</v>
      </c>
      <c r="B824" s="8" t="s">
        <v>33</v>
      </c>
      <c r="C824" s="9">
        <v>36228</v>
      </c>
      <c r="D824" s="8" t="s">
        <v>37</v>
      </c>
      <c r="E824" s="8">
        <f>YEAR('Raw Data'!$A824)</f>
        <v>2014</v>
      </c>
      <c r="F824" s="10">
        <v>0.15</v>
      </c>
      <c r="G824">
        <f>COUNTIF(Transactions[Company],Transactions[[#This Row],[Company]])</f>
        <v>305</v>
      </c>
      <c r="H824">
        <f>Transactions[[#This Row],[Dealer Bonus]]*Transactions[[#This Row],[MSRP]]</f>
        <v>5434.2</v>
      </c>
    </row>
    <row r="825" spans="1:8">
      <c r="A825" s="7">
        <v>41646</v>
      </c>
      <c r="B825" s="8" t="s">
        <v>34</v>
      </c>
      <c r="C825" s="9">
        <v>27799</v>
      </c>
      <c r="D825" s="8" t="s">
        <v>37</v>
      </c>
      <c r="E825" s="8">
        <f>YEAR('Raw Data'!$A825)</f>
        <v>2014</v>
      </c>
      <c r="F825" s="10">
        <v>0.11</v>
      </c>
      <c r="G825">
        <f>COUNTIF(Transactions[Company],Transactions[[#This Row],[Company]])</f>
        <v>279</v>
      </c>
      <c r="H825">
        <f>Transactions[[#This Row],[Dealer Bonus]]*Transactions[[#This Row],[MSRP]]</f>
        <v>3057.89</v>
      </c>
    </row>
    <row r="826" spans="1:8">
      <c r="A826" s="7">
        <v>41773</v>
      </c>
      <c r="B826" s="8" t="s">
        <v>32</v>
      </c>
      <c r="C826" s="9">
        <v>10178</v>
      </c>
      <c r="D826" s="8" t="s">
        <v>37</v>
      </c>
      <c r="E826" s="8">
        <f>YEAR('Raw Data'!$A826)</f>
        <v>2014</v>
      </c>
      <c r="F826" s="10">
        <v>0.08</v>
      </c>
      <c r="G826">
        <f>COUNTIF(Transactions[Company],Transactions[[#This Row],[Company]])</f>
        <v>295</v>
      </c>
      <c r="H826">
        <f>Transactions[[#This Row],[Dealer Bonus]]*Transactions[[#This Row],[MSRP]]</f>
        <v>814.24</v>
      </c>
    </row>
    <row r="827" spans="1:8">
      <c r="A827" s="7">
        <v>41745</v>
      </c>
      <c r="B827" s="8" t="s">
        <v>34</v>
      </c>
      <c r="C827" s="9">
        <v>35275</v>
      </c>
      <c r="D827" s="8" t="s">
        <v>36</v>
      </c>
      <c r="E827" s="8">
        <f>YEAR('Raw Data'!$A827)</f>
        <v>2014</v>
      </c>
      <c r="F827" s="10">
        <v>0.05</v>
      </c>
      <c r="G827">
        <f>COUNTIF(Transactions[Company],Transactions[[#This Row],[Company]])</f>
        <v>279</v>
      </c>
      <c r="H827">
        <f>Transactions[[#This Row],[Dealer Bonus]]*Transactions[[#This Row],[MSRP]]</f>
        <v>1763.75</v>
      </c>
    </row>
    <row r="828" spans="1:8">
      <c r="A828" s="7">
        <v>41857</v>
      </c>
      <c r="B828" s="8" t="s">
        <v>34</v>
      </c>
      <c r="C828" s="9">
        <v>26011</v>
      </c>
      <c r="D828" s="8" t="s">
        <v>37</v>
      </c>
      <c r="E828" s="8">
        <f>YEAR('Raw Data'!$A828)</f>
        <v>2014</v>
      </c>
      <c r="F828" s="10">
        <v>0.15</v>
      </c>
      <c r="G828">
        <f>COUNTIF(Transactions[Company],Transactions[[#This Row],[Company]])</f>
        <v>279</v>
      </c>
      <c r="H828">
        <f>Transactions[[#This Row],[Dealer Bonus]]*Transactions[[#This Row],[MSRP]]</f>
        <v>3901.6499999999996</v>
      </c>
    </row>
    <row r="829" spans="1:8">
      <c r="A829" s="7">
        <v>41771</v>
      </c>
      <c r="B829" s="8" t="s">
        <v>31</v>
      </c>
      <c r="C829" s="9">
        <v>27729</v>
      </c>
      <c r="D829" s="8" t="s">
        <v>38</v>
      </c>
      <c r="E829" s="8">
        <f>YEAR('Raw Data'!$A829)</f>
        <v>2014</v>
      </c>
      <c r="F829" s="10">
        <v>0.05</v>
      </c>
      <c r="G829">
        <f>COUNTIF(Transactions[Company],Transactions[[#This Row],[Company]])</f>
        <v>272</v>
      </c>
      <c r="H829">
        <f>Transactions[[#This Row],[Dealer Bonus]]*Transactions[[#This Row],[MSRP]]</f>
        <v>1386.45</v>
      </c>
    </row>
    <row r="830" spans="1:8">
      <c r="A830" s="7">
        <v>41896</v>
      </c>
      <c r="B830" s="8" t="s">
        <v>33</v>
      </c>
      <c r="C830" s="9">
        <v>29331</v>
      </c>
      <c r="D830" s="8" t="s">
        <v>35</v>
      </c>
      <c r="E830" s="8">
        <f>YEAR('Raw Data'!$A830)</f>
        <v>2014</v>
      </c>
      <c r="F830" s="10">
        <v>0.1</v>
      </c>
      <c r="G830">
        <f>COUNTIF(Transactions[Company],Transactions[[#This Row],[Company]])</f>
        <v>305</v>
      </c>
      <c r="H830">
        <f>Transactions[[#This Row],[Dealer Bonus]]*Transactions[[#This Row],[MSRP]]</f>
        <v>2933.1000000000004</v>
      </c>
    </row>
    <row r="831" spans="1:8">
      <c r="A831" s="7">
        <v>41747</v>
      </c>
      <c r="B831" s="8" t="s">
        <v>31</v>
      </c>
      <c r="C831" s="9">
        <v>16657</v>
      </c>
      <c r="D831" s="8" t="s">
        <v>35</v>
      </c>
      <c r="E831" s="8">
        <f>YEAR('Raw Data'!$A831)</f>
        <v>2014</v>
      </c>
      <c r="F831" s="10">
        <v>0.1</v>
      </c>
      <c r="G831">
        <f>COUNTIF(Transactions[Company],Transactions[[#This Row],[Company]])</f>
        <v>272</v>
      </c>
      <c r="H831">
        <f>Transactions[[#This Row],[Dealer Bonus]]*Transactions[[#This Row],[MSRP]]</f>
        <v>1665.7</v>
      </c>
    </row>
    <row r="832" spans="1:8">
      <c r="A832" s="7">
        <v>41740</v>
      </c>
      <c r="B832" s="8" t="s">
        <v>32</v>
      </c>
      <c r="C832" s="9">
        <v>36542</v>
      </c>
      <c r="D832" s="8" t="s">
        <v>38</v>
      </c>
      <c r="E832" s="8">
        <f>YEAR('Raw Data'!$A832)</f>
        <v>2014</v>
      </c>
      <c r="F832" s="10">
        <v>0.12</v>
      </c>
      <c r="G832">
        <f>COUNTIF(Transactions[Company],Transactions[[#This Row],[Company]])</f>
        <v>295</v>
      </c>
      <c r="H832">
        <f>Transactions[[#This Row],[Dealer Bonus]]*Transactions[[#This Row],[MSRP]]</f>
        <v>4385.04</v>
      </c>
    </row>
    <row r="833" spans="1:8">
      <c r="A833" s="7">
        <v>41749</v>
      </c>
      <c r="B833" s="8" t="s">
        <v>32</v>
      </c>
      <c r="C833" s="9">
        <v>32206</v>
      </c>
      <c r="D833" s="8" t="s">
        <v>36</v>
      </c>
      <c r="E833" s="8">
        <f>YEAR('Raw Data'!$A833)</f>
        <v>2014</v>
      </c>
      <c r="F833" s="10">
        <v>0.08</v>
      </c>
      <c r="G833">
        <f>COUNTIF(Transactions[Company],Transactions[[#This Row],[Company]])</f>
        <v>295</v>
      </c>
      <c r="H833">
        <f>Transactions[[#This Row],[Dealer Bonus]]*Transactions[[#This Row],[MSRP]]</f>
        <v>2576.48</v>
      </c>
    </row>
    <row r="834" spans="1:8">
      <c r="A834" s="7">
        <v>41885</v>
      </c>
      <c r="B834" s="8" t="s">
        <v>34</v>
      </c>
      <c r="C834" s="9">
        <v>20255</v>
      </c>
      <c r="D834" s="8" t="s">
        <v>36</v>
      </c>
      <c r="E834" s="8">
        <f>YEAR('Raw Data'!$A834)</f>
        <v>2014</v>
      </c>
      <c r="F834" s="10">
        <v>0.14000000000000001</v>
      </c>
      <c r="G834">
        <f>COUNTIF(Transactions[Company],Transactions[[#This Row],[Company]])</f>
        <v>279</v>
      </c>
      <c r="H834">
        <f>Transactions[[#This Row],[Dealer Bonus]]*Transactions[[#This Row],[MSRP]]</f>
        <v>2835.7000000000003</v>
      </c>
    </row>
    <row r="835" spans="1:8">
      <c r="A835" s="7">
        <v>41674</v>
      </c>
      <c r="B835" s="8" t="s">
        <v>31</v>
      </c>
      <c r="C835" s="9">
        <v>7899</v>
      </c>
      <c r="D835" s="8" t="s">
        <v>38</v>
      </c>
      <c r="E835" s="8">
        <f>YEAR('Raw Data'!$A835)</f>
        <v>2014</v>
      </c>
      <c r="F835" s="10">
        <v>0.14000000000000001</v>
      </c>
      <c r="G835">
        <f>COUNTIF(Transactions[Company],Transactions[[#This Row],[Company]])</f>
        <v>272</v>
      </c>
      <c r="H835">
        <f>Transactions[[#This Row],[Dealer Bonus]]*Transactions[[#This Row],[MSRP]]</f>
        <v>1105.8600000000001</v>
      </c>
    </row>
    <row r="836" spans="1:8">
      <c r="A836" s="7">
        <v>41752</v>
      </c>
      <c r="B836" s="8" t="s">
        <v>32</v>
      </c>
      <c r="C836" s="9">
        <v>22260</v>
      </c>
      <c r="D836" s="8" t="s">
        <v>35</v>
      </c>
      <c r="E836" s="8">
        <f>YEAR('Raw Data'!$A836)</f>
        <v>2014</v>
      </c>
      <c r="F836" s="10">
        <v>0.1</v>
      </c>
      <c r="G836">
        <f>COUNTIF(Transactions[Company],Transactions[[#This Row],[Company]])</f>
        <v>295</v>
      </c>
      <c r="H836">
        <f>Transactions[[#This Row],[Dealer Bonus]]*Transactions[[#This Row],[MSRP]]</f>
        <v>2226</v>
      </c>
    </row>
    <row r="837" spans="1:8">
      <c r="A837" s="7">
        <v>41812</v>
      </c>
      <c r="B837" s="8" t="s">
        <v>33</v>
      </c>
      <c r="C837" s="9">
        <v>35402</v>
      </c>
      <c r="D837" s="8" t="s">
        <v>36</v>
      </c>
      <c r="E837" s="8">
        <f>YEAR('Raw Data'!$A837)</f>
        <v>2014</v>
      </c>
      <c r="F837" s="10">
        <v>0.1</v>
      </c>
      <c r="G837">
        <f>COUNTIF(Transactions[Company],Transactions[[#This Row],[Company]])</f>
        <v>305</v>
      </c>
      <c r="H837">
        <f>Transactions[[#This Row],[Dealer Bonus]]*Transactions[[#This Row],[MSRP]]</f>
        <v>3540.2000000000003</v>
      </c>
    </row>
    <row r="838" spans="1:8">
      <c r="A838" s="7">
        <v>41998</v>
      </c>
      <c r="B838" s="8" t="s">
        <v>32</v>
      </c>
      <c r="C838" s="9">
        <v>13422</v>
      </c>
      <c r="D838" s="8" t="s">
        <v>35</v>
      </c>
      <c r="E838" s="8">
        <f>YEAR('Raw Data'!$A838)</f>
        <v>2014</v>
      </c>
      <c r="F838" s="10">
        <v>0.12</v>
      </c>
      <c r="G838">
        <f>COUNTIF(Transactions[Company],Transactions[[#This Row],[Company]])</f>
        <v>295</v>
      </c>
      <c r="H838">
        <f>Transactions[[#This Row],[Dealer Bonus]]*Transactions[[#This Row],[MSRP]]</f>
        <v>1610.6399999999999</v>
      </c>
    </row>
    <row r="839" spans="1:8">
      <c r="A839" s="7">
        <v>41977</v>
      </c>
      <c r="B839" s="8" t="s">
        <v>31</v>
      </c>
      <c r="C839" s="9">
        <v>37136</v>
      </c>
      <c r="D839" s="8" t="s">
        <v>38</v>
      </c>
      <c r="E839" s="8">
        <f>YEAR('Raw Data'!$A839)</f>
        <v>2014</v>
      </c>
      <c r="F839" s="10">
        <v>0.09</v>
      </c>
      <c r="G839">
        <f>COUNTIF(Transactions[Company],Transactions[[#This Row],[Company]])</f>
        <v>272</v>
      </c>
      <c r="H839">
        <f>Transactions[[#This Row],[Dealer Bonus]]*Transactions[[#This Row],[MSRP]]</f>
        <v>3342.24</v>
      </c>
    </row>
    <row r="840" spans="1:8">
      <c r="A840" s="7">
        <v>41711</v>
      </c>
      <c r="B840" s="8" t="s">
        <v>33</v>
      </c>
      <c r="C840" s="9">
        <v>24088</v>
      </c>
      <c r="D840" s="8" t="s">
        <v>36</v>
      </c>
      <c r="E840" s="8">
        <f>YEAR('Raw Data'!$A840)</f>
        <v>2014</v>
      </c>
      <c r="F840" s="10">
        <v>0.12</v>
      </c>
      <c r="G840">
        <f>COUNTIF(Transactions[Company],Transactions[[#This Row],[Company]])</f>
        <v>305</v>
      </c>
      <c r="H840">
        <f>Transactions[[#This Row],[Dealer Bonus]]*Transactions[[#This Row],[MSRP]]</f>
        <v>2890.56</v>
      </c>
    </row>
    <row r="841" spans="1:8">
      <c r="A841" s="7">
        <v>41729</v>
      </c>
      <c r="B841" s="8" t="s">
        <v>31</v>
      </c>
      <c r="C841" s="9">
        <v>29439</v>
      </c>
      <c r="D841" s="8" t="s">
        <v>36</v>
      </c>
      <c r="E841" s="8">
        <f>YEAR('Raw Data'!$A841)</f>
        <v>2014</v>
      </c>
      <c r="F841" s="10">
        <v>7.0000000000000007E-2</v>
      </c>
      <c r="G841">
        <f>COUNTIF(Transactions[Company],Transactions[[#This Row],[Company]])</f>
        <v>272</v>
      </c>
      <c r="H841">
        <f>Transactions[[#This Row],[Dealer Bonus]]*Transactions[[#This Row],[MSRP]]</f>
        <v>2060.73</v>
      </c>
    </row>
    <row r="842" spans="1:8">
      <c r="A842" s="7">
        <v>41927</v>
      </c>
      <c r="B842" s="8" t="s">
        <v>32</v>
      </c>
      <c r="C842" s="9">
        <v>13573</v>
      </c>
      <c r="D842" s="8" t="s">
        <v>36</v>
      </c>
      <c r="E842" s="8">
        <f>YEAR('Raw Data'!$A842)</f>
        <v>2014</v>
      </c>
      <c r="F842" s="10">
        <v>0.11</v>
      </c>
      <c r="G842">
        <f>COUNTIF(Transactions[Company],Transactions[[#This Row],[Company]])</f>
        <v>295</v>
      </c>
      <c r="H842">
        <f>Transactions[[#This Row],[Dealer Bonus]]*Transactions[[#This Row],[MSRP]]</f>
        <v>1493.03</v>
      </c>
    </row>
    <row r="843" spans="1:8">
      <c r="A843" s="7">
        <v>41983</v>
      </c>
      <c r="B843" s="8" t="s">
        <v>32</v>
      </c>
      <c r="C843" s="9">
        <v>10614</v>
      </c>
      <c r="D843" s="8" t="s">
        <v>35</v>
      </c>
      <c r="E843" s="8">
        <f>YEAR('Raw Data'!$A843)</f>
        <v>2014</v>
      </c>
      <c r="F843" s="10">
        <v>0.05</v>
      </c>
      <c r="G843">
        <f>COUNTIF(Transactions[Company],Transactions[[#This Row],[Company]])</f>
        <v>295</v>
      </c>
      <c r="H843">
        <f>Transactions[[#This Row],[Dealer Bonus]]*Transactions[[#This Row],[MSRP]]</f>
        <v>530.70000000000005</v>
      </c>
    </row>
    <row r="844" spans="1:8">
      <c r="A844" s="7">
        <v>41959</v>
      </c>
      <c r="B844" s="8" t="s">
        <v>34</v>
      </c>
      <c r="C844" s="9">
        <v>19400</v>
      </c>
      <c r="D844" s="8" t="s">
        <v>35</v>
      </c>
      <c r="E844" s="8">
        <f>YEAR('Raw Data'!$A844)</f>
        <v>2014</v>
      </c>
      <c r="F844" s="10">
        <v>0.03</v>
      </c>
      <c r="G844">
        <f>COUNTIF(Transactions[Company],Transactions[[#This Row],[Company]])</f>
        <v>279</v>
      </c>
      <c r="H844">
        <f>Transactions[[#This Row],[Dealer Bonus]]*Transactions[[#This Row],[MSRP]]</f>
        <v>582</v>
      </c>
    </row>
    <row r="845" spans="1:8">
      <c r="A845" s="7">
        <v>41876</v>
      </c>
      <c r="B845" s="8" t="s">
        <v>33</v>
      </c>
      <c r="C845" s="9">
        <v>12256</v>
      </c>
      <c r="D845" s="8" t="s">
        <v>37</v>
      </c>
      <c r="E845" s="8">
        <f>YEAR('Raw Data'!$A845)</f>
        <v>2014</v>
      </c>
      <c r="F845" s="10">
        <v>0.14000000000000001</v>
      </c>
      <c r="G845">
        <f>COUNTIF(Transactions[Company],Transactions[[#This Row],[Company]])</f>
        <v>305</v>
      </c>
      <c r="H845">
        <f>Transactions[[#This Row],[Dealer Bonus]]*Transactions[[#This Row],[MSRP]]</f>
        <v>1715.8400000000001</v>
      </c>
    </row>
    <row r="846" spans="1:8">
      <c r="A846" s="7">
        <v>41716</v>
      </c>
      <c r="B846" s="8" t="s">
        <v>34</v>
      </c>
      <c r="C846" s="9">
        <v>36072</v>
      </c>
      <c r="D846" s="8" t="s">
        <v>35</v>
      </c>
      <c r="E846" s="8">
        <f>YEAR('Raw Data'!$A846)</f>
        <v>2014</v>
      </c>
      <c r="F846" s="10">
        <v>0.13</v>
      </c>
      <c r="G846">
        <f>COUNTIF(Transactions[Company],Transactions[[#This Row],[Company]])</f>
        <v>279</v>
      </c>
      <c r="H846">
        <f>Transactions[[#This Row],[Dealer Bonus]]*Transactions[[#This Row],[MSRP]]</f>
        <v>4689.3600000000006</v>
      </c>
    </row>
    <row r="847" spans="1:8">
      <c r="A847" s="7">
        <v>41746</v>
      </c>
      <c r="B847" s="8" t="s">
        <v>34</v>
      </c>
      <c r="C847" s="9">
        <v>12408</v>
      </c>
      <c r="D847" s="8" t="s">
        <v>35</v>
      </c>
      <c r="E847" s="8">
        <f>YEAR('Raw Data'!$A847)</f>
        <v>2014</v>
      </c>
      <c r="F847" s="10">
        <v>0.06</v>
      </c>
      <c r="G847">
        <f>COUNTIF(Transactions[Company],Transactions[[#This Row],[Company]])</f>
        <v>279</v>
      </c>
      <c r="H847">
        <f>Transactions[[#This Row],[Dealer Bonus]]*Transactions[[#This Row],[MSRP]]</f>
        <v>744.48</v>
      </c>
    </row>
    <row r="848" spans="1:8">
      <c r="A848" s="7">
        <v>41873</v>
      </c>
      <c r="B848" s="8" t="s">
        <v>33</v>
      </c>
      <c r="C848" s="9">
        <v>38362</v>
      </c>
      <c r="D848" s="8" t="s">
        <v>38</v>
      </c>
      <c r="E848" s="8">
        <f>YEAR('Raw Data'!$A848)</f>
        <v>2014</v>
      </c>
      <c r="F848" s="10">
        <v>0.08</v>
      </c>
      <c r="G848">
        <f>COUNTIF(Transactions[Company],Transactions[[#This Row],[Company]])</f>
        <v>305</v>
      </c>
      <c r="H848">
        <f>Transactions[[#This Row],[Dealer Bonus]]*Transactions[[#This Row],[MSRP]]</f>
        <v>3068.96</v>
      </c>
    </row>
    <row r="849" spans="1:8">
      <c r="A849" s="7">
        <v>41943</v>
      </c>
      <c r="B849" s="8" t="s">
        <v>34</v>
      </c>
      <c r="C849" s="9">
        <v>32756</v>
      </c>
      <c r="D849" s="8" t="s">
        <v>35</v>
      </c>
      <c r="E849" s="8">
        <f>YEAR('Raw Data'!$A849)</f>
        <v>2014</v>
      </c>
      <c r="F849" s="10">
        <v>0.13</v>
      </c>
      <c r="G849">
        <f>COUNTIF(Transactions[Company],Transactions[[#This Row],[Company]])</f>
        <v>279</v>
      </c>
      <c r="H849">
        <f>Transactions[[#This Row],[Dealer Bonus]]*Transactions[[#This Row],[MSRP]]</f>
        <v>4258.28</v>
      </c>
    </row>
    <row r="850" spans="1:8">
      <c r="A850" s="7">
        <v>41776</v>
      </c>
      <c r="B850" s="8" t="s">
        <v>31</v>
      </c>
      <c r="C850" s="9">
        <v>17667</v>
      </c>
      <c r="D850" s="8" t="s">
        <v>37</v>
      </c>
      <c r="E850" s="8">
        <f>YEAR('Raw Data'!$A850)</f>
        <v>2014</v>
      </c>
      <c r="F850" s="10">
        <v>0.13</v>
      </c>
      <c r="G850">
        <f>COUNTIF(Transactions[Company],Transactions[[#This Row],[Company]])</f>
        <v>272</v>
      </c>
      <c r="H850">
        <f>Transactions[[#This Row],[Dealer Bonus]]*Transactions[[#This Row],[MSRP]]</f>
        <v>2296.71</v>
      </c>
    </row>
    <row r="851" spans="1:8">
      <c r="A851" s="7">
        <v>41751</v>
      </c>
      <c r="B851" s="8" t="s">
        <v>33</v>
      </c>
      <c r="C851" s="9">
        <v>17493</v>
      </c>
      <c r="D851" s="8" t="s">
        <v>37</v>
      </c>
      <c r="E851" s="8">
        <f>YEAR('Raw Data'!$A851)</f>
        <v>2014</v>
      </c>
      <c r="F851" s="10">
        <v>0.06</v>
      </c>
      <c r="G851">
        <f>COUNTIF(Transactions[Company],Transactions[[#This Row],[Company]])</f>
        <v>305</v>
      </c>
      <c r="H851">
        <f>Transactions[[#This Row],[Dealer Bonus]]*Transactions[[#This Row],[MSRP]]</f>
        <v>1049.58</v>
      </c>
    </row>
    <row r="852" spans="1:8">
      <c r="A852" s="7">
        <v>41653</v>
      </c>
      <c r="B852" s="8" t="s">
        <v>32</v>
      </c>
      <c r="C852" s="9">
        <v>18614</v>
      </c>
      <c r="D852" s="8" t="s">
        <v>37</v>
      </c>
      <c r="E852" s="8">
        <f>YEAR('Raw Data'!$A852)</f>
        <v>2014</v>
      </c>
      <c r="F852" s="10">
        <v>0.15</v>
      </c>
      <c r="G852">
        <f>COUNTIF(Transactions[Company],Transactions[[#This Row],[Company]])</f>
        <v>295</v>
      </c>
      <c r="H852">
        <f>Transactions[[#This Row],[Dealer Bonus]]*Transactions[[#This Row],[MSRP]]</f>
        <v>2792.1</v>
      </c>
    </row>
    <row r="853" spans="1:8">
      <c r="A853" s="7">
        <v>41954</v>
      </c>
      <c r="B853" s="8" t="s">
        <v>33</v>
      </c>
      <c r="C853" s="9">
        <v>12331</v>
      </c>
      <c r="D853" s="8" t="s">
        <v>36</v>
      </c>
      <c r="E853" s="8">
        <f>YEAR('Raw Data'!$A853)</f>
        <v>2014</v>
      </c>
      <c r="F853" s="10">
        <v>0.13</v>
      </c>
      <c r="G853">
        <f>COUNTIF(Transactions[Company],Transactions[[#This Row],[Company]])</f>
        <v>305</v>
      </c>
      <c r="H853">
        <f>Transactions[[#This Row],[Dealer Bonus]]*Transactions[[#This Row],[MSRP]]</f>
        <v>1603.03</v>
      </c>
    </row>
    <row r="854" spans="1:8">
      <c r="A854" s="7">
        <v>41817</v>
      </c>
      <c r="B854" s="8" t="s">
        <v>33</v>
      </c>
      <c r="C854" s="9">
        <v>11065</v>
      </c>
      <c r="D854" s="8" t="s">
        <v>36</v>
      </c>
      <c r="E854" s="8">
        <f>YEAR('Raw Data'!$A854)</f>
        <v>2014</v>
      </c>
      <c r="F854" s="10">
        <v>0.1</v>
      </c>
      <c r="G854">
        <f>COUNTIF(Transactions[Company],Transactions[[#This Row],[Company]])</f>
        <v>305</v>
      </c>
      <c r="H854">
        <f>Transactions[[#This Row],[Dealer Bonus]]*Transactions[[#This Row],[MSRP]]</f>
        <v>1106.5</v>
      </c>
    </row>
    <row r="855" spans="1:8">
      <c r="A855" s="7">
        <v>41698</v>
      </c>
      <c r="B855" s="8" t="s">
        <v>33</v>
      </c>
      <c r="C855" s="9">
        <v>35414</v>
      </c>
      <c r="D855" s="8" t="s">
        <v>36</v>
      </c>
      <c r="E855" s="8">
        <f>YEAR('Raw Data'!$A855)</f>
        <v>2014</v>
      </c>
      <c r="F855" s="10">
        <v>7.0000000000000007E-2</v>
      </c>
      <c r="G855">
        <f>COUNTIF(Transactions[Company],Transactions[[#This Row],[Company]])</f>
        <v>305</v>
      </c>
      <c r="H855">
        <f>Transactions[[#This Row],[Dealer Bonus]]*Transactions[[#This Row],[MSRP]]</f>
        <v>2478.98</v>
      </c>
    </row>
    <row r="856" spans="1:8">
      <c r="A856" s="7">
        <v>41675</v>
      </c>
      <c r="B856" s="8" t="s">
        <v>33</v>
      </c>
      <c r="C856" s="9">
        <v>22617</v>
      </c>
      <c r="D856" s="8" t="s">
        <v>35</v>
      </c>
      <c r="E856" s="8">
        <f>YEAR('Raw Data'!$A856)</f>
        <v>2014</v>
      </c>
      <c r="F856" s="10">
        <v>0.12</v>
      </c>
      <c r="G856">
        <f>COUNTIF(Transactions[Company],Transactions[[#This Row],[Company]])</f>
        <v>305</v>
      </c>
      <c r="H856">
        <f>Transactions[[#This Row],[Dealer Bonus]]*Transactions[[#This Row],[MSRP]]</f>
        <v>2714.04</v>
      </c>
    </row>
    <row r="857" spans="1:8">
      <c r="A857" s="7">
        <v>41706</v>
      </c>
      <c r="B857" s="8" t="s">
        <v>34</v>
      </c>
      <c r="C857" s="9">
        <v>25340</v>
      </c>
      <c r="D857" s="8" t="s">
        <v>37</v>
      </c>
      <c r="E857" s="8">
        <f>YEAR('Raw Data'!$A857)</f>
        <v>2014</v>
      </c>
      <c r="F857" s="10">
        <v>0.09</v>
      </c>
      <c r="G857">
        <f>COUNTIF(Transactions[Company],Transactions[[#This Row],[Company]])</f>
        <v>279</v>
      </c>
      <c r="H857">
        <f>Transactions[[#This Row],[Dealer Bonus]]*Transactions[[#This Row],[MSRP]]</f>
        <v>2280.6</v>
      </c>
    </row>
    <row r="858" spans="1:8">
      <c r="A858" s="7">
        <v>41865</v>
      </c>
      <c r="B858" s="8" t="s">
        <v>32</v>
      </c>
      <c r="C858" s="9">
        <v>32409</v>
      </c>
      <c r="D858" s="8" t="s">
        <v>36</v>
      </c>
      <c r="E858" s="8">
        <f>YEAR('Raw Data'!$A858)</f>
        <v>2014</v>
      </c>
      <c r="F858" s="10">
        <v>0.05</v>
      </c>
      <c r="G858">
        <f>COUNTIF(Transactions[Company],Transactions[[#This Row],[Company]])</f>
        <v>295</v>
      </c>
      <c r="H858">
        <f>Transactions[[#This Row],[Dealer Bonus]]*Transactions[[#This Row],[MSRP]]</f>
        <v>1620.45</v>
      </c>
    </row>
    <row r="859" spans="1:8">
      <c r="A859" s="7">
        <v>41805</v>
      </c>
      <c r="B859" s="8" t="s">
        <v>32</v>
      </c>
      <c r="C859" s="9">
        <v>6032</v>
      </c>
      <c r="D859" s="8" t="s">
        <v>38</v>
      </c>
      <c r="E859" s="8">
        <f>YEAR('Raw Data'!$A859)</f>
        <v>2014</v>
      </c>
      <c r="F859" s="10">
        <v>0.09</v>
      </c>
      <c r="G859">
        <f>COUNTIF(Transactions[Company],Transactions[[#This Row],[Company]])</f>
        <v>295</v>
      </c>
      <c r="H859">
        <f>Transactions[[#This Row],[Dealer Bonus]]*Transactions[[#This Row],[MSRP]]</f>
        <v>542.88</v>
      </c>
    </row>
    <row r="860" spans="1:8">
      <c r="A860" s="7">
        <v>41677</v>
      </c>
      <c r="B860" s="8" t="s">
        <v>33</v>
      </c>
      <c r="C860" s="9">
        <v>27844</v>
      </c>
      <c r="D860" s="8" t="s">
        <v>36</v>
      </c>
      <c r="E860" s="8">
        <f>YEAR('Raw Data'!$A860)</f>
        <v>2014</v>
      </c>
      <c r="F860" s="10">
        <v>0.05</v>
      </c>
      <c r="G860">
        <f>COUNTIF(Transactions[Company],Transactions[[#This Row],[Company]])</f>
        <v>305</v>
      </c>
      <c r="H860">
        <f>Transactions[[#This Row],[Dealer Bonus]]*Transactions[[#This Row],[MSRP]]</f>
        <v>1392.2</v>
      </c>
    </row>
    <row r="861" spans="1:8">
      <c r="A861" s="7">
        <v>41760</v>
      </c>
      <c r="B861" s="8" t="s">
        <v>34</v>
      </c>
      <c r="C861" s="9">
        <v>8549</v>
      </c>
      <c r="D861" s="8" t="s">
        <v>35</v>
      </c>
      <c r="E861" s="8">
        <f>YEAR('Raw Data'!$A861)</f>
        <v>2014</v>
      </c>
      <c r="F861" s="10">
        <v>0.03</v>
      </c>
      <c r="G861">
        <f>COUNTIF(Transactions[Company],Transactions[[#This Row],[Company]])</f>
        <v>279</v>
      </c>
      <c r="H861">
        <f>Transactions[[#This Row],[Dealer Bonus]]*Transactions[[#This Row],[MSRP]]</f>
        <v>256.46999999999997</v>
      </c>
    </row>
    <row r="862" spans="1:8">
      <c r="A862" s="7">
        <v>41749</v>
      </c>
      <c r="B862" s="8" t="s">
        <v>31</v>
      </c>
      <c r="C862" s="9">
        <v>38286</v>
      </c>
      <c r="D862" s="8" t="s">
        <v>36</v>
      </c>
      <c r="E862" s="8">
        <f>YEAR('Raw Data'!$A862)</f>
        <v>2014</v>
      </c>
      <c r="F862" s="10">
        <v>0.15</v>
      </c>
      <c r="G862">
        <f>COUNTIF(Transactions[Company],Transactions[[#This Row],[Company]])</f>
        <v>272</v>
      </c>
      <c r="H862">
        <f>Transactions[[#This Row],[Dealer Bonus]]*Transactions[[#This Row],[MSRP]]</f>
        <v>5742.9</v>
      </c>
    </row>
    <row r="863" spans="1:8">
      <c r="A863" s="7">
        <v>41652</v>
      </c>
      <c r="B863" s="8" t="s">
        <v>33</v>
      </c>
      <c r="C863" s="9">
        <v>36863</v>
      </c>
      <c r="D863" s="8" t="s">
        <v>38</v>
      </c>
      <c r="E863" s="8">
        <f>YEAR('Raw Data'!$A863)</f>
        <v>2014</v>
      </c>
      <c r="F863" s="10">
        <v>0.12</v>
      </c>
      <c r="G863">
        <f>COUNTIF(Transactions[Company],Transactions[[#This Row],[Company]])</f>
        <v>305</v>
      </c>
      <c r="H863">
        <f>Transactions[[#This Row],[Dealer Bonus]]*Transactions[[#This Row],[MSRP]]</f>
        <v>4423.5599999999995</v>
      </c>
    </row>
    <row r="864" spans="1:8">
      <c r="A864" s="7">
        <v>41920</v>
      </c>
      <c r="B864" s="8" t="s">
        <v>33</v>
      </c>
      <c r="C864" s="9">
        <v>29464</v>
      </c>
      <c r="D864" s="8" t="s">
        <v>36</v>
      </c>
      <c r="E864" s="8">
        <f>YEAR('Raw Data'!$A864)</f>
        <v>2014</v>
      </c>
      <c r="F864" s="10">
        <v>0.06</v>
      </c>
      <c r="G864">
        <f>COUNTIF(Transactions[Company],Transactions[[#This Row],[Company]])</f>
        <v>305</v>
      </c>
      <c r="H864">
        <f>Transactions[[#This Row],[Dealer Bonus]]*Transactions[[#This Row],[MSRP]]</f>
        <v>1767.84</v>
      </c>
    </row>
    <row r="865" spans="1:8">
      <c r="A865" s="7">
        <v>41655</v>
      </c>
      <c r="B865" s="8" t="s">
        <v>32</v>
      </c>
      <c r="C865" s="9">
        <v>38001</v>
      </c>
      <c r="D865" s="8" t="s">
        <v>38</v>
      </c>
      <c r="E865" s="8">
        <f>YEAR('Raw Data'!$A865)</f>
        <v>2014</v>
      </c>
      <c r="F865" s="10">
        <v>0.11</v>
      </c>
      <c r="G865">
        <f>COUNTIF(Transactions[Company],Transactions[[#This Row],[Company]])</f>
        <v>295</v>
      </c>
      <c r="H865">
        <f>Transactions[[#This Row],[Dealer Bonus]]*Transactions[[#This Row],[MSRP]]</f>
        <v>4180.1099999999997</v>
      </c>
    </row>
    <row r="866" spans="1:8">
      <c r="A866" s="7">
        <v>41904</v>
      </c>
      <c r="B866" s="8" t="s">
        <v>32</v>
      </c>
      <c r="C866" s="9">
        <v>32643</v>
      </c>
      <c r="D866" s="8" t="s">
        <v>38</v>
      </c>
      <c r="E866" s="8">
        <f>YEAR('Raw Data'!$A866)</f>
        <v>2014</v>
      </c>
      <c r="F866" s="10">
        <v>0.15</v>
      </c>
      <c r="G866">
        <f>COUNTIF(Transactions[Company],Transactions[[#This Row],[Company]])</f>
        <v>295</v>
      </c>
      <c r="H866">
        <f>Transactions[[#This Row],[Dealer Bonus]]*Transactions[[#This Row],[MSRP]]</f>
        <v>4896.45</v>
      </c>
    </row>
    <row r="867" spans="1:8">
      <c r="A867" s="7">
        <v>41882</v>
      </c>
      <c r="B867" s="8" t="s">
        <v>34</v>
      </c>
      <c r="C867" s="9">
        <v>5767</v>
      </c>
      <c r="D867" s="8" t="s">
        <v>35</v>
      </c>
      <c r="E867" s="8">
        <f>YEAR('Raw Data'!$A867)</f>
        <v>2014</v>
      </c>
      <c r="F867" s="10">
        <v>0.03</v>
      </c>
      <c r="G867">
        <f>COUNTIF(Transactions[Company],Transactions[[#This Row],[Company]])</f>
        <v>279</v>
      </c>
      <c r="H867">
        <f>Transactions[[#This Row],[Dealer Bonus]]*Transactions[[#This Row],[MSRP]]</f>
        <v>173.01</v>
      </c>
    </row>
    <row r="868" spans="1:8">
      <c r="A868" s="7">
        <v>41770</v>
      </c>
      <c r="B868" s="8" t="s">
        <v>31</v>
      </c>
      <c r="C868" s="9">
        <v>13469</v>
      </c>
      <c r="D868" s="8" t="s">
        <v>35</v>
      </c>
      <c r="E868" s="8">
        <f>YEAR('Raw Data'!$A868)</f>
        <v>2014</v>
      </c>
      <c r="F868" s="10">
        <v>0.15</v>
      </c>
      <c r="G868">
        <f>COUNTIF(Transactions[Company],Transactions[[#This Row],[Company]])</f>
        <v>272</v>
      </c>
      <c r="H868">
        <f>Transactions[[#This Row],[Dealer Bonus]]*Transactions[[#This Row],[MSRP]]</f>
        <v>2020.35</v>
      </c>
    </row>
    <row r="869" spans="1:8">
      <c r="A869" s="7">
        <v>41672</v>
      </c>
      <c r="B869" s="8" t="s">
        <v>34</v>
      </c>
      <c r="C869" s="9">
        <v>10481</v>
      </c>
      <c r="D869" s="8" t="s">
        <v>36</v>
      </c>
      <c r="E869" s="8">
        <f>YEAR('Raw Data'!$A869)</f>
        <v>2014</v>
      </c>
      <c r="F869" s="10">
        <v>0.13</v>
      </c>
      <c r="G869">
        <f>COUNTIF(Transactions[Company],Transactions[[#This Row],[Company]])</f>
        <v>279</v>
      </c>
      <c r="H869">
        <f>Transactions[[#This Row],[Dealer Bonus]]*Transactions[[#This Row],[MSRP]]</f>
        <v>1362.53</v>
      </c>
    </row>
    <row r="870" spans="1:8">
      <c r="A870" s="7">
        <v>41781</v>
      </c>
      <c r="B870" s="8" t="s">
        <v>32</v>
      </c>
      <c r="C870" s="9">
        <v>23912</v>
      </c>
      <c r="D870" s="8" t="s">
        <v>38</v>
      </c>
      <c r="E870" s="8">
        <f>YEAR('Raw Data'!$A870)</f>
        <v>2014</v>
      </c>
      <c r="F870" s="10">
        <v>0.06</v>
      </c>
      <c r="G870">
        <f>COUNTIF(Transactions[Company],Transactions[[#This Row],[Company]])</f>
        <v>295</v>
      </c>
      <c r="H870">
        <f>Transactions[[#This Row],[Dealer Bonus]]*Transactions[[#This Row],[MSRP]]</f>
        <v>1434.72</v>
      </c>
    </row>
    <row r="871" spans="1:8">
      <c r="A871" s="7">
        <v>41888</v>
      </c>
      <c r="B871" s="8" t="s">
        <v>32</v>
      </c>
      <c r="C871" s="9">
        <v>10688</v>
      </c>
      <c r="D871" s="8" t="s">
        <v>35</v>
      </c>
      <c r="E871" s="8">
        <f>YEAR('Raw Data'!$A871)</f>
        <v>2014</v>
      </c>
      <c r="F871" s="10">
        <v>0.11</v>
      </c>
      <c r="G871">
        <f>COUNTIF(Transactions[Company],Transactions[[#This Row],[Company]])</f>
        <v>295</v>
      </c>
      <c r="H871">
        <f>Transactions[[#This Row],[Dealer Bonus]]*Transactions[[#This Row],[MSRP]]</f>
        <v>1175.68</v>
      </c>
    </row>
    <row r="872" spans="1:8">
      <c r="A872" s="7">
        <v>41932</v>
      </c>
      <c r="B872" s="8" t="s">
        <v>31</v>
      </c>
      <c r="C872" s="9">
        <v>16884</v>
      </c>
      <c r="D872" s="8" t="s">
        <v>38</v>
      </c>
      <c r="E872" s="8">
        <f>YEAR('Raw Data'!$A872)</f>
        <v>2014</v>
      </c>
      <c r="F872" s="10">
        <v>0.06</v>
      </c>
      <c r="G872">
        <f>COUNTIF(Transactions[Company],Transactions[[#This Row],[Company]])</f>
        <v>272</v>
      </c>
      <c r="H872">
        <f>Transactions[[#This Row],[Dealer Bonus]]*Transactions[[#This Row],[MSRP]]</f>
        <v>1013.04</v>
      </c>
    </row>
    <row r="873" spans="1:8">
      <c r="A873" s="7">
        <v>41777</v>
      </c>
      <c r="B873" s="8" t="s">
        <v>33</v>
      </c>
      <c r="C873" s="9">
        <v>12583</v>
      </c>
      <c r="D873" s="8" t="s">
        <v>38</v>
      </c>
      <c r="E873" s="8">
        <f>YEAR('Raw Data'!$A873)</f>
        <v>2014</v>
      </c>
      <c r="F873" s="10">
        <v>7.0000000000000007E-2</v>
      </c>
      <c r="G873">
        <f>COUNTIF(Transactions[Company],Transactions[[#This Row],[Company]])</f>
        <v>305</v>
      </c>
      <c r="H873">
        <f>Transactions[[#This Row],[Dealer Bonus]]*Transactions[[#This Row],[MSRP]]</f>
        <v>880.81000000000006</v>
      </c>
    </row>
    <row r="874" spans="1:8">
      <c r="A874" s="7">
        <v>41696</v>
      </c>
      <c r="B874" s="8" t="s">
        <v>31</v>
      </c>
      <c r="C874" s="9">
        <v>6356</v>
      </c>
      <c r="D874" s="8" t="s">
        <v>38</v>
      </c>
      <c r="E874" s="8">
        <f>YEAR('Raw Data'!$A874)</f>
        <v>2014</v>
      </c>
      <c r="F874" s="10">
        <v>0.11</v>
      </c>
      <c r="G874">
        <f>COUNTIF(Transactions[Company],Transactions[[#This Row],[Company]])</f>
        <v>272</v>
      </c>
      <c r="H874">
        <f>Transactions[[#This Row],[Dealer Bonus]]*Transactions[[#This Row],[MSRP]]</f>
        <v>699.16</v>
      </c>
    </row>
    <row r="875" spans="1:8">
      <c r="A875" s="7">
        <v>41893</v>
      </c>
      <c r="B875" s="8" t="s">
        <v>33</v>
      </c>
      <c r="C875" s="9">
        <v>28576</v>
      </c>
      <c r="D875" s="8" t="s">
        <v>38</v>
      </c>
      <c r="E875" s="8">
        <f>YEAR('Raw Data'!$A875)</f>
        <v>2014</v>
      </c>
      <c r="F875" s="10">
        <v>0.12</v>
      </c>
      <c r="G875">
        <f>COUNTIF(Transactions[Company],Transactions[[#This Row],[Company]])</f>
        <v>305</v>
      </c>
      <c r="H875">
        <f>Transactions[[#This Row],[Dealer Bonus]]*Transactions[[#This Row],[MSRP]]</f>
        <v>3429.12</v>
      </c>
    </row>
    <row r="876" spans="1:8">
      <c r="A876" s="7">
        <v>41758</v>
      </c>
      <c r="B876" s="8" t="s">
        <v>31</v>
      </c>
      <c r="C876" s="9">
        <v>34208</v>
      </c>
      <c r="D876" s="8" t="s">
        <v>37</v>
      </c>
      <c r="E876" s="8">
        <f>YEAR('Raw Data'!$A876)</f>
        <v>2014</v>
      </c>
      <c r="F876" s="10">
        <v>0.03</v>
      </c>
      <c r="G876">
        <f>COUNTIF(Transactions[Company],Transactions[[#This Row],[Company]])</f>
        <v>272</v>
      </c>
      <c r="H876">
        <f>Transactions[[#This Row],[Dealer Bonus]]*Transactions[[#This Row],[MSRP]]</f>
        <v>1026.24</v>
      </c>
    </row>
    <row r="877" spans="1:8">
      <c r="A877" s="7">
        <v>41817</v>
      </c>
      <c r="B877" s="8" t="s">
        <v>31</v>
      </c>
      <c r="C877" s="9">
        <v>6512</v>
      </c>
      <c r="D877" s="8" t="s">
        <v>38</v>
      </c>
      <c r="E877" s="8">
        <f>YEAR('Raw Data'!$A877)</f>
        <v>2014</v>
      </c>
      <c r="F877" s="10">
        <v>0.12</v>
      </c>
      <c r="G877">
        <f>COUNTIF(Transactions[Company],Transactions[[#This Row],[Company]])</f>
        <v>272</v>
      </c>
      <c r="H877">
        <f>Transactions[[#This Row],[Dealer Bonus]]*Transactions[[#This Row],[MSRP]]</f>
        <v>781.43999999999994</v>
      </c>
    </row>
    <row r="878" spans="1:8">
      <c r="A878" s="7">
        <v>41790</v>
      </c>
      <c r="B878" s="8" t="s">
        <v>33</v>
      </c>
      <c r="C878" s="9">
        <v>10316</v>
      </c>
      <c r="D878" s="8" t="s">
        <v>36</v>
      </c>
      <c r="E878" s="8">
        <f>YEAR('Raw Data'!$A878)</f>
        <v>2014</v>
      </c>
      <c r="F878" s="10">
        <v>0.09</v>
      </c>
      <c r="G878">
        <f>COUNTIF(Transactions[Company],Transactions[[#This Row],[Company]])</f>
        <v>305</v>
      </c>
      <c r="H878">
        <f>Transactions[[#This Row],[Dealer Bonus]]*Transactions[[#This Row],[MSRP]]</f>
        <v>928.43999999999994</v>
      </c>
    </row>
    <row r="879" spans="1:8">
      <c r="A879" s="7">
        <v>41766</v>
      </c>
      <c r="B879" s="8" t="s">
        <v>31</v>
      </c>
      <c r="C879" s="9">
        <v>39454</v>
      </c>
      <c r="D879" s="8" t="s">
        <v>36</v>
      </c>
      <c r="E879" s="8">
        <f>YEAR('Raw Data'!$A879)</f>
        <v>2014</v>
      </c>
      <c r="F879" s="10">
        <v>0.06</v>
      </c>
      <c r="G879">
        <f>COUNTIF(Transactions[Company],Transactions[[#This Row],[Company]])</f>
        <v>272</v>
      </c>
      <c r="H879">
        <f>Transactions[[#This Row],[Dealer Bonus]]*Transactions[[#This Row],[MSRP]]</f>
        <v>2367.2399999999998</v>
      </c>
    </row>
    <row r="880" spans="1:8">
      <c r="A880" s="7">
        <v>41773</v>
      </c>
      <c r="B880" s="8" t="s">
        <v>33</v>
      </c>
      <c r="C880" s="9">
        <v>15436</v>
      </c>
      <c r="D880" s="8" t="s">
        <v>35</v>
      </c>
      <c r="E880" s="8">
        <f>YEAR('Raw Data'!$A880)</f>
        <v>2014</v>
      </c>
      <c r="F880" s="10">
        <v>0.03</v>
      </c>
      <c r="G880">
        <f>COUNTIF(Transactions[Company],Transactions[[#This Row],[Company]])</f>
        <v>305</v>
      </c>
      <c r="H880">
        <f>Transactions[[#This Row],[Dealer Bonus]]*Transactions[[#This Row],[MSRP]]</f>
        <v>463.08</v>
      </c>
    </row>
    <row r="881" spans="1:8">
      <c r="A881" s="7">
        <v>41994</v>
      </c>
      <c r="B881" s="8" t="s">
        <v>33</v>
      </c>
      <c r="C881" s="9">
        <v>32011</v>
      </c>
      <c r="D881" s="8" t="s">
        <v>38</v>
      </c>
      <c r="E881" s="8">
        <f>YEAR('Raw Data'!$A881)</f>
        <v>2014</v>
      </c>
      <c r="F881" s="10">
        <v>0.03</v>
      </c>
      <c r="G881">
        <f>COUNTIF(Transactions[Company],Transactions[[#This Row],[Company]])</f>
        <v>305</v>
      </c>
      <c r="H881">
        <f>Transactions[[#This Row],[Dealer Bonus]]*Transactions[[#This Row],[MSRP]]</f>
        <v>960.32999999999993</v>
      </c>
    </row>
    <row r="882" spans="1:8">
      <c r="A882" s="7">
        <v>41777</v>
      </c>
      <c r="B882" s="8" t="s">
        <v>34</v>
      </c>
      <c r="C882" s="9">
        <v>31828</v>
      </c>
      <c r="D882" s="8" t="s">
        <v>36</v>
      </c>
      <c r="E882" s="8">
        <f>YEAR('Raw Data'!$A882)</f>
        <v>2014</v>
      </c>
      <c r="F882" s="10">
        <v>0.11</v>
      </c>
      <c r="G882">
        <f>COUNTIF(Transactions[Company],Transactions[[#This Row],[Company]])</f>
        <v>279</v>
      </c>
      <c r="H882">
        <f>Transactions[[#This Row],[Dealer Bonus]]*Transactions[[#This Row],[MSRP]]</f>
        <v>3501.08</v>
      </c>
    </row>
    <row r="883" spans="1:8">
      <c r="A883" s="7">
        <v>41709</v>
      </c>
      <c r="B883" s="8" t="s">
        <v>34</v>
      </c>
      <c r="C883" s="9">
        <v>11873</v>
      </c>
      <c r="D883" s="8" t="s">
        <v>36</v>
      </c>
      <c r="E883" s="8">
        <f>YEAR('Raw Data'!$A883)</f>
        <v>2014</v>
      </c>
      <c r="F883" s="10">
        <v>0.1</v>
      </c>
      <c r="G883">
        <f>COUNTIF(Transactions[Company],Transactions[[#This Row],[Company]])</f>
        <v>279</v>
      </c>
      <c r="H883">
        <f>Transactions[[#This Row],[Dealer Bonus]]*Transactions[[#This Row],[MSRP]]</f>
        <v>1187.3</v>
      </c>
    </row>
    <row r="884" spans="1:8">
      <c r="A884" s="7">
        <v>41956</v>
      </c>
      <c r="B884" s="8" t="s">
        <v>32</v>
      </c>
      <c r="C884" s="9">
        <v>21158</v>
      </c>
      <c r="D884" s="8" t="s">
        <v>37</v>
      </c>
      <c r="E884" s="8">
        <f>YEAR('Raw Data'!$A884)</f>
        <v>2014</v>
      </c>
      <c r="F884" s="10">
        <v>0.13</v>
      </c>
      <c r="G884">
        <f>COUNTIF(Transactions[Company],Transactions[[#This Row],[Company]])</f>
        <v>295</v>
      </c>
      <c r="H884">
        <f>Transactions[[#This Row],[Dealer Bonus]]*Transactions[[#This Row],[MSRP]]</f>
        <v>2750.54</v>
      </c>
    </row>
    <row r="885" spans="1:8">
      <c r="A885" s="7">
        <v>41985</v>
      </c>
      <c r="B885" s="8" t="s">
        <v>33</v>
      </c>
      <c r="C885" s="9">
        <v>27094</v>
      </c>
      <c r="D885" s="8" t="s">
        <v>37</v>
      </c>
      <c r="E885" s="8">
        <f>YEAR('Raw Data'!$A885)</f>
        <v>2014</v>
      </c>
      <c r="F885" s="10">
        <v>0.03</v>
      </c>
      <c r="G885">
        <f>COUNTIF(Transactions[Company],Transactions[[#This Row],[Company]])</f>
        <v>305</v>
      </c>
      <c r="H885">
        <f>Transactions[[#This Row],[Dealer Bonus]]*Transactions[[#This Row],[MSRP]]</f>
        <v>812.81999999999994</v>
      </c>
    </row>
    <row r="886" spans="1:8">
      <c r="A886" s="7">
        <v>41927</v>
      </c>
      <c r="B886" s="8" t="s">
        <v>31</v>
      </c>
      <c r="C886" s="9">
        <v>26950</v>
      </c>
      <c r="D886" s="8" t="s">
        <v>38</v>
      </c>
      <c r="E886" s="8">
        <f>YEAR('Raw Data'!$A886)</f>
        <v>2014</v>
      </c>
      <c r="F886" s="10">
        <v>7.0000000000000007E-2</v>
      </c>
      <c r="G886">
        <f>COUNTIF(Transactions[Company],Transactions[[#This Row],[Company]])</f>
        <v>272</v>
      </c>
      <c r="H886">
        <f>Transactions[[#This Row],[Dealer Bonus]]*Transactions[[#This Row],[MSRP]]</f>
        <v>1886.5000000000002</v>
      </c>
    </row>
    <row r="887" spans="1:8">
      <c r="A887" s="7">
        <v>41947</v>
      </c>
      <c r="B887" s="8" t="s">
        <v>31</v>
      </c>
      <c r="C887" s="9">
        <v>10303</v>
      </c>
      <c r="D887" s="8" t="s">
        <v>37</v>
      </c>
      <c r="E887" s="8">
        <f>YEAR('Raw Data'!$A887)</f>
        <v>2014</v>
      </c>
      <c r="F887" s="10">
        <v>0.03</v>
      </c>
      <c r="G887">
        <f>COUNTIF(Transactions[Company],Transactions[[#This Row],[Company]])</f>
        <v>272</v>
      </c>
      <c r="H887">
        <f>Transactions[[#This Row],[Dealer Bonus]]*Transactions[[#This Row],[MSRP]]</f>
        <v>309.08999999999997</v>
      </c>
    </row>
    <row r="888" spans="1:8">
      <c r="A888" s="7">
        <v>41889</v>
      </c>
      <c r="B888" s="8" t="s">
        <v>31</v>
      </c>
      <c r="C888" s="9">
        <v>28905</v>
      </c>
      <c r="D888" s="8" t="s">
        <v>36</v>
      </c>
      <c r="E888" s="8">
        <f>YEAR('Raw Data'!$A888)</f>
        <v>2014</v>
      </c>
      <c r="F888" s="10">
        <v>0.06</v>
      </c>
      <c r="G888">
        <f>COUNTIF(Transactions[Company],Transactions[[#This Row],[Company]])</f>
        <v>272</v>
      </c>
      <c r="H888">
        <f>Transactions[[#This Row],[Dealer Bonus]]*Transactions[[#This Row],[MSRP]]</f>
        <v>1734.3</v>
      </c>
    </row>
    <row r="889" spans="1:8">
      <c r="A889" s="7">
        <v>41804</v>
      </c>
      <c r="B889" s="8" t="s">
        <v>33</v>
      </c>
      <c r="C889" s="9">
        <v>32114</v>
      </c>
      <c r="D889" s="8" t="s">
        <v>35</v>
      </c>
      <c r="E889" s="8">
        <f>YEAR('Raw Data'!$A889)</f>
        <v>2014</v>
      </c>
      <c r="F889" s="10">
        <v>0.14000000000000001</v>
      </c>
      <c r="G889">
        <f>COUNTIF(Transactions[Company],Transactions[[#This Row],[Company]])</f>
        <v>305</v>
      </c>
      <c r="H889">
        <f>Transactions[[#This Row],[Dealer Bonus]]*Transactions[[#This Row],[MSRP]]</f>
        <v>4495.96</v>
      </c>
    </row>
    <row r="890" spans="1:8">
      <c r="A890" s="7">
        <v>41692</v>
      </c>
      <c r="B890" s="8" t="s">
        <v>31</v>
      </c>
      <c r="C890" s="9">
        <v>30253</v>
      </c>
      <c r="D890" s="8" t="s">
        <v>35</v>
      </c>
      <c r="E890" s="8">
        <f>YEAR('Raw Data'!$A890)</f>
        <v>2014</v>
      </c>
      <c r="F890" s="10">
        <v>0.12</v>
      </c>
      <c r="G890">
        <f>COUNTIF(Transactions[Company],Transactions[[#This Row],[Company]])</f>
        <v>272</v>
      </c>
      <c r="H890">
        <f>Transactions[[#This Row],[Dealer Bonus]]*Transactions[[#This Row],[MSRP]]</f>
        <v>3630.3599999999997</v>
      </c>
    </row>
    <row r="891" spans="1:8">
      <c r="A891" s="7">
        <v>41882</v>
      </c>
      <c r="B891" s="8" t="s">
        <v>33</v>
      </c>
      <c r="C891" s="9">
        <v>31412</v>
      </c>
      <c r="D891" s="8" t="s">
        <v>36</v>
      </c>
      <c r="E891" s="8">
        <f>YEAR('Raw Data'!$A891)</f>
        <v>2014</v>
      </c>
      <c r="F891" s="10">
        <v>0.15</v>
      </c>
      <c r="G891">
        <f>COUNTIF(Transactions[Company],Transactions[[#This Row],[Company]])</f>
        <v>305</v>
      </c>
      <c r="H891">
        <f>Transactions[[#This Row],[Dealer Bonus]]*Transactions[[#This Row],[MSRP]]</f>
        <v>4711.8</v>
      </c>
    </row>
    <row r="892" spans="1:8">
      <c r="A892" s="7">
        <v>41899</v>
      </c>
      <c r="B892" s="8" t="s">
        <v>31</v>
      </c>
      <c r="C892" s="9">
        <v>30935</v>
      </c>
      <c r="D892" s="8" t="s">
        <v>35</v>
      </c>
      <c r="E892" s="8">
        <f>YEAR('Raw Data'!$A892)</f>
        <v>2014</v>
      </c>
      <c r="F892" s="10">
        <v>0.03</v>
      </c>
      <c r="G892">
        <f>COUNTIF(Transactions[Company],Transactions[[#This Row],[Company]])</f>
        <v>272</v>
      </c>
      <c r="H892">
        <f>Transactions[[#This Row],[Dealer Bonus]]*Transactions[[#This Row],[MSRP]]</f>
        <v>928.05</v>
      </c>
    </row>
    <row r="893" spans="1:8">
      <c r="A893" s="7">
        <v>41994</v>
      </c>
      <c r="B893" s="8" t="s">
        <v>33</v>
      </c>
      <c r="C893" s="9">
        <v>15573</v>
      </c>
      <c r="D893" s="8" t="s">
        <v>37</v>
      </c>
      <c r="E893" s="8">
        <f>YEAR('Raw Data'!$A893)</f>
        <v>2014</v>
      </c>
      <c r="F893" s="10">
        <v>0.14000000000000001</v>
      </c>
      <c r="G893">
        <f>COUNTIF(Transactions[Company],Transactions[[#This Row],[Company]])</f>
        <v>305</v>
      </c>
      <c r="H893">
        <f>Transactions[[#This Row],[Dealer Bonus]]*Transactions[[#This Row],[MSRP]]</f>
        <v>2180.2200000000003</v>
      </c>
    </row>
    <row r="894" spans="1:8">
      <c r="A894" s="7">
        <v>41749</v>
      </c>
      <c r="B894" s="8" t="s">
        <v>33</v>
      </c>
      <c r="C894" s="9">
        <v>15817</v>
      </c>
      <c r="D894" s="8" t="s">
        <v>37</v>
      </c>
      <c r="E894" s="8">
        <f>YEAR('Raw Data'!$A894)</f>
        <v>2014</v>
      </c>
      <c r="F894" s="10">
        <v>0.08</v>
      </c>
      <c r="G894">
        <f>COUNTIF(Transactions[Company],Transactions[[#This Row],[Company]])</f>
        <v>305</v>
      </c>
      <c r="H894">
        <f>Transactions[[#This Row],[Dealer Bonus]]*Transactions[[#This Row],[MSRP]]</f>
        <v>1265.3600000000001</v>
      </c>
    </row>
    <row r="895" spans="1:8">
      <c r="A895" s="7">
        <v>41814</v>
      </c>
      <c r="B895" s="8" t="s">
        <v>32</v>
      </c>
      <c r="C895" s="9">
        <v>20542</v>
      </c>
      <c r="D895" s="8" t="s">
        <v>37</v>
      </c>
      <c r="E895" s="8">
        <f>YEAR('Raw Data'!$A895)</f>
        <v>2014</v>
      </c>
      <c r="F895" s="10">
        <v>0.05</v>
      </c>
      <c r="G895">
        <f>COUNTIF(Transactions[Company],Transactions[[#This Row],[Company]])</f>
        <v>295</v>
      </c>
      <c r="H895">
        <f>Transactions[[#This Row],[Dealer Bonus]]*Transactions[[#This Row],[MSRP]]</f>
        <v>1027.1000000000001</v>
      </c>
    </row>
    <row r="896" spans="1:8">
      <c r="A896" s="7">
        <v>41652</v>
      </c>
      <c r="B896" s="8" t="s">
        <v>34</v>
      </c>
      <c r="C896" s="9">
        <v>25504</v>
      </c>
      <c r="D896" s="8" t="s">
        <v>37</v>
      </c>
      <c r="E896" s="8">
        <f>YEAR('Raw Data'!$A896)</f>
        <v>2014</v>
      </c>
      <c r="F896" s="10">
        <v>0.11</v>
      </c>
      <c r="G896">
        <f>COUNTIF(Transactions[Company],Transactions[[#This Row],[Company]])</f>
        <v>279</v>
      </c>
      <c r="H896">
        <f>Transactions[[#This Row],[Dealer Bonus]]*Transactions[[#This Row],[MSRP]]</f>
        <v>2805.44</v>
      </c>
    </row>
    <row r="897" spans="1:8">
      <c r="A897" s="7">
        <v>41827</v>
      </c>
      <c r="B897" s="8" t="s">
        <v>33</v>
      </c>
      <c r="C897" s="9">
        <v>7671</v>
      </c>
      <c r="D897" s="8" t="s">
        <v>36</v>
      </c>
      <c r="E897" s="8">
        <f>YEAR('Raw Data'!$A897)</f>
        <v>2014</v>
      </c>
      <c r="F897" s="10">
        <v>0.04</v>
      </c>
      <c r="G897">
        <f>COUNTIF(Transactions[Company],Transactions[[#This Row],[Company]])</f>
        <v>305</v>
      </c>
      <c r="H897">
        <f>Transactions[[#This Row],[Dealer Bonus]]*Transactions[[#This Row],[MSRP]]</f>
        <v>306.84000000000003</v>
      </c>
    </row>
    <row r="898" spans="1:8">
      <c r="A898" s="7">
        <v>41832</v>
      </c>
      <c r="B898" s="8" t="s">
        <v>34</v>
      </c>
      <c r="C898" s="9">
        <v>22736</v>
      </c>
      <c r="D898" s="8" t="s">
        <v>38</v>
      </c>
      <c r="E898" s="8">
        <f>YEAR('Raw Data'!$A898)</f>
        <v>2014</v>
      </c>
      <c r="F898" s="10">
        <v>0.11</v>
      </c>
      <c r="G898">
        <f>COUNTIF(Transactions[Company],Transactions[[#This Row],[Company]])</f>
        <v>279</v>
      </c>
      <c r="H898">
        <f>Transactions[[#This Row],[Dealer Bonus]]*Transactions[[#This Row],[MSRP]]</f>
        <v>2500.96</v>
      </c>
    </row>
    <row r="899" spans="1:8">
      <c r="A899" s="7">
        <v>41693</v>
      </c>
      <c r="B899" s="8" t="s">
        <v>32</v>
      </c>
      <c r="C899" s="9">
        <v>18762</v>
      </c>
      <c r="D899" s="8" t="s">
        <v>38</v>
      </c>
      <c r="E899" s="8">
        <f>YEAR('Raw Data'!$A899)</f>
        <v>2014</v>
      </c>
      <c r="F899" s="10">
        <v>0.06</v>
      </c>
      <c r="G899">
        <f>COUNTIF(Transactions[Company],Transactions[[#This Row],[Company]])</f>
        <v>295</v>
      </c>
      <c r="H899">
        <f>Transactions[[#This Row],[Dealer Bonus]]*Transactions[[#This Row],[MSRP]]</f>
        <v>1125.72</v>
      </c>
    </row>
    <row r="900" spans="1:8">
      <c r="A900" s="7">
        <v>41642</v>
      </c>
      <c r="B900" s="8" t="s">
        <v>31</v>
      </c>
      <c r="C900" s="9">
        <v>20104</v>
      </c>
      <c r="D900" s="8" t="s">
        <v>36</v>
      </c>
      <c r="E900" s="8">
        <f>YEAR('Raw Data'!$A900)</f>
        <v>2014</v>
      </c>
      <c r="F900" s="10">
        <v>0.15</v>
      </c>
      <c r="G900">
        <f>COUNTIF(Transactions[Company],Transactions[[#This Row],[Company]])</f>
        <v>272</v>
      </c>
      <c r="H900">
        <f>Transactions[[#This Row],[Dealer Bonus]]*Transactions[[#This Row],[MSRP]]</f>
        <v>3015.6</v>
      </c>
    </row>
    <row r="901" spans="1:8">
      <c r="A901" s="7">
        <v>41932</v>
      </c>
      <c r="B901" s="8" t="s">
        <v>34</v>
      </c>
      <c r="C901" s="9">
        <v>34975</v>
      </c>
      <c r="D901" s="8" t="s">
        <v>36</v>
      </c>
      <c r="E901" s="8">
        <f>YEAR('Raw Data'!$A901)</f>
        <v>2014</v>
      </c>
      <c r="F901" s="10">
        <v>0.14000000000000001</v>
      </c>
      <c r="G901">
        <f>COUNTIF(Transactions[Company],Transactions[[#This Row],[Company]])</f>
        <v>279</v>
      </c>
      <c r="H901">
        <f>Transactions[[#This Row],[Dealer Bonus]]*Transactions[[#This Row],[MSRP]]</f>
        <v>4896.5000000000009</v>
      </c>
    </row>
    <row r="902" spans="1:8">
      <c r="A902" s="7">
        <v>41650</v>
      </c>
      <c r="B902" s="8" t="s">
        <v>31</v>
      </c>
      <c r="C902" s="9">
        <v>17555</v>
      </c>
      <c r="D902" s="8" t="s">
        <v>35</v>
      </c>
      <c r="E902" s="8">
        <f>YEAR('Raw Data'!$A902)</f>
        <v>2014</v>
      </c>
      <c r="F902" s="10">
        <v>0.08</v>
      </c>
      <c r="G902">
        <f>COUNTIF(Transactions[Company],Transactions[[#This Row],[Company]])</f>
        <v>272</v>
      </c>
      <c r="H902">
        <f>Transactions[[#This Row],[Dealer Bonus]]*Transactions[[#This Row],[MSRP]]</f>
        <v>1404.4</v>
      </c>
    </row>
    <row r="903" spans="1:8">
      <c r="A903" s="7">
        <v>41653</v>
      </c>
      <c r="B903" s="8" t="s">
        <v>31</v>
      </c>
      <c r="C903" s="9">
        <v>9102</v>
      </c>
      <c r="D903" s="8" t="s">
        <v>36</v>
      </c>
      <c r="E903" s="8">
        <f>YEAR('Raw Data'!$A903)</f>
        <v>2014</v>
      </c>
      <c r="F903" s="10">
        <v>0.12</v>
      </c>
      <c r="G903">
        <f>COUNTIF(Transactions[Company],Transactions[[#This Row],[Company]])</f>
        <v>272</v>
      </c>
      <c r="H903">
        <f>Transactions[[#This Row],[Dealer Bonus]]*Transactions[[#This Row],[MSRP]]</f>
        <v>1092.24</v>
      </c>
    </row>
    <row r="904" spans="1:8">
      <c r="A904" s="7">
        <v>41945</v>
      </c>
      <c r="B904" s="8" t="s">
        <v>34</v>
      </c>
      <c r="C904" s="9">
        <v>27418</v>
      </c>
      <c r="D904" s="8" t="s">
        <v>38</v>
      </c>
      <c r="E904" s="8">
        <f>YEAR('Raw Data'!$A904)</f>
        <v>2014</v>
      </c>
      <c r="F904" s="10">
        <v>0.09</v>
      </c>
      <c r="G904">
        <f>COUNTIF(Transactions[Company],Transactions[[#This Row],[Company]])</f>
        <v>279</v>
      </c>
      <c r="H904">
        <f>Transactions[[#This Row],[Dealer Bonus]]*Transactions[[#This Row],[MSRP]]</f>
        <v>2467.62</v>
      </c>
    </row>
    <row r="905" spans="1:8">
      <c r="A905" s="7">
        <v>41992</v>
      </c>
      <c r="B905" s="8" t="s">
        <v>31</v>
      </c>
      <c r="C905" s="9">
        <v>5237</v>
      </c>
      <c r="D905" s="8" t="s">
        <v>36</v>
      </c>
      <c r="E905" s="8">
        <f>YEAR('Raw Data'!$A905)</f>
        <v>2014</v>
      </c>
      <c r="F905" s="10">
        <v>0.08</v>
      </c>
      <c r="G905">
        <f>COUNTIF(Transactions[Company],Transactions[[#This Row],[Company]])</f>
        <v>272</v>
      </c>
      <c r="H905">
        <f>Transactions[[#This Row],[Dealer Bonus]]*Transactions[[#This Row],[MSRP]]</f>
        <v>418.96000000000004</v>
      </c>
    </row>
    <row r="906" spans="1:8">
      <c r="A906" s="7">
        <v>41640</v>
      </c>
      <c r="B906" s="8" t="s">
        <v>33</v>
      </c>
      <c r="C906" s="9">
        <v>34107</v>
      </c>
      <c r="D906" s="8" t="s">
        <v>38</v>
      </c>
      <c r="E906" s="8">
        <f>YEAR('Raw Data'!$A906)</f>
        <v>2014</v>
      </c>
      <c r="F906" s="10">
        <v>0.13</v>
      </c>
      <c r="G906">
        <f>COUNTIF(Transactions[Company],Transactions[[#This Row],[Company]])</f>
        <v>305</v>
      </c>
      <c r="H906">
        <f>Transactions[[#This Row],[Dealer Bonus]]*Transactions[[#This Row],[MSRP]]</f>
        <v>4433.91</v>
      </c>
    </row>
    <row r="907" spans="1:8">
      <c r="A907" s="7">
        <v>41915</v>
      </c>
      <c r="B907" s="8" t="s">
        <v>33</v>
      </c>
      <c r="C907" s="9">
        <v>23828</v>
      </c>
      <c r="D907" s="8" t="s">
        <v>38</v>
      </c>
      <c r="E907" s="8">
        <f>YEAR('Raw Data'!$A907)</f>
        <v>2014</v>
      </c>
      <c r="F907" s="10">
        <v>0.11</v>
      </c>
      <c r="G907">
        <f>COUNTIF(Transactions[Company],Transactions[[#This Row],[Company]])</f>
        <v>305</v>
      </c>
      <c r="H907">
        <f>Transactions[[#This Row],[Dealer Bonus]]*Transactions[[#This Row],[MSRP]]</f>
        <v>2621.08</v>
      </c>
    </row>
    <row r="908" spans="1:8">
      <c r="A908" s="7">
        <v>41788</v>
      </c>
      <c r="B908" s="8" t="s">
        <v>33</v>
      </c>
      <c r="C908" s="9">
        <v>22626</v>
      </c>
      <c r="D908" s="8" t="s">
        <v>37</v>
      </c>
      <c r="E908" s="8">
        <f>YEAR('Raw Data'!$A908)</f>
        <v>2014</v>
      </c>
      <c r="F908" s="10">
        <v>0.04</v>
      </c>
      <c r="G908">
        <f>COUNTIF(Transactions[Company],Transactions[[#This Row],[Company]])</f>
        <v>305</v>
      </c>
      <c r="H908">
        <f>Transactions[[#This Row],[Dealer Bonus]]*Transactions[[#This Row],[MSRP]]</f>
        <v>905.04</v>
      </c>
    </row>
    <row r="909" spans="1:8">
      <c r="A909" s="7">
        <v>41802</v>
      </c>
      <c r="B909" s="8" t="s">
        <v>34</v>
      </c>
      <c r="C909" s="9">
        <v>26302</v>
      </c>
      <c r="D909" s="8" t="s">
        <v>35</v>
      </c>
      <c r="E909" s="8">
        <f>YEAR('Raw Data'!$A909)</f>
        <v>2014</v>
      </c>
      <c r="F909" s="10">
        <v>0.06</v>
      </c>
      <c r="G909">
        <f>COUNTIF(Transactions[Company],Transactions[[#This Row],[Company]])</f>
        <v>279</v>
      </c>
      <c r="H909">
        <f>Transactions[[#This Row],[Dealer Bonus]]*Transactions[[#This Row],[MSRP]]</f>
        <v>1578.12</v>
      </c>
    </row>
    <row r="910" spans="1:8">
      <c r="A910" s="7">
        <v>41895</v>
      </c>
      <c r="B910" s="8" t="s">
        <v>32</v>
      </c>
      <c r="C910" s="9">
        <v>16281</v>
      </c>
      <c r="D910" s="8" t="s">
        <v>36</v>
      </c>
      <c r="E910" s="8">
        <f>YEAR('Raw Data'!$A910)</f>
        <v>2014</v>
      </c>
      <c r="F910" s="10">
        <v>7.0000000000000007E-2</v>
      </c>
      <c r="G910">
        <f>COUNTIF(Transactions[Company],Transactions[[#This Row],[Company]])</f>
        <v>295</v>
      </c>
      <c r="H910">
        <f>Transactions[[#This Row],[Dealer Bonus]]*Transactions[[#This Row],[MSRP]]</f>
        <v>1139.67</v>
      </c>
    </row>
    <row r="911" spans="1:8">
      <c r="A911" s="7">
        <v>41951</v>
      </c>
      <c r="B911" s="8" t="s">
        <v>32</v>
      </c>
      <c r="C911" s="9">
        <v>39619</v>
      </c>
      <c r="D911" s="8" t="s">
        <v>35</v>
      </c>
      <c r="E911" s="8">
        <f>YEAR('Raw Data'!$A911)</f>
        <v>2014</v>
      </c>
      <c r="F911" s="10">
        <v>0.09</v>
      </c>
      <c r="G911">
        <f>COUNTIF(Transactions[Company],Transactions[[#This Row],[Company]])</f>
        <v>295</v>
      </c>
      <c r="H911">
        <f>Transactions[[#This Row],[Dealer Bonus]]*Transactions[[#This Row],[MSRP]]</f>
        <v>3565.71</v>
      </c>
    </row>
    <row r="912" spans="1:8">
      <c r="A912" s="7">
        <v>41679</v>
      </c>
      <c r="B912" s="8" t="s">
        <v>32</v>
      </c>
      <c r="C912" s="9">
        <v>25327</v>
      </c>
      <c r="D912" s="8" t="s">
        <v>35</v>
      </c>
      <c r="E912" s="8">
        <f>YEAR('Raw Data'!$A912)</f>
        <v>2014</v>
      </c>
      <c r="F912" s="10">
        <v>0.05</v>
      </c>
      <c r="G912">
        <f>COUNTIF(Transactions[Company],Transactions[[#This Row],[Company]])</f>
        <v>295</v>
      </c>
      <c r="H912">
        <f>Transactions[[#This Row],[Dealer Bonus]]*Transactions[[#This Row],[MSRP]]</f>
        <v>1266.3500000000001</v>
      </c>
    </row>
    <row r="913" spans="1:8">
      <c r="A913" s="7">
        <v>41922</v>
      </c>
      <c r="B913" s="8" t="s">
        <v>33</v>
      </c>
      <c r="C913" s="9">
        <v>5509</v>
      </c>
      <c r="D913" s="8" t="s">
        <v>35</v>
      </c>
      <c r="E913" s="8">
        <f>YEAR('Raw Data'!$A913)</f>
        <v>2014</v>
      </c>
      <c r="F913" s="10">
        <v>0.13</v>
      </c>
      <c r="G913">
        <f>COUNTIF(Transactions[Company],Transactions[[#This Row],[Company]])</f>
        <v>305</v>
      </c>
      <c r="H913">
        <f>Transactions[[#This Row],[Dealer Bonus]]*Transactions[[#This Row],[MSRP]]</f>
        <v>716.17000000000007</v>
      </c>
    </row>
    <row r="914" spans="1:8">
      <c r="A914" s="7">
        <v>41655</v>
      </c>
      <c r="B914" s="8" t="s">
        <v>31</v>
      </c>
      <c r="C914" s="9">
        <v>35979</v>
      </c>
      <c r="D914" s="8" t="s">
        <v>37</v>
      </c>
      <c r="E914" s="8">
        <f>YEAR('Raw Data'!$A914)</f>
        <v>2014</v>
      </c>
      <c r="F914" s="10">
        <v>0.08</v>
      </c>
      <c r="G914">
        <f>COUNTIF(Transactions[Company],Transactions[[#This Row],[Company]])</f>
        <v>272</v>
      </c>
      <c r="H914">
        <f>Transactions[[#This Row],[Dealer Bonus]]*Transactions[[#This Row],[MSRP]]</f>
        <v>2878.32</v>
      </c>
    </row>
    <row r="915" spans="1:8">
      <c r="A915" s="7">
        <v>41856</v>
      </c>
      <c r="B915" s="8" t="s">
        <v>33</v>
      </c>
      <c r="C915" s="9">
        <v>14941</v>
      </c>
      <c r="D915" s="8" t="s">
        <v>36</v>
      </c>
      <c r="E915" s="8">
        <f>YEAR('Raw Data'!$A915)</f>
        <v>2014</v>
      </c>
      <c r="F915" s="10">
        <v>0.04</v>
      </c>
      <c r="G915">
        <f>COUNTIF(Transactions[Company],Transactions[[#This Row],[Company]])</f>
        <v>305</v>
      </c>
      <c r="H915">
        <f>Transactions[[#This Row],[Dealer Bonus]]*Transactions[[#This Row],[MSRP]]</f>
        <v>597.64</v>
      </c>
    </row>
    <row r="916" spans="1:8">
      <c r="A916" s="7">
        <v>41964</v>
      </c>
      <c r="B916" s="8" t="s">
        <v>33</v>
      </c>
      <c r="C916" s="9">
        <v>8318</v>
      </c>
      <c r="D916" s="8" t="s">
        <v>38</v>
      </c>
      <c r="E916" s="8">
        <f>YEAR('Raw Data'!$A916)</f>
        <v>2014</v>
      </c>
      <c r="F916" s="10">
        <v>0.09</v>
      </c>
      <c r="G916">
        <f>COUNTIF(Transactions[Company],Transactions[[#This Row],[Company]])</f>
        <v>305</v>
      </c>
      <c r="H916">
        <f>Transactions[[#This Row],[Dealer Bonus]]*Transactions[[#This Row],[MSRP]]</f>
        <v>748.62</v>
      </c>
    </row>
    <row r="917" spans="1:8">
      <c r="A917" s="7">
        <v>41825</v>
      </c>
      <c r="B917" s="8" t="s">
        <v>32</v>
      </c>
      <c r="C917" s="9">
        <v>34949</v>
      </c>
      <c r="D917" s="8" t="s">
        <v>35</v>
      </c>
      <c r="E917" s="8">
        <f>YEAR('Raw Data'!$A917)</f>
        <v>2014</v>
      </c>
      <c r="F917" s="10">
        <v>0.08</v>
      </c>
      <c r="G917">
        <f>COUNTIF(Transactions[Company],Transactions[[#This Row],[Company]])</f>
        <v>295</v>
      </c>
      <c r="H917">
        <f>Transactions[[#This Row],[Dealer Bonus]]*Transactions[[#This Row],[MSRP]]</f>
        <v>2795.92</v>
      </c>
    </row>
    <row r="918" spans="1:8">
      <c r="A918" s="7">
        <v>41657</v>
      </c>
      <c r="B918" s="8" t="s">
        <v>31</v>
      </c>
      <c r="C918" s="9">
        <v>29468</v>
      </c>
      <c r="D918" s="8" t="s">
        <v>38</v>
      </c>
      <c r="E918" s="8">
        <f>YEAR('Raw Data'!$A918)</f>
        <v>2014</v>
      </c>
      <c r="F918" s="10">
        <v>0.12</v>
      </c>
      <c r="G918">
        <f>COUNTIF(Transactions[Company],Transactions[[#This Row],[Company]])</f>
        <v>272</v>
      </c>
      <c r="H918">
        <f>Transactions[[#This Row],[Dealer Bonus]]*Transactions[[#This Row],[MSRP]]</f>
        <v>3536.16</v>
      </c>
    </row>
    <row r="919" spans="1:8">
      <c r="A919" s="7">
        <v>41832</v>
      </c>
      <c r="B919" s="8" t="s">
        <v>34</v>
      </c>
      <c r="C919" s="9">
        <v>18208</v>
      </c>
      <c r="D919" s="8" t="s">
        <v>37</v>
      </c>
      <c r="E919" s="8">
        <f>YEAR('Raw Data'!$A919)</f>
        <v>2014</v>
      </c>
      <c r="F919" s="10">
        <v>0.09</v>
      </c>
      <c r="G919">
        <f>COUNTIF(Transactions[Company],Transactions[[#This Row],[Company]])</f>
        <v>279</v>
      </c>
      <c r="H919">
        <f>Transactions[[#This Row],[Dealer Bonus]]*Transactions[[#This Row],[MSRP]]</f>
        <v>1638.72</v>
      </c>
    </row>
    <row r="920" spans="1:8">
      <c r="A920" s="7">
        <v>41917</v>
      </c>
      <c r="B920" s="8" t="s">
        <v>32</v>
      </c>
      <c r="C920" s="9">
        <v>34774</v>
      </c>
      <c r="D920" s="8" t="s">
        <v>38</v>
      </c>
      <c r="E920" s="8">
        <f>YEAR('Raw Data'!$A920)</f>
        <v>2014</v>
      </c>
      <c r="F920" s="10">
        <v>0.03</v>
      </c>
      <c r="G920">
        <f>COUNTIF(Transactions[Company],Transactions[[#This Row],[Company]])</f>
        <v>295</v>
      </c>
      <c r="H920">
        <f>Transactions[[#This Row],[Dealer Bonus]]*Transactions[[#This Row],[MSRP]]</f>
        <v>1043.22</v>
      </c>
    </row>
    <row r="921" spans="1:8">
      <c r="A921" s="7">
        <v>41875</v>
      </c>
      <c r="B921" s="8" t="s">
        <v>34</v>
      </c>
      <c r="C921" s="9">
        <v>27196</v>
      </c>
      <c r="D921" s="8" t="s">
        <v>37</v>
      </c>
      <c r="E921" s="8">
        <f>YEAR('Raw Data'!$A921)</f>
        <v>2014</v>
      </c>
      <c r="F921" s="10">
        <v>0.09</v>
      </c>
      <c r="G921">
        <f>COUNTIF(Transactions[Company],Transactions[[#This Row],[Company]])</f>
        <v>279</v>
      </c>
      <c r="H921">
        <f>Transactions[[#This Row],[Dealer Bonus]]*Transactions[[#This Row],[MSRP]]</f>
        <v>2447.64</v>
      </c>
    </row>
    <row r="922" spans="1:8">
      <c r="A922" s="7">
        <v>41757</v>
      </c>
      <c r="B922" s="8" t="s">
        <v>32</v>
      </c>
      <c r="C922" s="9">
        <v>24616</v>
      </c>
      <c r="D922" s="8" t="s">
        <v>37</v>
      </c>
      <c r="E922" s="8">
        <f>YEAR('Raw Data'!$A922)</f>
        <v>2014</v>
      </c>
      <c r="F922" s="10">
        <v>0.08</v>
      </c>
      <c r="G922">
        <f>COUNTIF(Transactions[Company],Transactions[[#This Row],[Company]])</f>
        <v>295</v>
      </c>
      <c r="H922">
        <f>Transactions[[#This Row],[Dealer Bonus]]*Transactions[[#This Row],[MSRP]]</f>
        <v>1969.28</v>
      </c>
    </row>
    <row r="923" spans="1:8">
      <c r="A923" s="7">
        <v>41651</v>
      </c>
      <c r="B923" s="8" t="s">
        <v>33</v>
      </c>
      <c r="C923" s="9">
        <v>28943</v>
      </c>
      <c r="D923" s="8" t="s">
        <v>37</v>
      </c>
      <c r="E923" s="8">
        <f>YEAR('Raw Data'!$A923)</f>
        <v>2014</v>
      </c>
      <c r="F923" s="10">
        <v>0.1</v>
      </c>
      <c r="G923">
        <f>COUNTIF(Transactions[Company],Transactions[[#This Row],[Company]])</f>
        <v>305</v>
      </c>
      <c r="H923">
        <f>Transactions[[#This Row],[Dealer Bonus]]*Transactions[[#This Row],[MSRP]]</f>
        <v>2894.3</v>
      </c>
    </row>
    <row r="924" spans="1:8">
      <c r="A924" s="7">
        <v>41685</v>
      </c>
      <c r="B924" s="8" t="s">
        <v>32</v>
      </c>
      <c r="C924" s="9">
        <v>36045</v>
      </c>
      <c r="D924" s="8" t="s">
        <v>37</v>
      </c>
      <c r="E924" s="8">
        <f>YEAR('Raw Data'!$A924)</f>
        <v>2014</v>
      </c>
      <c r="F924" s="10">
        <v>0.09</v>
      </c>
      <c r="G924">
        <f>COUNTIF(Transactions[Company],Transactions[[#This Row],[Company]])</f>
        <v>295</v>
      </c>
      <c r="H924">
        <f>Transactions[[#This Row],[Dealer Bonus]]*Transactions[[#This Row],[MSRP]]</f>
        <v>3244.0499999999997</v>
      </c>
    </row>
    <row r="925" spans="1:8">
      <c r="A925" s="7">
        <v>41948</v>
      </c>
      <c r="B925" s="8" t="s">
        <v>33</v>
      </c>
      <c r="C925" s="9">
        <v>11022</v>
      </c>
      <c r="D925" s="8" t="s">
        <v>37</v>
      </c>
      <c r="E925" s="8">
        <f>YEAR('Raw Data'!$A925)</f>
        <v>2014</v>
      </c>
      <c r="F925" s="10">
        <v>0.11</v>
      </c>
      <c r="G925">
        <f>COUNTIF(Transactions[Company],Transactions[[#This Row],[Company]])</f>
        <v>305</v>
      </c>
      <c r="H925">
        <f>Transactions[[#This Row],[Dealer Bonus]]*Transactions[[#This Row],[MSRP]]</f>
        <v>1212.42</v>
      </c>
    </row>
    <row r="926" spans="1:8">
      <c r="A926" s="7">
        <v>41812</v>
      </c>
      <c r="B926" s="8" t="s">
        <v>34</v>
      </c>
      <c r="C926" s="9">
        <v>15698</v>
      </c>
      <c r="D926" s="8" t="s">
        <v>35</v>
      </c>
      <c r="E926" s="8">
        <f>YEAR('Raw Data'!$A926)</f>
        <v>2014</v>
      </c>
      <c r="F926" s="10">
        <v>0.04</v>
      </c>
      <c r="G926">
        <f>COUNTIF(Transactions[Company],Transactions[[#This Row],[Company]])</f>
        <v>279</v>
      </c>
      <c r="H926">
        <f>Transactions[[#This Row],[Dealer Bonus]]*Transactions[[#This Row],[MSRP]]</f>
        <v>627.91999999999996</v>
      </c>
    </row>
    <row r="927" spans="1:8">
      <c r="A927" s="7">
        <v>41992</v>
      </c>
      <c r="B927" s="8" t="s">
        <v>32</v>
      </c>
      <c r="C927" s="9">
        <v>28267</v>
      </c>
      <c r="D927" s="8" t="s">
        <v>38</v>
      </c>
      <c r="E927" s="8">
        <f>YEAR('Raw Data'!$A927)</f>
        <v>2014</v>
      </c>
      <c r="F927" s="10">
        <v>0.1</v>
      </c>
      <c r="G927">
        <f>COUNTIF(Transactions[Company],Transactions[[#This Row],[Company]])</f>
        <v>295</v>
      </c>
      <c r="H927">
        <f>Transactions[[#This Row],[Dealer Bonus]]*Transactions[[#This Row],[MSRP]]</f>
        <v>2826.7000000000003</v>
      </c>
    </row>
    <row r="928" spans="1:8">
      <c r="A928" s="7">
        <v>41710</v>
      </c>
      <c r="B928" s="8" t="s">
        <v>31</v>
      </c>
      <c r="C928" s="9">
        <v>37306</v>
      </c>
      <c r="D928" s="8" t="s">
        <v>36</v>
      </c>
      <c r="E928" s="8">
        <f>YEAR('Raw Data'!$A928)</f>
        <v>2014</v>
      </c>
      <c r="F928" s="10">
        <v>0.08</v>
      </c>
      <c r="G928">
        <f>COUNTIF(Transactions[Company],Transactions[[#This Row],[Company]])</f>
        <v>272</v>
      </c>
      <c r="H928">
        <f>Transactions[[#This Row],[Dealer Bonus]]*Transactions[[#This Row],[MSRP]]</f>
        <v>2984.48</v>
      </c>
    </row>
    <row r="929" spans="1:8">
      <c r="A929" s="7">
        <v>41972</v>
      </c>
      <c r="B929" s="8" t="s">
        <v>31</v>
      </c>
      <c r="C929" s="9">
        <v>32163</v>
      </c>
      <c r="D929" s="8" t="s">
        <v>36</v>
      </c>
      <c r="E929" s="8">
        <f>YEAR('Raw Data'!$A929)</f>
        <v>2014</v>
      </c>
      <c r="F929" s="10">
        <v>0.15</v>
      </c>
      <c r="G929">
        <f>COUNTIF(Transactions[Company],Transactions[[#This Row],[Company]])</f>
        <v>272</v>
      </c>
      <c r="H929">
        <f>Transactions[[#This Row],[Dealer Bonus]]*Transactions[[#This Row],[MSRP]]</f>
        <v>4824.45</v>
      </c>
    </row>
    <row r="930" spans="1:8">
      <c r="A930" s="7">
        <v>41756</v>
      </c>
      <c r="B930" s="8" t="s">
        <v>33</v>
      </c>
      <c r="C930" s="9">
        <v>30221</v>
      </c>
      <c r="D930" s="8" t="s">
        <v>35</v>
      </c>
      <c r="E930" s="8">
        <f>YEAR('Raw Data'!$A930)</f>
        <v>2014</v>
      </c>
      <c r="F930" s="10">
        <v>0.09</v>
      </c>
      <c r="G930">
        <f>COUNTIF(Transactions[Company],Transactions[[#This Row],[Company]])</f>
        <v>305</v>
      </c>
      <c r="H930">
        <f>Transactions[[#This Row],[Dealer Bonus]]*Transactions[[#This Row],[MSRP]]</f>
        <v>2719.89</v>
      </c>
    </row>
    <row r="931" spans="1:8">
      <c r="A931" s="7">
        <v>41843</v>
      </c>
      <c r="B931" s="8" t="s">
        <v>31</v>
      </c>
      <c r="C931" s="9">
        <v>38237</v>
      </c>
      <c r="D931" s="8" t="s">
        <v>36</v>
      </c>
      <c r="E931" s="8">
        <f>YEAR('Raw Data'!$A931)</f>
        <v>2014</v>
      </c>
      <c r="F931" s="10">
        <v>0.06</v>
      </c>
      <c r="G931">
        <f>COUNTIF(Transactions[Company],Transactions[[#This Row],[Company]])</f>
        <v>272</v>
      </c>
      <c r="H931">
        <f>Transactions[[#This Row],[Dealer Bonus]]*Transactions[[#This Row],[MSRP]]</f>
        <v>2294.2199999999998</v>
      </c>
    </row>
    <row r="932" spans="1:8">
      <c r="A932" s="7">
        <v>41654</v>
      </c>
      <c r="B932" s="8" t="s">
        <v>34</v>
      </c>
      <c r="C932" s="9">
        <v>38312</v>
      </c>
      <c r="D932" s="8" t="s">
        <v>35</v>
      </c>
      <c r="E932" s="8">
        <f>YEAR('Raw Data'!$A932)</f>
        <v>2014</v>
      </c>
      <c r="F932" s="10">
        <v>0.08</v>
      </c>
      <c r="G932">
        <f>COUNTIF(Transactions[Company],Transactions[[#This Row],[Company]])</f>
        <v>279</v>
      </c>
      <c r="H932">
        <f>Transactions[[#This Row],[Dealer Bonus]]*Transactions[[#This Row],[MSRP]]</f>
        <v>3064.96</v>
      </c>
    </row>
    <row r="933" spans="1:8">
      <c r="A933" s="7">
        <v>41906</v>
      </c>
      <c r="B933" s="8" t="s">
        <v>32</v>
      </c>
      <c r="C933" s="9">
        <v>27972</v>
      </c>
      <c r="D933" s="8" t="s">
        <v>36</v>
      </c>
      <c r="E933" s="8">
        <f>YEAR('Raw Data'!$A933)</f>
        <v>2014</v>
      </c>
      <c r="F933" s="10">
        <v>0.09</v>
      </c>
      <c r="G933">
        <f>COUNTIF(Transactions[Company],Transactions[[#This Row],[Company]])</f>
        <v>295</v>
      </c>
      <c r="H933">
        <f>Transactions[[#This Row],[Dealer Bonus]]*Transactions[[#This Row],[MSRP]]</f>
        <v>2517.48</v>
      </c>
    </row>
    <row r="934" spans="1:8">
      <c r="A934" s="7">
        <v>41764</v>
      </c>
      <c r="B934" s="8" t="s">
        <v>31</v>
      </c>
      <c r="C934" s="9">
        <v>12172</v>
      </c>
      <c r="D934" s="8" t="s">
        <v>37</v>
      </c>
      <c r="E934" s="8">
        <f>YEAR('Raw Data'!$A934)</f>
        <v>2014</v>
      </c>
      <c r="F934" s="10">
        <v>0.04</v>
      </c>
      <c r="G934">
        <f>COUNTIF(Transactions[Company],Transactions[[#This Row],[Company]])</f>
        <v>272</v>
      </c>
      <c r="H934">
        <f>Transactions[[#This Row],[Dealer Bonus]]*Transactions[[#This Row],[MSRP]]</f>
        <v>486.88</v>
      </c>
    </row>
    <row r="935" spans="1:8">
      <c r="A935" s="7">
        <v>41924</v>
      </c>
      <c r="B935" s="8" t="s">
        <v>34</v>
      </c>
      <c r="C935" s="9">
        <v>35898</v>
      </c>
      <c r="D935" s="8" t="s">
        <v>35</v>
      </c>
      <c r="E935" s="8">
        <f>YEAR('Raw Data'!$A935)</f>
        <v>2014</v>
      </c>
      <c r="F935" s="10">
        <v>0.04</v>
      </c>
      <c r="G935">
        <f>COUNTIF(Transactions[Company],Transactions[[#This Row],[Company]])</f>
        <v>279</v>
      </c>
      <c r="H935">
        <f>Transactions[[#This Row],[Dealer Bonus]]*Transactions[[#This Row],[MSRP]]</f>
        <v>1435.92</v>
      </c>
    </row>
    <row r="936" spans="1:8">
      <c r="A936" s="7">
        <v>41773</v>
      </c>
      <c r="B936" s="8" t="s">
        <v>31</v>
      </c>
      <c r="C936" s="9">
        <v>35713</v>
      </c>
      <c r="D936" s="8" t="s">
        <v>36</v>
      </c>
      <c r="E936" s="8">
        <f>YEAR('Raw Data'!$A936)</f>
        <v>2014</v>
      </c>
      <c r="F936" s="10">
        <v>0.14000000000000001</v>
      </c>
      <c r="G936">
        <f>COUNTIF(Transactions[Company],Transactions[[#This Row],[Company]])</f>
        <v>272</v>
      </c>
      <c r="H936">
        <f>Transactions[[#This Row],[Dealer Bonus]]*Transactions[[#This Row],[MSRP]]</f>
        <v>4999.8200000000006</v>
      </c>
    </row>
    <row r="937" spans="1:8">
      <c r="A937" s="7">
        <v>41744</v>
      </c>
      <c r="B937" s="8" t="s">
        <v>34</v>
      </c>
      <c r="C937" s="9">
        <v>39706</v>
      </c>
      <c r="D937" s="8" t="s">
        <v>35</v>
      </c>
      <c r="E937" s="8">
        <f>YEAR('Raw Data'!$A937)</f>
        <v>2014</v>
      </c>
      <c r="F937" s="10">
        <v>0.06</v>
      </c>
      <c r="G937">
        <f>COUNTIF(Transactions[Company],Transactions[[#This Row],[Company]])</f>
        <v>279</v>
      </c>
      <c r="H937">
        <f>Transactions[[#This Row],[Dealer Bonus]]*Transactions[[#This Row],[MSRP]]</f>
        <v>2382.36</v>
      </c>
    </row>
    <row r="938" spans="1:8">
      <c r="A938" s="7">
        <v>41843</v>
      </c>
      <c r="B938" s="8" t="s">
        <v>34</v>
      </c>
      <c r="C938" s="9">
        <v>6200</v>
      </c>
      <c r="D938" s="8" t="s">
        <v>37</v>
      </c>
      <c r="E938" s="8">
        <f>YEAR('Raw Data'!$A938)</f>
        <v>2014</v>
      </c>
      <c r="F938" s="10">
        <v>0.14000000000000001</v>
      </c>
      <c r="G938">
        <f>COUNTIF(Transactions[Company],Transactions[[#This Row],[Company]])</f>
        <v>279</v>
      </c>
      <c r="H938">
        <f>Transactions[[#This Row],[Dealer Bonus]]*Transactions[[#This Row],[MSRP]]</f>
        <v>868.00000000000011</v>
      </c>
    </row>
    <row r="939" spans="1:8">
      <c r="A939" s="7">
        <v>41678</v>
      </c>
      <c r="B939" s="8" t="s">
        <v>34</v>
      </c>
      <c r="C939" s="9">
        <v>17313</v>
      </c>
      <c r="D939" s="8" t="s">
        <v>35</v>
      </c>
      <c r="E939" s="8">
        <f>YEAR('Raw Data'!$A939)</f>
        <v>2014</v>
      </c>
      <c r="F939" s="10">
        <v>0.08</v>
      </c>
      <c r="G939">
        <f>COUNTIF(Transactions[Company],Transactions[[#This Row],[Company]])</f>
        <v>279</v>
      </c>
      <c r="H939">
        <f>Transactions[[#This Row],[Dealer Bonus]]*Transactions[[#This Row],[MSRP]]</f>
        <v>1385.04</v>
      </c>
    </row>
    <row r="940" spans="1:8">
      <c r="A940" s="7">
        <v>41901</v>
      </c>
      <c r="B940" s="8" t="s">
        <v>33</v>
      </c>
      <c r="C940" s="9">
        <v>7803</v>
      </c>
      <c r="D940" s="8" t="s">
        <v>36</v>
      </c>
      <c r="E940" s="8">
        <f>YEAR('Raw Data'!$A940)</f>
        <v>2014</v>
      </c>
      <c r="F940" s="10">
        <v>0.11</v>
      </c>
      <c r="G940">
        <f>COUNTIF(Transactions[Company],Transactions[[#This Row],[Company]])</f>
        <v>305</v>
      </c>
      <c r="H940">
        <f>Transactions[[#This Row],[Dealer Bonus]]*Transactions[[#This Row],[MSRP]]</f>
        <v>858.33</v>
      </c>
    </row>
    <row r="941" spans="1:8">
      <c r="A941" s="7">
        <v>41672</v>
      </c>
      <c r="B941" s="8" t="s">
        <v>32</v>
      </c>
      <c r="C941" s="9">
        <v>34005</v>
      </c>
      <c r="D941" s="8" t="s">
        <v>35</v>
      </c>
      <c r="E941" s="8">
        <f>YEAR('Raw Data'!$A941)</f>
        <v>2014</v>
      </c>
      <c r="F941" s="10">
        <v>0.12</v>
      </c>
      <c r="G941">
        <f>COUNTIF(Transactions[Company],Transactions[[#This Row],[Company]])</f>
        <v>295</v>
      </c>
      <c r="H941">
        <f>Transactions[[#This Row],[Dealer Bonus]]*Transactions[[#This Row],[MSRP]]</f>
        <v>4080.6</v>
      </c>
    </row>
    <row r="942" spans="1:8">
      <c r="A942" s="7">
        <v>41954</v>
      </c>
      <c r="B942" s="8" t="s">
        <v>33</v>
      </c>
      <c r="C942" s="9">
        <v>12271</v>
      </c>
      <c r="D942" s="8" t="s">
        <v>36</v>
      </c>
      <c r="E942" s="8">
        <f>YEAR('Raw Data'!$A942)</f>
        <v>2014</v>
      </c>
      <c r="F942" s="10">
        <v>0.08</v>
      </c>
      <c r="G942">
        <f>COUNTIF(Transactions[Company],Transactions[[#This Row],[Company]])</f>
        <v>305</v>
      </c>
      <c r="H942">
        <f>Transactions[[#This Row],[Dealer Bonus]]*Transactions[[#This Row],[MSRP]]</f>
        <v>981.68000000000006</v>
      </c>
    </row>
    <row r="943" spans="1:8">
      <c r="A943" s="7">
        <v>41647</v>
      </c>
      <c r="B943" s="8" t="s">
        <v>34</v>
      </c>
      <c r="C943" s="9">
        <v>37438</v>
      </c>
      <c r="D943" s="8" t="s">
        <v>38</v>
      </c>
      <c r="E943" s="8">
        <f>YEAR('Raw Data'!$A943)</f>
        <v>2014</v>
      </c>
      <c r="F943" s="10">
        <v>0.13</v>
      </c>
      <c r="G943">
        <f>COUNTIF(Transactions[Company],Transactions[[#This Row],[Company]])</f>
        <v>279</v>
      </c>
      <c r="H943">
        <f>Transactions[[#This Row],[Dealer Bonus]]*Transactions[[#This Row],[MSRP]]</f>
        <v>4866.9400000000005</v>
      </c>
    </row>
    <row r="944" spans="1:8">
      <c r="A944" s="7">
        <v>41735</v>
      </c>
      <c r="B944" s="8" t="s">
        <v>32</v>
      </c>
      <c r="C944" s="9">
        <v>20164</v>
      </c>
      <c r="D944" s="8" t="s">
        <v>38</v>
      </c>
      <c r="E944" s="8">
        <f>YEAR('Raw Data'!$A944)</f>
        <v>2014</v>
      </c>
      <c r="F944" s="10">
        <v>0.14000000000000001</v>
      </c>
      <c r="G944">
        <f>COUNTIF(Transactions[Company],Transactions[[#This Row],[Company]])</f>
        <v>295</v>
      </c>
      <c r="H944">
        <f>Transactions[[#This Row],[Dealer Bonus]]*Transactions[[#This Row],[MSRP]]</f>
        <v>2822.9600000000005</v>
      </c>
    </row>
    <row r="945" spans="1:8">
      <c r="A945" s="7">
        <v>41740</v>
      </c>
      <c r="B945" s="8" t="s">
        <v>33</v>
      </c>
      <c r="C945" s="9">
        <v>9826</v>
      </c>
      <c r="D945" s="8" t="s">
        <v>35</v>
      </c>
      <c r="E945" s="8">
        <f>YEAR('Raw Data'!$A945)</f>
        <v>2014</v>
      </c>
      <c r="F945" s="10">
        <v>0.05</v>
      </c>
      <c r="G945">
        <f>COUNTIF(Transactions[Company],Transactions[[#This Row],[Company]])</f>
        <v>305</v>
      </c>
      <c r="H945">
        <f>Transactions[[#This Row],[Dealer Bonus]]*Transactions[[#This Row],[MSRP]]</f>
        <v>491.3</v>
      </c>
    </row>
    <row r="946" spans="1:8">
      <c r="A946" s="7">
        <v>41773</v>
      </c>
      <c r="B946" s="8" t="s">
        <v>33</v>
      </c>
      <c r="C946" s="9">
        <v>37696</v>
      </c>
      <c r="D946" s="8" t="s">
        <v>37</v>
      </c>
      <c r="E946" s="8">
        <f>YEAR('Raw Data'!$A946)</f>
        <v>2014</v>
      </c>
      <c r="F946" s="10">
        <v>0.1</v>
      </c>
      <c r="G946">
        <f>COUNTIF(Transactions[Company],Transactions[[#This Row],[Company]])</f>
        <v>305</v>
      </c>
      <c r="H946">
        <f>Transactions[[#This Row],[Dealer Bonus]]*Transactions[[#This Row],[MSRP]]</f>
        <v>3769.6000000000004</v>
      </c>
    </row>
    <row r="947" spans="1:8">
      <c r="A947" s="7">
        <v>41936</v>
      </c>
      <c r="B947" s="8" t="s">
        <v>33</v>
      </c>
      <c r="C947" s="9">
        <v>26880</v>
      </c>
      <c r="D947" s="8" t="s">
        <v>38</v>
      </c>
      <c r="E947" s="8">
        <f>YEAR('Raw Data'!$A947)</f>
        <v>2014</v>
      </c>
      <c r="F947" s="10">
        <v>0.12</v>
      </c>
      <c r="G947">
        <f>COUNTIF(Transactions[Company],Transactions[[#This Row],[Company]])</f>
        <v>305</v>
      </c>
      <c r="H947">
        <f>Transactions[[#This Row],[Dealer Bonus]]*Transactions[[#This Row],[MSRP]]</f>
        <v>3225.6</v>
      </c>
    </row>
    <row r="948" spans="1:8">
      <c r="A948" s="7">
        <v>41879</v>
      </c>
      <c r="B948" s="8" t="s">
        <v>34</v>
      </c>
      <c r="C948" s="9">
        <v>21503</v>
      </c>
      <c r="D948" s="8" t="s">
        <v>36</v>
      </c>
      <c r="E948" s="8">
        <f>YEAR('Raw Data'!$A948)</f>
        <v>2014</v>
      </c>
      <c r="F948" s="10">
        <v>0.11</v>
      </c>
      <c r="G948">
        <f>COUNTIF(Transactions[Company],Transactions[[#This Row],[Company]])</f>
        <v>279</v>
      </c>
      <c r="H948">
        <f>Transactions[[#This Row],[Dealer Bonus]]*Transactions[[#This Row],[MSRP]]</f>
        <v>2365.33</v>
      </c>
    </row>
    <row r="949" spans="1:8">
      <c r="A949" s="7">
        <v>41913</v>
      </c>
      <c r="B949" s="8" t="s">
        <v>32</v>
      </c>
      <c r="C949" s="9">
        <v>10897</v>
      </c>
      <c r="D949" s="8" t="s">
        <v>36</v>
      </c>
      <c r="E949" s="8">
        <f>YEAR('Raw Data'!$A949)</f>
        <v>2014</v>
      </c>
      <c r="F949" s="10">
        <v>0.09</v>
      </c>
      <c r="G949">
        <f>COUNTIF(Transactions[Company],Transactions[[#This Row],[Company]])</f>
        <v>295</v>
      </c>
      <c r="H949">
        <f>Transactions[[#This Row],[Dealer Bonus]]*Transactions[[#This Row],[MSRP]]</f>
        <v>980.73</v>
      </c>
    </row>
    <row r="950" spans="1:8">
      <c r="A950" s="7">
        <v>41866</v>
      </c>
      <c r="B950" s="8" t="s">
        <v>34</v>
      </c>
      <c r="C950" s="9">
        <v>12666</v>
      </c>
      <c r="D950" s="8" t="s">
        <v>36</v>
      </c>
      <c r="E950" s="8">
        <f>YEAR('Raw Data'!$A950)</f>
        <v>2014</v>
      </c>
      <c r="F950" s="10">
        <v>0.04</v>
      </c>
      <c r="G950">
        <f>COUNTIF(Transactions[Company],Transactions[[#This Row],[Company]])</f>
        <v>279</v>
      </c>
      <c r="H950">
        <f>Transactions[[#This Row],[Dealer Bonus]]*Transactions[[#This Row],[MSRP]]</f>
        <v>506.64</v>
      </c>
    </row>
    <row r="951" spans="1:8">
      <c r="A951" s="7">
        <v>41815</v>
      </c>
      <c r="B951" s="8" t="s">
        <v>34</v>
      </c>
      <c r="C951" s="9">
        <v>18305</v>
      </c>
      <c r="D951" s="8" t="s">
        <v>36</v>
      </c>
      <c r="E951" s="8">
        <f>YEAR('Raw Data'!$A951)</f>
        <v>2014</v>
      </c>
      <c r="F951" s="10">
        <v>0.15</v>
      </c>
      <c r="G951">
        <f>COUNTIF(Transactions[Company],Transactions[[#This Row],[Company]])</f>
        <v>279</v>
      </c>
      <c r="H951">
        <f>Transactions[[#This Row],[Dealer Bonus]]*Transactions[[#This Row],[MSRP]]</f>
        <v>2745.75</v>
      </c>
    </row>
    <row r="952" spans="1:8">
      <c r="A952" s="7">
        <v>41766</v>
      </c>
      <c r="B952" s="8" t="s">
        <v>34</v>
      </c>
      <c r="C952" s="9">
        <v>35038</v>
      </c>
      <c r="D952" s="8" t="s">
        <v>36</v>
      </c>
      <c r="E952" s="8">
        <f>YEAR('Raw Data'!$A952)</f>
        <v>2014</v>
      </c>
      <c r="F952" s="10">
        <v>0.06</v>
      </c>
      <c r="G952">
        <f>COUNTIF(Transactions[Company],Transactions[[#This Row],[Company]])</f>
        <v>279</v>
      </c>
      <c r="H952">
        <f>Transactions[[#This Row],[Dealer Bonus]]*Transactions[[#This Row],[MSRP]]</f>
        <v>2102.2799999999997</v>
      </c>
    </row>
    <row r="953" spans="1:8">
      <c r="A953" s="7">
        <v>41744</v>
      </c>
      <c r="B953" s="8" t="s">
        <v>32</v>
      </c>
      <c r="C953" s="9">
        <v>34347</v>
      </c>
      <c r="D953" s="8" t="s">
        <v>36</v>
      </c>
      <c r="E953" s="8">
        <f>YEAR('Raw Data'!$A953)</f>
        <v>2014</v>
      </c>
      <c r="F953" s="10">
        <v>0.05</v>
      </c>
      <c r="G953">
        <f>COUNTIF(Transactions[Company],Transactions[[#This Row],[Company]])</f>
        <v>295</v>
      </c>
      <c r="H953">
        <f>Transactions[[#This Row],[Dealer Bonus]]*Transactions[[#This Row],[MSRP]]</f>
        <v>1717.3500000000001</v>
      </c>
    </row>
    <row r="954" spans="1:8">
      <c r="A954" s="7">
        <v>41851</v>
      </c>
      <c r="B954" s="8" t="s">
        <v>32</v>
      </c>
      <c r="C954" s="9">
        <v>13244</v>
      </c>
      <c r="D954" s="8" t="s">
        <v>37</v>
      </c>
      <c r="E954" s="8">
        <f>YEAR('Raw Data'!$A954)</f>
        <v>2014</v>
      </c>
      <c r="F954" s="10">
        <v>0.06</v>
      </c>
      <c r="G954">
        <f>COUNTIF(Transactions[Company],Transactions[[#This Row],[Company]])</f>
        <v>295</v>
      </c>
      <c r="H954">
        <f>Transactions[[#This Row],[Dealer Bonus]]*Transactions[[#This Row],[MSRP]]</f>
        <v>794.64</v>
      </c>
    </row>
    <row r="955" spans="1:8">
      <c r="A955" s="7">
        <v>41805</v>
      </c>
      <c r="B955" s="8" t="s">
        <v>31</v>
      </c>
      <c r="C955" s="9">
        <v>28479</v>
      </c>
      <c r="D955" s="8" t="s">
        <v>38</v>
      </c>
      <c r="E955" s="8">
        <f>YEAR('Raw Data'!$A955)</f>
        <v>2014</v>
      </c>
      <c r="F955" s="10">
        <v>0.11</v>
      </c>
      <c r="G955">
        <f>COUNTIF(Transactions[Company],Transactions[[#This Row],[Company]])</f>
        <v>272</v>
      </c>
      <c r="H955">
        <f>Transactions[[#This Row],[Dealer Bonus]]*Transactions[[#This Row],[MSRP]]</f>
        <v>3132.69</v>
      </c>
    </row>
    <row r="956" spans="1:8">
      <c r="A956" s="7">
        <v>41712</v>
      </c>
      <c r="B956" s="8" t="s">
        <v>34</v>
      </c>
      <c r="C956" s="9">
        <v>21923</v>
      </c>
      <c r="D956" s="8" t="s">
        <v>36</v>
      </c>
      <c r="E956" s="8">
        <f>YEAR('Raw Data'!$A956)</f>
        <v>2014</v>
      </c>
      <c r="F956" s="10">
        <v>0.03</v>
      </c>
      <c r="G956">
        <f>COUNTIF(Transactions[Company],Transactions[[#This Row],[Company]])</f>
        <v>279</v>
      </c>
      <c r="H956">
        <f>Transactions[[#This Row],[Dealer Bonus]]*Transactions[[#This Row],[MSRP]]</f>
        <v>657.68999999999994</v>
      </c>
    </row>
    <row r="957" spans="1:8">
      <c r="A957" s="7">
        <v>41885</v>
      </c>
      <c r="B957" s="8" t="s">
        <v>33</v>
      </c>
      <c r="C957" s="9">
        <v>10304</v>
      </c>
      <c r="D957" s="8" t="s">
        <v>37</v>
      </c>
      <c r="E957" s="8">
        <f>YEAR('Raw Data'!$A957)</f>
        <v>2014</v>
      </c>
      <c r="F957" s="10">
        <v>0.13</v>
      </c>
      <c r="G957">
        <f>COUNTIF(Transactions[Company],Transactions[[#This Row],[Company]])</f>
        <v>305</v>
      </c>
      <c r="H957">
        <f>Transactions[[#This Row],[Dealer Bonus]]*Transactions[[#This Row],[MSRP]]</f>
        <v>1339.52</v>
      </c>
    </row>
    <row r="958" spans="1:8">
      <c r="A958" s="7">
        <v>41865</v>
      </c>
      <c r="B958" s="8" t="s">
        <v>34</v>
      </c>
      <c r="C958" s="9">
        <v>12329</v>
      </c>
      <c r="D958" s="8" t="s">
        <v>37</v>
      </c>
      <c r="E958" s="8">
        <f>YEAR('Raw Data'!$A958)</f>
        <v>2014</v>
      </c>
      <c r="F958" s="10">
        <v>7.0000000000000007E-2</v>
      </c>
      <c r="G958">
        <f>COUNTIF(Transactions[Company],Transactions[[#This Row],[Company]])</f>
        <v>279</v>
      </c>
      <c r="H958">
        <f>Transactions[[#This Row],[Dealer Bonus]]*Transactions[[#This Row],[MSRP]]</f>
        <v>863.03000000000009</v>
      </c>
    </row>
    <row r="959" spans="1:8">
      <c r="A959" s="7">
        <v>41878</v>
      </c>
      <c r="B959" s="8" t="s">
        <v>31</v>
      </c>
      <c r="C959" s="9">
        <v>38187</v>
      </c>
      <c r="D959" s="8" t="s">
        <v>35</v>
      </c>
      <c r="E959" s="8">
        <f>YEAR('Raw Data'!$A959)</f>
        <v>2014</v>
      </c>
      <c r="F959" s="10">
        <v>0.06</v>
      </c>
      <c r="G959">
        <f>COUNTIF(Transactions[Company],Transactions[[#This Row],[Company]])</f>
        <v>272</v>
      </c>
      <c r="H959">
        <f>Transactions[[#This Row],[Dealer Bonus]]*Transactions[[#This Row],[MSRP]]</f>
        <v>2291.2199999999998</v>
      </c>
    </row>
    <row r="960" spans="1:8">
      <c r="A960" s="7">
        <v>41861</v>
      </c>
      <c r="B960" s="8" t="s">
        <v>31</v>
      </c>
      <c r="C960" s="9">
        <v>29059</v>
      </c>
      <c r="D960" s="8" t="s">
        <v>36</v>
      </c>
      <c r="E960" s="8">
        <f>YEAR('Raw Data'!$A960)</f>
        <v>2014</v>
      </c>
      <c r="F960" s="10">
        <v>0.09</v>
      </c>
      <c r="G960">
        <f>COUNTIF(Transactions[Company],Transactions[[#This Row],[Company]])</f>
        <v>272</v>
      </c>
      <c r="H960">
        <f>Transactions[[#This Row],[Dealer Bonus]]*Transactions[[#This Row],[MSRP]]</f>
        <v>2615.31</v>
      </c>
    </row>
    <row r="961" spans="1:8">
      <c r="A961" s="7">
        <v>41654</v>
      </c>
      <c r="B961" s="8" t="s">
        <v>31</v>
      </c>
      <c r="C961" s="9">
        <v>32847</v>
      </c>
      <c r="D961" s="8" t="s">
        <v>37</v>
      </c>
      <c r="E961" s="8">
        <f>YEAR('Raw Data'!$A961)</f>
        <v>2014</v>
      </c>
      <c r="F961" s="10">
        <v>0.1</v>
      </c>
      <c r="G961">
        <f>COUNTIF(Transactions[Company],Transactions[[#This Row],[Company]])</f>
        <v>272</v>
      </c>
      <c r="H961">
        <f>Transactions[[#This Row],[Dealer Bonus]]*Transactions[[#This Row],[MSRP]]</f>
        <v>3284.7000000000003</v>
      </c>
    </row>
    <row r="962" spans="1:8">
      <c r="A962" s="7">
        <v>41719</v>
      </c>
      <c r="B962" s="8" t="s">
        <v>34</v>
      </c>
      <c r="C962" s="9">
        <v>10540</v>
      </c>
      <c r="D962" s="8" t="s">
        <v>38</v>
      </c>
      <c r="E962" s="8">
        <f>YEAR('Raw Data'!$A962)</f>
        <v>2014</v>
      </c>
      <c r="F962" s="10">
        <v>0.06</v>
      </c>
      <c r="G962">
        <f>COUNTIF(Transactions[Company],Transactions[[#This Row],[Company]])</f>
        <v>279</v>
      </c>
      <c r="H962">
        <f>Transactions[[#This Row],[Dealer Bonus]]*Transactions[[#This Row],[MSRP]]</f>
        <v>632.4</v>
      </c>
    </row>
    <row r="963" spans="1:8">
      <c r="A963" s="7">
        <v>41735</v>
      </c>
      <c r="B963" s="8" t="s">
        <v>33</v>
      </c>
      <c r="C963" s="9">
        <v>28135</v>
      </c>
      <c r="D963" s="8" t="s">
        <v>35</v>
      </c>
      <c r="E963" s="8">
        <f>YEAR('Raw Data'!$A963)</f>
        <v>2014</v>
      </c>
      <c r="F963" s="10">
        <v>0.11</v>
      </c>
      <c r="G963">
        <f>COUNTIF(Transactions[Company],Transactions[[#This Row],[Company]])</f>
        <v>305</v>
      </c>
      <c r="H963">
        <f>Transactions[[#This Row],[Dealer Bonus]]*Transactions[[#This Row],[MSRP]]</f>
        <v>3094.85</v>
      </c>
    </row>
    <row r="964" spans="1:8">
      <c r="A964" s="7">
        <v>41744</v>
      </c>
      <c r="B964" s="8" t="s">
        <v>32</v>
      </c>
      <c r="C964" s="9">
        <v>8031</v>
      </c>
      <c r="D964" s="8" t="s">
        <v>37</v>
      </c>
      <c r="E964" s="8">
        <f>YEAR('Raw Data'!$A964)</f>
        <v>2014</v>
      </c>
      <c r="F964" s="10">
        <v>0.05</v>
      </c>
      <c r="G964">
        <f>COUNTIF(Transactions[Company],Transactions[[#This Row],[Company]])</f>
        <v>295</v>
      </c>
      <c r="H964">
        <f>Transactions[[#This Row],[Dealer Bonus]]*Transactions[[#This Row],[MSRP]]</f>
        <v>401.55</v>
      </c>
    </row>
    <row r="965" spans="1:8">
      <c r="A965" s="7">
        <v>41776</v>
      </c>
      <c r="B965" s="8" t="s">
        <v>32</v>
      </c>
      <c r="C965" s="9">
        <v>35685</v>
      </c>
      <c r="D965" s="8" t="s">
        <v>36</v>
      </c>
      <c r="E965" s="8">
        <f>YEAR('Raw Data'!$A965)</f>
        <v>2014</v>
      </c>
      <c r="F965" s="10">
        <v>0.03</v>
      </c>
      <c r="G965">
        <f>COUNTIF(Transactions[Company],Transactions[[#This Row],[Company]])</f>
        <v>295</v>
      </c>
      <c r="H965">
        <f>Transactions[[#This Row],[Dealer Bonus]]*Transactions[[#This Row],[MSRP]]</f>
        <v>1070.55</v>
      </c>
    </row>
    <row r="966" spans="1:8">
      <c r="A966" s="7">
        <v>41934</v>
      </c>
      <c r="B966" s="8" t="s">
        <v>31</v>
      </c>
      <c r="C966" s="9">
        <v>5912</v>
      </c>
      <c r="D966" s="8" t="s">
        <v>37</v>
      </c>
      <c r="E966" s="8">
        <f>YEAR('Raw Data'!$A966)</f>
        <v>2014</v>
      </c>
      <c r="F966" s="10">
        <v>0.04</v>
      </c>
      <c r="G966">
        <f>COUNTIF(Transactions[Company],Transactions[[#This Row],[Company]])</f>
        <v>272</v>
      </c>
      <c r="H966">
        <f>Transactions[[#This Row],[Dealer Bonus]]*Transactions[[#This Row],[MSRP]]</f>
        <v>236.48000000000002</v>
      </c>
    </row>
    <row r="967" spans="1:8">
      <c r="A967" s="7">
        <v>41872</v>
      </c>
      <c r="B967" s="8" t="s">
        <v>34</v>
      </c>
      <c r="C967" s="9">
        <v>33208</v>
      </c>
      <c r="D967" s="8" t="s">
        <v>37</v>
      </c>
      <c r="E967" s="8">
        <f>YEAR('Raw Data'!$A967)</f>
        <v>2014</v>
      </c>
      <c r="F967" s="10">
        <v>7.0000000000000007E-2</v>
      </c>
      <c r="G967">
        <f>COUNTIF(Transactions[Company],Transactions[[#This Row],[Company]])</f>
        <v>279</v>
      </c>
      <c r="H967">
        <f>Transactions[[#This Row],[Dealer Bonus]]*Transactions[[#This Row],[MSRP]]</f>
        <v>2324.5600000000004</v>
      </c>
    </row>
    <row r="968" spans="1:8">
      <c r="A968" s="7">
        <v>41680</v>
      </c>
      <c r="B968" s="8" t="s">
        <v>33</v>
      </c>
      <c r="C968" s="9">
        <v>11313</v>
      </c>
      <c r="D968" s="8" t="s">
        <v>35</v>
      </c>
      <c r="E968" s="8">
        <f>YEAR('Raw Data'!$A968)</f>
        <v>2014</v>
      </c>
      <c r="F968" s="10">
        <v>7.0000000000000007E-2</v>
      </c>
      <c r="G968">
        <f>COUNTIF(Transactions[Company],Transactions[[#This Row],[Company]])</f>
        <v>305</v>
      </c>
      <c r="H968">
        <f>Transactions[[#This Row],[Dealer Bonus]]*Transactions[[#This Row],[MSRP]]</f>
        <v>791.91000000000008</v>
      </c>
    </row>
    <row r="969" spans="1:8">
      <c r="A969" s="7">
        <v>41984</v>
      </c>
      <c r="B969" s="8" t="s">
        <v>31</v>
      </c>
      <c r="C969" s="9">
        <v>16926</v>
      </c>
      <c r="D969" s="8" t="s">
        <v>35</v>
      </c>
      <c r="E969" s="8">
        <f>YEAR('Raw Data'!$A969)</f>
        <v>2014</v>
      </c>
      <c r="F969" s="10">
        <v>0.06</v>
      </c>
      <c r="G969">
        <f>COUNTIF(Transactions[Company],Transactions[[#This Row],[Company]])</f>
        <v>272</v>
      </c>
      <c r="H969">
        <f>Transactions[[#This Row],[Dealer Bonus]]*Transactions[[#This Row],[MSRP]]</f>
        <v>1015.56</v>
      </c>
    </row>
    <row r="970" spans="1:8">
      <c r="A970" s="7">
        <v>41764</v>
      </c>
      <c r="B970" s="8" t="s">
        <v>32</v>
      </c>
      <c r="C970" s="9">
        <v>16827</v>
      </c>
      <c r="D970" s="8" t="s">
        <v>35</v>
      </c>
      <c r="E970" s="8">
        <f>YEAR('Raw Data'!$A970)</f>
        <v>2014</v>
      </c>
      <c r="F970" s="10">
        <v>0.11</v>
      </c>
      <c r="G970">
        <f>COUNTIF(Transactions[Company],Transactions[[#This Row],[Company]])</f>
        <v>295</v>
      </c>
      <c r="H970">
        <f>Transactions[[#This Row],[Dealer Bonus]]*Transactions[[#This Row],[MSRP]]</f>
        <v>1850.97</v>
      </c>
    </row>
    <row r="971" spans="1:8">
      <c r="A971" s="7">
        <v>41838</v>
      </c>
      <c r="B971" s="8" t="s">
        <v>33</v>
      </c>
      <c r="C971" s="9">
        <v>34019</v>
      </c>
      <c r="D971" s="8" t="s">
        <v>37</v>
      </c>
      <c r="E971" s="8">
        <f>YEAR('Raw Data'!$A971)</f>
        <v>2014</v>
      </c>
      <c r="F971" s="10">
        <v>0.11</v>
      </c>
      <c r="G971">
        <f>COUNTIF(Transactions[Company],Transactions[[#This Row],[Company]])</f>
        <v>305</v>
      </c>
      <c r="H971">
        <f>Transactions[[#This Row],[Dealer Bonus]]*Transactions[[#This Row],[MSRP]]</f>
        <v>3742.09</v>
      </c>
    </row>
    <row r="972" spans="1:8">
      <c r="A972" s="7">
        <v>41798</v>
      </c>
      <c r="B972" s="8" t="s">
        <v>33</v>
      </c>
      <c r="C972" s="9">
        <v>30470</v>
      </c>
      <c r="D972" s="8" t="s">
        <v>38</v>
      </c>
      <c r="E972" s="8">
        <f>YEAR('Raw Data'!$A972)</f>
        <v>2014</v>
      </c>
      <c r="F972" s="10">
        <v>7.0000000000000007E-2</v>
      </c>
      <c r="G972">
        <f>COUNTIF(Transactions[Company],Transactions[[#This Row],[Company]])</f>
        <v>305</v>
      </c>
      <c r="H972">
        <f>Transactions[[#This Row],[Dealer Bonus]]*Transactions[[#This Row],[MSRP]]</f>
        <v>2132.9</v>
      </c>
    </row>
    <row r="973" spans="1:8">
      <c r="A973" s="7">
        <v>41734</v>
      </c>
      <c r="B973" s="8" t="s">
        <v>31</v>
      </c>
      <c r="C973" s="9">
        <v>37107</v>
      </c>
      <c r="D973" s="8" t="s">
        <v>36</v>
      </c>
      <c r="E973" s="8">
        <f>YEAR('Raw Data'!$A973)</f>
        <v>2014</v>
      </c>
      <c r="F973" s="10">
        <v>0.11</v>
      </c>
      <c r="G973">
        <f>COUNTIF(Transactions[Company],Transactions[[#This Row],[Company]])</f>
        <v>272</v>
      </c>
      <c r="H973">
        <f>Transactions[[#This Row],[Dealer Bonus]]*Transactions[[#This Row],[MSRP]]</f>
        <v>4081.77</v>
      </c>
    </row>
    <row r="974" spans="1:8">
      <c r="A974" s="7">
        <v>41694</v>
      </c>
      <c r="B974" s="8" t="s">
        <v>33</v>
      </c>
      <c r="C974" s="9">
        <v>10582</v>
      </c>
      <c r="D974" s="8" t="s">
        <v>36</v>
      </c>
      <c r="E974" s="8">
        <f>YEAR('Raw Data'!$A974)</f>
        <v>2014</v>
      </c>
      <c r="F974" s="10">
        <v>0.14000000000000001</v>
      </c>
      <c r="G974">
        <f>COUNTIF(Transactions[Company],Transactions[[#This Row],[Company]])</f>
        <v>305</v>
      </c>
      <c r="H974">
        <f>Transactions[[#This Row],[Dealer Bonus]]*Transactions[[#This Row],[MSRP]]</f>
        <v>1481.4800000000002</v>
      </c>
    </row>
    <row r="975" spans="1:8">
      <c r="A975" s="7">
        <v>41744</v>
      </c>
      <c r="B975" s="8" t="s">
        <v>32</v>
      </c>
      <c r="C975" s="9">
        <v>32909</v>
      </c>
      <c r="D975" s="8" t="s">
        <v>38</v>
      </c>
      <c r="E975" s="8">
        <f>YEAR('Raw Data'!$A975)</f>
        <v>2014</v>
      </c>
      <c r="F975" s="10">
        <v>0.09</v>
      </c>
      <c r="G975">
        <f>COUNTIF(Transactions[Company],Transactions[[#This Row],[Company]])</f>
        <v>295</v>
      </c>
      <c r="H975">
        <f>Transactions[[#This Row],[Dealer Bonus]]*Transactions[[#This Row],[MSRP]]</f>
        <v>2961.81</v>
      </c>
    </row>
    <row r="976" spans="1:8">
      <c r="A976" s="7">
        <v>41794</v>
      </c>
      <c r="B976" s="8" t="s">
        <v>32</v>
      </c>
      <c r="C976" s="9">
        <v>34069</v>
      </c>
      <c r="D976" s="8" t="s">
        <v>38</v>
      </c>
      <c r="E976" s="8">
        <f>YEAR('Raw Data'!$A976)</f>
        <v>2014</v>
      </c>
      <c r="F976" s="10">
        <v>0.06</v>
      </c>
      <c r="G976">
        <f>COUNTIF(Transactions[Company],Transactions[[#This Row],[Company]])</f>
        <v>295</v>
      </c>
      <c r="H976">
        <f>Transactions[[#This Row],[Dealer Bonus]]*Transactions[[#This Row],[MSRP]]</f>
        <v>2044.1399999999999</v>
      </c>
    </row>
    <row r="977" spans="1:8">
      <c r="A977" s="7">
        <v>41859</v>
      </c>
      <c r="B977" s="8" t="s">
        <v>32</v>
      </c>
      <c r="C977" s="9">
        <v>20005</v>
      </c>
      <c r="D977" s="8" t="s">
        <v>36</v>
      </c>
      <c r="E977" s="8">
        <f>YEAR('Raw Data'!$A977)</f>
        <v>2014</v>
      </c>
      <c r="F977" s="10">
        <v>0.05</v>
      </c>
      <c r="G977">
        <f>COUNTIF(Transactions[Company],Transactions[[#This Row],[Company]])</f>
        <v>295</v>
      </c>
      <c r="H977">
        <f>Transactions[[#This Row],[Dealer Bonus]]*Transactions[[#This Row],[MSRP]]</f>
        <v>1000.25</v>
      </c>
    </row>
    <row r="978" spans="1:8">
      <c r="A978" s="7">
        <v>41821</v>
      </c>
      <c r="B978" s="8" t="s">
        <v>31</v>
      </c>
      <c r="C978" s="9">
        <v>19577</v>
      </c>
      <c r="D978" s="8" t="s">
        <v>36</v>
      </c>
      <c r="E978" s="8">
        <f>YEAR('Raw Data'!$A978)</f>
        <v>2014</v>
      </c>
      <c r="F978" s="10">
        <v>0.03</v>
      </c>
      <c r="G978">
        <f>COUNTIF(Transactions[Company],Transactions[[#This Row],[Company]])</f>
        <v>272</v>
      </c>
      <c r="H978">
        <f>Transactions[[#This Row],[Dealer Bonus]]*Transactions[[#This Row],[MSRP]]</f>
        <v>587.30999999999995</v>
      </c>
    </row>
    <row r="979" spans="1:8">
      <c r="A979" s="7">
        <v>41990</v>
      </c>
      <c r="B979" s="8" t="s">
        <v>31</v>
      </c>
      <c r="C979" s="9">
        <v>39917</v>
      </c>
      <c r="D979" s="8" t="s">
        <v>36</v>
      </c>
      <c r="E979" s="8">
        <f>YEAR('Raw Data'!$A979)</f>
        <v>2014</v>
      </c>
      <c r="F979" s="10">
        <v>0.15</v>
      </c>
      <c r="G979">
        <f>COUNTIF(Transactions[Company],Transactions[[#This Row],[Company]])</f>
        <v>272</v>
      </c>
      <c r="H979">
        <f>Transactions[[#This Row],[Dealer Bonus]]*Transactions[[#This Row],[MSRP]]</f>
        <v>5987.55</v>
      </c>
    </row>
    <row r="980" spans="1:8">
      <c r="A980" s="7">
        <v>41938</v>
      </c>
      <c r="B980" s="8" t="s">
        <v>33</v>
      </c>
      <c r="C980" s="9">
        <v>39076</v>
      </c>
      <c r="D980" s="8" t="s">
        <v>37</v>
      </c>
      <c r="E980" s="8">
        <f>YEAR('Raw Data'!$A980)</f>
        <v>2014</v>
      </c>
      <c r="F980" s="10">
        <v>0.06</v>
      </c>
      <c r="G980">
        <f>COUNTIF(Transactions[Company],Transactions[[#This Row],[Company]])</f>
        <v>305</v>
      </c>
      <c r="H980">
        <f>Transactions[[#This Row],[Dealer Bonus]]*Transactions[[#This Row],[MSRP]]</f>
        <v>2344.56</v>
      </c>
    </row>
    <row r="981" spans="1:8">
      <c r="A981" s="7">
        <v>41996</v>
      </c>
      <c r="B981" s="8" t="s">
        <v>31</v>
      </c>
      <c r="C981" s="9">
        <v>33294</v>
      </c>
      <c r="D981" s="8" t="s">
        <v>36</v>
      </c>
      <c r="E981" s="8">
        <f>YEAR('Raw Data'!$A981)</f>
        <v>2014</v>
      </c>
      <c r="F981" s="10">
        <v>0.04</v>
      </c>
      <c r="G981">
        <f>COUNTIF(Transactions[Company],Transactions[[#This Row],[Company]])</f>
        <v>272</v>
      </c>
      <c r="H981">
        <f>Transactions[[#This Row],[Dealer Bonus]]*Transactions[[#This Row],[MSRP]]</f>
        <v>1331.76</v>
      </c>
    </row>
    <row r="982" spans="1:8">
      <c r="A982" s="7">
        <v>42004</v>
      </c>
      <c r="B982" s="8" t="s">
        <v>31</v>
      </c>
      <c r="C982" s="9">
        <v>33331</v>
      </c>
      <c r="D982" s="8" t="s">
        <v>37</v>
      </c>
      <c r="E982" s="8">
        <f>YEAR('Raw Data'!$A982)</f>
        <v>2014</v>
      </c>
      <c r="F982" s="10">
        <v>0.03</v>
      </c>
      <c r="G982">
        <f>COUNTIF(Transactions[Company],Transactions[[#This Row],[Company]])</f>
        <v>272</v>
      </c>
      <c r="H982">
        <f>Transactions[[#This Row],[Dealer Bonus]]*Transactions[[#This Row],[MSRP]]</f>
        <v>999.93</v>
      </c>
    </row>
    <row r="983" spans="1:8">
      <c r="A983" s="7">
        <v>41741</v>
      </c>
      <c r="B983" s="8" t="s">
        <v>33</v>
      </c>
      <c r="C983" s="9">
        <v>10191</v>
      </c>
      <c r="D983" s="8" t="s">
        <v>37</v>
      </c>
      <c r="E983" s="8">
        <f>YEAR('Raw Data'!$A983)</f>
        <v>2014</v>
      </c>
      <c r="F983" s="10">
        <v>0.04</v>
      </c>
      <c r="G983">
        <f>COUNTIF(Transactions[Company],Transactions[[#This Row],[Company]])</f>
        <v>305</v>
      </c>
      <c r="H983">
        <f>Transactions[[#This Row],[Dealer Bonus]]*Transactions[[#This Row],[MSRP]]</f>
        <v>407.64</v>
      </c>
    </row>
    <row r="984" spans="1:8">
      <c r="A984" s="7">
        <v>41910</v>
      </c>
      <c r="B984" s="8" t="s">
        <v>32</v>
      </c>
      <c r="C984" s="9">
        <v>35320</v>
      </c>
      <c r="D984" s="8" t="s">
        <v>38</v>
      </c>
      <c r="E984" s="8">
        <f>YEAR('Raw Data'!$A984)</f>
        <v>2014</v>
      </c>
      <c r="F984" s="10">
        <v>0.09</v>
      </c>
      <c r="G984">
        <f>COUNTIF(Transactions[Company],Transactions[[#This Row],[Company]])</f>
        <v>295</v>
      </c>
      <c r="H984">
        <f>Transactions[[#This Row],[Dealer Bonus]]*Transactions[[#This Row],[MSRP]]</f>
        <v>3178.7999999999997</v>
      </c>
    </row>
    <row r="985" spans="1:8">
      <c r="A985" s="7">
        <v>41731</v>
      </c>
      <c r="B985" s="8" t="s">
        <v>33</v>
      </c>
      <c r="C985" s="9">
        <v>20273</v>
      </c>
      <c r="D985" s="8" t="s">
        <v>37</v>
      </c>
      <c r="E985" s="8">
        <f>YEAR('Raw Data'!$A985)</f>
        <v>2014</v>
      </c>
      <c r="F985" s="10">
        <v>0.06</v>
      </c>
      <c r="G985">
        <f>COUNTIF(Transactions[Company],Transactions[[#This Row],[Company]])</f>
        <v>305</v>
      </c>
      <c r="H985">
        <f>Transactions[[#This Row],[Dealer Bonus]]*Transactions[[#This Row],[MSRP]]</f>
        <v>1216.3799999999999</v>
      </c>
    </row>
    <row r="986" spans="1:8">
      <c r="A986" s="7">
        <v>41910</v>
      </c>
      <c r="B986" s="8" t="s">
        <v>34</v>
      </c>
      <c r="C986" s="9">
        <v>16668</v>
      </c>
      <c r="D986" s="8" t="s">
        <v>35</v>
      </c>
      <c r="E986" s="8">
        <f>YEAR('Raw Data'!$A986)</f>
        <v>2014</v>
      </c>
      <c r="F986" s="10">
        <v>0.04</v>
      </c>
      <c r="G986">
        <f>COUNTIF(Transactions[Company],Transactions[[#This Row],[Company]])</f>
        <v>279</v>
      </c>
      <c r="H986">
        <f>Transactions[[#This Row],[Dealer Bonus]]*Transactions[[#This Row],[MSRP]]</f>
        <v>666.72</v>
      </c>
    </row>
    <row r="987" spans="1:8">
      <c r="A987" s="7">
        <v>41990</v>
      </c>
      <c r="B987" s="8" t="s">
        <v>33</v>
      </c>
      <c r="C987" s="9">
        <v>15541</v>
      </c>
      <c r="D987" s="8" t="s">
        <v>35</v>
      </c>
      <c r="E987" s="8">
        <f>YEAR('Raw Data'!$A987)</f>
        <v>2014</v>
      </c>
      <c r="F987" s="10">
        <v>0.03</v>
      </c>
      <c r="G987">
        <f>COUNTIF(Transactions[Company],Transactions[[#This Row],[Company]])</f>
        <v>305</v>
      </c>
      <c r="H987">
        <f>Transactions[[#This Row],[Dealer Bonus]]*Transactions[[#This Row],[MSRP]]</f>
        <v>466.22999999999996</v>
      </c>
    </row>
    <row r="988" spans="1:8">
      <c r="A988" s="7">
        <v>41802</v>
      </c>
      <c r="B988" s="8" t="s">
        <v>32</v>
      </c>
      <c r="C988" s="9">
        <v>8072</v>
      </c>
      <c r="D988" s="8" t="s">
        <v>38</v>
      </c>
      <c r="E988" s="8">
        <f>YEAR('Raw Data'!$A988)</f>
        <v>2014</v>
      </c>
      <c r="F988" s="10">
        <v>0.14000000000000001</v>
      </c>
      <c r="G988">
        <f>COUNTIF(Transactions[Company],Transactions[[#This Row],[Company]])</f>
        <v>295</v>
      </c>
      <c r="H988">
        <f>Transactions[[#This Row],[Dealer Bonus]]*Transactions[[#This Row],[MSRP]]</f>
        <v>1130.0800000000002</v>
      </c>
    </row>
    <row r="989" spans="1:8">
      <c r="A989" s="7">
        <v>41827</v>
      </c>
      <c r="B989" s="8" t="s">
        <v>33</v>
      </c>
      <c r="C989" s="9">
        <v>9578</v>
      </c>
      <c r="D989" s="8" t="s">
        <v>37</v>
      </c>
      <c r="E989" s="8">
        <f>YEAR('Raw Data'!$A989)</f>
        <v>2014</v>
      </c>
      <c r="F989" s="10">
        <v>0.04</v>
      </c>
      <c r="G989">
        <f>COUNTIF(Transactions[Company],Transactions[[#This Row],[Company]])</f>
        <v>305</v>
      </c>
      <c r="H989">
        <f>Transactions[[#This Row],[Dealer Bonus]]*Transactions[[#This Row],[MSRP]]</f>
        <v>383.12</v>
      </c>
    </row>
    <row r="990" spans="1:8">
      <c r="A990" s="7">
        <v>41680</v>
      </c>
      <c r="B990" s="8" t="s">
        <v>32</v>
      </c>
      <c r="C990" s="9">
        <v>25812</v>
      </c>
      <c r="D990" s="8" t="s">
        <v>35</v>
      </c>
      <c r="E990" s="8">
        <f>YEAR('Raw Data'!$A990)</f>
        <v>2014</v>
      </c>
      <c r="F990" s="10">
        <v>0.13</v>
      </c>
      <c r="G990">
        <f>COUNTIF(Transactions[Company],Transactions[[#This Row],[Company]])</f>
        <v>295</v>
      </c>
      <c r="H990">
        <f>Transactions[[#This Row],[Dealer Bonus]]*Transactions[[#This Row],[MSRP]]</f>
        <v>3355.56</v>
      </c>
    </row>
    <row r="991" spans="1:8">
      <c r="A991" s="7">
        <v>41742</v>
      </c>
      <c r="B991" s="8" t="s">
        <v>33</v>
      </c>
      <c r="C991" s="9">
        <v>30431</v>
      </c>
      <c r="D991" s="8" t="s">
        <v>36</v>
      </c>
      <c r="E991" s="8">
        <f>YEAR('Raw Data'!$A991)</f>
        <v>2014</v>
      </c>
      <c r="F991" s="10">
        <v>0.05</v>
      </c>
      <c r="G991">
        <f>COUNTIF(Transactions[Company],Transactions[[#This Row],[Company]])</f>
        <v>305</v>
      </c>
      <c r="H991">
        <f>Transactions[[#This Row],[Dealer Bonus]]*Transactions[[#This Row],[MSRP]]</f>
        <v>1521.5500000000002</v>
      </c>
    </row>
    <row r="992" spans="1:8">
      <c r="A992" s="7">
        <v>41655</v>
      </c>
      <c r="B992" s="8" t="s">
        <v>34</v>
      </c>
      <c r="C992" s="9">
        <v>26196</v>
      </c>
      <c r="D992" s="8" t="s">
        <v>38</v>
      </c>
      <c r="E992" s="8">
        <f>YEAR('Raw Data'!$A992)</f>
        <v>2014</v>
      </c>
      <c r="F992" s="10">
        <v>0.1</v>
      </c>
      <c r="G992">
        <f>COUNTIF(Transactions[Company],Transactions[[#This Row],[Company]])</f>
        <v>279</v>
      </c>
      <c r="H992">
        <f>Transactions[[#This Row],[Dealer Bonus]]*Transactions[[#This Row],[MSRP]]</f>
        <v>2619.6000000000004</v>
      </c>
    </row>
    <row r="993" spans="1:8">
      <c r="A993" s="7">
        <v>41993</v>
      </c>
      <c r="B993" s="8" t="s">
        <v>34</v>
      </c>
      <c r="C993" s="9">
        <v>10313</v>
      </c>
      <c r="D993" s="8" t="s">
        <v>37</v>
      </c>
      <c r="E993" s="8">
        <f>YEAR('Raw Data'!$A993)</f>
        <v>2014</v>
      </c>
      <c r="F993" s="10">
        <v>0.13</v>
      </c>
      <c r="G993">
        <f>COUNTIF(Transactions[Company],Transactions[[#This Row],[Company]])</f>
        <v>279</v>
      </c>
      <c r="H993">
        <f>Transactions[[#This Row],[Dealer Bonus]]*Transactions[[#This Row],[MSRP]]</f>
        <v>1340.69</v>
      </c>
    </row>
    <row r="994" spans="1:8">
      <c r="A994" s="7">
        <v>41997</v>
      </c>
      <c r="B994" s="8" t="s">
        <v>31</v>
      </c>
      <c r="C994" s="9">
        <v>6914</v>
      </c>
      <c r="D994" s="8" t="s">
        <v>37</v>
      </c>
      <c r="E994" s="8">
        <f>YEAR('Raw Data'!$A994)</f>
        <v>2014</v>
      </c>
      <c r="F994" s="10">
        <v>0.13</v>
      </c>
      <c r="G994">
        <f>COUNTIF(Transactions[Company],Transactions[[#This Row],[Company]])</f>
        <v>272</v>
      </c>
      <c r="H994">
        <f>Transactions[[#This Row],[Dealer Bonus]]*Transactions[[#This Row],[MSRP]]</f>
        <v>898.82</v>
      </c>
    </row>
    <row r="995" spans="1:8">
      <c r="A995" s="7">
        <v>41744</v>
      </c>
      <c r="B995" s="8" t="s">
        <v>32</v>
      </c>
      <c r="C995" s="9">
        <v>27548</v>
      </c>
      <c r="D995" s="8" t="s">
        <v>38</v>
      </c>
      <c r="E995" s="8">
        <f>YEAR('Raw Data'!$A995)</f>
        <v>2014</v>
      </c>
      <c r="F995" s="10">
        <v>0.05</v>
      </c>
      <c r="G995">
        <f>COUNTIF(Transactions[Company],Transactions[[#This Row],[Company]])</f>
        <v>295</v>
      </c>
      <c r="H995">
        <f>Transactions[[#This Row],[Dealer Bonus]]*Transactions[[#This Row],[MSRP]]</f>
        <v>1377.4</v>
      </c>
    </row>
    <row r="996" spans="1:8">
      <c r="A996" s="7">
        <v>41798</v>
      </c>
      <c r="B996" s="8" t="s">
        <v>32</v>
      </c>
      <c r="C996" s="9">
        <v>12571</v>
      </c>
      <c r="D996" s="8" t="s">
        <v>38</v>
      </c>
      <c r="E996" s="8">
        <f>YEAR('Raw Data'!$A996)</f>
        <v>2014</v>
      </c>
      <c r="F996" s="10">
        <v>0.1</v>
      </c>
      <c r="G996">
        <f>COUNTIF(Transactions[Company],Transactions[[#This Row],[Company]])</f>
        <v>295</v>
      </c>
      <c r="H996">
        <f>Transactions[[#This Row],[Dealer Bonus]]*Transactions[[#This Row],[MSRP]]</f>
        <v>1257.1000000000001</v>
      </c>
    </row>
    <row r="997" spans="1:8">
      <c r="A997" s="7">
        <v>41773</v>
      </c>
      <c r="B997" s="8" t="s">
        <v>31</v>
      </c>
      <c r="C997" s="9">
        <v>23212</v>
      </c>
      <c r="D997" s="8" t="s">
        <v>37</v>
      </c>
      <c r="E997" s="8">
        <f>YEAR('Raw Data'!$A997)</f>
        <v>2014</v>
      </c>
      <c r="F997" s="10">
        <v>0.06</v>
      </c>
      <c r="G997">
        <f>COUNTIF(Transactions[Company],Transactions[[#This Row],[Company]])</f>
        <v>272</v>
      </c>
      <c r="H997">
        <f>Transactions[[#This Row],[Dealer Bonus]]*Transactions[[#This Row],[MSRP]]</f>
        <v>1392.72</v>
      </c>
    </row>
    <row r="998" spans="1:8">
      <c r="A998" s="7">
        <v>41739</v>
      </c>
      <c r="B998" s="8" t="s">
        <v>34</v>
      </c>
      <c r="C998" s="9">
        <v>29694</v>
      </c>
      <c r="D998" s="8" t="s">
        <v>35</v>
      </c>
      <c r="E998" s="8">
        <f>YEAR('Raw Data'!$A998)</f>
        <v>2014</v>
      </c>
      <c r="F998" s="10">
        <v>0.08</v>
      </c>
      <c r="G998">
        <f>COUNTIF(Transactions[Company],Transactions[[#This Row],[Company]])</f>
        <v>279</v>
      </c>
      <c r="H998">
        <f>Transactions[[#This Row],[Dealer Bonus]]*Transactions[[#This Row],[MSRP]]</f>
        <v>2375.52</v>
      </c>
    </row>
    <row r="999" spans="1:8">
      <c r="A999" s="7">
        <v>41698</v>
      </c>
      <c r="B999" s="8" t="s">
        <v>34</v>
      </c>
      <c r="C999" s="9">
        <v>18260</v>
      </c>
      <c r="D999" s="8" t="s">
        <v>35</v>
      </c>
      <c r="E999" s="8">
        <f>YEAR('Raw Data'!$A999)</f>
        <v>2014</v>
      </c>
      <c r="F999" s="10">
        <v>0.05</v>
      </c>
      <c r="G999">
        <f>COUNTIF(Transactions[Company],Transactions[[#This Row],[Company]])</f>
        <v>279</v>
      </c>
      <c r="H999">
        <f>Transactions[[#This Row],[Dealer Bonus]]*Transactions[[#This Row],[MSRP]]</f>
        <v>913</v>
      </c>
    </row>
    <row r="1000" spans="1:8">
      <c r="A1000" s="7">
        <v>41827</v>
      </c>
      <c r="B1000" s="8" t="s">
        <v>33</v>
      </c>
      <c r="C1000" s="9">
        <v>16486</v>
      </c>
      <c r="D1000" s="8" t="s">
        <v>38</v>
      </c>
      <c r="E1000" s="8">
        <f>YEAR('Raw Data'!$A1000)</f>
        <v>2014</v>
      </c>
      <c r="F1000" s="10">
        <v>0.05</v>
      </c>
      <c r="G1000">
        <f>COUNTIF(Transactions[Company],Transactions[[#This Row],[Company]])</f>
        <v>305</v>
      </c>
      <c r="H1000">
        <f>Transactions[[#This Row],[Dealer Bonus]]*Transactions[[#This Row],[MSRP]]</f>
        <v>824.30000000000007</v>
      </c>
    </row>
    <row r="1001" spans="1:8">
      <c r="A1001" s="7">
        <v>41657</v>
      </c>
      <c r="B1001" s="8" t="s">
        <v>32</v>
      </c>
      <c r="C1001" s="9">
        <v>13982</v>
      </c>
      <c r="D1001" s="8" t="s">
        <v>38</v>
      </c>
      <c r="E1001" s="8">
        <f>YEAR('Raw Data'!$A1001)</f>
        <v>2014</v>
      </c>
      <c r="F1001" s="10">
        <v>0.15</v>
      </c>
      <c r="G1001">
        <f>COUNTIF(Transactions[Company],Transactions[[#This Row],[Company]])</f>
        <v>295</v>
      </c>
      <c r="H1001">
        <f>Transactions[[#This Row],[Dealer Bonus]]*Transactions[[#This Row],[MSRP]]</f>
        <v>2097.2999999999997</v>
      </c>
    </row>
    <row r="1002" spans="1:8">
      <c r="A1002" s="7">
        <v>41919</v>
      </c>
      <c r="B1002" s="8" t="s">
        <v>33</v>
      </c>
      <c r="C1002" s="9">
        <v>22291</v>
      </c>
      <c r="D1002" s="8" t="s">
        <v>37</v>
      </c>
      <c r="E1002" s="8">
        <f>YEAR('Raw Data'!$A1002)</f>
        <v>2014</v>
      </c>
      <c r="F1002" s="10">
        <v>0.04</v>
      </c>
      <c r="G1002">
        <f>COUNTIF(Transactions[Company],Transactions[[#This Row],[Company]])</f>
        <v>305</v>
      </c>
      <c r="H1002">
        <f>Transactions[[#This Row],[Dealer Bonus]]*Transactions[[#This Row],[MSRP]]</f>
        <v>891.64</v>
      </c>
    </row>
    <row r="1003" spans="1:8">
      <c r="A1003" s="7">
        <v>41939</v>
      </c>
      <c r="B1003" s="8" t="s">
        <v>34</v>
      </c>
      <c r="C1003" s="9">
        <v>26740</v>
      </c>
      <c r="D1003" s="8" t="s">
        <v>36</v>
      </c>
      <c r="E1003" s="8">
        <f>YEAR('Raw Data'!$A1003)</f>
        <v>2014</v>
      </c>
      <c r="F1003" s="10">
        <v>0.05</v>
      </c>
      <c r="G1003">
        <f>COUNTIF(Transactions[Company],Transactions[[#This Row],[Company]])</f>
        <v>279</v>
      </c>
      <c r="H1003">
        <f>Transactions[[#This Row],[Dealer Bonus]]*Transactions[[#This Row],[MSRP]]</f>
        <v>1337</v>
      </c>
    </row>
    <row r="1004" spans="1:8">
      <c r="A1004" s="7">
        <v>41905</v>
      </c>
      <c r="B1004" s="8" t="s">
        <v>32</v>
      </c>
      <c r="C1004" s="9">
        <v>17481</v>
      </c>
      <c r="D1004" s="8" t="s">
        <v>36</v>
      </c>
      <c r="E1004" s="8">
        <f>YEAR('Raw Data'!$A1004)</f>
        <v>2014</v>
      </c>
      <c r="F1004" s="10">
        <v>0.14000000000000001</v>
      </c>
      <c r="G1004">
        <f>COUNTIF(Transactions[Company],Transactions[[#This Row],[Company]])</f>
        <v>295</v>
      </c>
      <c r="H1004">
        <f>Transactions[[#This Row],[Dealer Bonus]]*Transactions[[#This Row],[MSRP]]</f>
        <v>2447.34</v>
      </c>
    </row>
    <row r="1005" spans="1:8">
      <c r="A1005" s="7">
        <v>41966</v>
      </c>
      <c r="B1005" s="8" t="s">
        <v>32</v>
      </c>
      <c r="C1005" s="9">
        <v>17018</v>
      </c>
      <c r="D1005" s="8" t="s">
        <v>35</v>
      </c>
      <c r="E1005" s="8">
        <f>YEAR('Raw Data'!$A1005)</f>
        <v>2014</v>
      </c>
      <c r="F1005" s="10">
        <v>0.06</v>
      </c>
      <c r="G1005">
        <f>COUNTIF(Transactions[Company],Transactions[[#This Row],[Company]])</f>
        <v>295</v>
      </c>
      <c r="H1005">
        <f>Transactions[[#This Row],[Dealer Bonus]]*Transactions[[#This Row],[MSRP]]</f>
        <v>1021.0799999999999</v>
      </c>
    </row>
    <row r="1006" spans="1:8">
      <c r="A1006" s="7">
        <v>41999</v>
      </c>
      <c r="B1006" s="8" t="s">
        <v>33</v>
      </c>
      <c r="C1006" s="9">
        <v>14039</v>
      </c>
      <c r="D1006" s="8" t="s">
        <v>35</v>
      </c>
      <c r="E1006" s="8">
        <f>YEAR('Raw Data'!$A1006)</f>
        <v>2014</v>
      </c>
      <c r="F1006" s="10">
        <v>0.05</v>
      </c>
      <c r="G1006">
        <f>COUNTIF(Transactions[Company],Transactions[[#This Row],[Company]])</f>
        <v>305</v>
      </c>
      <c r="H1006">
        <f>Transactions[[#This Row],[Dealer Bonus]]*Transactions[[#This Row],[MSRP]]</f>
        <v>701.95</v>
      </c>
    </row>
    <row r="1007" spans="1:8">
      <c r="A1007" s="7">
        <v>41956</v>
      </c>
      <c r="B1007" s="8" t="s">
        <v>32</v>
      </c>
      <c r="C1007" s="9">
        <v>18989</v>
      </c>
      <c r="D1007" s="8" t="s">
        <v>37</v>
      </c>
      <c r="E1007" s="8">
        <f>YEAR('Raw Data'!$A1007)</f>
        <v>2014</v>
      </c>
      <c r="F1007" s="10">
        <v>0.14000000000000001</v>
      </c>
      <c r="G1007">
        <f>COUNTIF(Transactions[Company],Transactions[[#This Row],[Company]])</f>
        <v>295</v>
      </c>
      <c r="H1007">
        <f>Transactions[[#This Row],[Dealer Bonus]]*Transactions[[#This Row],[MSRP]]</f>
        <v>2658.46</v>
      </c>
    </row>
    <row r="1008" spans="1:8">
      <c r="A1008" s="7">
        <v>41812</v>
      </c>
      <c r="B1008" s="8" t="s">
        <v>32</v>
      </c>
      <c r="C1008" s="9">
        <v>28880</v>
      </c>
      <c r="D1008" s="8" t="s">
        <v>36</v>
      </c>
      <c r="E1008" s="8">
        <f>YEAR('Raw Data'!$A1008)</f>
        <v>2014</v>
      </c>
      <c r="F1008" s="10">
        <v>0.08</v>
      </c>
      <c r="G1008">
        <f>COUNTIF(Transactions[Company],Transactions[[#This Row],[Company]])</f>
        <v>295</v>
      </c>
      <c r="H1008">
        <f>Transactions[[#This Row],[Dealer Bonus]]*Transactions[[#This Row],[MSRP]]</f>
        <v>2310.4</v>
      </c>
    </row>
    <row r="1009" spans="1:8">
      <c r="A1009" s="7">
        <v>41655</v>
      </c>
      <c r="B1009" s="8" t="s">
        <v>34</v>
      </c>
      <c r="C1009" s="9">
        <v>25915</v>
      </c>
      <c r="D1009" s="8" t="s">
        <v>35</v>
      </c>
      <c r="E1009" s="8">
        <f>YEAR('Raw Data'!$A1009)</f>
        <v>2014</v>
      </c>
      <c r="F1009" s="10">
        <v>0.05</v>
      </c>
      <c r="G1009">
        <f>COUNTIF(Transactions[Company],Transactions[[#This Row],[Company]])</f>
        <v>279</v>
      </c>
      <c r="H1009">
        <f>Transactions[[#This Row],[Dealer Bonus]]*Transactions[[#This Row],[MSRP]]</f>
        <v>1295.75</v>
      </c>
    </row>
    <row r="1010" spans="1:8">
      <c r="A1010" s="7">
        <v>41742</v>
      </c>
      <c r="B1010" s="8" t="s">
        <v>31</v>
      </c>
      <c r="C1010" s="9">
        <v>25353</v>
      </c>
      <c r="D1010" s="8" t="s">
        <v>38</v>
      </c>
      <c r="E1010" s="8">
        <f>YEAR('Raw Data'!$A1010)</f>
        <v>2014</v>
      </c>
      <c r="F1010" s="10">
        <v>0.05</v>
      </c>
      <c r="G1010">
        <f>COUNTIF(Transactions[Company],Transactions[[#This Row],[Company]])</f>
        <v>272</v>
      </c>
      <c r="H1010">
        <f>Transactions[[#This Row],[Dealer Bonus]]*Transactions[[#This Row],[MSRP]]</f>
        <v>1267.6500000000001</v>
      </c>
    </row>
    <row r="1011" spans="1:8">
      <c r="A1011" s="7">
        <v>41962</v>
      </c>
      <c r="B1011" s="8" t="s">
        <v>34</v>
      </c>
      <c r="C1011" s="9">
        <v>32656</v>
      </c>
      <c r="D1011" s="8" t="s">
        <v>36</v>
      </c>
      <c r="E1011" s="8">
        <f>YEAR('Raw Data'!$A1011)</f>
        <v>2014</v>
      </c>
      <c r="F1011" s="10">
        <v>0.05</v>
      </c>
      <c r="G1011">
        <f>COUNTIF(Transactions[Company],Transactions[[#This Row],[Company]])</f>
        <v>279</v>
      </c>
      <c r="H1011">
        <f>Transactions[[#This Row],[Dealer Bonus]]*Transactions[[#This Row],[MSRP]]</f>
        <v>1632.8000000000002</v>
      </c>
    </row>
    <row r="1012" spans="1:8">
      <c r="A1012" s="7">
        <v>41748</v>
      </c>
      <c r="B1012" s="8" t="s">
        <v>33</v>
      </c>
      <c r="C1012" s="9">
        <v>6984</v>
      </c>
      <c r="D1012" s="8" t="s">
        <v>37</v>
      </c>
      <c r="E1012" s="8">
        <f>YEAR('Raw Data'!$A1012)</f>
        <v>2014</v>
      </c>
      <c r="F1012" s="10">
        <v>0.05</v>
      </c>
      <c r="G1012">
        <f>COUNTIF(Transactions[Company],Transactions[[#This Row],[Company]])</f>
        <v>305</v>
      </c>
      <c r="H1012">
        <f>Transactions[[#This Row],[Dealer Bonus]]*Transactions[[#This Row],[MSRP]]</f>
        <v>349.20000000000005</v>
      </c>
    </row>
    <row r="1013" spans="1:8">
      <c r="A1013" s="7">
        <v>41718</v>
      </c>
      <c r="B1013" s="8" t="s">
        <v>34</v>
      </c>
      <c r="C1013" s="9">
        <v>29877</v>
      </c>
      <c r="D1013" s="8" t="s">
        <v>37</v>
      </c>
      <c r="E1013" s="8">
        <f>YEAR('Raw Data'!$A1013)</f>
        <v>2014</v>
      </c>
      <c r="F1013" s="10">
        <v>0.08</v>
      </c>
      <c r="G1013">
        <f>COUNTIF(Transactions[Company],Transactions[[#This Row],[Company]])</f>
        <v>279</v>
      </c>
      <c r="H1013">
        <f>Transactions[[#This Row],[Dealer Bonus]]*Transactions[[#This Row],[MSRP]]</f>
        <v>2390.16</v>
      </c>
    </row>
    <row r="1014" spans="1:8">
      <c r="A1014" s="7">
        <v>41648</v>
      </c>
      <c r="B1014" s="8" t="s">
        <v>33</v>
      </c>
      <c r="C1014" s="9">
        <v>10416</v>
      </c>
      <c r="D1014" s="8" t="s">
        <v>37</v>
      </c>
      <c r="E1014" s="8">
        <f>YEAR('Raw Data'!$A1014)</f>
        <v>2014</v>
      </c>
      <c r="F1014" s="10">
        <v>0.03</v>
      </c>
      <c r="G1014">
        <f>COUNTIF(Transactions[Company],Transactions[[#This Row],[Company]])</f>
        <v>305</v>
      </c>
      <c r="H1014">
        <f>Transactions[[#This Row],[Dealer Bonus]]*Transactions[[#This Row],[MSRP]]</f>
        <v>312.47999999999996</v>
      </c>
    </row>
    <row r="1015" spans="1:8">
      <c r="A1015" s="7">
        <v>41778</v>
      </c>
      <c r="B1015" s="8" t="s">
        <v>33</v>
      </c>
      <c r="C1015" s="9">
        <v>37640</v>
      </c>
      <c r="D1015" s="8" t="s">
        <v>38</v>
      </c>
      <c r="E1015" s="8">
        <f>YEAR('Raw Data'!$A1015)</f>
        <v>2014</v>
      </c>
      <c r="F1015" s="10">
        <v>0.09</v>
      </c>
      <c r="G1015">
        <f>COUNTIF(Transactions[Company],Transactions[[#This Row],[Company]])</f>
        <v>305</v>
      </c>
      <c r="H1015">
        <f>Transactions[[#This Row],[Dealer Bonus]]*Transactions[[#This Row],[MSRP]]</f>
        <v>3387.6</v>
      </c>
    </row>
    <row r="1016" spans="1:8">
      <c r="A1016" s="7">
        <v>41858</v>
      </c>
      <c r="B1016" s="8" t="s">
        <v>33</v>
      </c>
      <c r="C1016" s="9">
        <v>33830</v>
      </c>
      <c r="D1016" s="8" t="s">
        <v>38</v>
      </c>
      <c r="E1016" s="8">
        <f>YEAR('Raw Data'!$A1016)</f>
        <v>2014</v>
      </c>
      <c r="F1016" s="10">
        <v>0.03</v>
      </c>
      <c r="G1016">
        <f>COUNTIF(Transactions[Company],Transactions[[#This Row],[Company]])</f>
        <v>305</v>
      </c>
      <c r="H1016">
        <f>Transactions[[#This Row],[Dealer Bonus]]*Transactions[[#This Row],[MSRP]]</f>
        <v>1014.9</v>
      </c>
    </row>
    <row r="1017" spans="1:8">
      <c r="A1017" s="7">
        <v>41707</v>
      </c>
      <c r="B1017" s="8" t="s">
        <v>33</v>
      </c>
      <c r="C1017" s="9">
        <v>6243</v>
      </c>
      <c r="D1017" s="8" t="s">
        <v>37</v>
      </c>
      <c r="E1017" s="8">
        <f>YEAR('Raw Data'!$A1017)</f>
        <v>2014</v>
      </c>
      <c r="F1017" s="10">
        <v>0.03</v>
      </c>
      <c r="G1017">
        <f>COUNTIF(Transactions[Company],Transactions[[#This Row],[Company]])</f>
        <v>305</v>
      </c>
      <c r="H1017">
        <f>Transactions[[#This Row],[Dealer Bonus]]*Transactions[[#This Row],[MSRP]]</f>
        <v>187.29</v>
      </c>
    </row>
    <row r="1018" spans="1:8">
      <c r="A1018" s="7">
        <v>41743</v>
      </c>
      <c r="B1018" s="8" t="s">
        <v>31</v>
      </c>
      <c r="C1018" s="9">
        <v>24922</v>
      </c>
      <c r="D1018" s="8" t="s">
        <v>38</v>
      </c>
      <c r="E1018" s="8">
        <f>YEAR('Raw Data'!$A1018)</f>
        <v>2014</v>
      </c>
      <c r="F1018" s="10">
        <v>0.05</v>
      </c>
      <c r="G1018">
        <f>COUNTIF(Transactions[Company],Transactions[[#This Row],[Company]])</f>
        <v>272</v>
      </c>
      <c r="H1018">
        <f>Transactions[[#This Row],[Dealer Bonus]]*Transactions[[#This Row],[MSRP]]</f>
        <v>1246.1000000000001</v>
      </c>
    </row>
    <row r="1019" spans="1:8">
      <c r="A1019" s="7">
        <v>41775</v>
      </c>
      <c r="B1019" s="8" t="s">
        <v>31</v>
      </c>
      <c r="C1019" s="9">
        <v>14185</v>
      </c>
      <c r="D1019" s="8" t="s">
        <v>37</v>
      </c>
      <c r="E1019" s="8">
        <f>YEAR('Raw Data'!$A1019)</f>
        <v>2014</v>
      </c>
      <c r="F1019" s="10">
        <v>0.05</v>
      </c>
      <c r="G1019">
        <f>COUNTIF(Transactions[Company],Transactions[[#This Row],[Company]])</f>
        <v>272</v>
      </c>
      <c r="H1019">
        <f>Transactions[[#This Row],[Dealer Bonus]]*Transactions[[#This Row],[MSRP]]</f>
        <v>709.25</v>
      </c>
    </row>
    <row r="1020" spans="1:8">
      <c r="A1020" s="7">
        <v>41826</v>
      </c>
      <c r="B1020" s="8" t="s">
        <v>34</v>
      </c>
      <c r="C1020" s="9">
        <v>23229</v>
      </c>
      <c r="D1020" s="8" t="s">
        <v>35</v>
      </c>
      <c r="E1020" s="8">
        <f>YEAR('Raw Data'!$A1020)</f>
        <v>2014</v>
      </c>
      <c r="F1020" s="10">
        <v>0.04</v>
      </c>
      <c r="G1020">
        <f>COUNTIF(Transactions[Company],Transactions[[#This Row],[Company]])</f>
        <v>279</v>
      </c>
      <c r="H1020">
        <f>Transactions[[#This Row],[Dealer Bonus]]*Transactions[[#This Row],[MSRP]]</f>
        <v>929.16</v>
      </c>
    </row>
    <row r="1021" spans="1:8">
      <c r="A1021" s="7">
        <v>41904</v>
      </c>
      <c r="B1021" s="8" t="s">
        <v>31</v>
      </c>
      <c r="C1021" s="9">
        <v>33257</v>
      </c>
      <c r="D1021" s="8" t="s">
        <v>37</v>
      </c>
      <c r="E1021" s="8">
        <f>YEAR('Raw Data'!$A1021)</f>
        <v>2014</v>
      </c>
      <c r="F1021" s="10">
        <v>0.1</v>
      </c>
      <c r="G1021">
        <f>COUNTIF(Transactions[Company],Transactions[[#This Row],[Company]])</f>
        <v>272</v>
      </c>
      <c r="H1021">
        <f>Transactions[[#This Row],[Dealer Bonus]]*Transactions[[#This Row],[MSRP]]</f>
        <v>3325.7000000000003</v>
      </c>
    </row>
    <row r="1022" spans="1:8">
      <c r="A1022" s="7">
        <v>41799</v>
      </c>
      <c r="B1022" s="8" t="s">
        <v>32</v>
      </c>
      <c r="C1022" s="9">
        <v>37920</v>
      </c>
      <c r="D1022" s="8" t="s">
        <v>37</v>
      </c>
      <c r="E1022" s="8">
        <f>YEAR('Raw Data'!$A1022)</f>
        <v>2014</v>
      </c>
      <c r="F1022" s="10">
        <v>0.06</v>
      </c>
      <c r="G1022">
        <f>COUNTIF(Transactions[Company],Transactions[[#This Row],[Company]])</f>
        <v>295</v>
      </c>
      <c r="H1022">
        <f>Transactions[[#This Row],[Dealer Bonus]]*Transactions[[#This Row],[MSRP]]</f>
        <v>2275.1999999999998</v>
      </c>
    </row>
    <row r="1023" spans="1:8">
      <c r="A1023" s="7">
        <v>41883</v>
      </c>
      <c r="B1023" s="8" t="s">
        <v>33</v>
      </c>
      <c r="C1023" s="9">
        <v>6951</v>
      </c>
      <c r="D1023" s="8" t="s">
        <v>37</v>
      </c>
      <c r="E1023" s="8">
        <f>YEAR('Raw Data'!$A1023)</f>
        <v>2014</v>
      </c>
      <c r="F1023" s="10">
        <v>0.04</v>
      </c>
      <c r="G1023">
        <f>COUNTIF(Transactions[Company],Transactions[[#This Row],[Company]])</f>
        <v>305</v>
      </c>
      <c r="H1023">
        <f>Transactions[[#This Row],[Dealer Bonus]]*Transactions[[#This Row],[MSRP]]</f>
        <v>278.04000000000002</v>
      </c>
    </row>
    <row r="1024" spans="1:8">
      <c r="A1024" s="7">
        <v>42001</v>
      </c>
      <c r="B1024" s="8" t="s">
        <v>32</v>
      </c>
      <c r="C1024" s="9">
        <v>21888</v>
      </c>
      <c r="D1024" s="8" t="s">
        <v>36</v>
      </c>
      <c r="E1024" s="8">
        <f>YEAR('Raw Data'!$A1024)</f>
        <v>2014</v>
      </c>
      <c r="F1024" s="10">
        <v>0.03</v>
      </c>
      <c r="G1024">
        <f>COUNTIF(Transactions[Company],Transactions[[#This Row],[Company]])</f>
        <v>295</v>
      </c>
      <c r="H1024">
        <f>Transactions[[#This Row],[Dealer Bonus]]*Transactions[[#This Row],[MSRP]]</f>
        <v>656.64</v>
      </c>
    </row>
    <row r="1025" spans="1:8">
      <c r="A1025" s="7">
        <v>41746</v>
      </c>
      <c r="B1025" s="8" t="s">
        <v>32</v>
      </c>
      <c r="C1025" s="9">
        <v>24711</v>
      </c>
      <c r="D1025" s="8" t="s">
        <v>38</v>
      </c>
      <c r="E1025" s="8">
        <f>YEAR('Raw Data'!$A1025)</f>
        <v>2014</v>
      </c>
      <c r="F1025" s="10">
        <v>0.1</v>
      </c>
      <c r="G1025">
        <f>COUNTIF(Transactions[Company],Transactions[[#This Row],[Company]])</f>
        <v>295</v>
      </c>
      <c r="H1025">
        <f>Transactions[[#This Row],[Dealer Bonus]]*Transactions[[#This Row],[MSRP]]</f>
        <v>2471.1000000000004</v>
      </c>
    </row>
    <row r="1026" spans="1:8">
      <c r="A1026" s="7">
        <v>41989</v>
      </c>
      <c r="B1026" s="8" t="s">
        <v>31</v>
      </c>
      <c r="C1026" s="9">
        <v>24538</v>
      </c>
      <c r="D1026" s="8" t="s">
        <v>36</v>
      </c>
      <c r="E1026" s="8">
        <f>YEAR('Raw Data'!$A1026)</f>
        <v>2014</v>
      </c>
      <c r="F1026" s="10">
        <v>0.11</v>
      </c>
      <c r="G1026">
        <f>COUNTIF(Transactions[Company],Transactions[[#This Row],[Company]])</f>
        <v>272</v>
      </c>
      <c r="H1026">
        <f>Transactions[[#This Row],[Dealer Bonus]]*Transactions[[#This Row],[MSRP]]</f>
        <v>2699.18</v>
      </c>
    </row>
    <row r="1027" spans="1:8">
      <c r="A1027" s="7">
        <v>41716</v>
      </c>
      <c r="B1027" s="8" t="s">
        <v>33</v>
      </c>
      <c r="C1027" s="9">
        <v>10636</v>
      </c>
      <c r="D1027" s="8" t="s">
        <v>37</v>
      </c>
      <c r="E1027" s="8">
        <f>YEAR('Raw Data'!$A1027)</f>
        <v>2014</v>
      </c>
      <c r="F1027" s="10">
        <v>0.12</v>
      </c>
      <c r="G1027">
        <f>COUNTIF(Transactions[Company],Transactions[[#This Row],[Company]])</f>
        <v>305</v>
      </c>
      <c r="H1027">
        <f>Transactions[[#This Row],[Dealer Bonus]]*Transactions[[#This Row],[MSRP]]</f>
        <v>1276.32</v>
      </c>
    </row>
    <row r="1028" spans="1:8">
      <c r="A1028" s="7">
        <v>41876</v>
      </c>
      <c r="B1028" s="8" t="s">
        <v>32</v>
      </c>
      <c r="C1028" s="9">
        <v>13652</v>
      </c>
      <c r="D1028" s="8" t="s">
        <v>37</v>
      </c>
      <c r="E1028" s="8">
        <f>YEAR('Raw Data'!$A1028)</f>
        <v>2014</v>
      </c>
      <c r="F1028" s="10">
        <v>0.06</v>
      </c>
      <c r="G1028">
        <f>COUNTIF(Transactions[Company],Transactions[[#This Row],[Company]])</f>
        <v>295</v>
      </c>
      <c r="H1028">
        <f>Transactions[[#This Row],[Dealer Bonus]]*Transactions[[#This Row],[MSRP]]</f>
        <v>819.12</v>
      </c>
    </row>
    <row r="1029" spans="1:8">
      <c r="A1029" s="7">
        <v>41791</v>
      </c>
      <c r="B1029" s="8" t="s">
        <v>34</v>
      </c>
      <c r="C1029" s="9">
        <v>39092</v>
      </c>
      <c r="D1029" s="8" t="s">
        <v>38</v>
      </c>
      <c r="E1029" s="8">
        <f>YEAR('Raw Data'!$A1029)</f>
        <v>2014</v>
      </c>
      <c r="F1029" s="10">
        <v>0.13</v>
      </c>
      <c r="G1029">
        <f>COUNTIF(Transactions[Company],Transactions[[#This Row],[Company]])</f>
        <v>279</v>
      </c>
      <c r="H1029">
        <f>Transactions[[#This Row],[Dealer Bonus]]*Transactions[[#This Row],[MSRP]]</f>
        <v>5081.96</v>
      </c>
    </row>
    <row r="1030" spans="1:8">
      <c r="A1030" s="7">
        <v>41765</v>
      </c>
      <c r="B1030" s="8" t="s">
        <v>33</v>
      </c>
      <c r="C1030" s="9">
        <v>13455</v>
      </c>
      <c r="D1030" s="8" t="s">
        <v>36</v>
      </c>
      <c r="E1030" s="8">
        <f>YEAR('Raw Data'!$A1030)</f>
        <v>2014</v>
      </c>
      <c r="F1030" s="10">
        <v>0.08</v>
      </c>
      <c r="G1030">
        <f>COUNTIF(Transactions[Company],Transactions[[#This Row],[Company]])</f>
        <v>305</v>
      </c>
      <c r="H1030">
        <f>Transactions[[#This Row],[Dealer Bonus]]*Transactions[[#This Row],[MSRP]]</f>
        <v>1076.4000000000001</v>
      </c>
    </row>
    <row r="1031" spans="1:8">
      <c r="A1031" s="7">
        <v>41884</v>
      </c>
      <c r="B1031" s="8" t="s">
        <v>34</v>
      </c>
      <c r="C1031" s="9">
        <v>12403</v>
      </c>
      <c r="D1031" s="8" t="s">
        <v>38</v>
      </c>
      <c r="E1031" s="8">
        <f>YEAR('Raw Data'!$A1031)</f>
        <v>2014</v>
      </c>
      <c r="F1031" s="10">
        <v>0.05</v>
      </c>
      <c r="G1031">
        <f>COUNTIF(Transactions[Company],Transactions[[#This Row],[Company]])</f>
        <v>279</v>
      </c>
      <c r="H1031">
        <f>Transactions[[#This Row],[Dealer Bonus]]*Transactions[[#This Row],[MSRP]]</f>
        <v>620.15000000000009</v>
      </c>
    </row>
    <row r="1032" spans="1:8">
      <c r="A1032" s="7">
        <v>41961</v>
      </c>
      <c r="B1032" s="8" t="s">
        <v>33</v>
      </c>
      <c r="C1032" s="9">
        <v>36172</v>
      </c>
      <c r="D1032" s="8" t="s">
        <v>37</v>
      </c>
      <c r="E1032" s="8">
        <f>YEAR('Raw Data'!$A1032)</f>
        <v>2014</v>
      </c>
      <c r="F1032" s="10">
        <v>0.08</v>
      </c>
      <c r="G1032">
        <f>COUNTIF(Transactions[Company],Transactions[[#This Row],[Company]])</f>
        <v>305</v>
      </c>
      <c r="H1032">
        <f>Transactions[[#This Row],[Dealer Bonus]]*Transactions[[#This Row],[MSRP]]</f>
        <v>2893.76</v>
      </c>
    </row>
    <row r="1033" spans="1:8">
      <c r="A1033" s="7">
        <v>41704</v>
      </c>
      <c r="B1033" s="8" t="s">
        <v>32</v>
      </c>
      <c r="C1033" s="9">
        <v>38824</v>
      </c>
      <c r="D1033" s="8" t="s">
        <v>38</v>
      </c>
      <c r="E1033" s="8">
        <f>YEAR('Raw Data'!$A1033)</f>
        <v>2014</v>
      </c>
      <c r="F1033" s="10">
        <v>0.04</v>
      </c>
      <c r="G1033">
        <f>COUNTIF(Transactions[Company],Transactions[[#This Row],[Company]])</f>
        <v>295</v>
      </c>
      <c r="H1033">
        <f>Transactions[[#This Row],[Dealer Bonus]]*Transactions[[#This Row],[MSRP]]</f>
        <v>1552.96</v>
      </c>
    </row>
    <row r="1034" spans="1:8">
      <c r="A1034" s="7">
        <v>41984</v>
      </c>
      <c r="B1034" s="8" t="s">
        <v>31</v>
      </c>
      <c r="C1034" s="9">
        <v>34295</v>
      </c>
      <c r="D1034" s="8" t="s">
        <v>35</v>
      </c>
      <c r="E1034" s="8">
        <f>YEAR('Raw Data'!$A1034)</f>
        <v>2014</v>
      </c>
      <c r="F1034" s="10">
        <v>0.12</v>
      </c>
      <c r="G1034">
        <f>COUNTIF(Transactions[Company],Transactions[[#This Row],[Company]])</f>
        <v>272</v>
      </c>
      <c r="H1034">
        <f>Transactions[[#This Row],[Dealer Bonus]]*Transactions[[#This Row],[MSRP]]</f>
        <v>4115.3999999999996</v>
      </c>
    </row>
    <row r="1035" spans="1:8">
      <c r="A1035" s="7">
        <v>41998</v>
      </c>
      <c r="B1035" s="8" t="s">
        <v>34</v>
      </c>
      <c r="C1035" s="9">
        <v>16508</v>
      </c>
      <c r="D1035" s="8" t="s">
        <v>35</v>
      </c>
      <c r="E1035" s="8">
        <f>YEAR('Raw Data'!$A1035)</f>
        <v>2014</v>
      </c>
      <c r="F1035" s="10">
        <v>0.04</v>
      </c>
      <c r="G1035">
        <f>COUNTIF(Transactions[Company],Transactions[[#This Row],[Company]])</f>
        <v>279</v>
      </c>
      <c r="H1035">
        <f>Transactions[[#This Row],[Dealer Bonus]]*Transactions[[#This Row],[MSRP]]</f>
        <v>660.32</v>
      </c>
    </row>
    <row r="1036" spans="1:8">
      <c r="A1036" s="7">
        <v>41657</v>
      </c>
      <c r="B1036" s="8" t="s">
        <v>33</v>
      </c>
      <c r="C1036" s="9">
        <v>17557</v>
      </c>
      <c r="D1036" s="8" t="s">
        <v>37</v>
      </c>
      <c r="E1036" s="8">
        <f>YEAR('Raw Data'!$A1036)</f>
        <v>2014</v>
      </c>
      <c r="F1036" s="10">
        <v>0.11</v>
      </c>
      <c r="G1036">
        <f>COUNTIF(Transactions[Company],Transactions[[#This Row],[Company]])</f>
        <v>305</v>
      </c>
      <c r="H1036">
        <f>Transactions[[#This Row],[Dealer Bonus]]*Transactions[[#This Row],[MSRP]]</f>
        <v>1931.27</v>
      </c>
    </row>
    <row r="1037" spans="1:8">
      <c r="A1037" s="7">
        <v>41908</v>
      </c>
      <c r="B1037" s="8" t="s">
        <v>33</v>
      </c>
      <c r="C1037" s="9">
        <v>18879</v>
      </c>
      <c r="D1037" s="8" t="s">
        <v>36</v>
      </c>
      <c r="E1037" s="8">
        <f>YEAR('Raw Data'!$A1037)</f>
        <v>2014</v>
      </c>
      <c r="F1037" s="10">
        <v>0.15</v>
      </c>
      <c r="G1037">
        <f>COUNTIF(Transactions[Company],Transactions[[#This Row],[Company]])</f>
        <v>305</v>
      </c>
      <c r="H1037">
        <f>Transactions[[#This Row],[Dealer Bonus]]*Transactions[[#This Row],[MSRP]]</f>
        <v>2831.85</v>
      </c>
    </row>
    <row r="1038" spans="1:8">
      <c r="A1038" s="7">
        <v>41754</v>
      </c>
      <c r="B1038" s="8" t="s">
        <v>31</v>
      </c>
      <c r="C1038" s="9">
        <v>33553</v>
      </c>
      <c r="D1038" s="8" t="s">
        <v>37</v>
      </c>
      <c r="E1038" s="8">
        <f>YEAR('Raw Data'!$A1038)</f>
        <v>2014</v>
      </c>
      <c r="F1038" s="10">
        <v>0.15</v>
      </c>
      <c r="G1038">
        <f>COUNTIF(Transactions[Company],Transactions[[#This Row],[Company]])</f>
        <v>272</v>
      </c>
      <c r="H1038">
        <f>Transactions[[#This Row],[Dealer Bonus]]*Transactions[[#This Row],[MSRP]]</f>
        <v>5032.95</v>
      </c>
    </row>
    <row r="1039" spans="1:8">
      <c r="A1039" s="7">
        <v>41906</v>
      </c>
      <c r="B1039" s="8" t="s">
        <v>33</v>
      </c>
      <c r="C1039" s="9">
        <v>13903</v>
      </c>
      <c r="D1039" s="8" t="s">
        <v>37</v>
      </c>
      <c r="E1039" s="8">
        <f>YEAR('Raw Data'!$A1039)</f>
        <v>2014</v>
      </c>
      <c r="F1039" s="10">
        <v>0.08</v>
      </c>
      <c r="G1039">
        <f>COUNTIF(Transactions[Company],Transactions[[#This Row],[Company]])</f>
        <v>305</v>
      </c>
      <c r="H1039">
        <f>Transactions[[#This Row],[Dealer Bonus]]*Transactions[[#This Row],[MSRP]]</f>
        <v>1112.24</v>
      </c>
    </row>
    <row r="1040" spans="1:8">
      <c r="A1040" s="7">
        <v>41875</v>
      </c>
      <c r="B1040" s="8" t="s">
        <v>32</v>
      </c>
      <c r="C1040" s="9">
        <v>28844</v>
      </c>
      <c r="D1040" s="8" t="s">
        <v>35</v>
      </c>
      <c r="E1040" s="8">
        <f>YEAR('Raw Data'!$A1040)</f>
        <v>2014</v>
      </c>
      <c r="F1040" s="10">
        <v>0.15</v>
      </c>
      <c r="G1040">
        <f>COUNTIF(Transactions[Company],Transactions[[#This Row],[Company]])</f>
        <v>295</v>
      </c>
      <c r="H1040">
        <f>Transactions[[#This Row],[Dealer Bonus]]*Transactions[[#This Row],[MSRP]]</f>
        <v>4326.5999999999995</v>
      </c>
    </row>
    <row r="1041" spans="1:8">
      <c r="A1041" s="7">
        <v>41695</v>
      </c>
      <c r="B1041" s="8" t="s">
        <v>34</v>
      </c>
      <c r="C1041" s="9">
        <v>5757</v>
      </c>
      <c r="D1041" s="8" t="s">
        <v>36</v>
      </c>
      <c r="E1041" s="8">
        <f>YEAR('Raw Data'!$A1041)</f>
        <v>2014</v>
      </c>
      <c r="F1041" s="10">
        <v>0.05</v>
      </c>
      <c r="G1041">
        <f>COUNTIF(Transactions[Company],Transactions[[#This Row],[Company]])</f>
        <v>279</v>
      </c>
      <c r="H1041">
        <f>Transactions[[#This Row],[Dealer Bonus]]*Transactions[[#This Row],[MSRP]]</f>
        <v>287.85000000000002</v>
      </c>
    </row>
    <row r="1042" spans="1:8">
      <c r="A1042" s="7">
        <v>41835</v>
      </c>
      <c r="B1042" s="8" t="s">
        <v>32</v>
      </c>
      <c r="C1042" s="9">
        <v>31592</v>
      </c>
      <c r="D1042" s="8" t="s">
        <v>38</v>
      </c>
      <c r="E1042" s="8">
        <f>YEAR('Raw Data'!$A1042)</f>
        <v>2014</v>
      </c>
      <c r="F1042" s="10">
        <v>0.04</v>
      </c>
      <c r="G1042">
        <f>COUNTIF(Transactions[Company],Transactions[[#This Row],[Company]])</f>
        <v>295</v>
      </c>
      <c r="H1042">
        <f>Transactions[[#This Row],[Dealer Bonus]]*Transactions[[#This Row],[MSRP]]</f>
        <v>1263.68</v>
      </c>
    </row>
    <row r="1043" spans="1:8">
      <c r="A1043" s="7">
        <v>41810</v>
      </c>
      <c r="B1043" s="8" t="s">
        <v>32</v>
      </c>
      <c r="C1043" s="9">
        <v>36832</v>
      </c>
      <c r="D1043" s="8" t="s">
        <v>36</v>
      </c>
      <c r="E1043" s="8">
        <f>YEAR('Raw Data'!$A1043)</f>
        <v>2014</v>
      </c>
      <c r="F1043" s="10">
        <v>0.05</v>
      </c>
      <c r="G1043">
        <f>COUNTIF(Transactions[Company],Transactions[[#This Row],[Company]])</f>
        <v>295</v>
      </c>
      <c r="H1043">
        <f>Transactions[[#This Row],[Dealer Bonus]]*Transactions[[#This Row],[MSRP]]</f>
        <v>1841.6000000000001</v>
      </c>
    </row>
    <row r="1044" spans="1:8">
      <c r="A1044" s="7">
        <v>41803</v>
      </c>
      <c r="B1044" s="8" t="s">
        <v>33</v>
      </c>
      <c r="C1044" s="9">
        <v>8883</v>
      </c>
      <c r="D1044" s="8" t="s">
        <v>36</v>
      </c>
      <c r="E1044" s="8">
        <f>YEAR('Raw Data'!$A1044)</f>
        <v>2014</v>
      </c>
      <c r="F1044" s="10">
        <v>0.05</v>
      </c>
      <c r="G1044">
        <f>COUNTIF(Transactions[Company],Transactions[[#This Row],[Company]])</f>
        <v>305</v>
      </c>
      <c r="H1044">
        <f>Transactions[[#This Row],[Dealer Bonus]]*Transactions[[#This Row],[MSRP]]</f>
        <v>444.15000000000003</v>
      </c>
    </row>
    <row r="1045" spans="1:8">
      <c r="A1045" s="7">
        <v>41987</v>
      </c>
      <c r="B1045" s="8" t="s">
        <v>31</v>
      </c>
      <c r="C1045" s="9">
        <v>13191</v>
      </c>
      <c r="D1045" s="8" t="s">
        <v>38</v>
      </c>
      <c r="E1045" s="8">
        <f>YEAR('Raw Data'!$A1045)</f>
        <v>2014</v>
      </c>
      <c r="F1045" s="10">
        <v>0.09</v>
      </c>
      <c r="G1045">
        <f>COUNTIF(Transactions[Company],Transactions[[#This Row],[Company]])</f>
        <v>272</v>
      </c>
      <c r="H1045">
        <f>Transactions[[#This Row],[Dealer Bonus]]*Transactions[[#This Row],[MSRP]]</f>
        <v>1187.19</v>
      </c>
    </row>
    <row r="1046" spans="1:8">
      <c r="A1046" s="7">
        <v>41887</v>
      </c>
      <c r="B1046" s="8" t="s">
        <v>34</v>
      </c>
      <c r="C1046" s="9">
        <v>24182</v>
      </c>
      <c r="D1046" s="8" t="s">
        <v>37</v>
      </c>
      <c r="E1046" s="8">
        <f>YEAR('Raw Data'!$A1046)</f>
        <v>2014</v>
      </c>
      <c r="F1046" s="10">
        <v>0.1</v>
      </c>
      <c r="G1046">
        <f>COUNTIF(Transactions[Company],Transactions[[#This Row],[Company]])</f>
        <v>279</v>
      </c>
      <c r="H1046">
        <f>Transactions[[#This Row],[Dealer Bonus]]*Transactions[[#This Row],[MSRP]]</f>
        <v>2418.2000000000003</v>
      </c>
    </row>
    <row r="1047" spans="1:8">
      <c r="A1047" s="7">
        <v>41753</v>
      </c>
      <c r="B1047" s="8" t="s">
        <v>33</v>
      </c>
      <c r="C1047" s="9">
        <v>20050</v>
      </c>
      <c r="D1047" s="8" t="s">
        <v>36</v>
      </c>
      <c r="E1047" s="8">
        <f>YEAR('Raw Data'!$A1047)</f>
        <v>2014</v>
      </c>
      <c r="F1047" s="10">
        <v>0.09</v>
      </c>
      <c r="G1047">
        <f>COUNTIF(Transactions[Company],Transactions[[#This Row],[Company]])</f>
        <v>305</v>
      </c>
      <c r="H1047">
        <f>Transactions[[#This Row],[Dealer Bonus]]*Transactions[[#This Row],[MSRP]]</f>
        <v>1804.5</v>
      </c>
    </row>
    <row r="1048" spans="1:8">
      <c r="A1048" s="7">
        <v>41734</v>
      </c>
      <c r="B1048" s="8" t="s">
        <v>32</v>
      </c>
      <c r="C1048" s="9">
        <v>7128</v>
      </c>
      <c r="D1048" s="8" t="s">
        <v>38</v>
      </c>
      <c r="E1048" s="8">
        <f>YEAR('Raw Data'!$A1048)</f>
        <v>2014</v>
      </c>
      <c r="F1048" s="10">
        <v>0.12</v>
      </c>
      <c r="G1048">
        <f>COUNTIF(Transactions[Company],Transactions[[#This Row],[Company]])</f>
        <v>295</v>
      </c>
      <c r="H1048">
        <f>Transactions[[#This Row],[Dealer Bonus]]*Transactions[[#This Row],[MSRP]]</f>
        <v>855.36</v>
      </c>
    </row>
    <row r="1049" spans="1:8">
      <c r="A1049" s="7">
        <v>41682</v>
      </c>
      <c r="B1049" s="8" t="s">
        <v>33</v>
      </c>
      <c r="C1049" s="9">
        <v>30600</v>
      </c>
      <c r="D1049" s="8" t="s">
        <v>35</v>
      </c>
      <c r="E1049" s="8">
        <f>YEAR('Raw Data'!$A1049)</f>
        <v>2014</v>
      </c>
      <c r="F1049" s="10">
        <v>0.05</v>
      </c>
      <c r="G1049">
        <f>COUNTIF(Transactions[Company],Transactions[[#This Row],[Company]])</f>
        <v>305</v>
      </c>
      <c r="H1049">
        <f>Transactions[[#This Row],[Dealer Bonus]]*Transactions[[#This Row],[MSRP]]</f>
        <v>1530</v>
      </c>
    </row>
    <row r="1050" spans="1:8">
      <c r="A1050" s="7">
        <v>41866</v>
      </c>
      <c r="B1050" s="8" t="s">
        <v>31</v>
      </c>
      <c r="C1050" s="9">
        <v>21261</v>
      </c>
      <c r="D1050" s="8" t="s">
        <v>37</v>
      </c>
      <c r="E1050" s="8">
        <f>YEAR('Raw Data'!$A1050)</f>
        <v>2014</v>
      </c>
      <c r="F1050" s="10">
        <v>0.08</v>
      </c>
      <c r="G1050">
        <f>COUNTIF(Transactions[Company],Transactions[[#This Row],[Company]])</f>
        <v>272</v>
      </c>
      <c r="H1050">
        <f>Transactions[[#This Row],[Dealer Bonus]]*Transactions[[#This Row],[MSRP]]</f>
        <v>1700.88</v>
      </c>
    </row>
    <row r="1051" spans="1:8">
      <c r="A1051" s="7">
        <v>41989</v>
      </c>
      <c r="B1051" s="8" t="s">
        <v>33</v>
      </c>
      <c r="C1051" s="9">
        <v>13082</v>
      </c>
      <c r="D1051" s="8" t="s">
        <v>38</v>
      </c>
      <c r="E1051" s="8">
        <f>YEAR('Raw Data'!$A1051)</f>
        <v>2014</v>
      </c>
      <c r="F1051" s="10">
        <v>0.12</v>
      </c>
      <c r="G1051">
        <f>COUNTIF(Transactions[Company],Transactions[[#This Row],[Company]])</f>
        <v>305</v>
      </c>
      <c r="H1051">
        <f>Transactions[[#This Row],[Dealer Bonus]]*Transactions[[#This Row],[MSRP]]</f>
        <v>1569.84</v>
      </c>
    </row>
    <row r="1052" spans="1:8">
      <c r="A1052" s="7">
        <v>42002</v>
      </c>
      <c r="B1052" s="8" t="s">
        <v>31</v>
      </c>
      <c r="C1052" s="9">
        <v>17263</v>
      </c>
      <c r="D1052" s="8" t="s">
        <v>38</v>
      </c>
      <c r="E1052" s="8">
        <f>YEAR('Raw Data'!$A1052)</f>
        <v>2014</v>
      </c>
      <c r="F1052" s="10">
        <v>0.1</v>
      </c>
      <c r="G1052">
        <f>COUNTIF(Transactions[Company],Transactions[[#This Row],[Company]])</f>
        <v>272</v>
      </c>
      <c r="H1052">
        <f>Transactions[[#This Row],[Dealer Bonus]]*Transactions[[#This Row],[MSRP]]</f>
        <v>1726.3000000000002</v>
      </c>
    </row>
    <row r="1053" spans="1:8">
      <c r="A1053" s="7">
        <v>41733</v>
      </c>
      <c r="B1053" s="8" t="s">
        <v>32</v>
      </c>
      <c r="C1053" s="9">
        <v>33926</v>
      </c>
      <c r="D1053" s="8" t="s">
        <v>36</v>
      </c>
      <c r="E1053" s="8">
        <f>YEAR('Raw Data'!$A1053)</f>
        <v>2014</v>
      </c>
      <c r="F1053" s="10">
        <v>0.15</v>
      </c>
      <c r="G1053">
        <f>COUNTIF(Transactions[Company],Transactions[[#This Row],[Company]])</f>
        <v>295</v>
      </c>
      <c r="H1053">
        <f>Transactions[[#This Row],[Dealer Bonus]]*Transactions[[#This Row],[MSRP]]</f>
        <v>5088.8999999999996</v>
      </c>
    </row>
    <row r="1054" spans="1:8">
      <c r="A1054" s="7">
        <v>41805</v>
      </c>
      <c r="B1054" s="8" t="s">
        <v>32</v>
      </c>
      <c r="C1054" s="9">
        <v>26505</v>
      </c>
      <c r="D1054" s="8" t="s">
        <v>38</v>
      </c>
      <c r="E1054" s="8">
        <f>YEAR('Raw Data'!$A1054)</f>
        <v>2014</v>
      </c>
      <c r="F1054" s="10">
        <v>0.08</v>
      </c>
      <c r="G1054">
        <f>COUNTIF(Transactions[Company],Transactions[[#This Row],[Company]])</f>
        <v>295</v>
      </c>
      <c r="H1054">
        <f>Transactions[[#This Row],[Dealer Bonus]]*Transactions[[#This Row],[MSRP]]</f>
        <v>2120.4</v>
      </c>
    </row>
    <row r="1055" spans="1:8">
      <c r="A1055" s="7">
        <v>41835</v>
      </c>
      <c r="B1055" s="8" t="s">
        <v>34</v>
      </c>
      <c r="C1055" s="9">
        <v>17149</v>
      </c>
      <c r="D1055" s="8" t="s">
        <v>36</v>
      </c>
      <c r="E1055" s="8">
        <f>YEAR('Raw Data'!$A1055)</f>
        <v>2014</v>
      </c>
      <c r="F1055" s="10">
        <v>0.06</v>
      </c>
      <c r="G1055">
        <f>COUNTIF(Transactions[Company],Transactions[[#This Row],[Company]])</f>
        <v>279</v>
      </c>
      <c r="H1055">
        <f>Transactions[[#This Row],[Dealer Bonus]]*Transactions[[#This Row],[MSRP]]</f>
        <v>1028.94</v>
      </c>
    </row>
    <row r="1056" spans="1:8">
      <c r="A1056" s="7">
        <v>41933</v>
      </c>
      <c r="B1056" s="8" t="s">
        <v>31</v>
      </c>
      <c r="C1056" s="9">
        <v>10043</v>
      </c>
      <c r="D1056" s="8" t="s">
        <v>38</v>
      </c>
      <c r="E1056" s="8">
        <f>YEAR('Raw Data'!$A1056)</f>
        <v>2014</v>
      </c>
      <c r="F1056" s="10">
        <v>0.13</v>
      </c>
      <c r="G1056">
        <f>COUNTIF(Transactions[Company],Transactions[[#This Row],[Company]])</f>
        <v>272</v>
      </c>
      <c r="H1056">
        <f>Transactions[[#This Row],[Dealer Bonus]]*Transactions[[#This Row],[MSRP]]</f>
        <v>1305.5900000000001</v>
      </c>
    </row>
    <row r="1057" spans="1:8">
      <c r="A1057" s="7">
        <v>41987</v>
      </c>
      <c r="B1057" s="8" t="s">
        <v>33</v>
      </c>
      <c r="C1057" s="9">
        <v>39740</v>
      </c>
      <c r="D1057" s="8" t="s">
        <v>37</v>
      </c>
      <c r="E1057" s="8">
        <f>YEAR('Raw Data'!$A1057)</f>
        <v>2014</v>
      </c>
      <c r="F1057" s="10">
        <v>0.12</v>
      </c>
      <c r="G1057">
        <f>COUNTIF(Transactions[Company],Transactions[[#This Row],[Company]])</f>
        <v>305</v>
      </c>
      <c r="H1057">
        <f>Transactions[[#This Row],[Dealer Bonus]]*Transactions[[#This Row],[MSRP]]</f>
        <v>4768.8</v>
      </c>
    </row>
    <row r="1058" spans="1:8">
      <c r="A1058" s="7">
        <v>41850</v>
      </c>
      <c r="B1058" s="8" t="s">
        <v>33</v>
      </c>
      <c r="C1058" s="9">
        <v>20454</v>
      </c>
      <c r="D1058" s="8" t="s">
        <v>35</v>
      </c>
      <c r="E1058" s="8">
        <f>YEAR('Raw Data'!$A1058)</f>
        <v>2014</v>
      </c>
      <c r="F1058" s="10">
        <v>0.1</v>
      </c>
      <c r="G1058">
        <f>COUNTIF(Transactions[Company],Transactions[[#This Row],[Company]])</f>
        <v>305</v>
      </c>
      <c r="H1058">
        <f>Transactions[[#This Row],[Dealer Bonus]]*Transactions[[#This Row],[MSRP]]</f>
        <v>2045.4</v>
      </c>
    </row>
    <row r="1059" spans="1:8">
      <c r="A1059" s="7">
        <v>41945</v>
      </c>
      <c r="B1059" s="8" t="s">
        <v>32</v>
      </c>
      <c r="C1059" s="9">
        <v>35725</v>
      </c>
      <c r="D1059" s="8" t="s">
        <v>37</v>
      </c>
      <c r="E1059" s="8">
        <f>YEAR('Raw Data'!$A1059)</f>
        <v>2014</v>
      </c>
      <c r="F1059" s="10">
        <v>0.15</v>
      </c>
      <c r="G1059">
        <f>COUNTIF(Transactions[Company],Transactions[[#This Row],[Company]])</f>
        <v>295</v>
      </c>
      <c r="H1059">
        <f>Transactions[[#This Row],[Dealer Bonus]]*Transactions[[#This Row],[MSRP]]</f>
        <v>5358.75</v>
      </c>
    </row>
    <row r="1060" spans="1:8">
      <c r="A1060" s="7">
        <v>41824</v>
      </c>
      <c r="B1060" s="8" t="s">
        <v>34</v>
      </c>
      <c r="C1060" s="9">
        <v>29166</v>
      </c>
      <c r="D1060" s="8" t="s">
        <v>38</v>
      </c>
      <c r="E1060" s="8">
        <f>YEAR('Raw Data'!$A1060)</f>
        <v>2014</v>
      </c>
      <c r="F1060" s="10">
        <v>0.11</v>
      </c>
      <c r="G1060">
        <f>COUNTIF(Transactions[Company],Transactions[[#This Row],[Company]])</f>
        <v>279</v>
      </c>
      <c r="H1060">
        <f>Transactions[[#This Row],[Dealer Bonus]]*Transactions[[#This Row],[MSRP]]</f>
        <v>3208.26</v>
      </c>
    </row>
    <row r="1061" spans="1:8">
      <c r="A1061" s="7">
        <v>41946</v>
      </c>
      <c r="B1061" s="8" t="s">
        <v>31</v>
      </c>
      <c r="C1061" s="9">
        <v>20841</v>
      </c>
      <c r="D1061" s="8" t="s">
        <v>37</v>
      </c>
      <c r="E1061" s="8">
        <f>YEAR('Raw Data'!$A1061)</f>
        <v>2014</v>
      </c>
      <c r="F1061" s="10">
        <v>7.0000000000000007E-2</v>
      </c>
      <c r="G1061">
        <f>COUNTIF(Transactions[Company],Transactions[[#This Row],[Company]])</f>
        <v>272</v>
      </c>
      <c r="H1061">
        <f>Transactions[[#This Row],[Dealer Bonus]]*Transactions[[#This Row],[MSRP]]</f>
        <v>1458.8700000000001</v>
      </c>
    </row>
    <row r="1062" spans="1:8">
      <c r="A1062" s="7">
        <v>41659</v>
      </c>
      <c r="B1062" s="8" t="s">
        <v>33</v>
      </c>
      <c r="C1062" s="9">
        <v>14842</v>
      </c>
      <c r="D1062" s="8" t="s">
        <v>38</v>
      </c>
      <c r="E1062" s="8">
        <f>YEAR('Raw Data'!$A1062)</f>
        <v>2014</v>
      </c>
      <c r="F1062" s="10">
        <v>0.06</v>
      </c>
      <c r="G1062">
        <f>COUNTIF(Transactions[Company],Transactions[[#This Row],[Company]])</f>
        <v>305</v>
      </c>
      <c r="H1062">
        <f>Transactions[[#This Row],[Dealer Bonus]]*Transactions[[#This Row],[MSRP]]</f>
        <v>890.52</v>
      </c>
    </row>
    <row r="1063" spans="1:8">
      <c r="A1063" s="7">
        <v>41961</v>
      </c>
      <c r="B1063" s="8" t="s">
        <v>31</v>
      </c>
      <c r="C1063" s="9">
        <v>36648</v>
      </c>
      <c r="D1063" s="8" t="s">
        <v>36</v>
      </c>
      <c r="E1063" s="8">
        <f>YEAR('Raw Data'!$A1063)</f>
        <v>2014</v>
      </c>
      <c r="F1063" s="10">
        <v>0.09</v>
      </c>
      <c r="G1063">
        <f>COUNTIF(Transactions[Company],Transactions[[#This Row],[Company]])</f>
        <v>272</v>
      </c>
      <c r="H1063">
        <f>Transactions[[#This Row],[Dealer Bonus]]*Transactions[[#This Row],[MSRP]]</f>
        <v>3298.3199999999997</v>
      </c>
    </row>
    <row r="1064" spans="1:8">
      <c r="A1064" s="7">
        <v>41779</v>
      </c>
      <c r="B1064" s="8" t="s">
        <v>31</v>
      </c>
      <c r="C1064" s="9">
        <v>16605</v>
      </c>
      <c r="D1064" s="8" t="s">
        <v>37</v>
      </c>
      <c r="E1064" s="8">
        <f>YEAR('Raw Data'!$A1064)</f>
        <v>2014</v>
      </c>
      <c r="F1064" s="10">
        <v>0.03</v>
      </c>
      <c r="G1064">
        <f>COUNTIF(Transactions[Company],Transactions[[#This Row],[Company]])</f>
        <v>272</v>
      </c>
      <c r="H1064">
        <f>Transactions[[#This Row],[Dealer Bonus]]*Transactions[[#This Row],[MSRP]]</f>
        <v>498.15</v>
      </c>
    </row>
    <row r="1065" spans="1:8">
      <c r="A1065" s="7">
        <v>41689</v>
      </c>
      <c r="B1065" s="8" t="s">
        <v>31</v>
      </c>
      <c r="C1065" s="9">
        <v>8087</v>
      </c>
      <c r="D1065" s="8" t="s">
        <v>36</v>
      </c>
      <c r="E1065" s="8">
        <f>YEAR('Raw Data'!$A1065)</f>
        <v>2014</v>
      </c>
      <c r="F1065" s="10">
        <v>0.1</v>
      </c>
      <c r="G1065">
        <f>COUNTIF(Transactions[Company],Transactions[[#This Row],[Company]])</f>
        <v>272</v>
      </c>
      <c r="H1065">
        <f>Transactions[[#This Row],[Dealer Bonus]]*Transactions[[#This Row],[MSRP]]</f>
        <v>808.7</v>
      </c>
    </row>
    <row r="1066" spans="1:8">
      <c r="A1066" s="7">
        <v>41759</v>
      </c>
      <c r="B1066" s="8" t="s">
        <v>34</v>
      </c>
      <c r="C1066" s="9">
        <v>17371</v>
      </c>
      <c r="D1066" s="8" t="s">
        <v>37</v>
      </c>
      <c r="E1066" s="8">
        <f>YEAR('Raw Data'!$A1066)</f>
        <v>2014</v>
      </c>
      <c r="F1066" s="10">
        <v>0.05</v>
      </c>
      <c r="G1066">
        <f>COUNTIF(Transactions[Company],Transactions[[#This Row],[Company]])</f>
        <v>279</v>
      </c>
      <c r="H1066">
        <f>Transactions[[#This Row],[Dealer Bonus]]*Transactions[[#This Row],[MSRP]]</f>
        <v>868.55000000000007</v>
      </c>
    </row>
    <row r="1067" spans="1:8">
      <c r="A1067" s="7">
        <v>41865</v>
      </c>
      <c r="B1067" s="8" t="s">
        <v>33</v>
      </c>
      <c r="C1067" s="9">
        <v>10400</v>
      </c>
      <c r="D1067" s="8" t="s">
        <v>36</v>
      </c>
      <c r="E1067" s="8">
        <f>YEAR('Raw Data'!$A1067)</f>
        <v>2014</v>
      </c>
      <c r="F1067" s="10">
        <v>0.13</v>
      </c>
      <c r="G1067">
        <f>COUNTIF(Transactions[Company],Transactions[[#This Row],[Company]])</f>
        <v>305</v>
      </c>
      <c r="H1067">
        <f>Transactions[[#This Row],[Dealer Bonus]]*Transactions[[#This Row],[MSRP]]</f>
        <v>1352</v>
      </c>
    </row>
    <row r="1068" spans="1:8">
      <c r="A1068" s="7">
        <v>41856</v>
      </c>
      <c r="B1068" s="8" t="s">
        <v>34</v>
      </c>
      <c r="C1068" s="9">
        <v>16238</v>
      </c>
      <c r="D1068" s="8" t="s">
        <v>37</v>
      </c>
      <c r="E1068" s="8">
        <f>YEAR('Raw Data'!$A1068)</f>
        <v>2014</v>
      </c>
      <c r="F1068" s="10">
        <v>0.13</v>
      </c>
      <c r="G1068">
        <f>COUNTIF(Transactions[Company],Transactions[[#This Row],[Company]])</f>
        <v>279</v>
      </c>
      <c r="H1068">
        <f>Transactions[[#This Row],[Dealer Bonus]]*Transactions[[#This Row],[MSRP]]</f>
        <v>2110.94</v>
      </c>
    </row>
    <row r="1069" spans="1:8">
      <c r="A1069" s="7">
        <v>41742</v>
      </c>
      <c r="B1069" s="8" t="s">
        <v>32</v>
      </c>
      <c r="C1069" s="9">
        <v>19150</v>
      </c>
      <c r="D1069" s="8" t="s">
        <v>36</v>
      </c>
      <c r="E1069" s="8">
        <f>YEAR('Raw Data'!$A1069)</f>
        <v>2014</v>
      </c>
      <c r="F1069" s="10">
        <v>0.09</v>
      </c>
      <c r="G1069">
        <f>COUNTIF(Transactions[Company],Transactions[[#This Row],[Company]])</f>
        <v>295</v>
      </c>
      <c r="H1069">
        <f>Transactions[[#This Row],[Dealer Bonus]]*Transactions[[#This Row],[MSRP]]</f>
        <v>1723.5</v>
      </c>
    </row>
    <row r="1070" spans="1:8">
      <c r="A1070" s="7">
        <v>41894</v>
      </c>
      <c r="B1070" s="8" t="s">
        <v>32</v>
      </c>
      <c r="C1070" s="9">
        <v>22347</v>
      </c>
      <c r="D1070" s="8" t="s">
        <v>35</v>
      </c>
      <c r="E1070" s="8">
        <f>YEAR('Raw Data'!$A1070)</f>
        <v>2014</v>
      </c>
      <c r="F1070" s="10">
        <v>0.13</v>
      </c>
      <c r="G1070">
        <f>COUNTIF(Transactions[Company],Transactions[[#This Row],[Company]])</f>
        <v>295</v>
      </c>
      <c r="H1070">
        <f>Transactions[[#This Row],[Dealer Bonus]]*Transactions[[#This Row],[MSRP]]</f>
        <v>2905.11</v>
      </c>
    </row>
    <row r="1071" spans="1:8">
      <c r="A1071" s="7">
        <v>41916</v>
      </c>
      <c r="B1071" s="8" t="s">
        <v>33</v>
      </c>
      <c r="C1071" s="9">
        <v>39599</v>
      </c>
      <c r="D1071" s="8" t="s">
        <v>36</v>
      </c>
      <c r="E1071" s="8">
        <f>YEAR('Raw Data'!$A1071)</f>
        <v>2014</v>
      </c>
      <c r="F1071" s="10">
        <v>0.05</v>
      </c>
      <c r="G1071">
        <f>COUNTIF(Transactions[Company],Transactions[[#This Row],[Company]])</f>
        <v>305</v>
      </c>
      <c r="H1071">
        <f>Transactions[[#This Row],[Dealer Bonus]]*Transactions[[#This Row],[MSRP]]</f>
        <v>1979.95</v>
      </c>
    </row>
    <row r="1072" spans="1:8">
      <c r="A1072" s="7">
        <v>41818</v>
      </c>
      <c r="B1072" s="8" t="s">
        <v>31</v>
      </c>
      <c r="C1072" s="9">
        <v>35447</v>
      </c>
      <c r="D1072" s="8" t="s">
        <v>36</v>
      </c>
      <c r="E1072" s="8">
        <f>YEAR('Raw Data'!$A1072)</f>
        <v>2014</v>
      </c>
      <c r="F1072" s="10">
        <v>0.03</v>
      </c>
      <c r="G1072">
        <f>COUNTIF(Transactions[Company],Transactions[[#This Row],[Company]])</f>
        <v>272</v>
      </c>
      <c r="H1072">
        <f>Transactions[[#This Row],[Dealer Bonus]]*Transactions[[#This Row],[MSRP]]</f>
        <v>1063.4099999999999</v>
      </c>
    </row>
    <row r="1073" spans="1:8">
      <c r="A1073" s="7">
        <v>41724</v>
      </c>
      <c r="B1073" s="8" t="s">
        <v>34</v>
      </c>
      <c r="C1073" s="9">
        <v>13941</v>
      </c>
      <c r="D1073" s="8" t="s">
        <v>38</v>
      </c>
      <c r="E1073" s="8">
        <f>YEAR('Raw Data'!$A1073)</f>
        <v>2014</v>
      </c>
      <c r="F1073" s="10">
        <v>0.15</v>
      </c>
      <c r="G1073">
        <f>COUNTIF(Transactions[Company],Transactions[[#This Row],[Company]])</f>
        <v>279</v>
      </c>
      <c r="H1073">
        <f>Transactions[[#This Row],[Dealer Bonus]]*Transactions[[#This Row],[MSRP]]</f>
        <v>2091.15</v>
      </c>
    </row>
    <row r="1074" spans="1:8">
      <c r="A1074" s="7">
        <v>41759</v>
      </c>
      <c r="B1074" s="8" t="s">
        <v>34</v>
      </c>
      <c r="C1074" s="9">
        <v>7172</v>
      </c>
      <c r="D1074" s="8" t="s">
        <v>38</v>
      </c>
      <c r="E1074" s="8">
        <f>YEAR('Raw Data'!$A1074)</f>
        <v>2014</v>
      </c>
      <c r="F1074" s="10">
        <v>0.11</v>
      </c>
      <c r="G1074">
        <f>COUNTIF(Transactions[Company],Transactions[[#This Row],[Company]])</f>
        <v>279</v>
      </c>
      <c r="H1074">
        <f>Transactions[[#This Row],[Dealer Bonus]]*Transactions[[#This Row],[MSRP]]</f>
        <v>788.92</v>
      </c>
    </row>
    <row r="1075" spans="1:8">
      <c r="A1075" s="7">
        <v>41962</v>
      </c>
      <c r="B1075" s="8" t="s">
        <v>32</v>
      </c>
      <c r="C1075" s="9">
        <v>23628</v>
      </c>
      <c r="D1075" s="8" t="s">
        <v>35</v>
      </c>
      <c r="E1075" s="8">
        <f>YEAR('Raw Data'!$A1075)</f>
        <v>2014</v>
      </c>
      <c r="F1075" s="10">
        <v>0.15</v>
      </c>
      <c r="G1075">
        <f>COUNTIF(Transactions[Company],Transactions[[#This Row],[Company]])</f>
        <v>295</v>
      </c>
      <c r="H1075">
        <f>Transactions[[#This Row],[Dealer Bonus]]*Transactions[[#This Row],[MSRP]]</f>
        <v>3544.2</v>
      </c>
    </row>
    <row r="1076" spans="1:8">
      <c r="A1076" s="7">
        <v>41799</v>
      </c>
      <c r="B1076" s="8" t="s">
        <v>33</v>
      </c>
      <c r="C1076" s="9">
        <v>8367</v>
      </c>
      <c r="D1076" s="8" t="s">
        <v>35</v>
      </c>
      <c r="E1076" s="8">
        <f>YEAR('Raw Data'!$A1076)</f>
        <v>2014</v>
      </c>
      <c r="F1076" s="10">
        <v>0.03</v>
      </c>
      <c r="G1076">
        <f>COUNTIF(Transactions[Company],Transactions[[#This Row],[Company]])</f>
        <v>305</v>
      </c>
      <c r="H1076">
        <f>Transactions[[#This Row],[Dealer Bonus]]*Transactions[[#This Row],[MSRP]]</f>
        <v>251.01</v>
      </c>
    </row>
    <row r="1077" spans="1:8">
      <c r="A1077" s="7">
        <v>41728</v>
      </c>
      <c r="B1077" s="8" t="s">
        <v>34</v>
      </c>
      <c r="C1077" s="9">
        <v>38654</v>
      </c>
      <c r="D1077" s="8" t="s">
        <v>37</v>
      </c>
      <c r="E1077" s="8">
        <f>YEAR('Raw Data'!$A1077)</f>
        <v>2014</v>
      </c>
      <c r="F1077" s="10">
        <v>7.0000000000000007E-2</v>
      </c>
      <c r="G1077">
        <f>COUNTIF(Transactions[Company],Transactions[[#This Row],[Company]])</f>
        <v>279</v>
      </c>
      <c r="H1077">
        <f>Transactions[[#This Row],[Dealer Bonus]]*Transactions[[#This Row],[MSRP]]</f>
        <v>2705.78</v>
      </c>
    </row>
    <row r="1078" spans="1:8">
      <c r="A1078" s="7">
        <v>41969</v>
      </c>
      <c r="B1078" s="8" t="s">
        <v>33</v>
      </c>
      <c r="C1078" s="9">
        <v>20363</v>
      </c>
      <c r="D1078" s="8" t="s">
        <v>35</v>
      </c>
      <c r="E1078" s="8">
        <f>YEAR('Raw Data'!$A1078)</f>
        <v>2014</v>
      </c>
      <c r="F1078" s="10">
        <v>0.15</v>
      </c>
      <c r="G1078">
        <f>COUNTIF(Transactions[Company],Transactions[[#This Row],[Company]])</f>
        <v>305</v>
      </c>
      <c r="H1078">
        <f>Transactions[[#This Row],[Dealer Bonus]]*Transactions[[#This Row],[MSRP]]</f>
        <v>3054.45</v>
      </c>
    </row>
    <row r="1079" spans="1:8">
      <c r="A1079" s="7">
        <v>41836</v>
      </c>
      <c r="B1079" s="8" t="s">
        <v>31</v>
      </c>
      <c r="C1079" s="9">
        <v>24415</v>
      </c>
      <c r="D1079" s="8" t="s">
        <v>38</v>
      </c>
      <c r="E1079" s="8">
        <f>YEAR('Raw Data'!$A1079)</f>
        <v>2014</v>
      </c>
      <c r="F1079" s="10">
        <v>0.12</v>
      </c>
      <c r="G1079">
        <f>COUNTIF(Transactions[Company],Transactions[[#This Row],[Company]])</f>
        <v>272</v>
      </c>
      <c r="H1079">
        <f>Transactions[[#This Row],[Dealer Bonus]]*Transactions[[#This Row],[MSRP]]</f>
        <v>2929.7999999999997</v>
      </c>
    </row>
    <row r="1080" spans="1:8">
      <c r="A1080" s="7">
        <v>41703</v>
      </c>
      <c r="B1080" s="8" t="s">
        <v>34</v>
      </c>
      <c r="C1080" s="9">
        <v>5706</v>
      </c>
      <c r="D1080" s="8" t="s">
        <v>37</v>
      </c>
      <c r="E1080" s="8">
        <f>YEAR('Raw Data'!$A1080)</f>
        <v>2014</v>
      </c>
      <c r="F1080" s="10">
        <v>0.08</v>
      </c>
      <c r="G1080">
        <f>COUNTIF(Transactions[Company],Transactions[[#This Row],[Company]])</f>
        <v>279</v>
      </c>
      <c r="H1080">
        <f>Transactions[[#This Row],[Dealer Bonus]]*Transactions[[#This Row],[MSRP]]</f>
        <v>456.48</v>
      </c>
    </row>
    <row r="1081" spans="1:8">
      <c r="A1081" s="7">
        <v>41921</v>
      </c>
      <c r="B1081" s="8" t="s">
        <v>33</v>
      </c>
      <c r="C1081" s="9">
        <v>11429</v>
      </c>
      <c r="D1081" s="8" t="s">
        <v>36</v>
      </c>
      <c r="E1081" s="8">
        <f>YEAR('Raw Data'!$A1081)</f>
        <v>2014</v>
      </c>
      <c r="F1081" s="10">
        <v>0.05</v>
      </c>
      <c r="G1081">
        <f>COUNTIF(Transactions[Company],Transactions[[#This Row],[Company]])</f>
        <v>305</v>
      </c>
      <c r="H1081">
        <f>Transactions[[#This Row],[Dealer Bonus]]*Transactions[[#This Row],[MSRP]]</f>
        <v>571.45000000000005</v>
      </c>
    </row>
    <row r="1082" spans="1:8">
      <c r="A1082" s="7">
        <v>41659</v>
      </c>
      <c r="B1082" s="8" t="s">
        <v>34</v>
      </c>
      <c r="C1082" s="9">
        <v>29391</v>
      </c>
      <c r="D1082" s="8" t="s">
        <v>38</v>
      </c>
      <c r="E1082" s="8">
        <f>YEAR('Raw Data'!$A1082)</f>
        <v>2014</v>
      </c>
      <c r="F1082" s="10">
        <v>0.1</v>
      </c>
      <c r="G1082">
        <f>COUNTIF(Transactions[Company],Transactions[[#This Row],[Company]])</f>
        <v>279</v>
      </c>
      <c r="H1082">
        <f>Transactions[[#This Row],[Dealer Bonus]]*Transactions[[#This Row],[MSRP]]</f>
        <v>2939.1000000000004</v>
      </c>
    </row>
    <row r="1083" spans="1:8">
      <c r="A1083" s="7">
        <v>41807</v>
      </c>
      <c r="B1083" s="8" t="s">
        <v>32</v>
      </c>
      <c r="C1083" s="9">
        <v>32396</v>
      </c>
      <c r="D1083" s="8" t="s">
        <v>35</v>
      </c>
      <c r="E1083" s="8">
        <f>YEAR('Raw Data'!$A1083)</f>
        <v>2014</v>
      </c>
      <c r="F1083" s="10">
        <v>0.04</v>
      </c>
      <c r="G1083">
        <f>COUNTIF(Transactions[Company],Transactions[[#This Row],[Company]])</f>
        <v>295</v>
      </c>
      <c r="H1083">
        <f>Transactions[[#This Row],[Dealer Bonus]]*Transactions[[#This Row],[MSRP]]</f>
        <v>1295.8399999999999</v>
      </c>
    </row>
    <row r="1084" spans="1:8">
      <c r="A1084" s="7">
        <v>41756</v>
      </c>
      <c r="B1084" s="8" t="s">
        <v>31</v>
      </c>
      <c r="C1084" s="9">
        <v>12839</v>
      </c>
      <c r="D1084" s="8" t="s">
        <v>35</v>
      </c>
      <c r="E1084" s="8">
        <f>YEAR('Raw Data'!$A1084)</f>
        <v>2014</v>
      </c>
      <c r="F1084" s="10">
        <v>0.08</v>
      </c>
      <c r="G1084">
        <f>COUNTIF(Transactions[Company],Transactions[[#This Row],[Company]])</f>
        <v>272</v>
      </c>
      <c r="H1084">
        <f>Transactions[[#This Row],[Dealer Bonus]]*Transactions[[#This Row],[MSRP]]</f>
        <v>1027.1200000000001</v>
      </c>
    </row>
    <row r="1085" spans="1:8">
      <c r="A1085" s="7">
        <v>41716</v>
      </c>
      <c r="B1085" s="8" t="s">
        <v>31</v>
      </c>
      <c r="C1085" s="9">
        <v>37444</v>
      </c>
      <c r="D1085" s="8" t="s">
        <v>38</v>
      </c>
      <c r="E1085" s="8">
        <f>YEAR('Raw Data'!$A1085)</f>
        <v>2014</v>
      </c>
      <c r="F1085" s="10">
        <v>0.08</v>
      </c>
      <c r="G1085">
        <f>COUNTIF(Transactions[Company],Transactions[[#This Row],[Company]])</f>
        <v>272</v>
      </c>
      <c r="H1085">
        <f>Transactions[[#This Row],[Dealer Bonus]]*Transactions[[#This Row],[MSRP]]</f>
        <v>2995.52</v>
      </c>
    </row>
    <row r="1086" spans="1:8">
      <c r="A1086" s="7">
        <v>41648</v>
      </c>
      <c r="B1086" s="8" t="s">
        <v>32</v>
      </c>
      <c r="C1086" s="9">
        <v>23543</v>
      </c>
      <c r="D1086" s="8" t="s">
        <v>38</v>
      </c>
      <c r="E1086" s="8">
        <f>YEAR('Raw Data'!$A1086)</f>
        <v>2014</v>
      </c>
      <c r="F1086" s="10">
        <v>7.0000000000000007E-2</v>
      </c>
      <c r="G1086">
        <f>COUNTIF(Transactions[Company],Transactions[[#This Row],[Company]])</f>
        <v>295</v>
      </c>
      <c r="H1086">
        <f>Transactions[[#This Row],[Dealer Bonus]]*Transactions[[#This Row],[MSRP]]</f>
        <v>1648.0100000000002</v>
      </c>
    </row>
    <row r="1087" spans="1:8">
      <c r="A1087" s="7">
        <v>41707</v>
      </c>
      <c r="B1087" s="8" t="s">
        <v>32</v>
      </c>
      <c r="C1087" s="9">
        <v>14227</v>
      </c>
      <c r="D1087" s="8" t="s">
        <v>36</v>
      </c>
      <c r="E1087" s="8">
        <f>YEAR('Raw Data'!$A1087)</f>
        <v>2014</v>
      </c>
      <c r="F1087" s="10">
        <v>0.06</v>
      </c>
      <c r="G1087">
        <f>COUNTIF(Transactions[Company],Transactions[[#This Row],[Company]])</f>
        <v>295</v>
      </c>
      <c r="H1087">
        <f>Transactions[[#This Row],[Dealer Bonus]]*Transactions[[#This Row],[MSRP]]</f>
        <v>853.62</v>
      </c>
    </row>
    <row r="1088" spans="1:8">
      <c r="A1088" s="7">
        <v>41964</v>
      </c>
      <c r="B1088" s="8" t="s">
        <v>34</v>
      </c>
      <c r="C1088" s="9">
        <v>23332</v>
      </c>
      <c r="D1088" s="8" t="s">
        <v>37</v>
      </c>
      <c r="E1088" s="8">
        <f>YEAR('Raw Data'!$A1088)</f>
        <v>2014</v>
      </c>
      <c r="F1088" s="10">
        <v>0.05</v>
      </c>
      <c r="G1088">
        <f>COUNTIF(Transactions[Company],Transactions[[#This Row],[Company]])</f>
        <v>279</v>
      </c>
      <c r="H1088">
        <f>Transactions[[#This Row],[Dealer Bonus]]*Transactions[[#This Row],[MSRP]]</f>
        <v>1166.6000000000001</v>
      </c>
    </row>
    <row r="1089" spans="1:8">
      <c r="A1089" s="7">
        <v>41849</v>
      </c>
      <c r="B1089" s="8" t="s">
        <v>32</v>
      </c>
      <c r="C1089" s="9">
        <v>32140</v>
      </c>
      <c r="D1089" s="8" t="s">
        <v>37</v>
      </c>
      <c r="E1089" s="8">
        <f>YEAR('Raw Data'!$A1089)</f>
        <v>2014</v>
      </c>
      <c r="F1089" s="10">
        <v>0.06</v>
      </c>
      <c r="G1089">
        <f>COUNTIF(Transactions[Company],Transactions[[#This Row],[Company]])</f>
        <v>295</v>
      </c>
      <c r="H1089">
        <f>Transactions[[#This Row],[Dealer Bonus]]*Transactions[[#This Row],[MSRP]]</f>
        <v>1928.3999999999999</v>
      </c>
    </row>
    <row r="1090" spans="1:8">
      <c r="A1090" s="7">
        <v>41658</v>
      </c>
      <c r="B1090" s="8" t="s">
        <v>32</v>
      </c>
      <c r="C1090" s="9">
        <v>17581</v>
      </c>
      <c r="D1090" s="8" t="s">
        <v>36</v>
      </c>
      <c r="E1090" s="8">
        <f>YEAR('Raw Data'!$A1090)</f>
        <v>2014</v>
      </c>
      <c r="F1090" s="10">
        <v>0.13</v>
      </c>
      <c r="G1090">
        <f>COUNTIF(Transactions[Company],Transactions[[#This Row],[Company]])</f>
        <v>295</v>
      </c>
      <c r="H1090">
        <f>Transactions[[#This Row],[Dealer Bonus]]*Transactions[[#This Row],[MSRP]]</f>
        <v>2285.5300000000002</v>
      </c>
    </row>
    <row r="1091" spans="1:8">
      <c r="A1091" s="7">
        <v>41676</v>
      </c>
      <c r="B1091" s="8" t="s">
        <v>34</v>
      </c>
      <c r="C1091" s="9">
        <v>6101</v>
      </c>
      <c r="D1091" s="8" t="s">
        <v>38</v>
      </c>
      <c r="E1091" s="8">
        <f>YEAR('Raw Data'!$A1091)</f>
        <v>2014</v>
      </c>
      <c r="F1091" s="10">
        <v>0.1</v>
      </c>
      <c r="G1091">
        <f>COUNTIF(Transactions[Company],Transactions[[#This Row],[Company]])</f>
        <v>279</v>
      </c>
      <c r="H1091">
        <f>Transactions[[#This Row],[Dealer Bonus]]*Transactions[[#This Row],[MSRP]]</f>
        <v>610.1</v>
      </c>
    </row>
    <row r="1092" spans="1:8">
      <c r="A1092" s="7">
        <v>41920</v>
      </c>
      <c r="B1092" s="8" t="s">
        <v>32</v>
      </c>
      <c r="C1092" s="9">
        <v>35235</v>
      </c>
      <c r="D1092" s="8" t="s">
        <v>36</v>
      </c>
      <c r="E1092" s="8">
        <f>YEAR('Raw Data'!$A1092)</f>
        <v>2014</v>
      </c>
      <c r="F1092" s="10">
        <v>0.04</v>
      </c>
      <c r="G1092">
        <f>COUNTIF(Transactions[Company],Transactions[[#This Row],[Company]])</f>
        <v>295</v>
      </c>
      <c r="H1092">
        <f>Transactions[[#This Row],[Dealer Bonus]]*Transactions[[#This Row],[MSRP]]</f>
        <v>1409.4</v>
      </c>
    </row>
    <row r="1093" spans="1:8">
      <c r="A1093" s="7">
        <v>41827</v>
      </c>
      <c r="B1093" s="8" t="s">
        <v>34</v>
      </c>
      <c r="C1093" s="9">
        <v>11561</v>
      </c>
      <c r="D1093" s="8" t="s">
        <v>35</v>
      </c>
      <c r="E1093" s="8">
        <f>YEAR('Raw Data'!$A1093)</f>
        <v>2014</v>
      </c>
      <c r="F1093" s="10">
        <v>0.12</v>
      </c>
      <c r="G1093">
        <f>COUNTIF(Transactions[Company],Transactions[[#This Row],[Company]])</f>
        <v>279</v>
      </c>
      <c r="H1093">
        <f>Transactions[[#This Row],[Dealer Bonus]]*Transactions[[#This Row],[MSRP]]</f>
        <v>1387.32</v>
      </c>
    </row>
    <row r="1094" spans="1:8">
      <c r="A1094" s="7">
        <v>41870</v>
      </c>
      <c r="B1094" s="8" t="s">
        <v>32</v>
      </c>
      <c r="C1094" s="9">
        <v>29190</v>
      </c>
      <c r="D1094" s="8" t="s">
        <v>36</v>
      </c>
      <c r="E1094" s="8">
        <f>YEAR('Raw Data'!$A1094)</f>
        <v>2014</v>
      </c>
      <c r="F1094" s="10">
        <v>0.03</v>
      </c>
      <c r="G1094">
        <f>COUNTIF(Transactions[Company],Transactions[[#This Row],[Company]])</f>
        <v>295</v>
      </c>
      <c r="H1094">
        <f>Transactions[[#This Row],[Dealer Bonus]]*Transactions[[#This Row],[MSRP]]</f>
        <v>875.69999999999993</v>
      </c>
    </row>
    <row r="1095" spans="1:8">
      <c r="A1095" s="7">
        <v>41820</v>
      </c>
      <c r="B1095" s="8" t="s">
        <v>34</v>
      </c>
      <c r="C1095" s="9">
        <v>25488</v>
      </c>
      <c r="D1095" s="8" t="s">
        <v>38</v>
      </c>
      <c r="E1095" s="8">
        <f>YEAR('Raw Data'!$A1095)</f>
        <v>2014</v>
      </c>
      <c r="F1095" s="10">
        <v>0.11</v>
      </c>
      <c r="G1095">
        <f>COUNTIF(Transactions[Company],Transactions[[#This Row],[Company]])</f>
        <v>279</v>
      </c>
      <c r="H1095">
        <f>Transactions[[#This Row],[Dealer Bonus]]*Transactions[[#This Row],[MSRP]]</f>
        <v>2803.68</v>
      </c>
    </row>
    <row r="1096" spans="1:8">
      <c r="A1096" s="7">
        <v>41989</v>
      </c>
      <c r="B1096" s="8" t="s">
        <v>34</v>
      </c>
      <c r="C1096" s="9">
        <v>26683</v>
      </c>
      <c r="D1096" s="8" t="s">
        <v>35</v>
      </c>
      <c r="E1096" s="8">
        <f>YEAR('Raw Data'!$A1096)</f>
        <v>2014</v>
      </c>
      <c r="F1096" s="10">
        <v>0.03</v>
      </c>
      <c r="G1096">
        <f>COUNTIF(Transactions[Company],Transactions[[#This Row],[Company]])</f>
        <v>279</v>
      </c>
      <c r="H1096">
        <f>Transactions[[#This Row],[Dealer Bonus]]*Transactions[[#This Row],[MSRP]]</f>
        <v>800.49</v>
      </c>
    </row>
    <row r="1097" spans="1:8">
      <c r="A1097" s="7">
        <v>41763</v>
      </c>
      <c r="B1097" s="8" t="s">
        <v>31</v>
      </c>
      <c r="C1097" s="9">
        <v>6227</v>
      </c>
      <c r="D1097" s="8" t="s">
        <v>38</v>
      </c>
      <c r="E1097" s="8">
        <f>YEAR('Raw Data'!$A1097)</f>
        <v>2014</v>
      </c>
      <c r="F1097" s="10">
        <v>0.05</v>
      </c>
      <c r="G1097">
        <f>COUNTIF(Transactions[Company],Transactions[[#This Row],[Company]])</f>
        <v>272</v>
      </c>
      <c r="H1097">
        <f>Transactions[[#This Row],[Dealer Bonus]]*Transactions[[#This Row],[MSRP]]</f>
        <v>311.35000000000002</v>
      </c>
    </row>
    <row r="1098" spans="1:8">
      <c r="A1098" s="7">
        <v>41928</v>
      </c>
      <c r="B1098" s="8" t="s">
        <v>33</v>
      </c>
      <c r="C1098" s="9">
        <v>20411</v>
      </c>
      <c r="D1098" s="8" t="s">
        <v>37</v>
      </c>
      <c r="E1098" s="8">
        <f>YEAR('Raw Data'!$A1098)</f>
        <v>2014</v>
      </c>
      <c r="F1098" s="10">
        <v>0.05</v>
      </c>
      <c r="G1098">
        <f>COUNTIF(Transactions[Company],Transactions[[#This Row],[Company]])</f>
        <v>305</v>
      </c>
      <c r="H1098">
        <f>Transactions[[#This Row],[Dealer Bonus]]*Transactions[[#This Row],[MSRP]]</f>
        <v>1020.5500000000001</v>
      </c>
    </row>
    <row r="1099" spans="1:8">
      <c r="A1099" s="7">
        <v>41886</v>
      </c>
      <c r="B1099" s="8" t="s">
        <v>34</v>
      </c>
      <c r="C1099" s="9">
        <v>26114</v>
      </c>
      <c r="D1099" s="8" t="s">
        <v>38</v>
      </c>
      <c r="E1099" s="8">
        <f>YEAR('Raw Data'!$A1099)</f>
        <v>2014</v>
      </c>
      <c r="F1099" s="10">
        <v>0.12</v>
      </c>
      <c r="G1099">
        <f>COUNTIF(Transactions[Company],Transactions[[#This Row],[Company]])</f>
        <v>279</v>
      </c>
      <c r="H1099">
        <f>Transactions[[#This Row],[Dealer Bonus]]*Transactions[[#This Row],[MSRP]]</f>
        <v>3133.68</v>
      </c>
    </row>
    <row r="1100" spans="1:8">
      <c r="A1100" s="7">
        <v>41736</v>
      </c>
      <c r="B1100" s="8" t="s">
        <v>33</v>
      </c>
      <c r="C1100" s="9">
        <v>38791</v>
      </c>
      <c r="D1100" s="8" t="s">
        <v>36</v>
      </c>
      <c r="E1100" s="8">
        <f>YEAR('Raw Data'!$A1100)</f>
        <v>2014</v>
      </c>
      <c r="F1100" s="10">
        <v>0.09</v>
      </c>
      <c r="G1100">
        <f>COUNTIF(Transactions[Company],Transactions[[#This Row],[Company]])</f>
        <v>305</v>
      </c>
      <c r="H1100">
        <f>Transactions[[#This Row],[Dealer Bonus]]*Transactions[[#This Row],[MSRP]]</f>
        <v>3491.19</v>
      </c>
    </row>
    <row r="1101" spans="1:8">
      <c r="A1101" s="7">
        <v>41765</v>
      </c>
      <c r="B1101" s="8" t="s">
        <v>32</v>
      </c>
      <c r="C1101" s="9">
        <v>21800</v>
      </c>
      <c r="D1101" s="8" t="s">
        <v>38</v>
      </c>
      <c r="E1101" s="8">
        <f>YEAR('Raw Data'!$A1101)</f>
        <v>2014</v>
      </c>
      <c r="F1101" s="10">
        <v>0.13</v>
      </c>
      <c r="G1101">
        <f>COUNTIF(Transactions[Company],Transactions[[#This Row],[Company]])</f>
        <v>295</v>
      </c>
      <c r="H1101">
        <f>Transactions[[#This Row],[Dealer Bonus]]*Transactions[[#This Row],[MSRP]]</f>
        <v>2834</v>
      </c>
    </row>
    <row r="1102" spans="1:8">
      <c r="A1102" s="7">
        <v>41900</v>
      </c>
      <c r="B1102" s="8" t="s">
        <v>33</v>
      </c>
      <c r="C1102" s="9">
        <v>6371</v>
      </c>
      <c r="D1102" s="8" t="s">
        <v>35</v>
      </c>
      <c r="E1102" s="8">
        <f>YEAR('Raw Data'!$A1102)</f>
        <v>2014</v>
      </c>
      <c r="F1102" s="10">
        <v>0.03</v>
      </c>
      <c r="G1102">
        <f>COUNTIF(Transactions[Company],Transactions[[#This Row],[Company]])</f>
        <v>305</v>
      </c>
      <c r="H1102">
        <f>Transactions[[#This Row],[Dealer Bonus]]*Transactions[[#This Row],[MSRP]]</f>
        <v>191.13</v>
      </c>
    </row>
    <row r="1103" spans="1:8">
      <c r="A1103" s="7">
        <v>41785</v>
      </c>
      <c r="B1103" s="8" t="s">
        <v>32</v>
      </c>
      <c r="C1103" s="9">
        <v>17914</v>
      </c>
      <c r="D1103" s="8" t="s">
        <v>36</v>
      </c>
      <c r="E1103" s="8">
        <f>YEAR('Raw Data'!$A1103)</f>
        <v>2014</v>
      </c>
      <c r="F1103" s="10">
        <v>0.11</v>
      </c>
      <c r="G1103">
        <f>COUNTIF(Transactions[Company],Transactions[[#This Row],[Company]])</f>
        <v>295</v>
      </c>
      <c r="H1103">
        <f>Transactions[[#This Row],[Dealer Bonus]]*Transactions[[#This Row],[MSRP]]</f>
        <v>1970.54</v>
      </c>
    </row>
    <row r="1104" spans="1:8">
      <c r="A1104" s="7">
        <v>41873</v>
      </c>
      <c r="B1104" s="8" t="s">
        <v>32</v>
      </c>
      <c r="C1104" s="9">
        <v>20132</v>
      </c>
      <c r="D1104" s="8" t="s">
        <v>38</v>
      </c>
      <c r="E1104" s="8">
        <f>YEAR('Raw Data'!$A1104)</f>
        <v>2014</v>
      </c>
      <c r="F1104" s="10">
        <v>0.1</v>
      </c>
      <c r="G1104">
        <f>COUNTIF(Transactions[Company],Transactions[[#This Row],[Company]])</f>
        <v>295</v>
      </c>
      <c r="H1104">
        <f>Transactions[[#This Row],[Dealer Bonus]]*Transactions[[#This Row],[MSRP]]</f>
        <v>2013.2</v>
      </c>
    </row>
    <row r="1105" spans="1:8">
      <c r="A1105" s="7">
        <v>41772</v>
      </c>
      <c r="B1105" s="8" t="s">
        <v>32</v>
      </c>
      <c r="C1105" s="9">
        <v>36539</v>
      </c>
      <c r="D1105" s="8" t="s">
        <v>38</v>
      </c>
      <c r="E1105" s="8">
        <f>YEAR('Raw Data'!$A1105)</f>
        <v>2014</v>
      </c>
      <c r="F1105" s="10">
        <v>0.08</v>
      </c>
      <c r="G1105">
        <f>COUNTIF(Transactions[Company],Transactions[[#This Row],[Company]])</f>
        <v>295</v>
      </c>
      <c r="H1105">
        <f>Transactions[[#This Row],[Dealer Bonus]]*Transactions[[#This Row],[MSRP]]</f>
        <v>2923.12</v>
      </c>
    </row>
    <row r="1106" spans="1:8">
      <c r="A1106" s="7">
        <v>41988</v>
      </c>
      <c r="B1106" s="8" t="s">
        <v>32</v>
      </c>
      <c r="C1106" s="9">
        <v>12584</v>
      </c>
      <c r="D1106" s="8" t="s">
        <v>36</v>
      </c>
      <c r="E1106" s="8">
        <f>YEAR('Raw Data'!$A1106)</f>
        <v>2014</v>
      </c>
      <c r="F1106" s="10">
        <v>0.06</v>
      </c>
      <c r="G1106">
        <f>COUNTIF(Transactions[Company],Transactions[[#This Row],[Company]])</f>
        <v>295</v>
      </c>
      <c r="H1106">
        <f>Transactions[[#This Row],[Dealer Bonus]]*Transactions[[#This Row],[MSRP]]</f>
        <v>755.04</v>
      </c>
    </row>
    <row r="1107" spans="1:8">
      <c r="A1107" s="7">
        <v>41805</v>
      </c>
      <c r="B1107" s="8" t="s">
        <v>34</v>
      </c>
      <c r="C1107" s="9">
        <v>9953</v>
      </c>
      <c r="D1107" s="8" t="s">
        <v>37</v>
      </c>
      <c r="E1107" s="8">
        <f>YEAR('Raw Data'!$A1107)</f>
        <v>2014</v>
      </c>
      <c r="F1107" s="10">
        <v>0.04</v>
      </c>
      <c r="G1107">
        <f>COUNTIF(Transactions[Company],Transactions[[#This Row],[Company]])</f>
        <v>279</v>
      </c>
      <c r="H1107">
        <f>Transactions[[#This Row],[Dealer Bonus]]*Transactions[[#This Row],[MSRP]]</f>
        <v>398.12</v>
      </c>
    </row>
    <row r="1108" spans="1:8">
      <c r="A1108" s="7">
        <v>41979</v>
      </c>
      <c r="B1108" s="8" t="s">
        <v>32</v>
      </c>
      <c r="C1108" s="9">
        <v>28323</v>
      </c>
      <c r="D1108" s="8" t="s">
        <v>36</v>
      </c>
      <c r="E1108" s="8">
        <f>YEAR('Raw Data'!$A1108)</f>
        <v>2014</v>
      </c>
      <c r="F1108" s="10">
        <v>0.13</v>
      </c>
      <c r="G1108">
        <f>COUNTIF(Transactions[Company],Transactions[[#This Row],[Company]])</f>
        <v>295</v>
      </c>
      <c r="H1108">
        <f>Transactions[[#This Row],[Dealer Bonus]]*Transactions[[#This Row],[MSRP]]</f>
        <v>3681.9900000000002</v>
      </c>
    </row>
    <row r="1109" spans="1:8">
      <c r="A1109" s="7">
        <v>41643</v>
      </c>
      <c r="B1109" s="8" t="s">
        <v>34</v>
      </c>
      <c r="C1109" s="9">
        <v>35133</v>
      </c>
      <c r="D1109" s="8" t="s">
        <v>37</v>
      </c>
      <c r="E1109" s="8">
        <f>YEAR('Raw Data'!$A1109)</f>
        <v>2014</v>
      </c>
      <c r="F1109" s="10">
        <v>0.13</v>
      </c>
      <c r="G1109">
        <f>COUNTIF(Transactions[Company],Transactions[[#This Row],[Company]])</f>
        <v>279</v>
      </c>
      <c r="H1109">
        <f>Transactions[[#This Row],[Dealer Bonus]]*Transactions[[#This Row],[MSRP]]</f>
        <v>4567.29</v>
      </c>
    </row>
    <row r="1110" spans="1:8">
      <c r="A1110" s="7">
        <v>41648</v>
      </c>
      <c r="B1110" s="8" t="s">
        <v>34</v>
      </c>
      <c r="C1110" s="9">
        <v>15758</v>
      </c>
      <c r="D1110" s="8" t="s">
        <v>35</v>
      </c>
      <c r="E1110" s="8">
        <f>YEAR('Raw Data'!$A1110)</f>
        <v>2014</v>
      </c>
      <c r="F1110" s="10">
        <v>0.08</v>
      </c>
      <c r="G1110">
        <f>COUNTIF(Transactions[Company],Transactions[[#This Row],[Company]])</f>
        <v>279</v>
      </c>
      <c r="H1110">
        <f>Transactions[[#This Row],[Dealer Bonus]]*Transactions[[#This Row],[MSRP]]</f>
        <v>1260.6400000000001</v>
      </c>
    </row>
    <row r="1111" spans="1:8">
      <c r="A1111" s="7">
        <v>41834</v>
      </c>
      <c r="B1111" s="8" t="s">
        <v>33</v>
      </c>
      <c r="C1111" s="9">
        <v>36447</v>
      </c>
      <c r="D1111" s="8" t="s">
        <v>38</v>
      </c>
      <c r="E1111" s="8">
        <f>YEAR('Raw Data'!$A1111)</f>
        <v>2014</v>
      </c>
      <c r="F1111" s="10">
        <v>0.12</v>
      </c>
      <c r="G1111">
        <f>COUNTIF(Transactions[Company],Transactions[[#This Row],[Company]])</f>
        <v>305</v>
      </c>
      <c r="H1111">
        <f>Transactions[[#This Row],[Dealer Bonus]]*Transactions[[#This Row],[MSRP]]</f>
        <v>4373.6399999999994</v>
      </c>
    </row>
    <row r="1112" spans="1:8">
      <c r="A1112" s="7">
        <v>41998</v>
      </c>
      <c r="B1112" s="8" t="s">
        <v>33</v>
      </c>
      <c r="C1112" s="9">
        <v>15249</v>
      </c>
      <c r="D1112" s="8" t="s">
        <v>36</v>
      </c>
      <c r="E1112" s="8">
        <f>YEAR('Raw Data'!$A1112)</f>
        <v>2014</v>
      </c>
      <c r="F1112" s="10">
        <v>0.09</v>
      </c>
      <c r="G1112">
        <f>COUNTIF(Transactions[Company],Transactions[[#This Row],[Company]])</f>
        <v>305</v>
      </c>
      <c r="H1112">
        <f>Transactions[[#This Row],[Dealer Bonus]]*Transactions[[#This Row],[MSRP]]</f>
        <v>1372.4099999999999</v>
      </c>
    </row>
    <row r="1113" spans="1:8">
      <c r="A1113" s="7">
        <v>41993</v>
      </c>
      <c r="B1113" s="8" t="s">
        <v>34</v>
      </c>
      <c r="C1113" s="9">
        <v>35371</v>
      </c>
      <c r="D1113" s="8" t="s">
        <v>36</v>
      </c>
      <c r="E1113" s="8">
        <f>YEAR('Raw Data'!$A1113)</f>
        <v>2014</v>
      </c>
      <c r="F1113" s="10">
        <v>0.06</v>
      </c>
      <c r="G1113">
        <f>COUNTIF(Transactions[Company],Transactions[[#This Row],[Company]])</f>
        <v>279</v>
      </c>
      <c r="H1113">
        <f>Transactions[[#This Row],[Dealer Bonus]]*Transactions[[#This Row],[MSRP]]</f>
        <v>2122.2599999999998</v>
      </c>
    </row>
    <row r="1114" spans="1:8">
      <c r="A1114" s="7">
        <v>41768</v>
      </c>
      <c r="B1114" s="8" t="s">
        <v>32</v>
      </c>
      <c r="C1114" s="9">
        <v>28913</v>
      </c>
      <c r="D1114" s="8" t="s">
        <v>35</v>
      </c>
      <c r="E1114" s="8">
        <f>YEAR('Raw Data'!$A1114)</f>
        <v>2014</v>
      </c>
      <c r="F1114" s="10">
        <v>7.0000000000000007E-2</v>
      </c>
      <c r="G1114">
        <f>COUNTIF(Transactions[Company],Transactions[[#This Row],[Company]])</f>
        <v>295</v>
      </c>
      <c r="H1114">
        <f>Transactions[[#This Row],[Dealer Bonus]]*Transactions[[#This Row],[MSRP]]</f>
        <v>2023.91</v>
      </c>
    </row>
    <row r="1115" spans="1:8">
      <c r="A1115" s="7">
        <v>41970</v>
      </c>
      <c r="B1115" s="8" t="s">
        <v>32</v>
      </c>
      <c r="C1115" s="9">
        <v>11049</v>
      </c>
      <c r="D1115" s="8" t="s">
        <v>37</v>
      </c>
      <c r="E1115" s="8">
        <f>YEAR('Raw Data'!$A1115)</f>
        <v>2014</v>
      </c>
      <c r="F1115" s="10">
        <v>0.13</v>
      </c>
      <c r="G1115">
        <f>COUNTIF(Transactions[Company],Transactions[[#This Row],[Company]])</f>
        <v>295</v>
      </c>
      <c r="H1115">
        <f>Transactions[[#This Row],[Dealer Bonus]]*Transactions[[#This Row],[MSRP]]</f>
        <v>1436.3700000000001</v>
      </c>
    </row>
    <row r="1116" spans="1:8">
      <c r="A1116" s="7">
        <v>41992</v>
      </c>
      <c r="B1116" s="8" t="s">
        <v>33</v>
      </c>
      <c r="C1116" s="9">
        <v>12779</v>
      </c>
      <c r="D1116" s="8" t="s">
        <v>35</v>
      </c>
      <c r="E1116" s="8">
        <f>YEAR('Raw Data'!$A1116)</f>
        <v>2014</v>
      </c>
      <c r="F1116" s="10">
        <v>0.15</v>
      </c>
      <c r="G1116">
        <f>COUNTIF(Transactions[Company],Transactions[[#This Row],[Company]])</f>
        <v>305</v>
      </c>
      <c r="H1116">
        <f>Transactions[[#This Row],[Dealer Bonus]]*Transactions[[#This Row],[MSRP]]</f>
        <v>1916.85</v>
      </c>
    </row>
    <row r="1117" spans="1:8">
      <c r="A1117" s="7">
        <v>41891</v>
      </c>
      <c r="B1117" s="8" t="s">
        <v>32</v>
      </c>
      <c r="C1117" s="9">
        <v>9204</v>
      </c>
      <c r="D1117" s="8" t="s">
        <v>37</v>
      </c>
      <c r="E1117" s="8">
        <f>YEAR('Raw Data'!$A1117)</f>
        <v>2014</v>
      </c>
      <c r="F1117" s="10">
        <v>0.08</v>
      </c>
      <c r="G1117">
        <f>COUNTIF(Transactions[Company],Transactions[[#This Row],[Company]])</f>
        <v>295</v>
      </c>
      <c r="H1117">
        <f>Transactions[[#This Row],[Dealer Bonus]]*Transactions[[#This Row],[MSRP]]</f>
        <v>736.32</v>
      </c>
    </row>
    <row r="1118" spans="1:8">
      <c r="A1118" s="7">
        <v>41645</v>
      </c>
      <c r="B1118" s="8" t="s">
        <v>32</v>
      </c>
      <c r="C1118" s="9">
        <v>16602</v>
      </c>
      <c r="D1118" s="8" t="s">
        <v>35</v>
      </c>
      <c r="E1118" s="8">
        <f>YEAR('Raw Data'!$A1118)</f>
        <v>2014</v>
      </c>
      <c r="F1118" s="10">
        <v>0.05</v>
      </c>
      <c r="G1118">
        <f>COUNTIF(Transactions[Company],Transactions[[#This Row],[Company]])</f>
        <v>295</v>
      </c>
      <c r="H1118">
        <f>Transactions[[#This Row],[Dealer Bonus]]*Transactions[[#This Row],[MSRP]]</f>
        <v>830.1</v>
      </c>
    </row>
    <row r="1119" spans="1:8">
      <c r="A1119" s="7">
        <v>41885</v>
      </c>
      <c r="B1119" s="8" t="s">
        <v>33</v>
      </c>
      <c r="C1119" s="9">
        <v>10359</v>
      </c>
      <c r="D1119" s="8" t="s">
        <v>36</v>
      </c>
      <c r="E1119" s="8">
        <f>YEAR('Raw Data'!$A1119)</f>
        <v>2014</v>
      </c>
      <c r="F1119" s="10">
        <v>0.09</v>
      </c>
      <c r="G1119">
        <f>COUNTIF(Transactions[Company],Transactions[[#This Row],[Company]])</f>
        <v>305</v>
      </c>
      <c r="H1119">
        <f>Transactions[[#This Row],[Dealer Bonus]]*Transactions[[#This Row],[MSRP]]</f>
        <v>932.31</v>
      </c>
    </row>
    <row r="1120" spans="1:8">
      <c r="A1120" s="7">
        <v>41945</v>
      </c>
      <c r="B1120" s="8" t="s">
        <v>31</v>
      </c>
      <c r="C1120" s="9">
        <v>5481</v>
      </c>
      <c r="D1120" s="8" t="s">
        <v>35</v>
      </c>
      <c r="E1120" s="8">
        <f>YEAR('Raw Data'!$A1120)</f>
        <v>2014</v>
      </c>
      <c r="F1120" s="10">
        <v>0.12</v>
      </c>
      <c r="G1120">
        <f>COUNTIF(Transactions[Company],Transactions[[#This Row],[Company]])</f>
        <v>272</v>
      </c>
      <c r="H1120">
        <f>Transactions[[#This Row],[Dealer Bonus]]*Transactions[[#This Row],[MSRP]]</f>
        <v>657.72</v>
      </c>
    </row>
    <row r="1121" spans="1:8">
      <c r="A1121" s="7">
        <v>41713</v>
      </c>
      <c r="B1121" s="8" t="s">
        <v>33</v>
      </c>
      <c r="C1121" s="9">
        <v>30037</v>
      </c>
      <c r="D1121" s="8" t="s">
        <v>37</v>
      </c>
      <c r="E1121" s="8">
        <f>YEAR('Raw Data'!$A1121)</f>
        <v>2014</v>
      </c>
      <c r="F1121" s="10">
        <v>7.0000000000000007E-2</v>
      </c>
      <c r="G1121">
        <f>COUNTIF(Transactions[Company],Transactions[[#This Row],[Company]])</f>
        <v>305</v>
      </c>
      <c r="H1121">
        <f>Transactions[[#This Row],[Dealer Bonus]]*Transactions[[#This Row],[MSRP]]</f>
        <v>2102.59</v>
      </c>
    </row>
    <row r="1122" spans="1:8">
      <c r="A1122" s="7">
        <v>41721</v>
      </c>
      <c r="B1122" s="8" t="s">
        <v>33</v>
      </c>
      <c r="C1122" s="9">
        <v>25550</v>
      </c>
      <c r="D1122" s="8" t="s">
        <v>38</v>
      </c>
      <c r="E1122" s="8">
        <f>YEAR('Raw Data'!$A1122)</f>
        <v>2014</v>
      </c>
      <c r="F1122" s="10">
        <v>0.09</v>
      </c>
      <c r="G1122">
        <f>COUNTIF(Transactions[Company],Transactions[[#This Row],[Company]])</f>
        <v>305</v>
      </c>
      <c r="H1122">
        <f>Transactions[[#This Row],[Dealer Bonus]]*Transactions[[#This Row],[MSRP]]</f>
        <v>2299.5</v>
      </c>
    </row>
    <row r="1123" spans="1:8">
      <c r="A1123" s="7">
        <v>41998</v>
      </c>
      <c r="B1123" s="8" t="s">
        <v>34</v>
      </c>
      <c r="C1123" s="9">
        <v>22449</v>
      </c>
      <c r="D1123" s="8" t="s">
        <v>36</v>
      </c>
      <c r="E1123" s="8">
        <f>YEAR('Raw Data'!$A1123)</f>
        <v>2014</v>
      </c>
      <c r="F1123" s="10">
        <v>0.03</v>
      </c>
      <c r="G1123">
        <f>COUNTIF(Transactions[Company],Transactions[[#This Row],[Company]])</f>
        <v>279</v>
      </c>
      <c r="H1123">
        <f>Transactions[[#This Row],[Dealer Bonus]]*Transactions[[#This Row],[MSRP]]</f>
        <v>673.47</v>
      </c>
    </row>
    <row r="1124" spans="1:8">
      <c r="A1124" s="7">
        <v>41774</v>
      </c>
      <c r="B1124" s="8" t="s">
        <v>33</v>
      </c>
      <c r="C1124" s="9">
        <v>19544</v>
      </c>
      <c r="D1124" s="8" t="s">
        <v>37</v>
      </c>
      <c r="E1124" s="8">
        <f>YEAR('Raw Data'!$A1124)</f>
        <v>2014</v>
      </c>
      <c r="F1124" s="10">
        <v>0.11</v>
      </c>
      <c r="G1124">
        <f>COUNTIF(Transactions[Company],Transactions[[#This Row],[Company]])</f>
        <v>305</v>
      </c>
      <c r="H1124">
        <f>Transactions[[#This Row],[Dealer Bonus]]*Transactions[[#This Row],[MSRP]]</f>
        <v>2149.84</v>
      </c>
    </row>
    <row r="1125" spans="1:8">
      <c r="A1125" s="7">
        <v>41960</v>
      </c>
      <c r="B1125" s="8" t="s">
        <v>31</v>
      </c>
      <c r="C1125" s="9">
        <v>18944</v>
      </c>
      <c r="D1125" s="8" t="s">
        <v>36</v>
      </c>
      <c r="E1125" s="8">
        <f>YEAR('Raw Data'!$A1125)</f>
        <v>2014</v>
      </c>
      <c r="F1125" s="10">
        <v>0.13</v>
      </c>
      <c r="G1125">
        <f>COUNTIF(Transactions[Company],Transactions[[#This Row],[Company]])</f>
        <v>272</v>
      </c>
      <c r="H1125">
        <f>Transactions[[#This Row],[Dealer Bonus]]*Transactions[[#This Row],[MSRP]]</f>
        <v>2462.7200000000003</v>
      </c>
    </row>
    <row r="1126" spans="1:8">
      <c r="A1126" s="7">
        <v>41960</v>
      </c>
      <c r="B1126" s="8" t="s">
        <v>33</v>
      </c>
      <c r="C1126" s="9">
        <v>14897</v>
      </c>
      <c r="D1126" s="8" t="s">
        <v>35</v>
      </c>
      <c r="E1126" s="8">
        <f>YEAR('Raw Data'!$A1126)</f>
        <v>2014</v>
      </c>
      <c r="F1126" s="10">
        <v>0.1</v>
      </c>
      <c r="G1126">
        <f>COUNTIF(Transactions[Company],Transactions[[#This Row],[Company]])</f>
        <v>305</v>
      </c>
      <c r="H1126">
        <f>Transactions[[#This Row],[Dealer Bonus]]*Transactions[[#This Row],[MSRP]]</f>
        <v>1489.7</v>
      </c>
    </row>
    <row r="1127" spans="1:8">
      <c r="A1127" s="7">
        <v>41686</v>
      </c>
      <c r="B1127" s="8" t="s">
        <v>33</v>
      </c>
      <c r="C1127" s="9">
        <v>31079</v>
      </c>
      <c r="D1127" s="8" t="s">
        <v>38</v>
      </c>
      <c r="E1127" s="8">
        <f>YEAR('Raw Data'!$A1127)</f>
        <v>2014</v>
      </c>
      <c r="F1127" s="10">
        <v>0.1</v>
      </c>
      <c r="G1127">
        <f>COUNTIF(Transactions[Company],Transactions[[#This Row],[Company]])</f>
        <v>305</v>
      </c>
      <c r="H1127">
        <f>Transactions[[#This Row],[Dealer Bonus]]*Transactions[[#This Row],[MSRP]]</f>
        <v>3107.9</v>
      </c>
    </row>
    <row r="1128" spans="1:8">
      <c r="A1128" s="7">
        <v>41825</v>
      </c>
      <c r="B1128" s="8" t="s">
        <v>32</v>
      </c>
      <c r="C1128" s="9">
        <v>27748</v>
      </c>
      <c r="D1128" s="8" t="s">
        <v>37</v>
      </c>
      <c r="E1128" s="8">
        <f>YEAR('Raw Data'!$A1128)</f>
        <v>2014</v>
      </c>
      <c r="F1128" s="10">
        <v>0.13</v>
      </c>
      <c r="G1128">
        <f>COUNTIF(Transactions[Company],Transactions[[#This Row],[Company]])</f>
        <v>295</v>
      </c>
      <c r="H1128">
        <f>Transactions[[#This Row],[Dealer Bonus]]*Transactions[[#This Row],[MSRP]]</f>
        <v>3607.2400000000002</v>
      </c>
    </row>
    <row r="1129" spans="1:8">
      <c r="A1129" s="7">
        <v>41641</v>
      </c>
      <c r="B1129" s="8" t="s">
        <v>32</v>
      </c>
      <c r="C1129" s="9">
        <v>30243</v>
      </c>
      <c r="D1129" s="8" t="s">
        <v>35</v>
      </c>
      <c r="E1129" s="8">
        <f>YEAR('Raw Data'!$A1129)</f>
        <v>2014</v>
      </c>
      <c r="F1129" s="10">
        <v>0.15</v>
      </c>
      <c r="G1129">
        <f>COUNTIF(Transactions[Company],Transactions[[#This Row],[Company]])</f>
        <v>295</v>
      </c>
      <c r="H1129">
        <f>Transactions[[#This Row],[Dealer Bonus]]*Transactions[[#This Row],[MSRP]]</f>
        <v>4536.45</v>
      </c>
    </row>
    <row r="1130" spans="1:8">
      <c r="A1130" s="7">
        <v>41953</v>
      </c>
      <c r="B1130" s="8" t="s">
        <v>31</v>
      </c>
      <c r="C1130" s="9">
        <v>11930</v>
      </c>
      <c r="D1130" s="8" t="s">
        <v>38</v>
      </c>
      <c r="E1130" s="8">
        <f>YEAR('Raw Data'!$A1130)</f>
        <v>2014</v>
      </c>
      <c r="F1130" s="10">
        <v>0.09</v>
      </c>
      <c r="G1130">
        <f>COUNTIF(Transactions[Company],Transactions[[#This Row],[Company]])</f>
        <v>272</v>
      </c>
      <c r="H1130">
        <f>Transactions[[#This Row],[Dealer Bonus]]*Transactions[[#This Row],[MSRP]]</f>
        <v>1073.7</v>
      </c>
    </row>
    <row r="1131" spans="1:8">
      <c r="A1131" s="7">
        <v>41648</v>
      </c>
      <c r="B1131" s="8" t="s">
        <v>31</v>
      </c>
      <c r="C1131" s="9">
        <v>31684</v>
      </c>
      <c r="D1131" s="8" t="s">
        <v>38</v>
      </c>
      <c r="E1131" s="8">
        <f>YEAR('Raw Data'!$A1131)</f>
        <v>2014</v>
      </c>
      <c r="F1131" s="10">
        <v>7.0000000000000007E-2</v>
      </c>
      <c r="G1131">
        <f>COUNTIF(Transactions[Company],Transactions[[#This Row],[Company]])</f>
        <v>272</v>
      </c>
      <c r="H1131">
        <f>Transactions[[#This Row],[Dealer Bonus]]*Transactions[[#This Row],[MSRP]]</f>
        <v>2217.88</v>
      </c>
    </row>
    <row r="1132" spans="1:8">
      <c r="A1132" s="7">
        <v>41716</v>
      </c>
      <c r="B1132" s="8" t="s">
        <v>32</v>
      </c>
      <c r="C1132" s="9">
        <v>35794</v>
      </c>
      <c r="D1132" s="8" t="s">
        <v>35</v>
      </c>
      <c r="E1132" s="8">
        <f>YEAR('Raw Data'!$A1132)</f>
        <v>2014</v>
      </c>
      <c r="F1132" s="10">
        <v>7.0000000000000007E-2</v>
      </c>
      <c r="G1132">
        <f>COUNTIF(Transactions[Company],Transactions[[#This Row],[Company]])</f>
        <v>295</v>
      </c>
      <c r="H1132">
        <f>Transactions[[#This Row],[Dealer Bonus]]*Transactions[[#This Row],[MSRP]]</f>
        <v>2505.5800000000004</v>
      </c>
    </row>
    <row r="1133" spans="1:8">
      <c r="A1133" s="7">
        <v>41676</v>
      </c>
      <c r="B1133" s="8" t="s">
        <v>33</v>
      </c>
      <c r="C1133" s="9">
        <v>31592</v>
      </c>
      <c r="D1133" s="8" t="s">
        <v>37</v>
      </c>
      <c r="E1133" s="8">
        <f>YEAR('Raw Data'!$A1133)</f>
        <v>2014</v>
      </c>
      <c r="F1133" s="10">
        <v>7.0000000000000007E-2</v>
      </c>
      <c r="G1133">
        <f>COUNTIF(Transactions[Company],Transactions[[#This Row],[Company]])</f>
        <v>305</v>
      </c>
      <c r="H1133">
        <f>Transactions[[#This Row],[Dealer Bonus]]*Transactions[[#This Row],[MSRP]]</f>
        <v>2211.44</v>
      </c>
    </row>
    <row r="1134" spans="1:8">
      <c r="A1134" s="7">
        <v>41855</v>
      </c>
      <c r="B1134" s="8" t="s">
        <v>31</v>
      </c>
      <c r="C1134" s="9">
        <v>11592</v>
      </c>
      <c r="D1134" s="8" t="s">
        <v>36</v>
      </c>
      <c r="E1134" s="8">
        <f>YEAR('Raw Data'!$A1134)</f>
        <v>2014</v>
      </c>
      <c r="F1134" s="10">
        <v>0.11</v>
      </c>
      <c r="G1134">
        <f>COUNTIF(Transactions[Company],Transactions[[#This Row],[Company]])</f>
        <v>272</v>
      </c>
      <c r="H1134">
        <f>Transactions[[#This Row],[Dealer Bonus]]*Transactions[[#This Row],[MSRP]]</f>
        <v>1275.1200000000001</v>
      </c>
    </row>
    <row r="1135" spans="1:8">
      <c r="A1135" s="7">
        <v>41686</v>
      </c>
      <c r="B1135" s="8" t="s">
        <v>34</v>
      </c>
      <c r="C1135" s="9">
        <v>14691</v>
      </c>
      <c r="D1135" s="8" t="s">
        <v>35</v>
      </c>
      <c r="E1135" s="8">
        <f>YEAR('Raw Data'!$A1135)</f>
        <v>2014</v>
      </c>
      <c r="F1135" s="10">
        <v>0.12</v>
      </c>
      <c r="G1135">
        <f>COUNTIF(Transactions[Company],Transactions[[#This Row],[Company]])</f>
        <v>279</v>
      </c>
      <c r="H1135">
        <f>Transactions[[#This Row],[Dealer Bonus]]*Transactions[[#This Row],[MSRP]]</f>
        <v>1762.9199999999998</v>
      </c>
    </row>
    <row r="1136" spans="1:8">
      <c r="A1136" s="7">
        <v>41896</v>
      </c>
      <c r="B1136" s="8" t="s">
        <v>31</v>
      </c>
      <c r="C1136" s="9">
        <v>13382</v>
      </c>
      <c r="D1136" s="8" t="s">
        <v>38</v>
      </c>
      <c r="E1136" s="8">
        <f>YEAR('Raw Data'!$A1136)</f>
        <v>2014</v>
      </c>
      <c r="F1136" s="10">
        <v>0.12</v>
      </c>
      <c r="G1136">
        <f>COUNTIF(Transactions[Company],Transactions[[#This Row],[Company]])</f>
        <v>272</v>
      </c>
      <c r="H1136">
        <f>Transactions[[#This Row],[Dealer Bonus]]*Transactions[[#This Row],[MSRP]]</f>
        <v>1605.84</v>
      </c>
    </row>
    <row r="1137" spans="1:8">
      <c r="A1137" s="7">
        <v>42003</v>
      </c>
      <c r="B1137" s="8" t="s">
        <v>31</v>
      </c>
      <c r="C1137" s="9">
        <v>26143</v>
      </c>
      <c r="D1137" s="8" t="s">
        <v>37</v>
      </c>
      <c r="E1137" s="8">
        <f>YEAR('Raw Data'!$A1137)</f>
        <v>2014</v>
      </c>
      <c r="F1137" s="10">
        <v>0.13</v>
      </c>
      <c r="G1137">
        <f>COUNTIF(Transactions[Company],Transactions[[#This Row],[Company]])</f>
        <v>272</v>
      </c>
      <c r="H1137">
        <f>Transactions[[#This Row],[Dealer Bonus]]*Transactions[[#This Row],[MSRP]]</f>
        <v>3398.59</v>
      </c>
    </row>
    <row r="1138" spans="1:8">
      <c r="A1138" s="7">
        <v>42007</v>
      </c>
      <c r="B1138" s="8" t="s">
        <v>32</v>
      </c>
      <c r="C1138" s="9">
        <v>10637</v>
      </c>
      <c r="D1138" s="8" t="s">
        <v>36</v>
      </c>
      <c r="E1138" s="8">
        <f>YEAR('Raw Data'!$A1138)</f>
        <v>2015</v>
      </c>
      <c r="F1138" s="10">
        <v>0.09</v>
      </c>
      <c r="G1138">
        <f>COUNTIF(Transactions[Company],Transactions[[#This Row],[Company]])</f>
        <v>295</v>
      </c>
      <c r="H1138">
        <f>Transactions[[#This Row],[Dealer Bonus]]*Transactions[[#This Row],[MSRP]]</f>
        <v>957.32999999999993</v>
      </c>
    </row>
    <row r="1139" spans="1:8">
      <c r="A1139" s="7">
        <v>42010</v>
      </c>
      <c r="B1139" s="8" t="s">
        <v>32</v>
      </c>
      <c r="C1139" s="9">
        <v>31432</v>
      </c>
      <c r="D1139" s="8" t="s">
        <v>37</v>
      </c>
      <c r="E1139" s="8">
        <f>YEAR('Raw Data'!$A1139)</f>
        <v>2015</v>
      </c>
      <c r="F1139" s="10">
        <v>0.15</v>
      </c>
      <c r="G1139">
        <f>COUNTIF(Transactions[Company],Transactions[[#This Row],[Company]])</f>
        <v>295</v>
      </c>
      <c r="H1139">
        <f>Transactions[[#This Row],[Dealer Bonus]]*Transactions[[#This Row],[MSRP]]</f>
        <v>4714.8</v>
      </c>
    </row>
    <row r="1140" spans="1:8">
      <c r="A1140" s="7">
        <v>42010</v>
      </c>
      <c r="B1140" s="8" t="s">
        <v>33</v>
      </c>
      <c r="C1140" s="9">
        <v>11050</v>
      </c>
      <c r="D1140" s="8" t="s">
        <v>35</v>
      </c>
      <c r="E1140" s="8">
        <f>YEAR('Raw Data'!$A1140)</f>
        <v>2015</v>
      </c>
      <c r="F1140" s="10">
        <v>0.04</v>
      </c>
      <c r="G1140">
        <f>COUNTIF(Transactions[Company],Transactions[[#This Row],[Company]])</f>
        <v>305</v>
      </c>
      <c r="H1140">
        <f>Transactions[[#This Row],[Dealer Bonus]]*Transactions[[#This Row],[MSRP]]</f>
        <v>442</v>
      </c>
    </row>
    <row r="1141" spans="1:8">
      <c r="A1141" s="7">
        <v>42015</v>
      </c>
      <c r="B1141" s="8" t="s">
        <v>32</v>
      </c>
      <c r="C1141" s="9">
        <v>25512</v>
      </c>
      <c r="D1141" s="8" t="s">
        <v>38</v>
      </c>
      <c r="E1141" s="8">
        <f>YEAR('Raw Data'!$A1141)</f>
        <v>2015</v>
      </c>
      <c r="F1141" s="10">
        <v>0.1</v>
      </c>
      <c r="G1141">
        <f>COUNTIF(Transactions[Company],Transactions[[#This Row],[Company]])</f>
        <v>295</v>
      </c>
      <c r="H1141">
        <f>Transactions[[#This Row],[Dealer Bonus]]*Transactions[[#This Row],[MSRP]]</f>
        <v>2551.2000000000003</v>
      </c>
    </row>
    <row r="1142" spans="1:8">
      <c r="A1142" s="7">
        <v>42017</v>
      </c>
      <c r="B1142" s="8" t="s">
        <v>33</v>
      </c>
      <c r="C1142" s="9">
        <v>26440</v>
      </c>
      <c r="D1142" s="8" t="s">
        <v>35</v>
      </c>
      <c r="E1142" s="8">
        <f>YEAR('Raw Data'!$A1142)</f>
        <v>2015</v>
      </c>
      <c r="F1142" s="10">
        <v>0.12</v>
      </c>
      <c r="G1142">
        <f>COUNTIF(Transactions[Company],Transactions[[#This Row],[Company]])</f>
        <v>305</v>
      </c>
      <c r="H1142">
        <f>Transactions[[#This Row],[Dealer Bonus]]*Transactions[[#This Row],[MSRP]]</f>
        <v>3172.7999999999997</v>
      </c>
    </row>
    <row r="1143" spans="1:8">
      <c r="A1143" s="7">
        <v>42010</v>
      </c>
      <c r="B1143" s="8" t="s">
        <v>34</v>
      </c>
      <c r="C1143" s="9">
        <v>29015</v>
      </c>
      <c r="D1143" s="8" t="s">
        <v>35</v>
      </c>
      <c r="E1143" s="8">
        <f>YEAR('Raw Data'!$A1143)</f>
        <v>2015</v>
      </c>
      <c r="F1143" s="10">
        <v>0.1</v>
      </c>
      <c r="G1143">
        <f>COUNTIF(Transactions[Company],Transactions[[#This Row],[Company]])</f>
        <v>279</v>
      </c>
      <c r="H1143">
        <f>Transactions[[#This Row],[Dealer Bonus]]*Transactions[[#This Row],[MSRP]]</f>
        <v>2901.5</v>
      </c>
    </row>
    <row r="1144" spans="1:8">
      <c r="A1144" s="7">
        <v>42014</v>
      </c>
      <c r="B1144" s="8" t="s">
        <v>34</v>
      </c>
      <c r="C1144" s="9">
        <v>11497</v>
      </c>
      <c r="D1144" s="8" t="s">
        <v>36</v>
      </c>
      <c r="E1144" s="8">
        <f>YEAR('Raw Data'!$A1144)</f>
        <v>2015</v>
      </c>
      <c r="F1144" s="10">
        <v>0.06</v>
      </c>
      <c r="G1144">
        <f>COUNTIF(Transactions[Company],Transactions[[#This Row],[Company]])</f>
        <v>279</v>
      </c>
      <c r="H1144">
        <f>Transactions[[#This Row],[Dealer Bonus]]*Transactions[[#This Row],[MSRP]]</f>
        <v>689.81999999999994</v>
      </c>
    </row>
    <row r="1145" spans="1:8">
      <c r="A1145" s="7">
        <v>42009</v>
      </c>
      <c r="B1145" s="8" t="s">
        <v>34</v>
      </c>
      <c r="C1145" s="9">
        <v>14152</v>
      </c>
      <c r="D1145" s="8" t="s">
        <v>37</v>
      </c>
      <c r="E1145" s="8">
        <f>YEAR('Raw Data'!$A1145)</f>
        <v>2015</v>
      </c>
      <c r="F1145" s="10">
        <v>0.09</v>
      </c>
      <c r="G1145">
        <f>COUNTIF(Transactions[Company],Transactions[[#This Row],[Company]])</f>
        <v>279</v>
      </c>
      <c r="H1145">
        <f>Transactions[[#This Row],[Dealer Bonus]]*Transactions[[#This Row],[MSRP]]</f>
        <v>1273.68</v>
      </c>
    </row>
    <row r="1146" spans="1:8">
      <c r="A1146" s="7">
        <v>42011</v>
      </c>
      <c r="B1146" s="8" t="s">
        <v>32</v>
      </c>
      <c r="C1146" s="9">
        <v>22250</v>
      </c>
      <c r="D1146" s="8" t="s">
        <v>35</v>
      </c>
      <c r="E1146" s="8">
        <f>YEAR('Raw Data'!$A1146)</f>
        <v>2015</v>
      </c>
      <c r="F1146" s="10">
        <v>0.11</v>
      </c>
      <c r="G1146">
        <f>COUNTIF(Transactions[Company],Transactions[[#This Row],[Company]])</f>
        <v>295</v>
      </c>
      <c r="H1146">
        <f>Transactions[[#This Row],[Dealer Bonus]]*Transactions[[#This Row],[MSRP]]</f>
        <v>2447.5</v>
      </c>
    </row>
    <row r="1147" spans="1:8">
      <c r="A1147" s="7">
        <v>42018</v>
      </c>
      <c r="B1147" s="8" t="s">
        <v>34</v>
      </c>
      <c r="C1147" s="9">
        <v>15060</v>
      </c>
      <c r="D1147" s="8" t="s">
        <v>35</v>
      </c>
      <c r="E1147" s="8">
        <f>YEAR('Raw Data'!$A1147)</f>
        <v>2015</v>
      </c>
      <c r="F1147" s="10">
        <v>0.1</v>
      </c>
      <c r="G1147">
        <f>COUNTIF(Transactions[Company],Transactions[[#This Row],[Company]])</f>
        <v>279</v>
      </c>
      <c r="H1147">
        <f>Transactions[[#This Row],[Dealer Bonus]]*Transactions[[#This Row],[MSRP]]</f>
        <v>1506</v>
      </c>
    </row>
    <row r="1148" spans="1:8">
      <c r="A1148" s="7">
        <v>42014</v>
      </c>
      <c r="B1148" s="8" t="s">
        <v>31</v>
      </c>
      <c r="C1148" s="9">
        <v>22119</v>
      </c>
      <c r="D1148" s="8" t="s">
        <v>36</v>
      </c>
      <c r="E1148" s="8">
        <f>YEAR('Raw Data'!$A1148)</f>
        <v>2015</v>
      </c>
      <c r="F1148" s="10">
        <v>0.05</v>
      </c>
      <c r="G1148">
        <f>COUNTIF(Transactions[Company],Transactions[[#This Row],[Company]])</f>
        <v>272</v>
      </c>
      <c r="H1148">
        <f>Transactions[[#This Row],[Dealer Bonus]]*Transactions[[#This Row],[MSRP]]</f>
        <v>1105.95</v>
      </c>
    </row>
    <row r="1149" spans="1:8">
      <c r="A1149" s="7">
        <v>42008</v>
      </c>
      <c r="B1149" s="8" t="s">
        <v>33</v>
      </c>
      <c r="C1149" s="9">
        <v>12675</v>
      </c>
      <c r="D1149" s="8" t="s">
        <v>35</v>
      </c>
      <c r="E1149" s="8">
        <f>YEAR('Raw Data'!$A1149)</f>
        <v>2015</v>
      </c>
      <c r="F1149" s="10">
        <v>0.04</v>
      </c>
      <c r="G1149">
        <f>COUNTIF(Transactions[Company],Transactions[[#This Row],[Company]])</f>
        <v>305</v>
      </c>
      <c r="H1149">
        <f>Transactions[[#This Row],[Dealer Bonus]]*Transactions[[#This Row],[MSRP]]</f>
        <v>507</v>
      </c>
    </row>
    <row r="1150" spans="1:8">
      <c r="A1150" s="7">
        <v>42016</v>
      </c>
      <c r="B1150" s="8" t="s">
        <v>33</v>
      </c>
      <c r="C1150" s="9">
        <v>16410</v>
      </c>
      <c r="D1150" s="8" t="s">
        <v>38</v>
      </c>
      <c r="E1150" s="8">
        <f>YEAR('Raw Data'!$A1150)</f>
        <v>2015</v>
      </c>
      <c r="F1150" s="10">
        <v>0.03</v>
      </c>
      <c r="G1150">
        <f>COUNTIF(Transactions[Company],Transactions[[#This Row],[Company]])</f>
        <v>305</v>
      </c>
      <c r="H1150">
        <f>Transactions[[#This Row],[Dealer Bonus]]*Transactions[[#This Row],[MSRP]]</f>
        <v>492.29999999999995</v>
      </c>
    </row>
    <row r="1151" spans="1:8">
      <c r="A1151" s="7">
        <v>42017</v>
      </c>
      <c r="B1151" s="8" t="s">
        <v>32</v>
      </c>
      <c r="C1151" s="9">
        <v>11462</v>
      </c>
      <c r="D1151" s="8" t="s">
        <v>35</v>
      </c>
      <c r="E1151" s="8">
        <f>YEAR('Raw Data'!$A1151)</f>
        <v>2015</v>
      </c>
      <c r="F1151" s="10">
        <v>0.13</v>
      </c>
      <c r="G1151">
        <f>COUNTIF(Transactions[Company],Transactions[[#This Row],[Company]])</f>
        <v>295</v>
      </c>
      <c r="H1151">
        <f>Transactions[[#This Row],[Dealer Bonus]]*Transactions[[#This Row],[MSRP]]</f>
        <v>1490.06</v>
      </c>
    </row>
    <row r="1152" spans="1:8">
      <c r="A1152" s="7">
        <v>42017</v>
      </c>
      <c r="B1152" s="8" t="s">
        <v>32</v>
      </c>
      <c r="C1152" s="9">
        <v>38348</v>
      </c>
      <c r="D1152" s="8" t="s">
        <v>37</v>
      </c>
      <c r="E1152" s="8">
        <f>YEAR('Raw Data'!$A1152)</f>
        <v>2015</v>
      </c>
      <c r="F1152" s="10">
        <v>0.14000000000000001</v>
      </c>
      <c r="G1152">
        <f>COUNTIF(Transactions[Company],Transactions[[#This Row],[Company]])</f>
        <v>295</v>
      </c>
      <c r="H1152">
        <f>Transactions[[#This Row],[Dealer Bonus]]*Transactions[[#This Row],[MSRP]]</f>
        <v>5368.72</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8FDB3-195B-CD43-BA99-BBE410310100}">
  <sheetPr>
    <tabColor rgb="FF47B1F1"/>
  </sheetPr>
  <dimension ref="A1:B26"/>
  <sheetViews>
    <sheetView workbookViewId="0">
      <selection activeCell="B9" sqref="B9"/>
    </sheetView>
  </sheetViews>
  <sheetFormatPr defaultColWidth="10.6640625" defaultRowHeight="15.5"/>
  <cols>
    <col min="1" max="1" width="18.33203125" customWidth="1"/>
    <col min="2" max="2" width="18.83203125" customWidth="1"/>
  </cols>
  <sheetData>
    <row r="1" spans="1:2">
      <c r="A1" t="s">
        <v>48</v>
      </c>
      <c r="B1" t="s">
        <v>49</v>
      </c>
    </row>
    <row r="2" spans="1:2">
      <c r="A2">
        <v>1</v>
      </c>
      <c r="B2">
        <v>5000</v>
      </c>
    </row>
    <row r="3" spans="1:2">
      <c r="A3">
        <v>5001</v>
      </c>
      <c r="B3">
        <v>10000</v>
      </c>
    </row>
    <row r="4" spans="1:2">
      <c r="A4">
        <v>10001</v>
      </c>
      <c r="B4">
        <v>15000</v>
      </c>
    </row>
    <row r="5" spans="1:2">
      <c r="A5">
        <v>15001</v>
      </c>
      <c r="B5">
        <v>20000</v>
      </c>
    </row>
    <row r="6" spans="1:2">
      <c r="A6">
        <v>20001</v>
      </c>
      <c r="B6">
        <v>25000</v>
      </c>
    </row>
    <row r="7" spans="1:2">
      <c r="A7">
        <v>25001</v>
      </c>
      <c r="B7">
        <v>30000</v>
      </c>
    </row>
    <row r="8" spans="1:2">
      <c r="A8">
        <v>30001</v>
      </c>
      <c r="B8">
        <v>35000</v>
      </c>
    </row>
    <row r="9" spans="1:2">
      <c r="A9">
        <v>35001</v>
      </c>
      <c r="B9">
        <v>40000</v>
      </c>
    </row>
    <row r="10" spans="1:2">
      <c r="A10">
        <v>40001</v>
      </c>
      <c r="B10">
        <v>45000</v>
      </c>
    </row>
    <row r="11" spans="1:2">
      <c r="A11">
        <v>45001</v>
      </c>
      <c r="B11">
        <v>50000</v>
      </c>
    </row>
    <row r="12" spans="1:2">
      <c r="A12">
        <v>50001</v>
      </c>
      <c r="B12">
        <v>55000</v>
      </c>
    </row>
    <row r="13" spans="1:2">
      <c r="A13">
        <v>55001</v>
      </c>
      <c r="B13">
        <v>60000</v>
      </c>
    </row>
    <row r="14" spans="1:2">
      <c r="A14">
        <v>60001</v>
      </c>
      <c r="B14">
        <v>65000</v>
      </c>
    </row>
    <row r="15" spans="1:2">
      <c r="A15">
        <v>65001</v>
      </c>
      <c r="B15">
        <v>70000</v>
      </c>
    </row>
    <row r="16" spans="1:2">
      <c r="A16">
        <v>70001</v>
      </c>
      <c r="B16">
        <v>75000</v>
      </c>
    </row>
    <row r="17" spans="1:2">
      <c r="A17">
        <v>75001</v>
      </c>
      <c r="B17">
        <v>80000</v>
      </c>
    </row>
    <row r="18" spans="1:2">
      <c r="A18">
        <v>80001</v>
      </c>
      <c r="B18">
        <v>85000</v>
      </c>
    </row>
    <row r="19" spans="1:2">
      <c r="A19">
        <v>85001</v>
      </c>
      <c r="B19">
        <v>90000</v>
      </c>
    </row>
    <row r="20" spans="1:2">
      <c r="A20">
        <v>90001</v>
      </c>
      <c r="B20">
        <v>95000</v>
      </c>
    </row>
    <row r="21" spans="1:2">
      <c r="A21">
        <v>95001</v>
      </c>
      <c r="B21">
        <v>100000</v>
      </c>
    </row>
    <row r="22" spans="1:2">
      <c r="A22">
        <v>100001</v>
      </c>
      <c r="B22">
        <v>105000</v>
      </c>
    </row>
    <row r="23" spans="1:2">
      <c r="A23">
        <v>105001</v>
      </c>
      <c r="B23">
        <v>110000</v>
      </c>
    </row>
    <row r="24" spans="1:2">
      <c r="A24">
        <v>110001</v>
      </c>
      <c r="B24">
        <v>115000</v>
      </c>
    </row>
    <row r="25" spans="1:2">
      <c r="A25">
        <v>115001</v>
      </c>
      <c r="B25">
        <v>120000</v>
      </c>
    </row>
    <row r="26" spans="1:2">
      <c r="A26">
        <v>120001</v>
      </c>
      <c r="B26">
        <v>125000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9BC8D-327E-4C67-B13D-A3DC2BBE090B}">
  <sheetPr>
    <tabColor rgb="FFC081FF"/>
  </sheetPr>
  <dimension ref="A1:P3"/>
  <sheetViews>
    <sheetView showGridLines="0" workbookViewId="0">
      <selection activeCell="P4" sqref="P4"/>
    </sheetView>
  </sheetViews>
  <sheetFormatPr defaultRowHeight="14.5"/>
  <cols>
    <col min="1" max="16384" width="8.6640625" style="16"/>
  </cols>
  <sheetData>
    <row r="1" spans="1:16">
      <c r="A1" s="14" t="s">
        <v>59</v>
      </c>
      <c r="B1" s="15"/>
      <c r="C1" s="15"/>
      <c r="D1" s="15"/>
      <c r="E1" s="15"/>
      <c r="F1" s="15"/>
      <c r="G1" s="15"/>
      <c r="H1" s="15"/>
      <c r="I1" s="15"/>
      <c r="J1" s="15"/>
      <c r="K1" s="15"/>
      <c r="L1" s="15"/>
      <c r="M1" s="15"/>
      <c r="N1" s="15"/>
      <c r="O1" s="15"/>
      <c r="P1" s="15"/>
    </row>
    <row r="3" spans="1:16">
      <c r="A3" s="16" t="s">
        <v>60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E0A59-CEB3-4565-A318-4165CDCAF046}">
  <sheetPr>
    <tabColor rgb="FFC081FF"/>
  </sheetPr>
  <dimension ref="A1:H10"/>
  <sheetViews>
    <sheetView workbookViewId="0">
      <selection activeCell="G7" sqref="G7"/>
    </sheetView>
  </sheetViews>
  <sheetFormatPr defaultRowHeight="14.5"/>
  <cols>
    <col min="1" max="1" width="8.6640625" style="16" bestFit="1" customWidth="1"/>
    <col min="2" max="2" width="8.25" style="16" bestFit="1" customWidth="1"/>
    <col min="3" max="3" width="11.83203125" style="16" bestFit="1" customWidth="1"/>
    <col min="4" max="6" width="8.6640625" style="16"/>
    <col min="7" max="7" width="11.83203125" style="16" bestFit="1" customWidth="1"/>
    <col min="8" max="8" width="45.4140625" style="16" bestFit="1" customWidth="1"/>
    <col min="9" max="16384" width="8.6640625" style="16"/>
  </cols>
  <sheetData>
    <row r="1" spans="1:8">
      <c r="A1" s="16" t="s">
        <v>61</v>
      </c>
      <c r="B1" s="16" t="s">
        <v>62</v>
      </c>
      <c r="C1" s="16" t="s">
        <v>63</v>
      </c>
    </row>
    <row r="2" spans="1:8">
      <c r="A2" s="16" t="s">
        <v>64</v>
      </c>
      <c r="B2" s="16">
        <v>15</v>
      </c>
      <c r="C2" s="16">
        <v>67</v>
      </c>
      <c r="F2" s="16" t="str">
        <f>A1</f>
        <v>Fruit</v>
      </c>
      <c r="G2" s="16" t="str">
        <f>C1</f>
        <v>Total sold ($)</v>
      </c>
    </row>
    <row r="3" spans="1:8">
      <c r="A3" s="16" t="s">
        <v>65</v>
      </c>
      <c r="B3" s="16">
        <v>20</v>
      </c>
      <c r="C3" s="16">
        <v>92</v>
      </c>
      <c r="F3" s="16" t="s">
        <v>64</v>
      </c>
      <c r="G3" s="16">
        <f>_xlfn.XLOOKUP(F3,A2:A10,C2:C10,"NA",0,1)</f>
        <v>67</v>
      </c>
      <c r="H3" s="17" t="s">
        <v>399</v>
      </c>
    </row>
    <row r="4" spans="1:8">
      <c r="A4" s="16" t="s">
        <v>66</v>
      </c>
      <c r="B4" s="16">
        <v>46</v>
      </c>
      <c r="C4" s="16">
        <v>62</v>
      </c>
      <c r="G4" s="16">
        <f>VLOOKUP(F3,A1:C10,3,0)</f>
        <v>67</v>
      </c>
      <c r="H4" s="17" t="s">
        <v>400</v>
      </c>
    </row>
    <row r="5" spans="1:8">
      <c r="A5" s="16" t="s">
        <v>67</v>
      </c>
      <c r="B5" s="16">
        <v>26</v>
      </c>
      <c r="C5" s="16">
        <v>92</v>
      </c>
      <c r="G5" s="16">
        <f>INDEX(A1:C10,MATCH(F3,A1:A10,0),MATCH(G2,A1:C1,0))</f>
        <v>67</v>
      </c>
      <c r="H5" s="17" t="s">
        <v>401</v>
      </c>
    </row>
    <row r="6" spans="1:8">
      <c r="A6" s="16" t="s">
        <v>68</v>
      </c>
      <c r="B6" s="16">
        <v>13</v>
      </c>
      <c r="C6" s="16">
        <v>93</v>
      </c>
    </row>
    <row r="7" spans="1:8">
      <c r="A7" s="16" t="s">
        <v>69</v>
      </c>
      <c r="B7" s="16">
        <v>43</v>
      </c>
      <c r="C7" s="16">
        <v>97</v>
      </c>
    </row>
    <row r="8" spans="1:8">
      <c r="A8" s="16" t="s">
        <v>70</v>
      </c>
      <c r="B8" s="16">
        <v>47</v>
      </c>
      <c r="C8" s="16">
        <v>83</v>
      </c>
    </row>
    <row r="9" spans="1:8">
      <c r="A9" s="16" t="s">
        <v>71</v>
      </c>
      <c r="B9" s="16">
        <v>15</v>
      </c>
      <c r="C9" s="16">
        <v>63</v>
      </c>
    </row>
    <row r="10" spans="1:8">
      <c r="A10" s="16" t="s">
        <v>72</v>
      </c>
      <c r="B10" s="16">
        <v>19</v>
      </c>
      <c r="C10" s="16">
        <v>60</v>
      </c>
    </row>
  </sheetData>
  <dataValidations count="1">
    <dataValidation type="list" allowBlank="1" showInputMessage="1" showErrorMessage="1" sqref="F3" xr:uid="{3E37076D-AD71-4F23-900B-E9E32AC8637B}">
      <formula1>$A$2:$A$10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48855-5359-41C2-A7E5-AF8B66D23813}">
  <sheetPr>
    <tabColor rgb="FFC081FF"/>
  </sheetPr>
  <dimension ref="A1:G56"/>
  <sheetViews>
    <sheetView workbookViewId="0">
      <selection activeCell="I9" sqref="I9"/>
    </sheetView>
  </sheetViews>
  <sheetFormatPr defaultRowHeight="15.5"/>
  <cols>
    <col min="1" max="1" width="9.25" bestFit="1" customWidth="1"/>
    <col min="2" max="2" width="11.75" customWidth="1"/>
    <col min="3" max="3" width="11.33203125" customWidth="1"/>
    <col min="4" max="4" width="14.1640625" bestFit="1" customWidth="1"/>
    <col min="5" max="5" width="11.25" customWidth="1"/>
    <col min="6" max="6" width="9.33203125" customWidth="1"/>
    <col min="7" max="7" width="14.58203125" customWidth="1"/>
  </cols>
  <sheetData>
    <row r="1" spans="1:7">
      <c r="A1" t="s">
        <v>73</v>
      </c>
      <c r="B1" t="s">
        <v>74</v>
      </c>
      <c r="C1" t="s">
        <v>75</v>
      </c>
      <c r="D1" t="s">
        <v>76</v>
      </c>
      <c r="E1" t="s">
        <v>77</v>
      </c>
      <c r="F1" t="s">
        <v>78</v>
      </c>
      <c r="G1" t="s">
        <v>192</v>
      </c>
    </row>
    <row r="2" spans="1:7">
      <c r="A2">
        <v>1</v>
      </c>
      <c r="B2" t="s">
        <v>79</v>
      </c>
      <c r="C2" t="s">
        <v>80</v>
      </c>
      <c r="D2" t="s">
        <v>81</v>
      </c>
      <c r="E2">
        <v>37106</v>
      </c>
      <c r="F2" t="s">
        <v>82</v>
      </c>
      <c r="G2" t="str">
        <f>Staff[[#This Row],[first_name]]&amp;" "&amp;Staff[[#This Row],[last_name]]</f>
        <v>Sue Tindale</v>
      </c>
    </row>
    <row r="3" spans="1:7">
      <c r="A3">
        <v>2</v>
      </c>
      <c r="B3" t="s">
        <v>83</v>
      </c>
      <c r="C3" t="s">
        <v>80</v>
      </c>
      <c r="D3" t="s">
        <v>84</v>
      </c>
      <c r="E3">
        <v>37106</v>
      </c>
      <c r="F3" t="s">
        <v>82</v>
      </c>
      <c r="G3" t="str">
        <f>Staff[[#This Row],[first_name]]&amp;" "&amp;Staff[[#This Row],[last_name]]</f>
        <v>Ian Tindale</v>
      </c>
    </row>
    <row r="4" spans="1:7">
      <c r="A4">
        <v>3</v>
      </c>
      <c r="B4" t="s">
        <v>85</v>
      </c>
      <c r="C4" t="s">
        <v>86</v>
      </c>
      <c r="D4" t="s">
        <v>87</v>
      </c>
      <c r="E4">
        <v>39379</v>
      </c>
      <c r="F4" t="s">
        <v>88</v>
      </c>
      <c r="G4" t="str">
        <f>Staff[[#This Row],[first_name]]&amp;" "&amp;Staff[[#This Row],[last_name]]</f>
        <v>Marny Hermione</v>
      </c>
    </row>
    <row r="5" spans="1:7">
      <c r="A5">
        <v>4</v>
      </c>
      <c r="B5" t="s">
        <v>89</v>
      </c>
      <c r="C5" t="s">
        <v>90</v>
      </c>
      <c r="D5" t="s">
        <v>87</v>
      </c>
      <c r="E5">
        <v>37805</v>
      </c>
      <c r="F5" t="s">
        <v>88</v>
      </c>
      <c r="G5" t="str">
        <f>Staff[[#This Row],[first_name]]&amp;" "&amp;Staff[[#This Row],[last_name]]</f>
        <v>Chelsea Claudia</v>
      </c>
    </row>
    <row r="6" spans="1:7">
      <c r="A6">
        <v>5</v>
      </c>
      <c r="B6" t="s">
        <v>91</v>
      </c>
      <c r="C6" t="s">
        <v>92</v>
      </c>
      <c r="D6" t="s">
        <v>87</v>
      </c>
      <c r="E6">
        <v>39540</v>
      </c>
      <c r="F6" t="s">
        <v>88</v>
      </c>
      <c r="G6" t="str">
        <f>Staff[[#This Row],[first_name]]&amp;" "&amp;Staff[[#This Row],[last_name]]</f>
        <v>Alec Isadora</v>
      </c>
    </row>
    <row r="7" spans="1:7">
      <c r="A7">
        <v>6</v>
      </c>
      <c r="B7" t="s">
        <v>93</v>
      </c>
      <c r="C7" t="s">
        <v>94</v>
      </c>
      <c r="D7" t="s">
        <v>95</v>
      </c>
      <c r="E7">
        <v>42575</v>
      </c>
      <c r="F7">
        <v>3</v>
      </c>
      <c r="G7" t="str">
        <f>Staff[[#This Row],[first_name]]&amp;" "&amp;Staff[[#This Row],[last_name]]</f>
        <v>Xena Rahim</v>
      </c>
    </row>
    <row r="8" spans="1:7">
      <c r="A8">
        <v>7</v>
      </c>
      <c r="B8" t="s">
        <v>96</v>
      </c>
      <c r="C8" t="s">
        <v>97</v>
      </c>
      <c r="D8" t="s">
        <v>98</v>
      </c>
      <c r="E8">
        <v>37912</v>
      </c>
      <c r="F8">
        <v>3</v>
      </c>
      <c r="G8" t="str">
        <f>Staff[[#This Row],[first_name]]&amp;" "&amp;Staff[[#This Row],[last_name]]</f>
        <v>Kelsey Cameron</v>
      </c>
    </row>
    <row r="9" spans="1:7">
      <c r="A9">
        <v>8</v>
      </c>
      <c r="B9" t="s">
        <v>99</v>
      </c>
      <c r="C9" t="s">
        <v>100</v>
      </c>
      <c r="D9" t="s">
        <v>98</v>
      </c>
      <c r="E9">
        <v>38392</v>
      </c>
      <c r="F9">
        <v>3</v>
      </c>
      <c r="G9" t="str">
        <f>Staff[[#This Row],[first_name]]&amp;" "&amp;Staff[[#This Row],[last_name]]</f>
        <v>Hamilton Emi</v>
      </c>
    </row>
    <row r="10" spans="1:7">
      <c r="A10">
        <v>9</v>
      </c>
      <c r="B10" t="s">
        <v>101</v>
      </c>
      <c r="C10" t="s">
        <v>102</v>
      </c>
      <c r="D10" t="s">
        <v>98</v>
      </c>
      <c r="E10">
        <v>41526</v>
      </c>
      <c r="F10">
        <v>3</v>
      </c>
      <c r="G10" t="str">
        <f>Staff[[#This Row],[first_name]]&amp;" "&amp;Staff[[#This Row],[last_name]]</f>
        <v>Caldwell Veda</v>
      </c>
    </row>
    <row r="11" spans="1:7">
      <c r="A11">
        <v>10</v>
      </c>
      <c r="B11" t="s">
        <v>103</v>
      </c>
      <c r="C11" t="s">
        <v>104</v>
      </c>
      <c r="D11" t="s">
        <v>98</v>
      </c>
      <c r="E11">
        <v>42714</v>
      </c>
      <c r="F11">
        <v>3</v>
      </c>
      <c r="G11" t="str">
        <f>Staff[[#This Row],[first_name]]&amp;" "&amp;Staff[[#This Row],[last_name]]</f>
        <v>Uma Winifred</v>
      </c>
    </row>
    <row r="12" spans="1:7">
      <c r="A12">
        <v>11</v>
      </c>
      <c r="B12" t="s">
        <v>105</v>
      </c>
      <c r="C12" t="s">
        <v>106</v>
      </c>
      <c r="D12" t="s">
        <v>95</v>
      </c>
      <c r="E12">
        <v>39981</v>
      </c>
      <c r="F12">
        <v>4</v>
      </c>
      <c r="G12" t="str">
        <f>Staff[[#This Row],[first_name]]&amp;" "&amp;Staff[[#This Row],[last_name]]</f>
        <v>Ruth Leslie</v>
      </c>
    </row>
    <row r="13" spans="1:7">
      <c r="A13">
        <v>12</v>
      </c>
      <c r="B13" t="s">
        <v>107</v>
      </c>
      <c r="C13" t="s">
        <v>108</v>
      </c>
      <c r="D13" t="s">
        <v>98</v>
      </c>
      <c r="E13">
        <v>38801</v>
      </c>
      <c r="F13">
        <v>4</v>
      </c>
      <c r="G13" t="str">
        <f>Staff[[#This Row],[first_name]]&amp;" "&amp;Staff[[#This Row],[last_name]]</f>
        <v>Britanni Jorden</v>
      </c>
    </row>
    <row r="14" spans="1:7">
      <c r="A14">
        <v>13</v>
      </c>
      <c r="B14" t="s">
        <v>109</v>
      </c>
      <c r="C14" t="s">
        <v>110</v>
      </c>
      <c r="D14" t="s">
        <v>98</v>
      </c>
      <c r="E14">
        <v>40158</v>
      </c>
      <c r="F14">
        <v>4</v>
      </c>
      <c r="G14" t="str">
        <f>Staff[[#This Row],[first_name]]&amp;" "&amp;Staff[[#This Row],[last_name]]</f>
        <v>Berk Derek</v>
      </c>
    </row>
    <row r="15" spans="1:7">
      <c r="A15">
        <v>14</v>
      </c>
      <c r="B15" t="s">
        <v>111</v>
      </c>
      <c r="C15" t="s">
        <v>112</v>
      </c>
      <c r="D15" t="s">
        <v>98</v>
      </c>
      <c r="E15">
        <v>40334</v>
      </c>
      <c r="F15">
        <v>4</v>
      </c>
      <c r="G15" t="str">
        <f>Staff[[#This Row],[first_name]]&amp;" "&amp;Staff[[#This Row],[last_name]]</f>
        <v>Damon Sasha</v>
      </c>
    </row>
    <row r="16" spans="1:7">
      <c r="A16">
        <v>15</v>
      </c>
      <c r="B16" t="s">
        <v>113</v>
      </c>
      <c r="C16" t="s">
        <v>114</v>
      </c>
      <c r="D16" t="s">
        <v>98</v>
      </c>
      <c r="E16">
        <v>41768</v>
      </c>
      <c r="F16">
        <v>4</v>
      </c>
      <c r="G16" t="str">
        <f>Staff[[#This Row],[first_name]]&amp;" "&amp;Staff[[#This Row],[last_name]]</f>
        <v>Remedios Mari</v>
      </c>
    </row>
    <row r="17" spans="1:7">
      <c r="A17">
        <v>16</v>
      </c>
      <c r="B17" t="s">
        <v>115</v>
      </c>
      <c r="C17" t="s">
        <v>116</v>
      </c>
      <c r="D17" t="s">
        <v>95</v>
      </c>
      <c r="E17">
        <v>38806</v>
      </c>
      <c r="F17">
        <v>5</v>
      </c>
      <c r="G17" t="str">
        <f>Staff[[#This Row],[first_name]]&amp;" "&amp;Staff[[#This Row],[last_name]]</f>
        <v>Reed Eve</v>
      </c>
    </row>
    <row r="18" spans="1:7">
      <c r="A18">
        <v>17</v>
      </c>
      <c r="B18" t="s">
        <v>117</v>
      </c>
      <c r="C18" t="s">
        <v>118</v>
      </c>
      <c r="D18" t="s">
        <v>98</v>
      </c>
      <c r="E18">
        <v>41978</v>
      </c>
      <c r="F18">
        <v>5</v>
      </c>
      <c r="G18" t="str">
        <f>Staff[[#This Row],[first_name]]&amp;" "&amp;Staff[[#This Row],[last_name]]</f>
        <v>Quail Octavia</v>
      </c>
    </row>
    <row r="19" spans="1:7">
      <c r="A19">
        <v>18</v>
      </c>
      <c r="B19" t="s">
        <v>119</v>
      </c>
      <c r="C19" t="s">
        <v>120</v>
      </c>
      <c r="D19" t="s">
        <v>98</v>
      </c>
      <c r="E19">
        <v>38669</v>
      </c>
      <c r="F19">
        <v>5</v>
      </c>
      <c r="G19" t="str">
        <f>Staff[[#This Row],[first_name]]&amp;" "&amp;Staff[[#This Row],[last_name]]</f>
        <v>Ezekiel Rashad</v>
      </c>
    </row>
    <row r="20" spans="1:7">
      <c r="A20">
        <v>19</v>
      </c>
      <c r="B20" t="s">
        <v>121</v>
      </c>
      <c r="C20" t="s">
        <v>122</v>
      </c>
      <c r="D20" t="s">
        <v>98</v>
      </c>
      <c r="E20">
        <v>41710</v>
      </c>
      <c r="F20">
        <v>5</v>
      </c>
      <c r="G20" t="str">
        <f>Staff[[#This Row],[first_name]]&amp;" "&amp;Staff[[#This Row],[last_name]]</f>
        <v>Peter Paloma</v>
      </c>
    </row>
    <row r="21" spans="1:7">
      <c r="A21">
        <v>20</v>
      </c>
      <c r="B21" t="s">
        <v>123</v>
      </c>
      <c r="C21" t="s">
        <v>124</v>
      </c>
      <c r="D21" t="s">
        <v>98</v>
      </c>
      <c r="E21">
        <v>37300</v>
      </c>
      <c r="F21">
        <v>5</v>
      </c>
      <c r="G21" t="str">
        <f>Staff[[#This Row],[first_name]]&amp;" "&amp;Staff[[#This Row],[last_name]]</f>
        <v>Ronan Magee</v>
      </c>
    </row>
    <row r="22" spans="1:7">
      <c r="A22">
        <v>21</v>
      </c>
      <c r="B22" t="s">
        <v>125</v>
      </c>
      <c r="C22" t="s">
        <v>126</v>
      </c>
      <c r="D22" t="s">
        <v>95</v>
      </c>
      <c r="E22">
        <v>43372</v>
      </c>
      <c r="F22">
        <v>6</v>
      </c>
      <c r="G22" t="str">
        <f>Staff[[#This Row],[first_name]]&amp;" "&amp;Staff[[#This Row],[last_name]]</f>
        <v>Melodie Mercedes</v>
      </c>
    </row>
    <row r="23" spans="1:7">
      <c r="A23">
        <v>22</v>
      </c>
      <c r="B23" t="s">
        <v>85</v>
      </c>
      <c r="C23" t="s">
        <v>127</v>
      </c>
      <c r="D23" t="s">
        <v>98</v>
      </c>
      <c r="E23">
        <v>41701</v>
      </c>
      <c r="F23">
        <v>6</v>
      </c>
      <c r="G23" t="str">
        <f>Staff[[#This Row],[first_name]]&amp;" "&amp;Staff[[#This Row],[last_name]]</f>
        <v>Marny Dennis</v>
      </c>
    </row>
    <row r="24" spans="1:7">
      <c r="A24">
        <v>23</v>
      </c>
      <c r="B24" t="s">
        <v>128</v>
      </c>
      <c r="C24" t="s">
        <v>129</v>
      </c>
      <c r="D24" t="s">
        <v>98</v>
      </c>
      <c r="E24">
        <v>43426</v>
      </c>
      <c r="F24">
        <v>6</v>
      </c>
      <c r="G24" t="str">
        <f>Staff[[#This Row],[first_name]]&amp;" "&amp;Staff[[#This Row],[last_name]]</f>
        <v>Blythe Arsenio</v>
      </c>
    </row>
    <row r="25" spans="1:7">
      <c r="A25">
        <v>24</v>
      </c>
      <c r="B25" t="s">
        <v>130</v>
      </c>
      <c r="C25" t="s">
        <v>131</v>
      </c>
      <c r="D25" t="s">
        <v>98</v>
      </c>
      <c r="E25">
        <v>39109</v>
      </c>
      <c r="F25">
        <v>6</v>
      </c>
      <c r="G25" t="str">
        <f>Staff[[#This Row],[first_name]]&amp;" "&amp;Staff[[#This Row],[last_name]]</f>
        <v>Garrett Doris</v>
      </c>
    </row>
    <row r="26" spans="1:7">
      <c r="A26">
        <v>25</v>
      </c>
      <c r="B26" t="s">
        <v>132</v>
      </c>
      <c r="C26" t="s">
        <v>133</v>
      </c>
      <c r="D26" t="s">
        <v>98</v>
      </c>
      <c r="E26">
        <v>42808</v>
      </c>
      <c r="F26">
        <v>6</v>
      </c>
      <c r="G26" t="str">
        <f>Staff[[#This Row],[first_name]]&amp;" "&amp;Staff[[#This Row],[last_name]]</f>
        <v>Aline Melanie</v>
      </c>
    </row>
    <row r="27" spans="1:7">
      <c r="A27">
        <v>26</v>
      </c>
      <c r="B27" t="s">
        <v>134</v>
      </c>
      <c r="C27" t="s">
        <v>135</v>
      </c>
      <c r="D27" t="s">
        <v>95</v>
      </c>
      <c r="E27">
        <v>41589</v>
      </c>
      <c r="F27">
        <v>7</v>
      </c>
      <c r="G27" t="str">
        <f>Staff[[#This Row],[first_name]]&amp;" "&amp;Staff[[#This Row],[last_name]]</f>
        <v>Joelle Christen</v>
      </c>
    </row>
    <row r="28" spans="1:7">
      <c r="A28">
        <v>27</v>
      </c>
      <c r="B28" t="s">
        <v>136</v>
      </c>
      <c r="C28" t="s">
        <v>137</v>
      </c>
      <c r="D28" t="s">
        <v>98</v>
      </c>
      <c r="E28">
        <v>37833</v>
      </c>
      <c r="F28">
        <v>7</v>
      </c>
      <c r="G28" t="str">
        <f>Staff[[#This Row],[first_name]]&amp;" "&amp;Staff[[#This Row],[last_name]]</f>
        <v>Ainsley Evelyn</v>
      </c>
    </row>
    <row r="29" spans="1:7">
      <c r="A29">
        <v>28</v>
      </c>
      <c r="B29" t="s">
        <v>138</v>
      </c>
      <c r="C29" t="s">
        <v>139</v>
      </c>
      <c r="D29" t="s">
        <v>98</v>
      </c>
      <c r="E29">
        <v>41776</v>
      </c>
      <c r="F29">
        <v>7</v>
      </c>
      <c r="G29" t="str">
        <f>Staff[[#This Row],[first_name]]&amp;" "&amp;Staff[[#This Row],[last_name]]</f>
        <v>Joseph Byron</v>
      </c>
    </row>
    <row r="30" spans="1:7">
      <c r="A30">
        <v>29</v>
      </c>
      <c r="B30" t="s">
        <v>140</v>
      </c>
      <c r="C30" t="s">
        <v>141</v>
      </c>
      <c r="D30" t="s">
        <v>98</v>
      </c>
      <c r="E30">
        <v>42577</v>
      </c>
      <c r="F30">
        <v>7</v>
      </c>
      <c r="G30" t="str">
        <f>Staff[[#This Row],[first_name]]&amp;" "&amp;Staff[[#This Row],[last_name]]</f>
        <v>Orson Benedict</v>
      </c>
    </row>
    <row r="31" spans="1:7">
      <c r="A31">
        <v>30</v>
      </c>
      <c r="B31" t="s">
        <v>142</v>
      </c>
      <c r="C31" t="s">
        <v>143</v>
      </c>
      <c r="D31" t="s">
        <v>98</v>
      </c>
      <c r="E31">
        <v>38612</v>
      </c>
      <c r="F31">
        <v>7</v>
      </c>
      <c r="G31" t="str">
        <f>Staff[[#This Row],[first_name]]&amp;" "&amp;Staff[[#This Row],[last_name]]</f>
        <v>Amela Chadwick</v>
      </c>
    </row>
    <row r="32" spans="1:7">
      <c r="A32">
        <v>31</v>
      </c>
      <c r="B32" t="s">
        <v>144</v>
      </c>
      <c r="C32" t="s">
        <v>145</v>
      </c>
      <c r="D32" t="s">
        <v>95</v>
      </c>
      <c r="E32">
        <v>39996</v>
      </c>
      <c r="F32">
        <v>8</v>
      </c>
      <c r="G32" t="str">
        <f>Staff[[#This Row],[first_name]]&amp;" "&amp;Staff[[#This Row],[last_name]]</f>
        <v>Dawn Anthony</v>
      </c>
    </row>
    <row r="33" spans="1:7">
      <c r="A33">
        <v>32</v>
      </c>
      <c r="B33" t="s">
        <v>146</v>
      </c>
      <c r="C33" t="s">
        <v>147</v>
      </c>
      <c r="D33" t="s">
        <v>98</v>
      </c>
      <c r="E33">
        <v>38385</v>
      </c>
      <c r="F33">
        <v>8</v>
      </c>
      <c r="G33" t="str">
        <f>Staff[[#This Row],[first_name]]&amp;" "&amp;Staff[[#This Row],[last_name]]</f>
        <v>Alisa Lysandra</v>
      </c>
    </row>
    <row r="34" spans="1:7">
      <c r="A34">
        <v>33</v>
      </c>
      <c r="B34" t="s">
        <v>148</v>
      </c>
      <c r="C34" t="s">
        <v>149</v>
      </c>
      <c r="D34" t="s">
        <v>98</v>
      </c>
      <c r="E34">
        <v>42053</v>
      </c>
      <c r="F34">
        <v>8</v>
      </c>
      <c r="G34" t="str">
        <f>Staff[[#This Row],[first_name]]&amp;" "&amp;Staff[[#This Row],[last_name]]</f>
        <v>Cairo Vaughan</v>
      </c>
    </row>
    <row r="35" spans="1:7">
      <c r="A35">
        <v>34</v>
      </c>
      <c r="B35" t="s">
        <v>150</v>
      </c>
      <c r="C35" t="s">
        <v>151</v>
      </c>
      <c r="D35" t="s">
        <v>98</v>
      </c>
      <c r="E35">
        <v>42416</v>
      </c>
      <c r="F35">
        <v>8</v>
      </c>
      <c r="G35" t="str">
        <f>Staff[[#This Row],[first_name]]&amp;" "&amp;Staff[[#This Row],[last_name]]</f>
        <v>Yasir Lillith</v>
      </c>
    </row>
    <row r="36" spans="1:7">
      <c r="A36">
        <v>35</v>
      </c>
      <c r="B36" t="s">
        <v>152</v>
      </c>
      <c r="C36" t="s">
        <v>153</v>
      </c>
      <c r="D36" t="s">
        <v>98</v>
      </c>
      <c r="E36">
        <v>41646</v>
      </c>
      <c r="F36">
        <v>8</v>
      </c>
      <c r="G36" t="str">
        <f>Staff[[#This Row],[first_name]]&amp;" "&amp;Staff[[#This Row],[last_name]]</f>
        <v>Xavier Zachary</v>
      </c>
    </row>
    <row r="37" spans="1:7">
      <c r="A37">
        <v>36</v>
      </c>
      <c r="B37" t="s">
        <v>145</v>
      </c>
      <c r="C37" t="s">
        <v>154</v>
      </c>
      <c r="D37" t="s">
        <v>95</v>
      </c>
      <c r="E37">
        <v>38096</v>
      </c>
      <c r="F37">
        <v>9</v>
      </c>
      <c r="G37" t="str">
        <f>Staff[[#This Row],[first_name]]&amp;" "&amp;Staff[[#This Row],[last_name]]</f>
        <v>Anthony Kaitlin</v>
      </c>
    </row>
    <row r="38" spans="1:7">
      <c r="A38">
        <v>37</v>
      </c>
      <c r="B38" t="s">
        <v>155</v>
      </c>
      <c r="C38" t="s">
        <v>156</v>
      </c>
      <c r="D38" t="s">
        <v>98</v>
      </c>
      <c r="E38">
        <v>42046</v>
      </c>
      <c r="F38">
        <v>9</v>
      </c>
      <c r="G38" t="str">
        <f>Staff[[#This Row],[first_name]]&amp;" "&amp;Staff[[#This Row],[last_name]]</f>
        <v>Hop Bianca</v>
      </c>
    </row>
    <row r="39" spans="1:7">
      <c r="A39">
        <v>38</v>
      </c>
      <c r="B39" t="s">
        <v>119</v>
      </c>
      <c r="C39" t="s">
        <v>157</v>
      </c>
      <c r="D39" t="s">
        <v>98</v>
      </c>
      <c r="E39">
        <v>39736</v>
      </c>
      <c r="F39">
        <v>9</v>
      </c>
      <c r="G39" t="str">
        <f>Staff[[#This Row],[first_name]]&amp;" "&amp;Staff[[#This Row],[last_name]]</f>
        <v>Ezekiel Bertha</v>
      </c>
    </row>
    <row r="40" spans="1:7">
      <c r="A40">
        <v>39</v>
      </c>
      <c r="B40" t="s">
        <v>158</v>
      </c>
      <c r="C40" t="s">
        <v>159</v>
      </c>
      <c r="D40" t="s">
        <v>98</v>
      </c>
      <c r="E40">
        <v>42530</v>
      </c>
      <c r="F40">
        <v>9</v>
      </c>
      <c r="G40" t="str">
        <f>Staff[[#This Row],[first_name]]&amp;" "&amp;Staff[[#This Row],[last_name]]</f>
        <v>Vance Samuel</v>
      </c>
    </row>
    <row r="41" spans="1:7">
      <c r="A41">
        <v>40</v>
      </c>
      <c r="B41" t="s">
        <v>160</v>
      </c>
      <c r="C41" t="s">
        <v>161</v>
      </c>
      <c r="D41" t="s">
        <v>98</v>
      </c>
      <c r="E41">
        <v>37189</v>
      </c>
      <c r="F41">
        <v>9</v>
      </c>
      <c r="G41" t="str">
        <f>Staff[[#This Row],[first_name]]&amp;" "&amp;Staff[[#This Row],[last_name]]</f>
        <v>Brent Herman</v>
      </c>
    </row>
    <row r="42" spans="1:7">
      <c r="A42">
        <v>41</v>
      </c>
      <c r="B42" t="s">
        <v>162</v>
      </c>
      <c r="C42" t="s">
        <v>163</v>
      </c>
      <c r="D42" t="s">
        <v>95</v>
      </c>
      <c r="E42">
        <v>37177</v>
      </c>
      <c r="F42">
        <v>10</v>
      </c>
      <c r="G42" t="str">
        <f>Staff[[#This Row],[first_name]]&amp;" "&amp;Staff[[#This Row],[last_name]]</f>
        <v>Adrian Macon</v>
      </c>
    </row>
    <row r="43" spans="1:7">
      <c r="A43">
        <v>42</v>
      </c>
      <c r="B43" t="s">
        <v>164</v>
      </c>
      <c r="C43" t="s">
        <v>165</v>
      </c>
      <c r="D43" t="s">
        <v>98</v>
      </c>
      <c r="E43">
        <v>40573</v>
      </c>
      <c r="F43">
        <v>10</v>
      </c>
      <c r="G43" t="str">
        <f>Staff[[#This Row],[first_name]]&amp;" "&amp;Staff[[#This Row],[last_name]]</f>
        <v>Kylie Candace</v>
      </c>
    </row>
    <row r="44" spans="1:7">
      <c r="A44">
        <v>43</v>
      </c>
      <c r="B44" t="s">
        <v>166</v>
      </c>
      <c r="C44" t="s">
        <v>167</v>
      </c>
      <c r="D44" t="s">
        <v>98</v>
      </c>
      <c r="E44">
        <v>42035</v>
      </c>
      <c r="F44">
        <v>10</v>
      </c>
      <c r="G44" t="str">
        <f>Staff[[#This Row],[first_name]]&amp;" "&amp;Staff[[#This Row],[last_name]]</f>
        <v>Tatum Laurel</v>
      </c>
    </row>
    <row r="45" spans="1:7">
      <c r="A45">
        <v>44</v>
      </c>
      <c r="B45" t="s">
        <v>168</v>
      </c>
      <c r="C45" t="s">
        <v>169</v>
      </c>
      <c r="D45" t="s">
        <v>98</v>
      </c>
      <c r="E45">
        <v>38489</v>
      </c>
      <c r="F45">
        <v>10</v>
      </c>
      <c r="G45" t="str">
        <f>Staff[[#This Row],[first_name]]&amp;" "&amp;Staff[[#This Row],[last_name]]</f>
        <v>Tamekah Maya</v>
      </c>
    </row>
    <row r="46" spans="1:7">
      <c r="A46">
        <v>45</v>
      </c>
      <c r="B46" t="s">
        <v>170</v>
      </c>
      <c r="C46" t="s">
        <v>171</v>
      </c>
      <c r="D46" t="s">
        <v>98</v>
      </c>
      <c r="E46">
        <v>43545</v>
      </c>
      <c r="F46">
        <v>10</v>
      </c>
      <c r="G46" t="str">
        <f>Staff[[#This Row],[first_name]]&amp;" "&amp;Staff[[#This Row],[last_name]]</f>
        <v>Pandora Neville</v>
      </c>
    </row>
    <row r="47" spans="1:7">
      <c r="A47">
        <v>46</v>
      </c>
      <c r="B47" t="s">
        <v>172</v>
      </c>
      <c r="C47" t="s">
        <v>173</v>
      </c>
      <c r="D47" t="s">
        <v>95</v>
      </c>
      <c r="E47">
        <v>39614</v>
      </c>
      <c r="F47" t="s">
        <v>174</v>
      </c>
      <c r="G47" t="str">
        <f>Staff[[#This Row],[first_name]]&amp;" "&amp;Staff[[#This Row],[last_name]]</f>
        <v>Desiree Anika</v>
      </c>
    </row>
    <row r="48" spans="1:7">
      <c r="A48">
        <v>47</v>
      </c>
      <c r="B48" t="s">
        <v>175</v>
      </c>
      <c r="C48" t="s">
        <v>176</v>
      </c>
      <c r="D48" t="s">
        <v>98</v>
      </c>
      <c r="E48">
        <v>37652</v>
      </c>
      <c r="F48" t="s">
        <v>174</v>
      </c>
      <c r="G48" t="str">
        <f>Staff[[#This Row],[first_name]]&amp;" "&amp;Staff[[#This Row],[last_name]]</f>
        <v>Hope Sheila</v>
      </c>
    </row>
    <row r="49" spans="1:7">
      <c r="A49">
        <v>48</v>
      </c>
      <c r="B49" t="s">
        <v>177</v>
      </c>
      <c r="C49" t="s">
        <v>178</v>
      </c>
      <c r="D49" t="s">
        <v>98</v>
      </c>
      <c r="E49">
        <v>37673</v>
      </c>
      <c r="F49" t="s">
        <v>174</v>
      </c>
      <c r="G49" t="str">
        <f>Staff[[#This Row],[first_name]]&amp;" "&amp;Staff[[#This Row],[last_name]]</f>
        <v>Clare Oscar</v>
      </c>
    </row>
    <row r="50" spans="1:7">
      <c r="A50">
        <v>49</v>
      </c>
      <c r="B50" t="s">
        <v>179</v>
      </c>
      <c r="C50" t="s">
        <v>180</v>
      </c>
      <c r="D50" t="s">
        <v>98</v>
      </c>
      <c r="E50">
        <v>41398</v>
      </c>
      <c r="F50" t="s">
        <v>174</v>
      </c>
      <c r="G50" t="str">
        <f>Staff[[#This Row],[first_name]]&amp;" "&amp;Staff[[#This Row],[last_name]]</f>
        <v>Gemma Eaton</v>
      </c>
    </row>
    <row r="51" spans="1:7">
      <c r="A51">
        <v>50</v>
      </c>
      <c r="B51" t="s">
        <v>181</v>
      </c>
      <c r="C51" t="s">
        <v>182</v>
      </c>
      <c r="D51" t="s">
        <v>98</v>
      </c>
      <c r="E51">
        <v>42278</v>
      </c>
      <c r="F51" t="s">
        <v>174</v>
      </c>
      <c r="G51" t="str">
        <f>Staff[[#This Row],[first_name]]&amp;" "&amp;Staff[[#This Row],[last_name]]</f>
        <v>Dale Joshua</v>
      </c>
    </row>
    <row r="52" spans="1:7">
      <c r="A52">
        <v>51</v>
      </c>
      <c r="B52" t="s">
        <v>183</v>
      </c>
      <c r="C52" t="s">
        <v>184</v>
      </c>
      <c r="D52" t="s">
        <v>95</v>
      </c>
      <c r="E52">
        <v>37106</v>
      </c>
      <c r="F52" t="s">
        <v>174</v>
      </c>
      <c r="G52" t="str">
        <f>Staff[[#This Row],[first_name]]&amp;" "&amp;Staff[[#This Row],[last_name]]</f>
        <v>Lawrence Roberts</v>
      </c>
    </row>
    <row r="53" spans="1:7">
      <c r="A53">
        <v>52</v>
      </c>
      <c r="B53" t="s">
        <v>185</v>
      </c>
      <c r="C53" t="s">
        <v>186</v>
      </c>
      <c r="D53" t="s">
        <v>98</v>
      </c>
      <c r="E53">
        <v>37850</v>
      </c>
      <c r="F53" t="s">
        <v>174</v>
      </c>
      <c r="G53" t="str">
        <f>Staff[[#This Row],[first_name]]&amp;" "&amp;Staff[[#This Row],[last_name]]</f>
        <v>Melinda Zeus</v>
      </c>
    </row>
    <row r="54" spans="1:7">
      <c r="A54">
        <v>53</v>
      </c>
      <c r="B54" t="s">
        <v>187</v>
      </c>
      <c r="C54" t="s">
        <v>188</v>
      </c>
      <c r="D54" t="s">
        <v>98</v>
      </c>
      <c r="E54">
        <v>39397</v>
      </c>
      <c r="F54" t="s">
        <v>174</v>
      </c>
      <c r="G54" t="str">
        <f>Staff[[#This Row],[first_name]]&amp;" "&amp;Staff[[#This Row],[last_name]]</f>
        <v>Sawyer Kasper</v>
      </c>
    </row>
    <row r="55" spans="1:7">
      <c r="A55">
        <v>54</v>
      </c>
      <c r="B55" t="s">
        <v>119</v>
      </c>
      <c r="C55" t="s">
        <v>189</v>
      </c>
      <c r="D55" t="s">
        <v>98</v>
      </c>
      <c r="E55">
        <v>38608</v>
      </c>
      <c r="F55" t="s">
        <v>174</v>
      </c>
      <c r="G55" t="str">
        <f>Staff[[#This Row],[first_name]]&amp;" "&amp;Staff[[#This Row],[last_name]]</f>
        <v>Ezekiel Griffin</v>
      </c>
    </row>
    <row r="56" spans="1:7">
      <c r="A56">
        <v>55</v>
      </c>
      <c r="B56" t="s">
        <v>190</v>
      </c>
      <c r="C56" t="s">
        <v>191</v>
      </c>
      <c r="D56" t="s">
        <v>98</v>
      </c>
      <c r="E56">
        <v>42325</v>
      </c>
      <c r="F56" t="s">
        <v>174</v>
      </c>
      <c r="G56" t="str">
        <f>Staff[[#This Row],[first_name]]&amp;" "&amp;Staff[[#This Row],[last_name]]</f>
        <v>Coby Shelly</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4C6B6-8F94-4FB4-B97E-5F333CEB2C3A}">
  <sheetPr>
    <tabColor rgb="FFC081FF"/>
  </sheetPr>
  <dimension ref="A1:H10"/>
  <sheetViews>
    <sheetView workbookViewId="0">
      <selection activeCell="E13" sqref="E13"/>
    </sheetView>
  </sheetViews>
  <sheetFormatPr defaultRowHeight="15.5"/>
  <cols>
    <col min="1" max="1" width="10.4140625" bestFit="1" customWidth="1"/>
    <col min="2" max="2" width="12.5" bestFit="1" customWidth="1"/>
    <col min="3" max="3" width="17" bestFit="1" customWidth="1"/>
    <col min="4" max="4" width="11.08203125" bestFit="1" customWidth="1"/>
    <col min="5" max="5" width="16.75" bestFit="1" customWidth="1"/>
    <col min="6" max="6" width="18.4140625" bestFit="1" customWidth="1"/>
    <col min="7" max="7" width="10.25" bestFit="1" customWidth="1"/>
    <col min="8" max="8" width="15" bestFit="1" customWidth="1"/>
  </cols>
  <sheetData>
    <row r="1" spans="1:8">
      <c r="A1" t="s">
        <v>193</v>
      </c>
      <c r="B1" t="s">
        <v>194</v>
      </c>
      <c r="C1" t="s">
        <v>195</v>
      </c>
      <c r="D1" t="s">
        <v>196</v>
      </c>
      <c r="E1" t="s">
        <v>197</v>
      </c>
      <c r="F1" t="s">
        <v>198</v>
      </c>
      <c r="G1" t="s">
        <v>199</v>
      </c>
      <c r="H1" t="s">
        <v>200</v>
      </c>
    </row>
    <row r="2" spans="1:8">
      <c r="A2">
        <v>2</v>
      </c>
      <c r="B2" t="s">
        <v>201</v>
      </c>
      <c r="C2" t="s">
        <v>202</v>
      </c>
      <c r="D2" t="s">
        <v>1</v>
      </c>
      <c r="E2" t="s">
        <v>203</v>
      </c>
      <c r="F2">
        <v>11432</v>
      </c>
      <c r="H2" t="s">
        <v>204</v>
      </c>
    </row>
    <row r="3" spans="1:8">
      <c r="A3">
        <v>3</v>
      </c>
      <c r="B3" t="s">
        <v>205</v>
      </c>
      <c r="C3" t="s">
        <v>206</v>
      </c>
      <c r="D3" t="s">
        <v>1</v>
      </c>
      <c r="E3" t="s">
        <v>207</v>
      </c>
      <c r="F3">
        <v>11106</v>
      </c>
      <c r="G3">
        <v>6</v>
      </c>
      <c r="H3" t="s">
        <v>208</v>
      </c>
    </row>
    <row r="4" spans="1:8">
      <c r="A4">
        <v>4</v>
      </c>
      <c r="B4" t="s">
        <v>205</v>
      </c>
      <c r="C4" t="s">
        <v>209</v>
      </c>
      <c r="D4" t="s">
        <v>1</v>
      </c>
      <c r="E4" t="s">
        <v>210</v>
      </c>
      <c r="F4">
        <v>11215</v>
      </c>
      <c r="G4">
        <v>11</v>
      </c>
      <c r="H4" t="s">
        <v>211</v>
      </c>
    </row>
    <row r="5" spans="1:8">
      <c r="A5">
        <v>5</v>
      </c>
      <c r="B5" t="s">
        <v>205</v>
      </c>
      <c r="C5" t="s">
        <v>212</v>
      </c>
      <c r="D5" t="s">
        <v>213</v>
      </c>
      <c r="E5" t="s">
        <v>214</v>
      </c>
      <c r="F5">
        <v>10007</v>
      </c>
      <c r="G5">
        <v>16</v>
      </c>
      <c r="H5" t="s">
        <v>215</v>
      </c>
    </row>
    <row r="6" spans="1:8">
      <c r="A6">
        <v>6</v>
      </c>
      <c r="B6" t="s">
        <v>205</v>
      </c>
      <c r="C6" t="s">
        <v>216</v>
      </c>
      <c r="D6" t="s">
        <v>213</v>
      </c>
      <c r="E6" t="s">
        <v>217</v>
      </c>
      <c r="F6">
        <v>10002</v>
      </c>
      <c r="G6">
        <v>21</v>
      </c>
      <c r="H6" t="s">
        <v>218</v>
      </c>
    </row>
    <row r="7" spans="1:8">
      <c r="A7">
        <v>7</v>
      </c>
      <c r="B7" t="s">
        <v>205</v>
      </c>
      <c r="C7" t="s">
        <v>219</v>
      </c>
      <c r="D7" t="s">
        <v>220</v>
      </c>
      <c r="E7" t="s">
        <v>221</v>
      </c>
      <c r="F7">
        <v>10021</v>
      </c>
      <c r="G7">
        <v>26</v>
      </c>
      <c r="H7" t="s">
        <v>222</v>
      </c>
    </row>
    <row r="8" spans="1:8">
      <c r="A8">
        <v>8</v>
      </c>
      <c r="B8" t="s">
        <v>205</v>
      </c>
      <c r="C8" t="s">
        <v>223</v>
      </c>
      <c r="D8" t="s">
        <v>220</v>
      </c>
      <c r="E8" t="s">
        <v>224</v>
      </c>
      <c r="F8">
        <v>10036</v>
      </c>
      <c r="G8">
        <v>31</v>
      </c>
      <c r="H8" t="s">
        <v>222</v>
      </c>
    </row>
    <row r="9" spans="1:8">
      <c r="A9">
        <v>9</v>
      </c>
      <c r="B9" t="s">
        <v>205</v>
      </c>
      <c r="C9" t="s">
        <v>225</v>
      </c>
      <c r="D9" t="s">
        <v>1</v>
      </c>
      <c r="E9" t="s">
        <v>226</v>
      </c>
      <c r="F9">
        <v>10011</v>
      </c>
      <c r="G9">
        <v>36</v>
      </c>
      <c r="H9" t="s">
        <v>227</v>
      </c>
    </row>
    <row r="10" spans="1:8">
      <c r="A10">
        <v>10</v>
      </c>
      <c r="B10" t="s">
        <v>205</v>
      </c>
      <c r="C10" t="s">
        <v>228</v>
      </c>
      <c r="D10" t="s">
        <v>1</v>
      </c>
      <c r="E10" t="s">
        <v>229</v>
      </c>
      <c r="F10">
        <v>10014</v>
      </c>
      <c r="G10">
        <v>41</v>
      </c>
      <c r="H10" t="s">
        <v>230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99FA2-7DE7-42FD-BD67-864FC70B66F6}">
  <sheetPr>
    <tabColor rgb="FFC081FF"/>
  </sheetPr>
  <dimension ref="A1:F385"/>
  <sheetViews>
    <sheetView topLeftCell="A77" zoomScale="117" workbookViewId="0">
      <selection activeCell="B5" sqref="B5"/>
    </sheetView>
  </sheetViews>
  <sheetFormatPr defaultRowHeight="15.5"/>
  <cols>
    <col min="1" max="1" width="15.6640625" bestFit="1" customWidth="1"/>
    <col min="2" max="2" width="13.08203125" bestFit="1" customWidth="1"/>
    <col min="3" max="3" width="15.4140625" bestFit="1" customWidth="1"/>
    <col min="4" max="4" width="7.83203125" bestFit="1" customWidth="1"/>
    <col min="5" max="5" width="7.9140625" bestFit="1" customWidth="1"/>
    <col min="6" max="6" width="9.1640625" bestFit="1" customWidth="1"/>
  </cols>
  <sheetData>
    <row r="1" spans="1:6">
      <c r="A1" t="s">
        <v>231</v>
      </c>
      <c r="B1" t="s">
        <v>232</v>
      </c>
      <c r="C1" t="s">
        <v>233</v>
      </c>
      <c r="D1" t="s">
        <v>234</v>
      </c>
      <c r="E1" t="s">
        <v>239</v>
      </c>
      <c r="F1" t="s">
        <v>240</v>
      </c>
    </row>
    <row r="2" spans="1:6">
      <c r="A2">
        <v>3</v>
      </c>
      <c r="B2">
        <v>43496</v>
      </c>
      <c r="C2" t="s">
        <v>235</v>
      </c>
      <c r="D2">
        <v>12</v>
      </c>
      <c r="E2">
        <f>SUMIFS(SalesReceipts[profit],SalesReceipts[product_group],SalesTargets[[#This Row],[product_group]],SalesReceipts[sales_outlet_id],SalesTargets[[#This Row],[sales_outlet_id]],SalesReceipts[month],MONTH(SalesTargets[[#This Row],[year_month]]))</f>
        <v>4.7899999999999991</v>
      </c>
      <c r="F2" t="str">
        <f>"Q"&amp;ROUNDUP(MONTH(SalesTargets[[#This Row],[year_month]])/3,0)</f>
        <v>Q1</v>
      </c>
    </row>
    <row r="3" spans="1:6">
      <c r="A3">
        <v>3</v>
      </c>
      <c r="B3">
        <v>43496</v>
      </c>
      <c r="C3" t="s">
        <v>236</v>
      </c>
      <c r="D3">
        <v>16</v>
      </c>
      <c r="E3">
        <f>SUMIFS(SalesReceipts[profit],SalesReceipts[product_group],SalesTargets[[#This Row],[product_group]],SalesReceipts[sales_outlet_id],SalesTargets[[#This Row],[sales_outlet_id]],SalesReceipts[month],MONTH(SalesTargets[[#This Row],[year_month]]))</f>
        <v>24.04</v>
      </c>
      <c r="F3" t="str">
        <f>"Q"&amp;ROUNDUP(MONTH(SalesTargets[[#This Row],[year_month]])/3,0)</f>
        <v>Q1</v>
      </c>
    </row>
    <row r="4" spans="1:6">
      <c r="A4">
        <v>3</v>
      </c>
      <c r="B4">
        <v>43496</v>
      </c>
      <c r="C4" t="s">
        <v>237</v>
      </c>
      <c r="D4">
        <v>8</v>
      </c>
      <c r="E4">
        <f>SUMIFS(SalesReceipts[profit],SalesReceipts[product_group],SalesTargets[[#This Row],[product_group]],SalesReceipts[sales_outlet_id],SalesTargets[[#This Row],[sales_outlet_id]],SalesReceipts[month],MONTH(SalesTargets[[#This Row],[year_month]]))</f>
        <v>1.1400000000000001</v>
      </c>
      <c r="F4" t="str">
        <f>"Q"&amp;ROUNDUP(MONTH(SalesTargets[[#This Row],[year_month]])/3,0)</f>
        <v>Q1</v>
      </c>
    </row>
    <row r="5" spans="1:6">
      <c r="A5">
        <v>3</v>
      </c>
      <c r="B5">
        <v>43496</v>
      </c>
      <c r="C5" t="s">
        <v>238</v>
      </c>
      <c r="D5">
        <v>16</v>
      </c>
      <c r="E5">
        <f>SUMIFS(SalesReceipts[profit],SalesReceipts[product_group],SalesTargets[[#This Row],[product_group]],SalesReceipts[sales_outlet_id],SalesTargets[[#This Row],[sales_outlet_id]],SalesReceipts[month],MONTH(SalesTargets[[#This Row],[year_month]]))</f>
        <v>19.04</v>
      </c>
      <c r="F5" t="str">
        <f>"Q"&amp;ROUNDUP(MONTH(SalesTargets[[#This Row],[year_month]])/3,0)</f>
        <v>Q1</v>
      </c>
    </row>
    <row r="6" spans="1:6">
      <c r="A6">
        <v>4</v>
      </c>
      <c r="B6">
        <v>43496</v>
      </c>
      <c r="C6" t="s">
        <v>235</v>
      </c>
      <c r="D6">
        <v>4</v>
      </c>
      <c r="E6">
        <f>SUMIFS(SalesReceipts[profit],SalesReceipts[product_group],SalesTargets[[#This Row],[product_group]],SalesReceipts[sales_outlet_id],SalesTargets[[#This Row],[sales_outlet_id]],SalesReceipts[month],MONTH(SalesTargets[[#This Row],[year_month]]))</f>
        <v>2.9499999999999993</v>
      </c>
      <c r="F6" t="str">
        <f>"Q"&amp;ROUNDUP(MONTH(SalesTargets[[#This Row],[year_month]])/3,0)</f>
        <v>Q1</v>
      </c>
    </row>
    <row r="7" spans="1:6">
      <c r="A7">
        <v>4</v>
      </c>
      <c r="B7">
        <v>43496</v>
      </c>
      <c r="C7" t="s">
        <v>236</v>
      </c>
      <c r="D7">
        <v>17</v>
      </c>
      <c r="E7">
        <f>SUMIFS(SalesReceipts[profit],SalesReceipts[product_group],SalesTargets[[#This Row],[product_group]],SalesReceipts[sales_outlet_id],SalesTargets[[#This Row],[sales_outlet_id]],SalesReceipts[month],MONTH(SalesTargets[[#This Row],[year_month]]))</f>
        <v>6.69</v>
      </c>
      <c r="F7" t="str">
        <f>"Q"&amp;ROUNDUP(MONTH(SalesTargets[[#This Row],[year_month]])/3,0)</f>
        <v>Q1</v>
      </c>
    </row>
    <row r="8" spans="1:6">
      <c r="A8">
        <v>4</v>
      </c>
      <c r="B8">
        <v>43496</v>
      </c>
      <c r="C8" t="s">
        <v>237</v>
      </c>
      <c r="D8">
        <v>18</v>
      </c>
      <c r="E8">
        <f>SUMIFS(SalesReceipts[profit],SalesReceipts[product_group],SalesTargets[[#This Row],[product_group]],SalesReceipts[sales_outlet_id],SalesTargets[[#This Row],[sales_outlet_id]],SalesReceipts[month],MONTH(SalesTargets[[#This Row],[year_month]]))</f>
        <v>2.5300000000000002</v>
      </c>
      <c r="F8" t="str">
        <f>"Q"&amp;ROUNDUP(MONTH(SalesTargets[[#This Row],[year_month]])/3,0)</f>
        <v>Q1</v>
      </c>
    </row>
    <row r="9" spans="1:6">
      <c r="A9">
        <v>4</v>
      </c>
      <c r="B9">
        <v>43496</v>
      </c>
      <c r="C9" t="s">
        <v>238</v>
      </c>
      <c r="D9">
        <v>1</v>
      </c>
      <c r="E9">
        <f>SUMIFS(SalesReceipts[profit],SalesReceipts[product_group],SalesTargets[[#This Row],[product_group]],SalesReceipts[sales_outlet_id],SalesTargets[[#This Row],[sales_outlet_id]],SalesReceipts[month],MONTH(SalesTargets[[#This Row],[year_month]]))</f>
        <v>15.64</v>
      </c>
      <c r="F9" t="str">
        <f>"Q"&amp;ROUNDUP(MONTH(SalesTargets[[#This Row],[year_month]])/3,0)</f>
        <v>Q1</v>
      </c>
    </row>
    <row r="10" spans="1:6">
      <c r="A10">
        <v>5</v>
      </c>
      <c r="B10">
        <v>43496</v>
      </c>
      <c r="C10" t="s">
        <v>235</v>
      </c>
      <c r="D10">
        <v>14</v>
      </c>
      <c r="E10">
        <f>SUMIFS(SalesReceipts[profit],SalesReceipts[product_group],SalesTargets[[#This Row],[product_group]],SalesReceipts[sales_outlet_id],SalesTargets[[#This Row],[sales_outlet_id]],SalesReceipts[month],MONTH(SalesTargets[[#This Row],[year_month]]))</f>
        <v>4.5199999999999996</v>
      </c>
      <c r="F10" t="str">
        <f>"Q"&amp;ROUNDUP(MONTH(SalesTargets[[#This Row],[year_month]])/3,0)</f>
        <v>Q1</v>
      </c>
    </row>
    <row r="11" spans="1:6">
      <c r="A11">
        <v>5</v>
      </c>
      <c r="B11">
        <v>43496</v>
      </c>
      <c r="C11" t="s">
        <v>236</v>
      </c>
      <c r="D11">
        <v>2</v>
      </c>
      <c r="E11">
        <f>SUMIFS(SalesReceipts[profit],SalesReceipts[product_group],SalesTargets[[#This Row],[product_group]],SalesReceipts[sales_outlet_id],SalesTargets[[#This Row],[sales_outlet_id]],SalesReceipts[month],MONTH(SalesTargets[[#This Row],[year_month]]))</f>
        <v>6.21</v>
      </c>
      <c r="F11" t="str">
        <f>"Q"&amp;ROUNDUP(MONTH(SalesTargets[[#This Row],[year_month]])/3,0)</f>
        <v>Q1</v>
      </c>
    </row>
    <row r="12" spans="1:6">
      <c r="A12">
        <v>5</v>
      </c>
      <c r="B12">
        <v>43496</v>
      </c>
      <c r="C12" t="s">
        <v>237</v>
      </c>
      <c r="D12">
        <v>2</v>
      </c>
      <c r="E12">
        <f>SUMIFS(SalesReceipts[profit],SalesReceipts[product_group],SalesTargets[[#This Row],[product_group]],SalesReceipts[sales_outlet_id],SalesTargets[[#This Row],[sales_outlet_id]],SalesReceipts[month],MONTH(SalesTargets[[#This Row],[year_month]]))</f>
        <v>3.6700000000000004</v>
      </c>
      <c r="F12" t="str">
        <f>"Q"&amp;ROUNDUP(MONTH(SalesTargets[[#This Row],[year_month]])/3,0)</f>
        <v>Q1</v>
      </c>
    </row>
    <row r="13" spans="1:6">
      <c r="A13">
        <v>5</v>
      </c>
      <c r="B13">
        <v>43496</v>
      </c>
      <c r="C13" t="s">
        <v>238</v>
      </c>
      <c r="D13">
        <v>12</v>
      </c>
      <c r="E13">
        <f>SUMIFS(SalesReceipts[profit],SalesReceipts[product_group],SalesTargets[[#This Row],[product_group]],SalesReceipts[sales_outlet_id],SalesTargets[[#This Row],[sales_outlet_id]],SalesReceipts[month],MONTH(SalesTargets[[#This Row],[year_month]]))</f>
        <v>28.56</v>
      </c>
      <c r="F13" t="str">
        <f>"Q"&amp;ROUNDUP(MONTH(SalesTargets[[#This Row],[year_month]])/3,0)</f>
        <v>Q1</v>
      </c>
    </row>
    <row r="14" spans="1:6">
      <c r="A14">
        <v>6</v>
      </c>
      <c r="B14">
        <v>43496</v>
      </c>
      <c r="C14" t="s">
        <v>235</v>
      </c>
      <c r="D14">
        <v>11</v>
      </c>
      <c r="E14">
        <f>SUMIFS(SalesReceipts[profit],SalesReceipts[product_group],SalesTargets[[#This Row],[product_group]],SalesReceipts[sales_outlet_id],SalesTargets[[#This Row],[sales_outlet_id]],SalesReceipts[month],MONTH(SalesTargets[[#This Row],[year_month]]))</f>
        <v>10.249999999999998</v>
      </c>
      <c r="F14" t="str">
        <f>"Q"&amp;ROUNDUP(MONTH(SalesTargets[[#This Row],[year_month]])/3,0)</f>
        <v>Q1</v>
      </c>
    </row>
    <row r="15" spans="1:6">
      <c r="A15">
        <v>6</v>
      </c>
      <c r="B15">
        <v>43496</v>
      </c>
      <c r="C15" t="s">
        <v>236</v>
      </c>
      <c r="D15">
        <v>8</v>
      </c>
      <c r="E15">
        <f>SUMIFS(SalesReceipts[profit],SalesReceipts[product_group],SalesTargets[[#This Row],[product_group]],SalesReceipts[sales_outlet_id],SalesTargets[[#This Row],[sales_outlet_id]],SalesReceipts[month],MONTH(SalesTargets[[#This Row],[year_month]]))</f>
        <v>7.4499999999999993</v>
      </c>
      <c r="F15" t="str">
        <f>"Q"&amp;ROUNDUP(MONTH(SalesTargets[[#This Row],[year_month]])/3,0)</f>
        <v>Q1</v>
      </c>
    </row>
    <row r="16" spans="1:6">
      <c r="A16">
        <v>6</v>
      </c>
      <c r="B16">
        <v>43496</v>
      </c>
      <c r="C16" t="s">
        <v>237</v>
      </c>
      <c r="D16">
        <v>12</v>
      </c>
      <c r="E16">
        <f>SUMIFS(SalesReceipts[profit],SalesReceipts[product_group],SalesTargets[[#This Row],[product_group]],SalesReceipts[sales_outlet_id],SalesTargets[[#This Row],[sales_outlet_id]],SalesReceipts[month],MONTH(SalesTargets[[#This Row],[year_month]]))</f>
        <v>2.5300000000000002</v>
      </c>
      <c r="F16" t="str">
        <f>"Q"&amp;ROUNDUP(MONTH(SalesTargets[[#This Row],[year_month]])/3,0)</f>
        <v>Q1</v>
      </c>
    </row>
    <row r="17" spans="1:6">
      <c r="A17">
        <v>6</v>
      </c>
      <c r="B17">
        <v>43496</v>
      </c>
      <c r="C17" t="s">
        <v>238</v>
      </c>
      <c r="D17">
        <v>20</v>
      </c>
      <c r="E17">
        <f>SUMIFS(SalesReceipts[profit],SalesReceipts[product_group],SalesTargets[[#This Row],[product_group]],SalesReceipts[sales_outlet_id],SalesTargets[[#This Row],[sales_outlet_id]],SalesReceipts[month],MONTH(SalesTargets[[#This Row],[year_month]]))</f>
        <v>0</v>
      </c>
      <c r="F17" t="str">
        <f>"Q"&amp;ROUNDUP(MONTH(SalesTargets[[#This Row],[year_month]])/3,0)</f>
        <v>Q1</v>
      </c>
    </row>
    <row r="18" spans="1:6">
      <c r="A18">
        <v>7</v>
      </c>
      <c r="B18">
        <v>43496</v>
      </c>
      <c r="C18" t="s">
        <v>235</v>
      </c>
      <c r="D18">
        <v>6</v>
      </c>
      <c r="E18">
        <f>SUMIFS(SalesReceipts[profit],SalesReceipts[product_group],SalesTargets[[#This Row],[product_group]],SalesReceipts[sales_outlet_id],SalesTargets[[#This Row],[sales_outlet_id]],SalesReceipts[month],MONTH(SalesTargets[[#This Row],[year_month]]))</f>
        <v>4.1899999999999995</v>
      </c>
      <c r="F18" t="str">
        <f>"Q"&amp;ROUNDUP(MONTH(SalesTargets[[#This Row],[year_month]])/3,0)</f>
        <v>Q1</v>
      </c>
    </row>
    <row r="19" spans="1:6">
      <c r="A19">
        <v>7</v>
      </c>
      <c r="B19">
        <v>43496</v>
      </c>
      <c r="C19" t="s">
        <v>236</v>
      </c>
      <c r="D19">
        <v>8</v>
      </c>
      <c r="E19">
        <f>SUMIFS(SalesReceipts[profit],SalesReceipts[product_group],SalesTargets[[#This Row],[product_group]],SalesReceipts[sales_outlet_id],SalesTargets[[#This Row],[sales_outlet_id]],SalesReceipts[month],MONTH(SalesTargets[[#This Row],[year_month]]))</f>
        <v>16.34</v>
      </c>
      <c r="F19" t="str">
        <f>"Q"&amp;ROUNDUP(MONTH(SalesTargets[[#This Row],[year_month]])/3,0)</f>
        <v>Q1</v>
      </c>
    </row>
    <row r="20" spans="1:6">
      <c r="A20">
        <v>7</v>
      </c>
      <c r="B20">
        <v>43496</v>
      </c>
      <c r="C20" t="s">
        <v>237</v>
      </c>
      <c r="D20">
        <v>5</v>
      </c>
      <c r="E20">
        <f>SUMIFS(SalesReceipts[profit],SalesReceipts[product_group],SalesTargets[[#This Row],[product_group]],SalesReceipts[sales_outlet_id],SalesTargets[[#This Row],[sales_outlet_id]],SalesReceipts[month],MONTH(SalesTargets[[#This Row],[year_month]]))</f>
        <v>1.1400000000000001</v>
      </c>
      <c r="F20" t="str">
        <f>"Q"&amp;ROUNDUP(MONTH(SalesTargets[[#This Row],[year_month]])/3,0)</f>
        <v>Q1</v>
      </c>
    </row>
    <row r="21" spans="1:6">
      <c r="A21">
        <v>7</v>
      </c>
      <c r="B21">
        <v>43496</v>
      </c>
      <c r="C21" t="s">
        <v>238</v>
      </c>
      <c r="D21">
        <v>4</v>
      </c>
      <c r="E21">
        <f>SUMIFS(SalesReceipts[profit],SalesReceipts[product_group],SalesTargets[[#This Row],[product_group]],SalesReceipts[sales_outlet_id],SalesTargets[[#This Row],[sales_outlet_id]],SalesReceipts[month],MONTH(SalesTargets[[#This Row],[year_month]]))</f>
        <v>0</v>
      </c>
      <c r="F21" t="str">
        <f>"Q"&amp;ROUNDUP(MONTH(SalesTargets[[#This Row],[year_month]])/3,0)</f>
        <v>Q1</v>
      </c>
    </row>
    <row r="22" spans="1:6">
      <c r="A22">
        <v>8</v>
      </c>
      <c r="B22">
        <v>43496</v>
      </c>
      <c r="C22" t="s">
        <v>235</v>
      </c>
      <c r="D22">
        <v>20</v>
      </c>
      <c r="E22">
        <f>SUMIFS(SalesReceipts[profit],SalesReceipts[product_group],SalesTargets[[#This Row],[product_group]],SalesReceipts[sales_outlet_id],SalesTargets[[#This Row],[sales_outlet_id]],SalesReceipts[month],MONTH(SalesTargets[[#This Row],[year_month]]))</f>
        <v>0</v>
      </c>
      <c r="F22" t="str">
        <f>"Q"&amp;ROUNDUP(MONTH(SalesTargets[[#This Row],[year_month]])/3,0)</f>
        <v>Q1</v>
      </c>
    </row>
    <row r="23" spans="1:6">
      <c r="A23">
        <v>8</v>
      </c>
      <c r="B23">
        <v>43496</v>
      </c>
      <c r="C23" t="s">
        <v>236</v>
      </c>
      <c r="D23">
        <v>3</v>
      </c>
      <c r="E23">
        <f>SUMIFS(SalesReceipts[profit],SalesReceipts[product_group],SalesTargets[[#This Row],[product_group]],SalesReceipts[sales_outlet_id],SalesTargets[[#This Row],[sales_outlet_id]],SalesReceipts[month],MONTH(SalesTargets[[#This Row],[year_month]]))</f>
        <v>13.84</v>
      </c>
      <c r="F23" t="str">
        <f>"Q"&amp;ROUNDUP(MONTH(SalesTargets[[#This Row],[year_month]])/3,0)</f>
        <v>Q1</v>
      </c>
    </row>
    <row r="24" spans="1:6">
      <c r="A24">
        <v>8</v>
      </c>
      <c r="B24">
        <v>43496</v>
      </c>
      <c r="C24" t="s">
        <v>237</v>
      </c>
      <c r="D24">
        <v>1</v>
      </c>
      <c r="E24">
        <f>SUMIFS(SalesReceipts[profit],SalesReceipts[product_group],SalesTargets[[#This Row],[product_group]],SalesReceipts[sales_outlet_id],SalesTargets[[#This Row],[sales_outlet_id]],SalesReceipts[month],MONTH(SalesTargets[[#This Row],[year_month]]))</f>
        <v>1.31</v>
      </c>
      <c r="F24" t="str">
        <f>"Q"&amp;ROUNDUP(MONTH(SalesTargets[[#This Row],[year_month]])/3,0)</f>
        <v>Q1</v>
      </c>
    </row>
    <row r="25" spans="1:6">
      <c r="A25">
        <v>8</v>
      </c>
      <c r="B25">
        <v>43496</v>
      </c>
      <c r="C25" t="s">
        <v>238</v>
      </c>
      <c r="D25">
        <v>8</v>
      </c>
      <c r="E25">
        <f>SUMIFS(SalesReceipts[profit],SalesReceipts[product_group],SalesTargets[[#This Row],[product_group]],SalesReceipts[sales_outlet_id],SalesTargets[[#This Row],[sales_outlet_id]],SalesReceipts[month],MONTH(SalesTargets[[#This Row],[year_month]]))</f>
        <v>0</v>
      </c>
      <c r="F25" t="str">
        <f>"Q"&amp;ROUNDUP(MONTH(SalesTargets[[#This Row],[year_month]])/3,0)</f>
        <v>Q1</v>
      </c>
    </row>
    <row r="26" spans="1:6">
      <c r="A26">
        <v>9</v>
      </c>
      <c r="B26">
        <v>43496</v>
      </c>
      <c r="C26" t="s">
        <v>235</v>
      </c>
      <c r="D26">
        <v>18</v>
      </c>
      <c r="E26">
        <f>SUMIFS(SalesReceipts[profit],SalesReceipts[product_group],SalesTargets[[#This Row],[product_group]],SalesReceipts[sales_outlet_id],SalesTargets[[#This Row],[sales_outlet_id]],SalesReceipts[month],MONTH(SalesTargets[[#This Row],[year_month]]))</f>
        <v>7.259999999999998</v>
      </c>
      <c r="F26" t="str">
        <f>"Q"&amp;ROUNDUP(MONTH(SalesTargets[[#This Row],[year_month]])/3,0)</f>
        <v>Q1</v>
      </c>
    </row>
    <row r="27" spans="1:6">
      <c r="A27">
        <v>9</v>
      </c>
      <c r="B27">
        <v>43496</v>
      </c>
      <c r="C27" t="s">
        <v>236</v>
      </c>
      <c r="D27">
        <v>14</v>
      </c>
      <c r="E27">
        <f>SUMIFS(SalesReceipts[profit],SalesReceipts[product_group],SalesTargets[[#This Row],[product_group]],SalesReceipts[sales_outlet_id],SalesTargets[[#This Row],[sales_outlet_id]],SalesReceipts[month],MONTH(SalesTargets[[#This Row],[year_month]]))</f>
        <v>9.33</v>
      </c>
      <c r="F27" t="str">
        <f>"Q"&amp;ROUNDUP(MONTH(SalesTargets[[#This Row],[year_month]])/3,0)</f>
        <v>Q1</v>
      </c>
    </row>
    <row r="28" spans="1:6">
      <c r="A28">
        <v>9</v>
      </c>
      <c r="B28">
        <v>43496</v>
      </c>
      <c r="C28" t="s">
        <v>237</v>
      </c>
      <c r="D28">
        <v>3</v>
      </c>
      <c r="E28">
        <f>SUMIFS(SalesReceipts[profit],SalesReceipts[product_group],SalesTargets[[#This Row],[product_group]],SalesReceipts[sales_outlet_id],SalesTargets[[#This Row],[sales_outlet_id]],SalesReceipts[month],MONTH(SalesTargets[[#This Row],[year_month]]))</f>
        <v>0</v>
      </c>
      <c r="F28" t="str">
        <f>"Q"&amp;ROUNDUP(MONTH(SalesTargets[[#This Row],[year_month]])/3,0)</f>
        <v>Q1</v>
      </c>
    </row>
    <row r="29" spans="1:6">
      <c r="A29">
        <v>9</v>
      </c>
      <c r="B29">
        <v>43496</v>
      </c>
      <c r="C29" t="s">
        <v>238</v>
      </c>
      <c r="D29">
        <v>2</v>
      </c>
      <c r="E29">
        <f>SUMIFS(SalesReceipts[profit],SalesReceipts[product_group],SalesTargets[[#This Row],[product_group]],SalesReceipts[sales_outlet_id],SalesTargets[[#This Row],[sales_outlet_id]],SalesReceipts[month],MONTH(SalesTargets[[#This Row],[year_month]]))</f>
        <v>0</v>
      </c>
      <c r="F29" t="str">
        <f>"Q"&amp;ROUNDUP(MONTH(SalesTargets[[#This Row],[year_month]])/3,0)</f>
        <v>Q1</v>
      </c>
    </row>
    <row r="30" spans="1:6">
      <c r="A30">
        <v>10</v>
      </c>
      <c r="B30">
        <v>43496</v>
      </c>
      <c r="C30" t="s">
        <v>235</v>
      </c>
      <c r="D30">
        <v>5</v>
      </c>
      <c r="E30">
        <f>SUMIFS(SalesReceipts[profit],SalesReceipts[product_group],SalesTargets[[#This Row],[product_group]],SalesReceipts[sales_outlet_id],SalesTargets[[#This Row],[sales_outlet_id]],SalesReceipts[month],MONTH(SalesTargets[[#This Row],[year_month]]))</f>
        <v>20.75</v>
      </c>
      <c r="F30" t="str">
        <f>"Q"&amp;ROUNDUP(MONTH(SalesTargets[[#This Row],[year_month]])/3,0)</f>
        <v>Q1</v>
      </c>
    </row>
    <row r="31" spans="1:6">
      <c r="A31">
        <v>10</v>
      </c>
      <c r="B31">
        <v>43496</v>
      </c>
      <c r="C31" t="s">
        <v>236</v>
      </c>
      <c r="D31">
        <v>13</v>
      </c>
      <c r="E31">
        <f>SUMIFS(SalesReceipts[profit],SalesReceipts[product_group],SalesTargets[[#This Row],[product_group]],SalesReceipts[sales_outlet_id],SalesTargets[[#This Row],[sales_outlet_id]],SalesReceipts[month],MONTH(SalesTargets[[#This Row],[year_month]]))</f>
        <v>9.5599999999999987</v>
      </c>
      <c r="F31" t="str">
        <f>"Q"&amp;ROUNDUP(MONTH(SalesTargets[[#This Row],[year_month]])/3,0)</f>
        <v>Q1</v>
      </c>
    </row>
    <row r="32" spans="1:6">
      <c r="A32">
        <v>10</v>
      </c>
      <c r="B32">
        <v>43496</v>
      </c>
      <c r="C32" t="s">
        <v>237</v>
      </c>
      <c r="D32">
        <v>11</v>
      </c>
      <c r="E32">
        <f>SUMIFS(SalesReceipts[profit],SalesReceipts[product_group],SalesTargets[[#This Row],[product_group]],SalesReceipts[sales_outlet_id],SalesTargets[[#This Row],[sales_outlet_id]],SalesReceipts[month],MONTH(SalesTargets[[#This Row],[year_month]]))</f>
        <v>1.1400000000000001</v>
      </c>
      <c r="F32" t="str">
        <f>"Q"&amp;ROUNDUP(MONTH(SalesTargets[[#This Row],[year_month]])/3,0)</f>
        <v>Q1</v>
      </c>
    </row>
    <row r="33" spans="1:6">
      <c r="A33">
        <v>10</v>
      </c>
      <c r="B33">
        <v>43496</v>
      </c>
      <c r="C33" t="s">
        <v>238</v>
      </c>
      <c r="D33">
        <v>9</v>
      </c>
      <c r="E33">
        <f>SUMIFS(SalesReceipts[profit],SalesReceipts[product_group],SalesTargets[[#This Row],[product_group]],SalesReceipts[sales_outlet_id],SalesTargets[[#This Row],[sales_outlet_id]],SalesReceipts[month],MONTH(SalesTargets[[#This Row],[year_month]]))</f>
        <v>0</v>
      </c>
      <c r="F33" t="str">
        <f>"Q"&amp;ROUNDUP(MONTH(SalesTargets[[#This Row],[year_month]])/3,0)</f>
        <v>Q1</v>
      </c>
    </row>
    <row r="34" spans="1:6">
      <c r="A34">
        <v>3</v>
      </c>
      <c r="B34">
        <v>43524</v>
      </c>
      <c r="C34" t="s">
        <v>235</v>
      </c>
      <c r="D34">
        <v>16</v>
      </c>
      <c r="E34">
        <f>SUMIFS(SalesReceipts[profit],SalesReceipts[product_group],SalesTargets[[#This Row],[product_group]],SalesReceipts[sales_outlet_id],SalesTargets[[#This Row],[sales_outlet_id]],SalesReceipts[month],MONTH(SalesTargets[[#This Row],[year_month]]))</f>
        <v>3.5799999999999983</v>
      </c>
      <c r="F34" t="str">
        <f>"Q"&amp;ROUNDUP(MONTH(SalesTargets[[#This Row],[year_month]])/3,0)</f>
        <v>Q1</v>
      </c>
    </row>
    <row r="35" spans="1:6">
      <c r="A35">
        <v>3</v>
      </c>
      <c r="B35">
        <v>43524</v>
      </c>
      <c r="C35" t="s">
        <v>236</v>
      </c>
      <c r="D35">
        <v>9</v>
      </c>
      <c r="E35">
        <f>SUMIFS(SalesReceipts[profit],SalesReceipts[product_group],SalesTargets[[#This Row],[product_group]],SalesReceipts[sales_outlet_id],SalesTargets[[#This Row],[sales_outlet_id]],SalesReceipts[month],MONTH(SalesTargets[[#This Row],[year_month]]))</f>
        <v>25.4</v>
      </c>
      <c r="F35" t="str">
        <f>"Q"&amp;ROUNDUP(MONTH(SalesTargets[[#This Row],[year_month]])/3,0)</f>
        <v>Q1</v>
      </c>
    </row>
    <row r="36" spans="1:6">
      <c r="A36">
        <v>3</v>
      </c>
      <c r="B36">
        <v>43524</v>
      </c>
      <c r="C36" t="s">
        <v>237</v>
      </c>
      <c r="D36">
        <v>16</v>
      </c>
      <c r="E36">
        <f>SUMIFS(SalesReceipts[profit],SalesReceipts[product_group],SalesTargets[[#This Row],[product_group]],SalesReceipts[sales_outlet_id],SalesTargets[[#This Row],[sales_outlet_id]],SalesReceipts[month],MONTH(SalesTargets[[#This Row],[year_month]]))</f>
        <v>1.1400000000000001</v>
      </c>
      <c r="F36" t="str">
        <f>"Q"&amp;ROUNDUP(MONTH(SalesTargets[[#This Row],[year_month]])/3,0)</f>
        <v>Q1</v>
      </c>
    </row>
    <row r="37" spans="1:6">
      <c r="A37">
        <v>3</v>
      </c>
      <c r="B37">
        <v>43524</v>
      </c>
      <c r="C37" t="s">
        <v>238</v>
      </c>
      <c r="D37">
        <v>20</v>
      </c>
      <c r="E37">
        <f>SUMIFS(SalesReceipts[profit],SalesReceipts[product_group],SalesTargets[[#This Row],[product_group]],SalesReceipts[sales_outlet_id],SalesTargets[[#This Row],[sales_outlet_id]],SalesReceipts[month],MONTH(SalesTargets[[#This Row],[year_month]]))</f>
        <v>25.16</v>
      </c>
      <c r="F37" t="str">
        <f>"Q"&amp;ROUNDUP(MONTH(SalesTargets[[#This Row],[year_month]])/3,0)</f>
        <v>Q1</v>
      </c>
    </row>
    <row r="38" spans="1:6">
      <c r="A38">
        <v>4</v>
      </c>
      <c r="B38">
        <v>43524</v>
      </c>
      <c r="C38" t="s">
        <v>235</v>
      </c>
      <c r="D38">
        <v>5</v>
      </c>
      <c r="E38">
        <f>SUMIFS(SalesReceipts[profit],SalesReceipts[product_group],SalesTargets[[#This Row],[product_group]],SalesReceipts[sales_outlet_id],SalesTargets[[#This Row],[sales_outlet_id]],SalesReceipts[month],MONTH(SalesTargets[[#This Row],[year_month]]))</f>
        <v>4.9499999999999993</v>
      </c>
      <c r="F38" t="str">
        <f>"Q"&amp;ROUNDUP(MONTH(SalesTargets[[#This Row],[year_month]])/3,0)</f>
        <v>Q1</v>
      </c>
    </row>
    <row r="39" spans="1:6">
      <c r="A39">
        <v>4</v>
      </c>
      <c r="B39">
        <v>43524</v>
      </c>
      <c r="C39" t="s">
        <v>236</v>
      </c>
      <c r="D39">
        <v>15</v>
      </c>
      <c r="E39">
        <f>SUMIFS(SalesReceipts[profit],SalesReceipts[product_group],SalesTargets[[#This Row],[product_group]],SalesReceipts[sales_outlet_id],SalesTargets[[#This Row],[sales_outlet_id]],SalesReceipts[month],MONTH(SalesTargets[[#This Row],[year_month]]))</f>
        <v>10.52</v>
      </c>
      <c r="F39" t="str">
        <f>"Q"&amp;ROUNDUP(MONTH(SalesTargets[[#This Row],[year_month]])/3,0)</f>
        <v>Q1</v>
      </c>
    </row>
    <row r="40" spans="1:6">
      <c r="A40">
        <v>4</v>
      </c>
      <c r="B40">
        <v>43524</v>
      </c>
      <c r="C40" t="s">
        <v>237</v>
      </c>
      <c r="D40">
        <v>5</v>
      </c>
      <c r="E40">
        <f>SUMIFS(SalesReceipts[profit],SalesReceipts[product_group],SalesTargets[[#This Row],[product_group]],SalesReceipts[sales_outlet_id],SalesTargets[[#This Row],[sales_outlet_id]],SalesReceipts[month],MONTH(SalesTargets[[#This Row],[year_month]]))</f>
        <v>2.4400000000000004</v>
      </c>
      <c r="F40" t="str">
        <f>"Q"&amp;ROUNDUP(MONTH(SalesTargets[[#This Row],[year_month]])/3,0)</f>
        <v>Q1</v>
      </c>
    </row>
    <row r="41" spans="1:6">
      <c r="A41">
        <v>4</v>
      </c>
      <c r="B41">
        <v>43524</v>
      </c>
      <c r="C41" t="s">
        <v>238</v>
      </c>
      <c r="D41">
        <v>2</v>
      </c>
      <c r="E41">
        <f>SUMIFS(SalesReceipts[profit],SalesReceipts[product_group],SalesTargets[[#This Row],[product_group]],SalesReceipts[sales_outlet_id],SalesTargets[[#This Row],[sales_outlet_id]],SalesReceipts[month],MONTH(SalesTargets[[#This Row],[year_month]]))</f>
        <v>15.64</v>
      </c>
      <c r="F41" t="str">
        <f>"Q"&amp;ROUNDUP(MONTH(SalesTargets[[#This Row],[year_month]])/3,0)</f>
        <v>Q1</v>
      </c>
    </row>
    <row r="42" spans="1:6">
      <c r="A42">
        <v>5</v>
      </c>
      <c r="B42">
        <v>43524</v>
      </c>
      <c r="C42" t="s">
        <v>235</v>
      </c>
      <c r="D42">
        <v>12</v>
      </c>
      <c r="E42">
        <f>SUMIFS(SalesReceipts[profit],SalesReceipts[product_group],SalesTargets[[#This Row],[product_group]],SalesReceipts[sales_outlet_id],SalesTargets[[#This Row],[sales_outlet_id]],SalesReceipts[month],MONTH(SalesTargets[[#This Row],[year_month]]))</f>
        <v>3.9499999999999993</v>
      </c>
      <c r="F42" t="str">
        <f>"Q"&amp;ROUNDUP(MONTH(SalesTargets[[#This Row],[year_month]])/3,0)</f>
        <v>Q1</v>
      </c>
    </row>
    <row r="43" spans="1:6">
      <c r="A43">
        <v>5</v>
      </c>
      <c r="B43">
        <v>43524</v>
      </c>
      <c r="C43" t="s">
        <v>236</v>
      </c>
      <c r="D43">
        <v>12</v>
      </c>
      <c r="E43">
        <f>SUMIFS(SalesReceipts[profit],SalesReceipts[product_group],SalesTargets[[#This Row],[product_group]],SalesReceipts[sales_outlet_id],SalesTargets[[#This Row],[sales_outlet_id]],SalesReceipts[month],MONTH(SalesTargets[[#This Row],[year_month]]))</f>
        <v>18.78</v>
      </c>
      <c r="F43" t="str">
        <f>"Q"&amp;ROUNDUP(MONTH(SalesTargets[[#This Row],[year_month]])/3,0)</f>
        <v>Q1</v>
      </c>
    </row>
    <row r="44" spans="1:6">
      <c r="A44">
        <v>5</v>
      </c>
      <c r="B44">
        <v>43524</v>
      </c>
      <c r="C44" t="s">
        <v>237</v>
      </c>
      <c r="D44">
        <v>9</v>
      </c>
      <c r="E44">
        <f>SUMIFS(SalesReceipts[profit],SalesReceipts[product_group],SalesTargets[[#This Row],[product_group]],SalesReceipts[sales_outlet_id],SalesTargets[[#This Row],[sales_outlet_id]],SalesReceipts[month],MONTH(SalesTargets[[#This Row],[year_month]]))</f>
        <v>0</v>
      </c>
      <c r="F44" t="str">
        <f>"Q"&amp;ROUNDUP(MONTH(SalesTargets[[#This Row],[year_month]])/3,0)</f>
        <v>Q1</v>
      </c>
    </row>
    <row r="45" spans="1:6">
      <c r="A45">
        <v>5</v>
      </c>
      <c r="B45">
        <v>43524</v>
      </c>
      <c r="C45" t="s">
        <v>238</v>
      </c>
      <c r="D45">
        <v>9</v>
      </c>
      <c r="E45">
        <f>SUMIFS(SalesReceipts[profit],SalesReceipts[product_group],SalesTargets[[#This Row],[product_group]],SalesReceipts[sales_outlet_id],SalesTargets[[#This Row],[sales_outlet_id]],SalesReceipts[month],MONTH(SalesTargets[[#This Row],[year_month]]))</f>
        <v>8.16</v>
      </c>
      <c r="F45" t="str">
        <f>"Q"&amp;ROUNDUP(MONTH(SalesTargets[[#This Row],[year_month]])/3,0)</f>
        <v>Q1</v>
      </c>
    </row>
    <row r="46" spans="1:6">
      <c r="A46">
        <v>6</v>
      </c>
      <c r="B46">
        <v>43524</v>
      </c>
      <c r="C46" t="s">
        <v>235</v>
      </c>
      <c r="D46">
        <v>9</v>
      </c>
      <c r="E46">
        <f>SUMIFS(SalesReceipts[profit],SalesReceipts[product_group],SalesTargets[[#This Row],[product_group]],SalesReceipts[sales_outlet_id],SalesTargets[[#This Row],[sales_outlet_id]],SalesReceipts[month],MONTH(SalesTargets[[#This Row],[year_month]]))</f>
        <v>3.5999999999999996</v>
      </c>
      <c r="F46" t="str">
        <f>"Q"&amp;ROUNDUP(MONTH(SalesTargets[[#This Row],[year_month]])/3,0)</f>
        <v>Q1</v>
      </c>
    </row>
    <row r="47" spans="1:6">
      <c r="A47">
        <v>6</v>
      </c>
      <c r="B47">
        <v>43524</v>
      </c>
      <c r="C47" t="s">
        <v>236</v>
      </c>
      <c r="D47">
        <v>13</v>
      </c>
      <c r="E47">
        <f>SUMIFS(SalesReceipts[profit],SalesReceipts[product_group],SalesTargets[[#This Row],[product_group]],SalesReceipts[sales_outlet_id],SalesTargets[[#This Row],[sales_outlet_id]],SalesReceipts[month],MONTH(SalesTargets[[#This Row],[year_month]]))</f>
        <v>10.02</v>
      </c>
      <c r="F47" t="str">
        <f>"Q"&amp;ROUNDUP(MONTH(SalesTargets[[#This Row],[year_month]])/3,0)</f>
        <v>Q1</v>
      </c>
    </row>
    <row r="48" spans="1:6">
      <c r="A48">
        <v>6</v>
      </c>
      <c r="B48">
        <v>43524</v>
      </c>
      <c r="C48" t="s">
        <v>237</v>
      </c>
      <c r="D48">
        <v>15</v>
      </c>
      <c r="E48">
        <f>SUMIFS(SalesReceipts[profit],SalesReceipts[product_group],SalesTargets[[#This Row],[product_group]],SalesReceipts[sales_outlet_id],SalesTargets[[#This Row],[sales_outlet_id]],SalesReceipts[month],MONTH(SalesTargets[[#This Row],[year_month]]))</f>
        <v>1.1400000000000001</v>
      </c>
      <c r="F48" t="str">
        <f>"Q"&amp;ROUNDUP(MONTH(SalesTargets[[#This Row],[year_month]])/3,0)</f>
        <v>Q1</v>
      </c>
    </row>
    <row r="49" spans="1:6">
      <c r="A49">
        <v>6</v>
      </c>
      <c r="B49">
        <v>43524</v>
      </c>
      <c r="C49" t="s">
        <v>238</v>
      </c>
      <c r="D49">
        <v>19</v>
      </c>
      <c r="E49">
        <f>SUMIFS(SalesReceipts[profit],SalesReceipts[product_group],SalesTargets[[#This Row],[product_group]],SalesReceipts[sales_outlet_id],SalesTargets[[#This Row],[sales_outlet_id]],SalesReceipts[month],MONTH(SalesTargets[[#This Row],[year_month]]))</f>
        <v>0</v>
      </c>
      <c r="F49" t="str">
        <f>"Q"&amp;ROUNDUP(MONTH(SalesTargets[[#This Row],[year_month]])/3,0)</f>
        <v>Q1</v>
      </c>
    </row>
    <row r="50" spans="1:6">
      <c r="A50">
        <v>7</v>
      </c>
      <c r="B50">
        <v>43524</v>
      </c>
      <c r="C50" t="s">
        <v>235</v>
      </c>
      <c r="D50">
        <v>20</v>
      </c>
      <c r="E50">
        <f>SUMIFS(SalesReceipts[profit],SalesReceipts[product_group],SalesTargets[[#This Row],[product_group]],SalesReceipts[sales_outlet_id],SalesTargets[[#This Row],[sales_outlet_id]],SalesReceipts[month],MONTH(SalesTargets[[#This Row],[year_month]]))</f>
        <v>10.67</v>
      </c>
      <c r="F50" t="str">
        <f>"Q"&amp;ROUNDUP(MONTH(SalesTargets[[#This Row],[year_month]])/3,0)</f>
        <v>Q1</v>
      </c>
    </row>
    <row r="51" spans="1:6">
      <c r="A51">
        <v>7</v>
      </c>
      <c r="B51">
        <v>43524</v>
      </c>
      <c r="C51" t="s">
        <v>236</v>
      </c>
      <c r="D51">
        <v>16</v>
      </c>
      <c r="E51">
        <f>SUMIFS(SalesReceipts[profit],SalesReceipts[product_group],SalesTargets[[#This Row],[product_group]],SalesReceipts[sales_outlet_id],SalesTargets[[#This Row],[sales_outlet_id]],SalesReceipts[month],MONTH(SalesTargets[[#This Row],[year_month]]))</f>
        <v>18.64</v>
      </c>
      <c r="F51" t="str">
        <f>"Q"&amp;ROUNDUP(MONTH(SalesTargets[[#This Row],[year_month]])/3,0)</f>
        <v>Q1</v>
      </c>
    </row>
    <row r="52" spans="1:6">
      <c r="A52">
        <v>7</v>
      </c>
      <c r="B52">
        <v>43524</v>
      </c>
      <c r="C52" t="s">
        <v>237</v>
      </c>
      <c r="D52">
        <v>20</v>
      </c>
      <c r="E52">
        <f>SUMIFS(SalesReceipts[profit],SalesReceipts[product_group],SalesTargets[[#This Row],[product_group]],SalesReceipts[sales_outlet_id],SalesTargets[[#This Row],[sales_outlet_id]],SalesReceipts[month],MONTH(SalesTargets[[#This Row],[year_month]]))</f>
        <v>0</v>
      </c>
      <c r="F52" t="str">
        <f>"Q"&amp;ROUNDUP(MONTH(SalesTargets[[#This Row],[year_month]])/3,0)</f>
        <v>Q1</v>
      </c>
    </row>
    <row r="53" spans="1:6">
      <c r="A53">
        <v>7</v>
      </c>
      <c r="B53">
        <v>43524</v>
      </c>
      <c r="C53" t="s">
        <v>238</v>
      </c>
      <c r="D53">
        <v>18</v>
      </c>
      <c r="E53">
        <f>SUMIFS(SalesReceipts[profit],SalesReceipts[product_group],SalesTargets[[#This Row],[product_group]],SalesReceipts[sales_outlet_id],SalesTargets[[#This Row],[sales_outlet_id]],SalesReceipts[month],MONTH(SalesTargets[[#This Row],[year_month]]))</f>
        <v>0</v>
      </c>
      <c r="F53" t="str">
        <f>"Q"&amp;ROUNDUP(MONTH(SalesTargets[[#This Row],[year_month]])/3,0)</f>
        <v>Q1</v>
      </c>
    </row>
    <row r="54" spans="1:6">
      <c r="A54">
        <v>8</v>
      </c>
      <c r="B54">
        <v>43524</v>
      </c>
      <c r="C54" t="s">
        <v>235</v>
      </c>
      <c r="D54">
        <v>1</v>
      </c>
      <c r="E54">
        <f>SUMIFS(SalesReceipts[profit],SalesReceipts[product_group],SalesTargets[[#This Row],[product_group]],SalesReceipts[sales_outlet_id],SalesTargets[[#This Row],[sales_outlet_id]],SalesReceipts[month],MONTH(SalesTargets[[#This Row],[year_month]]))</f>
        <v>1.7899999999999991</v>
      </c>
      <c r="F54" t="str">
        <f>"Q"&amp;ROUNDUP(MONTH(SalesTargets[[#This Row],[year_month]])/3,0)</f>
        <v>Q1</v>
      </c>
    </row>
    <row r="55" spans="1:6">
      <c r="A55">
        <v>8</v>
      </c>
      <c r="B55">
        <v>43524</v>
      </c>
      <c r="C55" t="s">
        <v>236</v>
      </c>
      <c r="D55">
        <v>12</v>
      </c>
      <c r="E55">
        <f>SUMIFS(SalesReceipts[profit],SalesReceipts[product_group],SalesTargets[[#This Row],[product_group]],SalesReceipts[sales_outlet_id],SalesTargets[[#This Row],[sales_outlet_id]],SalesReceipts[month],MONTH(SalesTargets[[#This Row],[year_month]]))</f>
        <v>8.99</v>
      </c>
      <c r="F55" t="str">
        <f>"Q"&amp;ROUNDUP(MONTH(SalesTargets[[#This Row],[year_month]])/3,0)</f>
        <v>Q1</v>
      </c>
    </row>
    <row r="56" spans="1:6">
      <c r="A56">
        <v>8</v>
      </c>
      <c r="B56">
        <v>43524</v>
      </c>
      <c r="C56" t="s">
        <v>237</v>
      </c>
      <c r="D56">
        <v>2</v>
      </c>
      <c r="E56">
        <f>SUMIFS(SalesReceipts[profit],SalesReceipts[product_group],SalesTargets[[#This Row],[product_group]],SalesReceipts[sales_outlet_id],SalesTargets[[#This Row],[sales_outlet_id]],SalesReceipts[month],MONTH(SalesTargets[[#This Row],[year_month]]))</f>
        <v>1.31</v>
      </c>
      <c r="F56" t="str">
        <f>"Q"&amp;ROUNDUP(MONTH(SalesTargets[[#This Row],[year_month]])/3,0)</f>
        <v>Q1</v>
      </c>
    </row>
    <row r="57" spans="1:6">
      <c r="A57">
        <v>8</v>
      </c>
      <c r="B57">
        <v>43524</v>
      </c>
      <c r="C57" t="s">
        <v>238</v>
      </c>
      <c r="D57">
        <v>19</v>
      </c>
      <c r="E57">
        <f>SUMIFS(SalesReceipts[profit],SalesReceipts[product_group],SalesTargets[[#This Row],[product_group]],SalesReceipts[sales_outlet_id],SalesTargets[[#This Row],[sales_outlet_id]],SalesReceipts[month],MONTH(SalesTargets[[#This Row],[year_month]]))</f>
        <v>0</v>
      </c>
      <c r="F57" t="str">
        <f>"Q"&amp;ROUNDUP(MONTH(SalesTargets[[#This Row],[year_month]])/3,0)</f>
        <v>Q1</v>
      </c>
    </row>
    <row r="58" spans="1:6">
      <c r="A58">
        <v>9</v>
      </c>
      <c r="B58">
        <v>43524</v>
      </c>
      <c r="C58" t="s">
        <v>235</v>
      </c>
      <c r="D58">
        <v>2</v>
      </c>
      <c r="E58">
        <f>SUMIFS(SalesReceipts[profit],SalesReceipts[product_group],SalesTargets[[#This Row],[product_group]],SalesReceipts[sales_outlet_id],SalesTargets[[#This Row],[sales_outlet_id]],SalesReceipts[month],MONTH(SalesTargets[[#This Row],[year_month]]))</f>
        <v>1.7899999999999991</v>
      </c>
      <c r="F58" t="str">
        <f>"Q"&amp;ROUNDUP(MONTH(SalesTargets[[#This Row],[year_month]])/3,0)</f>
        <v>Q1</v>
      </c>
    </row>
    <row r="59" spans="1:6">
      <c r="A59">
        <v>9</v>
      </c>
      <c r="B59">
        <v>43524</v>
      </c>
      <c r="C59" t="s">
        <v>236</v>
      </c>
      <c r="D59">
        <v>4</v>
      </c>
      <c r="E59">
        <f>SUMIFS(SalesReceipts[profit],SalesReceipts[product_group],SalesTargets[[#This Row],[product_group]],SalesReceipts[sales_outlet_id],SalesTargets[[#This Row],[sales_outlet_id]],SalesReceipts[month],MONTH(SalesTargets[[#This Row],[year_month]]))</f>
        <v>13.810000000000002</v>
      </c>
      <c r="F59" t="str">
        <f>"Q"&amp;ROUNDUP(MONTH(SalesTargets[[#This Row],[year_month]])/3,0)</f>
        <v>Q1</v>
      </c>
    </row>
    <row r="60" spans="1:6">
      <c r="A60">
        <v>9</v>
      </c>
      <c r="B60">
        <v>43524</v>
      </c>
      <c r="C60" t="s">
        <v>237</v>
      </c>
      <c r="D60">
        <v>7</v>
      </c>
      <c r="E60">
        <f>SUMIFS(SalesReceipts[profit],SalesReceipts[product_group],SalesTargets[[#This Row],[product_group]],SalesReceipts[sales_outlet_id],SalesTargets[[#This Row],[sales_outlet_id]],SalesReceipts[month],MONTH(SalesTargets[[#This Row],[year_month]]))</f>
        <v>5.24</v>
      </c>
      <c r="F60" t="str">
        <f>"Q"&amp;ROUNDUP(MONTH(SalesTargets[[#This Row],[year_month]])/3,0)</f>
        <v>Q1</v>
      </c>
    </row>
    <row r="61" spans="1:6">
      <c r="A61">
        <v>9</v>
      </c>
      <c r="B61">
        <v>43524</v>
      </c>
      <c r="C61" t="s">
        <v>238</v>
      </c>
      <c r="D61">
        <v>17</v>
      </c>
      <c r="E61">
        <f>SUMIFS(SalesReceipts[profit],SalesReceipts[product_group],SalesTargets[[#This Row],[product_group]],SalesReceipts[sales_outlet_id],SalesTargets[[#This Row],[sales_outlet_id]],SalesReceipts[month],MONTH(SalesTargets[[#This Row],[year_month]]))</f>
        <v>15.64</v>
      </c>
      <c r="F61" t="str">
        <f>"Q"&amp;ROUNDUP(MONTH(SalesTargets[[#This Row],[year_month]])/3,0)</f>
        <v>Q1</v>
      </c>
    </row>
    <row r="62" spans="1:6">
      <c r="A62">
        <v>10</v>
      </c>
      <c r="B62">
        <v>43524</v>
      </c>
      <c r="C62" t="s">
        <v>235</v>
      </c>
      <c r="D62">
        <v>12</v>
      </c>
      <c r="E62">
        <f>SUMIFS(SalesReceipts[profit],SalesReceipts[product_group],SalesTargets[[#This Row],[product_group]],SalesReceipts[sales_outlet_id],SalesTargets[[#This Row],[sales_outlet_id]],SalesReceipts[month],MONTH(SalesTargets[[#This Row],[year_month]]))</f>
        <v>10.219999999999999</v>
      </c>
      <c r="F62" t="str">
        <f>"Q"&amp;ROUNDUP(MONTH(SalesTargets[[#This Row],[year_month]])/3,0)</f>
        <v>Q1</v>
      </c>
    </row>
    <row r="63" spans="1:6">
      <c r="A63">
        <v>10</v>
      </c>
      <c r="B63">
        <v>43524</v>
      </c>
      <c r="C63" t="s">
        <v>236</v>
      </c>
      <c r="D63">
        <v>6</v>
      </c>
      <c r="E63">
        <f>SUMIFS(SalesReceipts[profit],SalesReceipts[product_group],SalesTargets[[#This Row],[product_group]],SalesReceipts[sales_outlet_id],SalesTargets[[#This Row],[sales_outlet_id]],SalesReceipts[month],MONTH(SalesTargets[[#This Row],[year_month]]))</f>
        <v>20.47</v>
      </c>
      <c r="F63" t="str">
        <f>"Q"&amp;ROUNDUP(MONTH(SalesTargets[[#This Row],[year_month]])/3,0)</f>
        <v>Q1</v>
      </c>
    </row>
    <row r="64" spans="1:6">
      <c r="A64">
        <v>10</v>
      </c>
      <c r="B64">
        <v>43524</v>
      </c>
      <c r="C64" t="s">
        <v>237</v>
      </c>
      <c r="D64">
        <v>12</v>
      </c>
      <c r="E64">
        <f>SUMIFS(SalesReceipts[profit],SalesReceipts[product_group],SalesTargets[[#This Row],[product_group]],SalesReceipts[sales_outlet_id],SalesTargets[[#This Row],[sales_outlet_id]],SalesReceipts[month],MONTH(SalesTargets[[#This Row],[year_month]]))</f>
        <v>3.6700000000000004</v>
      </c>
      <c r="F64" t="str">
        <f>"Q"&amp;ROUNDUP(MONTH(SalesTargets[[#This Row],[year_month]])/3,0)</f>
        <v>Q1</v>
      </c>
    </row>
    <row r="65" spans="1:6">
      <c r="A65">
        <v>10</v>
      </c>
      <c r="B65">
        <v>43524</v>
      </c>
      <c r="C65" t="s">
        <v>238</v>
      </c>
      <c r="D65">
        <v>19</v>
      </c>
      <c r="E65">
        <f>SUMIFS(SalesReceipts[profit],SalesReceipts[product_group],SalesTargets[[#This Row],[product_group]],SalesReceipts[sales_outlet_id],SalesTargets[[#This Row],[sales_outlet_id]],SalesReceipts[month],MONTH(SalesTargets[[#This Row],[year_month]]))</f>
        <v>0</v>
      </c>
      <c r="F65" t="str">
        <f>"Q"&amp;ROUNDUP(MONTH(SalesTargets[[#This Row],[year_month]])/3,0)</f>
        <v>Q1</v>
      </c>
    </row>
    <row r="66" spans="1:6">
      <c r="A66">
        <v>3</v>
      </c>
      <c r="B66">
        <v>43555</v>
      </c>
      <c r="C66" t="s">
        <v>235</v>
      </c>
      <c r="D66">
        <v>13</v>
      </c>
      <c r="E66">
        <f>SUMIFS(SalesReceipts[profit],SalesReceipts[product_group],SalesTargets[[#This Row],[product_group]],SalesReceipts[sales_outlet_id],SalesTargets[[#This Row],[sales_outlet_id]],SalesReceipts[month],MONTH(SalesTargets[[#This Row],[year_month]]))</f>
        <v>1.5199999999999996</v>
      </c>
      <c r="F66" t="str">
        <f>"Q"&amp;ROUNDUP(MONTH(SalesTargets[[#This Row],[year_month]])/3,0)</f>
        <v>Q1</v>
      </c>
    </row>
    <row r="67" spans="1:6">
      <c r="A67">
        <v>3</v>
      </c>
      <c r="B67">
        <v>43555</v>
      </c>
      <c r="C67" t="s">
        <v>236</v>
      </c>
      <c r="D67">
        <v>14</v>
      </c>
      <c r="E67">
        <f>SUMIFS(SalesReceipts[profit],SalesReceipts[product_group],SalesTargets[[#This Row],[product_group]],SalesReceipts[sales_outlet_id],SalesTargets[[#This Row],[sales_outlet_id]],SalesReceipts[month],MONTH(SalesTargets[[#This Row],[year_month]]))</f>
        <v>17.579999999999998</v>
      </c>
      <c r="F67" t="str">
        <f>"Q"&amp;ROUNDUP(MONTH(SalesTargets[[#This Row],[year_month]])/3,0)</f>
        <v>Q1</v>
      </c>
    </row>
    <row r="68" spans="1:6">
      <c r="A68">
        <v>3</v>
      </c>
      <c r="B68">
        <v>43555</v>
      </c>
      <c r="C68" t="s">
        <v>237</v>
      </c>
      <c r="D68">
        <v>12</v>
      </c>
      <c r="E68">
        <f>SUMIFS(SalesReceipts[profit],SalesReceipts[product_group],SalesTargets[[#This Row],[product_group]],SalesReceipts[sales_outlet_id],SalesTargets[[#This Row],[sales_outlet_id]],SalesReceipts[month],MONTH(SalesTargets[[#This Row],[year_month]]))</f>
        <v>0</v>
      </c>
      <c r="F68" t="str">
        <f>"Q"&amp;ROUNDUP(MONTH(SalesTargets[[#This Row],[year_month]])/3,0)</f>
        <v>Q1</v>
      </c>
    </row>
    <row r="69" spans="1:6">
      <c r="A69">
        <v>3</v>
      </c>
      <c r="B69">
        <v>43555</v>
      </c>
      <c r="C69" t="s">
        <v>238</v>
      </c>
      <c r="D69">
        <v>7</v>
      </c>
      <c r="E69">
        <f>SUMIFS(SalesReceipts[profit],SalesReceipts[product_group],SalesTargets[[#This Row],[product_group]],SalesReceipts[sales_outlet_id],SalesTargets[[#This Row],[sales_outlet_id]],SalesReceipts[month],MONTH(SalesTargets[[#This Row],[year_month]]))</f>
        <v>8.16</v>
      </c>
      <c r="F69" t="str">
        <f>"Q"&amp;ROUNDUP(MONTH(SalesTargets[[#This Row],[year_month]])/3,0)</f>
        <v>Q1</v>
      </c>
    </row>
    <row r="70" spans="1:6">
      <c r="A70">
        <v>4</v>
      </c>
      <c r="B70">
        <v>43555</v>
      </c>
      <c r="C70" t="s">
        <v>235</v>
      </c>
      <c r="D70">
        <v>20</v>
      </c>
      <c r="E70">
        <f>SUMIFS(SalesReceipts[profit],SalesReceipts[product_group],SalesTargets[[#This Row],[product_group]],SalesReceipts[sales_outlet_id],SalesTargets[[#This Row],[sales_outlet_id]],SalesReceipts[month],MONTH(SalesTargets[[#This Row],[year_month]]))</f>
        <v>15.939999999999998</v>
      </c>
      <c r="F70" t="str">
        <f>"Q"&amp;ROUNDUP(MONTH(SalesTargets[[#This Row],[year_month]])/3,0)</f>
        <v>Q1</v>
      </c>
    </row>
    <row r="71" spans="1:6">
      <c r="A71">
        <v>4</v>
      </c>
      <c r="B71">
        <v>43555</v>
      </c>
      <c r="C71" t="s">
        <v>236</v>
      </c>
      <c r="D71">
        <v>5</v>
      </c>
      <c r="E71">
        <f>SUMIFS(SalesReceipts[profit],SalesReceipts[product_group],SalesTargets[[#This Row],[product_group]],SalesReceipts[sales_outlet_id],SalesTargets[[#This Row],[sales_outlet_id]],SalesReceipts[month],MONTH(SalesTargets[[#This Row],[year_month]]))</f>
        <v>15.46</v>
      </c>
      <c r="F71" t="str">
        <f>"Q"&amp;ROUNDUP(MONTH(SalesTargets[[#This Row],[year_month]])/3,0)</f>
        <v>Q1</v>
      </c>
    </row>
    <row r="72" spans="1:6">
      <c r="A72">
        <v>4</v>
      </c>
      <c r="B72">
        <v>43555</v>
      </c>
      <c r="C72" t="s">
        <v>237</v>
      </c>
      <c r="D72">
        <v>5</v>
      </c>
      <c r="E72">
        <f>SUMIFS(SalesReceipts[profit],SalesReceipts[product_group],SalesTargets[[#This Row],[product_group]],SalesReceipts[sales_outlet_id],SalesTargets[[#This Row],[sales_outlet_id]],SalesReceipts[month],MONTH(SalesTargets[[#This Row],[year_month]]))</f>
        <v>1.2200000000000002</v>
      </c>
      <c r="F72" t="str">
        <f>"Q"&amp;ROUNDUP(MONTH(SalesTargets[[#This Row],[year_month]])/3,0)</f>
        <v>Q1</v>
      </c>
    </row>
    <row r="73" spans="1:6">
      <c r="A73">
        <v>4</v>
      </c>
      <c r="B73">
        <v>43555</v>
      </c>
      <c r="C73" t="s">
        <v>238</v>
      </c>
      <c r="D73">
        <v>3</v>
      </c>
      <c r="E73">
        <f>SUMIFS(SalesReceipts[profit],SalesReceipts[product_group],SalesTargets[[#This Row],[product_group]],SalesReceipts[sales_outlet_id],SalesTargets[[#This Row],[sales_outlet_id]],SalesReceipts[month],MONTH(SalesTargets[[#This Row],[year_month]]))</f>
        <v>0</v>
      </c>
      <c r="F73" t="str">
        <f>"Q"&amp;ROUNDUP(MONTH(SalesTargets[[#This Row],[year_month]])/3,0)</f>
        <v>Q1</v>
      </c>
    </row>
    <row r="74" spans="1:6">
      <c r="A74">
        <v>5</v>
      </c>
      <c r="B74">
        <v>43555</v>
      </c>
      <c r="C74" t="s">
        <v>235</v>
      </c>
      <c r="D74">
        <v>6</v>
      </c>
      <c r="E74">
        <f>SUMIFS(SalesReceipts[profit],SalesReceipts[product_group],SalesTargets[[#This Row],[product_group]],SalesReceipts[sales_outlet_id],SalesTargets[[#This Row],[sales_outlet_id]],SalesReceipts[month],MONTH(SalesTargets[[#This Row],[year_month]]))</f>
        <v>9.259999999999998</v>
      </c>
      <c r="F74" t="str">
        <f>"Q"&amp;ROUNDUP(MONTH(SalesTargets[[#This Row],[year_month]])/3,0)</f>
        <v>Q1</v>
      </c>
    </row>
    <row r="75" spans="1:6">
      <c r="A75">
        <v>5</v>
      </c>
      <c r="B75">
        <v>43555</v>
      </c>
      <c r="C75" t="s">
        <v>236</v>
      </c>
      <c r="D75">
        <v>7</v>
      </c>
      <c r="E75">
        <f>SUMIFS(SalesReceipts[profit],SalesReceipts[product_group],SalesTargets[[#This Row],[product_group]],SalesReceipts[sales_outlet_id],SalesTargets[[#This Row],[sales_outlet_id]],SalesReceipts[month],MONTH(SalesTargets[[#This Row],[year_month]]))</f>
        <v>10.32</v>
      </c>
      <c r="F75" t="str">
        <f>"Q"&amp;ROUNDUP(MONTH(SalesTargets[[#This Row],[year_month]])/3,0)</f>
        <v>Q1</v>
      </c>
    </row>
    <row r="76" spans="1:6">
      <c r="A76">
        <v>5</v>
      </c>
      <c r="B76">
        <v>43555</v>
      </c>
      <c r="C76" t="s">
        <v>237</v>
      </c>
      <c r="D76">
        <v>8</v>
      </c>
      <c r="E76">
        <f>SUMIFS(SalesReceipts[profit],SalesReceipts[product_group],SalesTargets[[#This Row],[product_group]],SalesReceipts[sales_outlet_id],SalesTargets[[#This Row],[sales_outlet_id]],SalesReceipts[month],MONTH(SalesTargets[[#This Row],[year_month]]))</f>
        <v>1.1400000000000001</v>
      </c>
      <c r="F76" t="str">
        <f>"Q"&amp;ROUNDUP(MONTH(SalesTargets[[#This Row],[year_month]])/3,0)</f>
        <v>Q1</v>
      </c>
    </row>
    <row r="77" spans="1:6">
      <c r="A77">
        <v>5</v>
      </c>
      <c r="B77">
        <v>43555</v>
      </c>
      <c r="C77" t="s">
        <v>238</v>
      </c>
      <c r="D77">
        <v>9</v>
      </c>
      <c r="E77">
        <f>SUMIFS(SalesReceipts[profit],SalesReceipts[product_group],SalesTargets[[#This Row],[product_group]],SalesReceipts[sales_outlet_id],SalesTargets[[#This Row],[sales_outlet_id]],SalesReceipts[month],MONTH(SalesTargets[[#This Row],[year_month]]))</f>
        <v>0</v>
      </c>
      <c r="F77" t="str">
        <f>"Q"&amp;ROUNDUP(MONTH(SalesTargets[[#This Row],[year_month]])/3,0)</f>
        <v>Q1</v>
      </c>
    </row>
    <row r="78" spans="1:6">
      <c r="A78">
        <v>6</v>
      </c>
      <c r="B78">
        <v>43555</v>
      </c>
      <c r="C78" t="s">
        <v>235</v>
      </c>
      <c r="D78">
        <v>13</v>
      </c>
      <c r="E78">
        <f>SUMIFS(SalesReceipts[profit],SalesReceipts[product_group],SalesTargets[[#This Row],[product_group]],SalesReceipts[sales_outlet_id],SalesTargets[[#This Row],[sales_outlet_id]],SalesReceipts[month],MONTH(SalesTargets[[#This Row],[year_month]]))</f>
        <v>8.34</v>
      </c>
      <c r="F78" t="str">
        <f>"Q"&amp;ROUNDUP(MONTH(SalesTargets[[#This Row],[year_month]])/3,0)</f>
        <v>Q1</v>
      </c>
    </row>
    <row r="79" spans="1:6">
      <c r="A79">
        <v>6</v>
      </c>
      <c r="B79">
        <v>43555</v>
      </c>
      <c r="C79" t="s">
        <v>236</v>
      </c>
      <c r="D79">
        <v>12</v>
      </c>
      <c r="E79">
        <f>SUMIFS(SalesReceipts[profit],SalesReceipts[product_group],SalesTargets[[#This Row],[product_group]],SalesReceipts[sales_outlet_id],SalesTargets[[#This Row],[sales_outlet_id]],SalesReceipts[month],MONTH(SalesTargets[[#This Row],[year_month]]))</f>
        <v>13.770000000000001</v>
      </c>
      <c r="F79" t="str">
        <f>"Q"&amp;ROUNDUP(MONTH(SalesTargets[[#This Row],[year_month]])/3,0)</f>
        <v>Q1</v>
      </c>
    </row>
    <row r="80" spans="1:6">
      <c r="A80">
        <v>6</v>
      </c>
      <c r="B80">
        <v>43555</v>
      </c>
      <c r="C80" t="s">
        <v>237</v>
      </c>
      <c r="D80">
        <v>3</v>
      </c>
      <c r="E80">
        <f>SUMIFS(SalesReceipts[profit],SalesReceipts[product_group],SalesTargets[[#This Row],[product_group]],SalesReceipts[sales_outlet_id],SalesTargets[[#This Row],[sales_outlet_id]],SalesReceipts[month],MONTH(SalesTargets[[#This Row],[year_month]]))</f>
        <v>1.2200000000000002</v>
      </c>
      <c r="F80" t="str">
        <f>"Q"&amp;ROUNDUP(MONTH(SalesTargets[[#This Row],[year_month]])/3,0)</f>
        <v>Q1</v>
      </c>
    </row>
    <row r="81" spans="1:6">
      <c r="A81">
        <v>6</v>
      </c>
      <c r="B81">
        <v>43555</v>
      </c>
      <c r="C81" t="s">
        <v>238</v>
      </c>
      <c r="D81">
        <v>19</v>
      </c>
      <c r="E81">
        <f>SUMIFS(SalesReceipts[profit],SalesReceipts[product_group],SalesTargets[[#This Row],[product_group]],SalesReceipts[sales_outlet_id],SalesTargets[[#This Row],[sales_outlet_id]],SalesReceipts[month],MONTH(SalesTargets[[#This Row],[year_month]]))</f>
        <v>16.32</v>
      </c>
      <c r="F81" t="str">
        <f>"Q"&amp;ROUNDUP(MONTH(SalesTargets[[#This Row],[year_month]])/3,0)</f>
        <v>Q1</v>
      </c>
    </row>
    <row r="82" spans="1:6">
      <c r="A82">
        <v>7</v>
      </c>
      <c r="B82">
        <v>43555</v>
      </c>
      <c r="C82" t="s">
        <v>235</v>
      </c>
      <c r="D82">
        <v>16</v>
      </c>
      <c r="E82">
        <f>SUMIFS(SalesReceipts[profit],SalesReceipts[product_group],SalesTargets[[#This Row],[product_group]],SalesReceipts[sales_outlet_id],SalesTargets[[#This Row],[sales_outlet_id]],SalesReceipts[month],MONTH(SalesTargets[[#This Row],[year_month]]))</f>
        <v>4.1999999999999993</v>
      </c>
      <c r="F82" t="str">
        <f>"Q"&amp;ROUNDUP(MONTH(SalesTargets[[#This Row],[year_month]])/3,0)</f>
        <v>Q1</v>
      </c>
    </row>
    <row r="83" spans="1:6">
      <c r="A83">
        <v>7</v>
      </c>
      <c r="B83">
        <v>43555</v>
      </c>
      <c r="C83" t="s">
        <v>236</v>
      </c>
      <c r="D83">
        <v>14</v>
      </c>
      <c r="E83">
        <f>SUMIFS(SalesReceipts[profit],SalesReceipts[product_group],SalesTargets[[#This Row],[product_group]],SalesReceipts[sales_outlet_id],SalesTargets[[#This Row],[sales_outlet_id]],SalesReceipts[month],MONTH(SalesTargets[[#This Row],[year_month]]))</f>
        <v>13.049999999999999</v>
      </c>
      <c r="F83" t="str">
        <f>"Q"&amp;ROUNDUP(MONTH(SalesTargets[[#This Row],[year_month]])/3,0)</f>
        <v>Q1</v>
      </c>
    </row>
    <row r="84" spans="1:6">
      <c r="A84">
        <v>7</v>
      </c>
      <c r="B84">
        <v>43555</v>
      </c>
      <c r="C84" t="s">
        <v>237</v>
      </c>
      <c r="D84">
        <v>17</v>
      </c>
      <c r="E84">
        <f>SUMIFS(SalesReceipts[profit],SalesReceipts[product_group],SalesTargets[[#This Row],[product_group]],SalesReceipts[sales_outlet_id],SalesTargets[[#This Row],[sales_outlet_id]],SalesReceipts[month],MONTH(SalesTargets[[#This Row],[year_month]]))</f>
        <v>0</v>
      </c>
      <c r="F84" t="str">
        <f>"Q"&amp;ROUNDUP(MONTH(SalesTargets[[#This Row],[year_month]])/3,0)</f>
        <v>Q1</v>
      </c>
    </row>
    <row r="85" spans="1:6">
      <c r="A85">
        <v>7</v>
      </c>
      <c r="B85">
        <v>43555</v>
      </c>
      <c r="C85" t="s">
        <v>238</v>
      </c>
      <c r="D85">
        <v>1</v>
      </c>
      <c r="E85">
        <f>SUMIFS(SalesReceipts[profit],SalesReceipts[product_group],SalesTargets[[#This Row],[product_group]],SalesReceipts[sales_outlet_id],SalesTargets[[#This Row],[sales_outlet_id]],SalesReceipts[month],MONTH(SalesTargets[[#This Row],[year_month]]))</f>
        <v>17.68</v>
      </c>
      <c r="F85" t="str">
        <f>"Q"&amp;ROUNDUP(MONTH(SalesTargets[[#This Row],[year_month]])/3,0)</f>
        <v>Q1</v>
      </c>
    </row>
    <row r="86" spans="1:6">
      <c r="A86">
        <v>8</v>
      </c>
      <c r="B86">
        <v>43555</v>
      </c>
      <c r="C86" t="s">
        <v>235</v>
      </c>
      <c r="D86">
        <v>17</v>
      </c>
      <c r="E86">
        <f>SUMIFS(SalesReceipts[profit],SalesReceipts[product_group],SalesTargets[[#This Row],[product_group]],SalesReceipts[sales_outlet_id],SalesTargets[[#This Row],[sales_outlet_id]],SalesReceipts[month],MONTH(SalesTargets[[#This Row],[year_month]]))</f>
        <v>0</v>
      </c>
      <c r="F86" t="str">
        <f>"Q"&amp;ROUNDUP(MONTH(SalesTargets[[#This Row],[year_month]])/3,0)</f>
        <v>Q1</v>
      </c>
    </row>
    <row r="87" spans="1:6">
      <c r="A87">
        <v>8</v>
      </c>
      <c r="B87">
        <v>43555</v>
      </c>
      <c r="C87" t="s">
        <v>236</v>
      </c>
      <c r="D87">
        <v>3</v>
      </c>
      <c r="E87">
        <f>SUMIFS(SalesReceipts[profit],SalesReceipts[product_group],SalesTargets[[#This Row],[product_group]],SalesReceipts[sales_outlet_id],SalesTargets[[#This Row],[sales_outlet_id]],SalesReceipts[month],MONTH(SalesTargets[[#This Row],[year_month]]))</f>
        <v>13.86</v>
      </c>
      <c r="F87" t="str">
        <f>"Q"&amp;ROUNDUP(MONTH(SalesTargets[[#This Row],[year_month]])/3,0)</f>
        <v>Q1</v>
      </c>
    </row>
    <row r="88" spans="1:6">
      <c r="A88">
        <v>8</v>
      </c>
      <c r="B88">
        <v>43555</v>
      </c>
      <c r="C88" t="s">
        <v>237</v>
      </c>
      <c r="D88">
        <v>16</v>
      </c>
      <c r="E88">
        <f>SUMIFS(SalesReceipts[profit],SalesReceipts[product_group],SalesTargets[[#This Row],[product_group]],SalesReceipts[sales_outlet_id],SalesTargets[[#This Row],[sales_outlet_id]],SalesReceipts[month],MONTH(SalesTargets[[#This Row],[year_month]]))</f>
        <v>1.31</v>
      </c>
      <c r="F88" t="str">
        <f>"Q"&amp;ROUNDUP(MONTH(SalesTargets[[#This Row],[year_month]])/3,0)</f>
        <v>Q1</v>
      </c>
    </row>
    <row r="89" spans="1:6">
      <c r="A89">
        <v>8</v>
      </c>
      <c r="B89">
        <v>43555</v>
      </c>
      <c r="C89" t="s">
        <v>238</v>
      </c>
      <c r="D89">
        <v>18</v>
      </c>
      <c r="E89">
        <f>SUMIFS(SalesReceipts[profit],SalesReceipts[product_group],SalesTargets[[#This Row],[product_group]],SalesReceipts[sales_outlet_id],SalesTargets[[#This Row],[sales_outlet_id]],SalesReceipts[month],MONTH(SalesTargets[[#This Row],[year_month]]))</f>
        <v>0</v>
      </c>
      <c r="F89" t="str">
        <f>"Q"&amp;ROUNDUP(MONTH(SalesTargets[[#This Row],[year_month]])/3,0)</f>
        <v>Q1</v>
      </c>
    </row>
    <row r="90" spans="1:6">
      <c r="A90">
        <v>9</v>
      </c>
      <c r="B90">
        <v>43555</v>
      </c>
      <c r="C90" t="s">
        <v>235</v>
      </c>
      <c r="D90">
        <v>4</v>
      </c>
      <c r="E90">
        <f>SUMIFS(SalesReceipts[profit],SalesReceipts[product_group],SalesTargets[[#This Row],[product_group]],SalesReceipts[sales_outlet_id],SalesTargets[[#This Row],[sales_outlet_id]],SalesReceipts[month],MONTH(SalesTargets[[#This Row],[year_month]]))</f>
        <v>8.9899999999999984</v>
      </c>
      <c r="F90" t="str">
        <f>"Q"&amp;ROUNDUP(MONTH(SalesTargets[[#This Row],[year_month]])/3,0)</f>
        <v>Q1</v>
      </c>
    </row>
    <row r="91" spans="1:6">
      <c r="A91">
        <v>9</v>
      </c>
      <c r="B91">
        <v>43555</v>
      </c>
      <c r="C91" t="s">
        <v>236</v>
      </c>
      <c r="D91">
        <v>3</v>
      </c>
      <c r="E91">
        <f>SUMIFS(SalesReceipts[profit],SalesReceipts[product_group],SalesTargets[[#This Row],[product_group]],SalesReceipts[sales_outlet_id],SalesTargets[[#This Row],[sales_outlet_id]],SalesReceipts[month],MONTH(SalesTargets[[#This Row],[year_month]]))</f>
        <v>0</v>
      </c>
      <c r="F91" t="str">
        <f>"Q"&amp;ROUNDUP(MONTH(SalesTargets[[#This Row],[year_month]])/3,0)</f>
        <v>Q1</v>
      </c>
    </row>
    <row r="92" spans="1:6">
      <c r="A92">
        <v>9</v>
      </c>
      <c r="B92">
        <v>43555</v>
      </c>
      <c r="C92" t="s">
        <v>237</v>
      </c>
      <c r="D92">
        <v>4</v>
      </c>
      <c r="E92">
        <f>SUMIFS(SalesReceipts[profit],SalesReceipts[product_group],SalesTargets[[#This Row],[product_group]],SalesReceipts[sales_outlet_id],SalesTargets[[#This Row],[sales_outlet_id]],SalesReceipts[month],MONTH(SalesTargets[[#This Row],[year_month]]))</f>
        <v>0</v>
      </c>
      <c r="F92" t="str">
        <f>"Q"&amp;ROUNDUP(MONTH(SalesTargets[[#This Row],[year_month]])/3,0)</f>
        <v>Q1</v>
      </c>
    </row>
    <row r="93" spans="1:6">
      <c r="A93">
        <v>9</v>
      </c>
      <c r="B93">
        <v>43555</v>
      </c>
      <c r="C93" t="s">
        <v>238</v>
      </c>
      <c r="D93">
        <v>4</v>
      </c>
      <c r="E93">
        <f>SUMIFS(SalesReceipts[profit],SalesReceipts[product_group],SalesTargets[[#This Row],[product_group]],SalesReceipts[sales_outlet_id],SalesTargets[[#This Row],[sales_outlet_id]],SalesReceipts[month],MONTH(SalesTargets[[#This Row],[year_month]]))</f>
        <v>23.8</v>
      </c>
      <c r="F93" t="str">
        <f>"Q"&amp;ROUNDUP(MONTH(SalesTargets[[#This Row],[year_month]])/3,0)</f>
        <v>Q1</v>
      </c>
    </row>
    <row r="94" spans="1:6">
      <c r="A94">
        <v>10</v>
      </c>
      <c r="B94">
        <v>43555</v>
      </c>
      <c r="C94" t="s">
        <v>235</v>
      </c>
      <c r="D94">
        <v>11</v>
      </c>
      <c r="E94">
        <f>SUMIFS(SalesReceipts[profit],SalesReceipts[product_group],SalesTargets[[#This Row],[product_group]],SalesReceipts[sales_outlet_id],SalesTargets[[#This Row],[sales_outlet_id]],SalesReceipts[month],MONTH(SalesTargets[[#This Row],[year_month]]))</f>
        <v>0</v>
      </c>
      <c r="F94" t="str">
        <f>"Q"&amp;ROUNDUP(MONTH(SalesTargets[[#This Row],[year_month]])/3,0)</f>
        <v>Q1</v>
      </c>
    </row>
    <row r="95" spans="1:6">
      <c r="A95">
        <v>10</v>
      </c>
      <c r="B95">
        <v>43555</v>
      </c>
      <c r="C95" t="s">
        <v>236</v>
      </c>
      <c r="D95">
        <v>8</v>
      </c>
      <c r="E95">
        <f>SUMIFS(SalesReceipts[profit],SalesReceipts[product_group],SalesTargets[[#This Row],[product_group]],SalesReceipts[sales_outlet_id],SalesTargets[[#This Row],[sales_outlet_id]],SalesReceipts[month],MONTH(SalesTargets[[#This Row],[year_month]]))</f>
        <v>0.75</v>
      </c>
      <c r="F95" t="str">
        <f>"Q"&amp;ROUNDUP(MONTH(SalesTargets[[#This Row],[year_month]])/3,0)</f>
        <v>Q1</v>
      </c>
    </row>
    <row r="96" spans="1:6">
      <c r="A96">
        <v>10</v>
      </c>
      <c r="B96">
        <v>43555</v>
      </c>
      <c r="C96" t="s">
        <v>237</v>
      </c>
      <c r="D96">
        <v>3</v>
      </c>
      <c r="E96">
        <f>SUMIFS(SalesReceipts[profit],SalesReceipts[product_group],SalesTargets[[#This Row],[product_group]],SalesReceipts[sales_outlet_id],SalesTargets[[#This Row],[sales_outlet_id]],SalesReceipts[month],MONTH(SalesTargets[[#This Row],[year_month]]))</f>
        <v>1.5699999999999998</v>
      </c>
      <c r="F96" t="str">
        <f>"Q"&amp;ROUNDUP(MONTH(SalesTargets[[#This Row],[year_month]])/3,0)</f>
        <v>Q1</v>
      </c>
    </row>
    <row r="97" spans="1:6">
      <c r="A97">
        <v>10</v>
      </c>
      <c r="B97">
        <v>43555</v>
      </c>
      <c r="C97" t="s">
        <v>238</v>
      </c>
      <c r="D97">
        <v>5</v>
      </c>
      <c r="E97">
        <f>SUMIFS(SalesReceipts[profit],SalesReceipts[product_group],SalesTargets[[#This Row],[product_group]],SalesReceipts[sales_outlet_id],SalesTargets[[#This Row],[sales_outlet_id]],SalesReceipts[month],MONTH(SalesTargets[[#This Row],[year_month]]))</f>
        <v>8.16</v>
      </c>
      <c r="F97" t="str">
        <f>"Q"&amp;ROUNDUP(MONTH(SalesTargets[[#This Row],[year_month]])/3,0)</f>
        <v>Q1</v>
      </c>
    </row>
    <row r="98" spans="1:6">
      <c r="A98">
        <v>3</v>
      </c>
      <c r="B98">
        <v>43585</v>
      </c>
      <c r="C98" t="s">
        <v>235</v>
      </c>
      <c r="D98">
        <v>14</v>
      </c>
      <c r="E98">
        <f>SUMIFS(SalesReceipts[profit],SalesReceipts[product_group],SalesTargets[[#This Row],[product_group]],SalesReceipts[sales_outlet_id],SalesTargets[[#This Row],[sales_outlet_id]],SalesReceipts[month],MONTH(SalesTargets[[#This Row],[year_month]]))</f>
        <v>5.9899999999999984</v>
      </c>
      <c r="F98" t="str">
        <f>"Q"&amp;ROUNDUP(MONTH(SalesTargets[[#This Row],[year_month]])/3,0)</f>
        <v>Q2</v>
      </c>
    </row>
    <row r="99" spans="1:6">
      <c r="A99">
        <v>3</v>
      </c>
      <c r="B99">
        <v>43585</v>
      </c>
      <c r="C99" t="s">
        <v>236</v>
      </c>
      <c r="D99">
        <v>5</v>
      </c>
      <c r="E99">
        <f>SUMIFS(SalesReceipts[profit],SalesReceipts[product_group],SalesTargets[[#This Row],[product_group]],SalesReceipts[sales_outlet_id],SalesTargets[[#This Row],[sales_outlet_id]],SalesReceipts[month],MONTH(SalesTargets[[#This Row],[year_month]]))</f>
        <v>4.16</v>
      </c>
      <c r="F99" t="str">
        <f>"Q"&amp;ROUNDUP(MONTH(SalesTargets[[#This Row],[year_month]])/3,0)</f>
        <v>Q2</v>
      </c>
    </row>
    <row r="100" spans="1:6">
      <c r="A100">
        <v>3</v>
      </c>
      <c r="B100">
        <v>43585</v>
      </c>
      <c r="C100" t="s">
        <v>237</v>
      </c>
      <c r="D100">
        <v>8</v>
      </c>
      <c r="E100">
        <f>SUMIFS(SalesReceipts[profit],SalesReceipts[product_group],SalesTargets[[#This Row],[product_group]],SalesReceipts[sales_outlet_id],SalesTargets[[#This Row],[sales_outlet_id]],SalesReceipts[month],MONTH(SalesTargets[[#This Row],[year_month]]))</f>
        <v>2.2800000000000002</v>
      </c>
      <c r="F100" t="str">
        <f>"Q"&amp;ROUNDUP(MONTH(SalesTargets[[#This Row],[year_month]])/3,0)</f>
        <v>Q2</v>
      </c>
    </row>
    <row r="101" spans="1:6">
      <c r="A101">
        <v>3</v>
      </c>
      <c r="B101">
        <v>43585</v>
      </c>
      <c r="C101" t="s">
        <v>238</v>
      </c>
      <c r="D101">
        <v>14</v>
      </c>
      <c r="E101">
        <f>SUMIFS(SalesReceipts[profit],SalesReceipts[product_group],SalesTargets[[#This Row],[product_group]],SalesReceipts[sales_outlet_id],SalesTargets[[#This Row],[sales_outlet_id]],SalesReceipts[month],MONTH(SalesTargets[[#This Row],[year_month]]))</f>
        <v>0</v>
      </c>
      <c r="F101" t="str">
        <f>"Q"&amp;ROUNDUP(MONTH(SalesTargets[[#This Row],[year_month]])/3,0)</f>
        <v>Q2</v>
      </c>
    </row>
    <row r="102" spans="1:6">
      <c r="A102">
        <v>4</v>
      </c>
      <c r="B102">
        <v>43585</v>
      </c>
      <c r="C102" t="s">
        <v>235</v>
      </c>
      <c r="D102">
        <v>5</v>
      </c>
      <c r="E102">
        <f>SUMIFS(SalesReceipts[profit],SalesReceipts[product_group],SalesTargets[[#This Row],[product_group]],SalesReceipts[sales_outlet_id],SalesTargets[[#This Row],[sales_outlet_id]],SalesReceipts[month],MONTH(SalesTargets[[#This Row],[year_month]]))</f>
        <v>8.19</v>
      </c>
      <c r="F102" t="str">
        <f>"Q"&amp;ROUNDUP(MONTH(SalesTargets[[#This Row],[year_month]])/3,0)</f>
        <v>Q2</v>
      </c>
    </row>
    <row r="103" spans="1:6">
      <c r="A103">
        <v>4</v>
      </c>
      <c r="B103">
        <v>43585</v>
      </c>
      <c r="C103" t="s">
        <v>236</v>
      </c>
      <c r="D103">
        <v>15</v>
      </c>
      <c r="E103">
        <f>SUMIFS(SalesReceipts[profit],SalesReceipts[product_group],SalesTargets[[#This Row],[product_group]],SalesReceipts[sales_outlet_id],SalesTargets[[#This Row],[sales_outlet_id]],SalesReceipts[month],MONTH(SalesTargets[[#This Row],[year_month]]))</f>
        <v>17.77</v>
      </c>
      <c r="F103" t="str">
        <f>"Q"&amp;ROUNDUP(MONTH(SalesTargets[[#This Row],[year_month]])/3,0)</f>
        <v>Q2</v>
      </c>
    </row>
    <row r="104" spans="1:6">
      <c r="A104">
        <v>4</v>
      </c>
      <c r="B104">
        <v>43585</v>
      </c>
      <c r="C104" t="s">
        <v>237</v>
      </c>
      <c r="D104">
        <v>9</v>
      </c>
      <c r="E104">
        <f>SUMIFS(SalesReceipts[profit],SalesReceipts[product_group],SalesTargets[[#This Row],[product_group]],SalesReceipts[sales_outlet_id],SalesTargets[[#This Row],[sales_outlet_id]],SalesReceipts[month],MONTH(SalesTargets[[#This Row],[year_month]]))</f>
        <v>6.51</v>
      </c>
      <c r="F104" t="str">
        <f>"Q"&amp;ROUNDUP(MONTH(SalesTargets[[#This Row],[year_month]])/3,0)</f>
        <v>Q2</v>
      </c>
    </row>
    <row r="105" spans="1:6">
      <c r="A105">
        <v>4</v>
      </c>
      <c r="B105">
        <v>43585</v>
      </c>
      <c r="C105" t="s">
        <v>238</v>
      </c>
      <c r="D105">
        <v>2</v>
      </c>
      <c r="E105">
        <f>SUMIFS(SalesReceipts[profit],SalesReceipts[product_group],SalesTargets[[#This Row],[product_group]],SalesReceipts[sales_outlet_id],SalesTargets[[#This Row],[sales_outlet_id]],SalesReceipts[month],MONTH(SalesTargets[[#This Row],[year_month]]))</f>
        <v>9.52</v>
      </c>
      <c r="F105" t="str">
        <f>"Q"&amp;ROUNDUP(MONTH(SalesTargets[[#This Row],[year_month]])/3,0)</f>
        <v>Q2</v>
      </c>
    </row>
    <row r="106" spans="1:6">
      <c r="A106">
        <v>5</v>
      </c>
      <c r="B106">
        <v>43585</v>
      </c>
      <c r="C106" t="s">
        <v>235</v>
      </c>
      <c r="D106">
        <v>16</v>
      </c>
      <c r="E106">
        <f>SUMIFS(SalesReceipts[profit],SalesReceipts[product_group],SalesTargets[[#This Row],[product_group]],SalesReceipts[sales_outlet_id],SalesTargets[[#This Row],[sales_outlet_id]],SalesReceipts[month],MONTH(SalesTargets[[#This Row],[year_month]]))</f>
        <v>4.1899999999999995</v>
      </c>
      <c r="F106" t="str">
        <f>"Q"&amp;ROUNDUP(MONTH(SalesTargets[[#This Row],[year_month]])/3,0)</f>
        <v>Q2</v>
      </c>
    </row>
    <row r="107" spans="1:6">
      <c r="A107">
        <v>5</v>
      </c>
      <c r="B107">
        <v>43585</v>
      </c>
      <c r="C107" t="s">
        <v>236</v>
      </c>
      <c r="D107">
        <v>20</v>
      </c>
      <c r="E107">
        <f>SUMIFS(SalesReceipts[profit],SalesReceipts[product_group],SalesTargets[[#This Row],[product_group]],SalesReceipts[sales_outlet_id],SalesTargets[[#This Row],[sales_outlet_id]],SalesReceipts[month],MONTH(SalesTargets[[#This Row],[year_month]]))</f>
        <v>18.399999999999999</v>
      </c>
      <c r="F107" t="str">
        <f>"Q"&amp;ROUNDUP(MONTH(SalesTargets[[#This Row],[year_month]])/3,0)</f>
        <v>Q2</v>
      </c>
    </row>
    <row r="108" spans="1:6">
      <c r="A108">
        <v>5</v>
      </c>
      <c r="B108">
        <v>43585</v>
      </c>
      <c r="C108" t="s">
        <v>237</v>
      </c>
      <c r="D108">
        <v>14</v>
      </c>
      <c r="E108">
        <f>SUMIFS(SalesReceipts[profit],SalesReceipts[product_group],SalesTargets[[#This Row],[product_group]],SalesReceipts[sales_outlet_id],SalesTargets[[#This Row],[sales_outlet_id]],SalesReceipts[month],MONTH(SalesTargets[[#This Row],[year_month]]))</f>
        <v>2.2800000000000002</v>
      </c>
      <c r="F108" t="str">
        <f>"Q"&amp;ROUNDUP(MONTH(SalesTargets[[#This Row],[year_month]])/3,0)</f>
        <v>Q2</v>
      </c>
    </row>
    <row r="109" spans="1:6">
      <c r="A109">
        <v>5</v>
      </c>
      <c r="B109">
        <v>43585</v>
      </c>
      <c r="C109" t="s">
        <v>238</v>
      </c>
      <c r="D109">
        <v>14</v>
      </c>
      <c r="E109">
        <f>SUMIFS(SalesReceipts[profit],SalesReceipts[product_group],SalesTargets[[#This Row],[product_group]],SalesReceipts[sales_outlet_id],SalesTargets[[#This Row],[sales_outlet_id]],SalesReceipts[month],MONTH(SalesTargets[[#This Row],[year_month]]))</f>
        <v>0</v>
      </c>
      <c r="F109" t="str">
        <f>"Q"&amp;ROUNDUP(MONTH(SalesTargets[[#This Row],[year_month]])/3,0)</f>
        <v>Q2</v>
      </c>
    </row>
    <row r="110" spans="1:6">
      <c r="A110">
        <v>6</v>
      </c>
      <c r="B110">
        <v>43585</v>
      </c>
      <c r="C110" t="s">
        <v>235</v>
      </c>
      <c r="D110">
        <v>10</v>
      </c>
      <c r="E110">
        <f>SUMIFS(SalesReceipts[profit],SalesReceipts[product_group],SalesTargets[[#This Row],[product_group]],SalesReceipts[sales_outlet_id],SalesTargets[[#This Row],[sales_outlet_id]],SalesReceipts[month],MONTH(SalesTargets[[#This Row],[year_month]]))</f>
        <v>3.5999999999999996</v>
      </c>
      <c r="F110" t="str">
        <f>"Q"&amp;ROUNDUP(MONTH(SalesTargets[[#This Row],[year_month]])/3,0)</f>
        <v>Q2</v>
      </c>
    </row>
    <row r="111" spans="1:6">
      <c r="A111">
        <v>6</v>
      </c>
      <c r="B111">
        <v>43585</v>
      </c>
      <c r="C111" t="s">
        <v>236</v>
      </c>
      <c r="D111">
        <v>14</v>
      </c>
      <c r="E111">
        <f>SUMIFS(SalesReceipts[profit],SalesReceipts[product_group],SalesTargets[[#This Row],[product_group]],SalesReceipts[sales_outlet_id],SalesTargets[[#This Row],[sales_outlet_id]],SalesReceipts[month],MONTH(SalesTargets[[#This Row],[year_month]]))</f>
        <v>1.19</v>
      </c>
      <c r="F111" t="str">
        <f>"Q"&amp;ROUNDUP(MONTH(SalesTargets[[#This Row],[year_month]])/3,0)</f>
        <v>Q2</v>
      </c>
    </row>
    <row r="112" spans="1:6">
      <c r="A112">
        <v>6</v>
      </c>
      <c r="B112">
        <v>43585</v>
      </c>
      <c r="C112" t="s">
        <v>237</v>
      </c>
      <c r="D112">
        <v>5</v>
      </c>
      <c r="E112">
        <f>SUMIFS(SalesReceipts[profit],SalesReceipts[product_group],SalesTargets[[#This Row],[product_group]],SalesReceipts[sales_outlet_id],SalesTargets[[#This Row],[sales_outlet_id]],SalesReceipts[month],MONTH(SalesTargets[[#This Row],[year_month]]))</f>
        <v>2.2700000000000005</v>
      </c>
      <c r="F112" t="str">
        <f>"Q"&amp;ROUNDUP(MONTH(SalesTargets[[#This Row],[year_month]])/3,0)</f>
        <v>Q2</v>
      </c>
    </row>
    <row r="113" spans="1:6">
      <c r="A113">
        <v>6</v>
      </c>
      <c r="B113">
        <v>43585</v>
      </c>
      <c r="C113" t="s">
        <v>238</v>
      </c>
      <c r="D113">
        <v>5</v>
      </c>
      <c r="E113">
        <f>SUMIFS(SalesReceipts[profit],SalesReceipts[product_group],SalesTargets[[#This Row],[product_group]],SalesReceipts[sales_outlet_id],SalesTargets[[#This Row],[sales_outlet_id]],SalesReceipts[month],MONTH(SalesTargets[[#This Row],[year_month]]))</f>
        <v>9.52</v>
      </c>
      <c r="F113" t="str">
        <f>"Q"&amp;ROUNDUP(MONTH(SalesTargets[[#This Row],[year_month]])/3,0)</f>
        <v>Q2</v>
      </c>
    </row>
    <row r="114" spans="1:6">
      <c r="A114">
        <v>7</v>
      </c>
      <c r="B114">
        <v>43585</v>
      </c>
      <c r="C114" t="s">
        <v>235</v>
      </c>
      <c r="D114">
        <v>11</v>
      </c>
      <c r="E114">
        <f>SUMIFS(SalesReceipts[profit],SalesReceipts[product_group],SalesTargets[[#This Row],[product_group]],SalesReceipts[sales_outlet_id],SalesTargets[[#This Row],[sales_outlet_id]],SalesReceipts[month],MONTH(SalesTargets[[#This Row],[year_month]]))</f>
        <v>5.9899999999999984</v>
      </c>
      <c r="F114" t="str">
        <f>"Q"&amp;ROUNDUP(MONTH(SalesTargets[[#This Row],[year_month]])/3,0)</f>
        <v>Q2</v>
      </c>
    </row>
    <row r="115" spans="1:6">
      <c r="A115">
        <v>7</v>
      </c>
      <c r="B115">
        <v>43585</v>
      </c>
      <c r="C115" t="s">
        <v>236</v>
      </c>
      <c r="D115">
        <v>13</v>
      </c>
      <c r="E115">
        <f>SUMIFS(SalesReceipts[profit],SalesReceipts[product_group],SalesTargets[[#This Row],[product_group]],SalesReceipts[sales_outlet_id],SalesTargets[[#This Row],[sales_outlet_id]],SalesReceipts[month],MONTH(SalesTargets[[#This Row],[year_month]]))</f>
        <v>18.63</v>
      </c>
      <c r="F115" t="str">
        <f>"Q"&amp;ROUNDUP(MONTH(SalesTargets[[#This Row],[year_month]])/3,0)</f>
        <v>Q2</v>
      </c>
    </row>
    <row r="116" spans="1:6">
      <c r="A116">
        <v>7</v>
      </c>
      <c r="B116">
        <v>43585</v>
      </c>
      <c r="C116" t="s">
        <v>237</v>
      </c>
      <c r="D116">
        <v>2</v>
      </c>
      <c r="E116">
        <f>SUMIFS(SalesReceipts[profit],SalesReceipts[product_group],SalesTargets[[#This Row],[product_group]],SalesReceipts[sales_outlet_id],SalesTargets[[#This Row],[sales_outlet_id]],SalesReceipts[month],MONTH(SalesTargets[[#This Row],[year_month]]))</f>
        <v>0</v>
      </c>
      <c r="F116" t="str">
        <f>"Q"&amp;ROUNDUP(MONTH(SalesTargets[[#This Row],[year_month]])/3,0)</f>
        <v>Q2</v>
      </c>
    </row>
    <row r="117" spans="1:6">
      <c r="A117">
        <v>7</v>
      </c>
      <c r="B117">
        <v>43585</v>
      </c>
      <c r="C117" t="s">
        <v>238</v>
      </c>
      <c r="D117">
        <v>10</v>
      </c>
      <c r="E117">
        <f>SUMIFS(SalesReceipts[profit],SalesReceipts[product_group],SalesTargets[[#This Row],[product_group]],SalesReceipts[sales_outlet_id],SalesTargets[[#This Row],[sales_outlet_id]],SalesReceipts[month],MONTH(SalesTargets[[#This Row],[year_month]]))</f>
        <v>9.52</v>
      </c>
      <c r="F117" t="str">
        <f>"Q"&amp;ROUNDUP(MONTH(SalesTargets[[#This Row],[year_month]])/3,0)</f>
        <v>Q2</v>
      </c>
    </row>
    <row r="118" spans="1:6">
      <c r="A118">
        <v>8</v>
      </c>
      <c r="B118">
        <v>43585</v>
      </c>
      <c r="C118" t="s">
        <v>235</v>
      </c>
      <c r="D118">
        <v>7</v>
      </c>
      <c r="E118">
        <f>SUMIFS(SalesReceipts[profit],SalesReceipts[product_group],SalesTargets[[#This Row],[product_group]],SalesReceipts[sales_outlet_id],SalesTargets[[#This Row],[sales_outlet_id]],SalesReceipts[month],MONTH(SalesTargets[[#This Row],[year_month]]))</f>
        <v>5.3899999999999988</v>
      </c>
      <c r="F118" t="str">
        <f>"Q"&amp;ROUNDUP(MONTH(SalesTargets[[#This Row],[year_month]])/3,0)</f>
        <v>Q2</v>
      </c>
    </row>
    <row r="119" spans="1:6">
      <c r="A119">
        <v>8</v>
      </c>
      <c r="B119">
        <v>43585</v>
      </c>
      <c r="C119" t="s">
        <v>236</v>
      </c>
      <c r="D119">
        <v>20</v>
      </c>
      <c r="E119">
        <f>SUMIFS(SalesReceipts[profit],SalesReceipts[product_group],SalesTargets[[#This Row],[product_group]],SalesReceipts[sales_outlet_id],SalesTargets[[#This Row],[sales_outlet_id]],SalesReceipts[month],MONTH(SalesTargets[[#This Row],[year_month]]))</f>
        <v>19.799999999999997</v>
      </c>
      <c r="F119" t="str">
        <f>"Q"&amp;ROUNDUP(MONTH(SalesTargets[[#This Row],[year_month]])/3,0)</f>
        <v>Q2</v>
      </c>
    </row>
    <row r="120" spans="1:6">
      <c r="A120">
        <v>8</v>
      </c>
      <c r="B120">
        <v>43585</v>
      </c>
      <c r="C120" t="s">
        <v>237</v>
      </c>
      <c r="D120">
        <v>20</v>
      </c>
      <c r="E120">
        <f>SUMIFS(SalesReceipts[profit],SalesReceipts[product_group],SalesTargets[[#This Row],[product_group]],SalesReceipts[sales_outlet_id],SalesTargets[[#This Row],[sales_outlet_id]],SalesReceipts[month],MONTH(SalesTargets[[#This Row],[year_month]]))</f>
        <v>3.5900000000000003</v>
      </c>
      <c r="F120" t="str">
        <f>"Q"&amp;ROUNDUP(MONTH(SalesTargets[[#This Row],[year_month]])/3,0)</f>
        <v>Q2</v>
      </c>
    </row>
    <row r="121" spans="1:6">
      <c r="A121">
        <v>8</v>
      </c>
      <c r="B121">
        <v>43585</v>
      </c>
      <c r="C121" t="s">
        <v>238</v>
      </c>
      <c r="D121">
        <v>15</v>
      </c>
      <c r="E121">
        <f>SUMIFS(SalesReceipts[profit],SalesReceipts[product_group],SalesTargets[[#This Row],[product_group]],SalesReceipts[sales_outlet_id],SalesTargets[[#This Row],[sales_outlet_id]],SalesReceipts[month],MONTH(SalesTargets[[#This Row],[year_month]]))</f>
        <v>0</v>
      </c>
      <c r="F121" t="str">
        <f>"Q"&amp;ROUNDUP(MONTH(SalesTargets[[#This Row],[year_month]])/3,0)</f>
        <v>Q2</v>
      </c>
    </row>
    <row r="122" spans="1:6">
      <c r="A122">
        <v>9</v>
      </c>
      <c r="B122">
        <v>43585</v>
      </c>
      <c r="C122" t="s">
        <v>235</v>
      </c>
      <c r="D122">
        <v>3</v>
      </c>
      <c r="E122">
        <f>SUMIFS(SalesReceipts[profit],SalesReceipts[product_group],SalesTargets[[#This Row],[product_group]],SalesReceipts[sales_outlet_id],SalesTargets[[#This Row],[sales_outlet_id]],SalesReceipts[month],MONTH(SalesTargets[[#This Row],[year_month]]))</f>
        <v>5.78</v>
      </c>
      <c r="F122" t="str">
        <f>"Q"&amp;ROUNDUP(MONTH(SalesTargets[[#This Row],[year_month]])/3,0)</f>
        <v>Q2</v>
      </c>
    </row>
    <row r="123" spans="1:6">
      <c r="A123">
        <v>9</v>
      </c>
      <c r="B123">
        <v>43585</v>
      </c>
      <c r="C123" t="s">
        <v>236</v>
      </c>
      <c r="D123">
        <v>16</v>
      </c>
      <c r="E123">
        <f>SUMIFS(SalesReceipts[profit],SalesReceipts[product_group],SalesTargets[[#This Row],[product_group]],SalesReceipts[sales_outlet_id],SalesTargets[[#This Row],[sales_outlet_id]],SalesReceipts[month],MONTH(SalesTargets[[#This Row],[year_month]]))</f>
        <v>10.870000000000001</v>
      </c>
      <c r="F123" t="str">
        <f>"Q"&amp;ROUNDUP(MONTH(SalesTargets[[#This Row],[year_month]])/3,0)</f>
        <v>Q2</v>
      </c>
    </row>
    <row r="124" spans="1:6">
      <c r="A124">
        <v>9</v>
      </c>
      <c r="B124">
        <v>43585</v>
      </c>
      <c r="C124" t="s">
        <v>237</v>
      </c>
      <c r="D124">
        <v>4</v>
      </c>
      <c r="E124">
        <f>SUMIFS(SalesReceipts[profit],SalesReceipts[product_group],SalesTargets[[#This Row],[product_group]],SalesReceipts[sales_outlet_id],SalesTargets[[#This Row],[sales_outlet_id]],SalesReceipts[month],MONTH(SalesTargets[[#This Row],[year_month]]))</f>
        <v>0</v>
      </c>
      <c r="F124" t="str">
        <f>"Q"&amp;ROUNDUP(MONTH(SalesTargets[[#This Row],[year_month]])/3,0)</f>
        <v>Q2</v>
      </c>
    </row>
    <row r="125" spans="1:6">
      <c r="A125">
        <v>9</v>
      </c>
      <c r="B125">
        <v>43585</v>
      </c>
      <c r="C125" t="s">
        <v>238</v>
      </c>
      <c r="D125">
        <v>14</v>
      </c>
      <c r="E125">
        <f>SUMIFS(SalesReceipts[profit],SalesReceipts[product_group],SalesTargets[[#This Row],[product_group]],SalesReceipts[sales_outlet_id],SalesTargets[[#This Row],[sales_outlet_id]],SalesReceipts[month],MONTH(SalesTargets[[#This Row],[year_month]]))</f>
        <v>0</v>
      </c>
      <c r="F125" t="str">
        <f>"Q"&amp;ROUNDUP(MONTH(SalesTargets[[#This Row],[year_month]])/3,0)</f>
        <v>Q2</v>
      </c>
    </row>
    <row r="126" spans="1:6">
      <c r="A126">
        <v>10</v>
      </c>
      <c r="B126">
        <v>43585</v>
      </c>
      <c r="C126" t="s">
        <v>235</v>
      </c>
      <c r="D126">
        <v>12</v>
      </c>
      <c r="E126">
        <f>SUMIFS(SalesReceipts[profit],SalesReceipts[product_group],SalesTargets[[#This Row],[product_group]],SalesReceipts[sales_outlet_id],SalesTargets[[#This Row],[sales_outlet_id]],SalesReceipts[month],MONTH(SalesTargets[[#This Row],[year_month]]))</f>
        <v>1.7899999999999991</v>
      </c>
      <c r="F126" t="str">
        <f>"Q"&amp;ROUNDUP(MONTH(SalesTargets[[#This Row],[year_month]])/3,0)</f>
        <v>Q2</v>
      </c>
    </row>
    <row r="127" spans="1:6">
      <c r="A127">
        <v>10</v>
      </c>
      <c r="B127">
        <v>43585</v>
      </c>
      <c r="C127" t="s">
        <v>236</v>
      </c>
      <c r="D127">
        <v>10</v>
      </c>
      <c r="E127">
        <f>SUMIFS(SalesReceipts[profit],SalesReceipts[product_group],SalesTargets[[#This Row],[product_group]],SalesReceipts[sales_outlet_id],SalesTargets[[#This Row],[sales_outlet_id]],SalesReceipts[month],MONTH(SalesTargets[[#This Row],[year_month]]))</f>
        <v>7.48</v>
      </c>
      <c r="F127" t="str">
        <f>"Q"&amp;ROUNDUP(MONTH(SalesTargets[[#This Row],[year_month]])/3,0)</f>
        <v>Q2</v>
      </c>
    </row>
    <row r="128" spans="1:6">
      <c r="A128">
        <v>10</v>
      </c>
      <c r="B128">
        <v>43585</v>
      </c>
      <c r="C128" t="s">
        <v>237</v>
      </c>
      <c r="D128">
        <v>9</v>
      </c>
      <c r="E128">
        <f>SUMIFS(SalesReceipts[profit],SalesReceipts[product_group],SalesTargets[[#This Row],[product_group]],SalesReceipts[sales_outlet_id],SalesTargets[[#This Row],[sales_outlet_id]],SalesReceipts[month],MONTH(SalesTargets[[#This Row],[year_month]]))</f>
        <v>2.2700000000000005</v>
      </c>
      <c r="F128" t="str">
        <f>"Q"&amp;ROUNDUP(MONTH(SalesTargets[[#This Row],[year_month]])/3,0)</f>
        <v>Q2</v>
      </c>
    </row>
    <row r="129" spans="1:6">
      <c r="A129">
        <v>10</v>
      </c>
      <c r="B129">
        <v>43585</v>
      </c>
      <c r="C129" t="s">
        <v>238</v>
      </c>
      <c r="D129">
        <v>7</v>
      </c>
      <c r="E129">
        <f>SUMIFS(SalesReceipts[profit],SalesReceipts[product_group],SalesTargets[[#This Row],[product_group]],SalesReceipts[sales_outlet_id],SalesTargets[[#This Row],[sales_outlet_id]],SalesReceipts[month],MONTH(SalesTargets[[#This Row],[year_month]]))</f>
        <v>9.52</v>
      </c>
      <c r="F129" t="str">
        <f>"Q"&amp;ROUNDUP(MONTH(SalesTargets[[#This Row],[year_month]])/3,0)</f>
        <v>Q2</v>
      </c>
    </row>
    <row r="130" spans="1:6">
      <c r="A130">
        <v>3</v>
      </c>
      <c r="B130">
        <v>43616</v>
      </c>
      <c r="C130" t="s">
        <v>235</v>
      </c>
      <c r="D130">
        <v>7</v>
      </c>
      <c r="E130">
        <f>SUMIFS(SalesReceipts[profit],SalesReceipts[product_group],SalesTargets[[#This Row],[product_group]],SalesReceipts[sales_outlet_id],SalesTargets[[#This Row],[sales_outlet_id]],SalesReceipts[month],MONTH(SalesTargets[[#This Row],[year_month]]))</f>
        <v>3.9499999999999993</v>
      </c>
      <c r="F130" t="str">
        <f>"Q"&amp;ROUNDUP(MONTH(SalesTargets[[#This Row],[year_month]])/3,0)</f>
        <v>Q2</v>
      </c>
    </row>
    <row r="131" spans="1:6">
      <c r="A131">
        <v>3</v>
      </c>
      <c r="B131">
        <v>43616</v>
      </c>
      <c r="C131" t="s">
        <v>236</v>
      </c>
      <c r="D131">
        <v>18</v>
      </c>
      <c r="E131">
        <f>SUMIFS(SalesReceipts[profit],SalesReceipts[product_group],SalesTargets[[#This Row],[product_group]],SalesReceipts[sales_outlet_id],SalesTargets[[#This Row],[sales_outlet_id]],SalesReceipts[month],MONTH(SalesTargets[[#This Row],[year_month]]))</f>
        <v>22.39</v>
      </c>
      <c r="F131" t="str">
        <f>"Q"&amp;ROUNDUP(MONTH(SalesTargets[[#This Row],[year_month]])/3,0)</f>
        <v>Q2</v>
      </c>
    </row>
    <row r="132" spans="1:6">
      <c r="A132">
        <v>3</v>
      </c>
      <c r="B132">
        <v>43616</v>
      </c>
      <c r="C132" t="s">
        <v>237</v>
      </c>
      <c r="D132">
        <v>1</v>
      </c>
      <c r="E132">
        <f>SUMIFS(SalesReceipts[profit],SalesReceipts[product_group],SalesTargets[[#This Row],[product_group]],SalesReceipts[sales_outlet_id],SalesTargets[[#This Row],[sales_outlet_id]],SalesReceipts[month],MONTH(SalesTargets[[#This Row],[year_month]]))</f>
        <v>1.1400000000000001</v>
      </c>
      <c r="F132" t="str">
        <f>"Q"&amp;ROUNDUP(MONTH(SalesTargets[[#This Row],[year_month]])/3,0)</f>
        <v>Q2</v>
      </c>
    </row>
    <row r="133" spans="1:6">
      <c r="A133">
        <v>3</v>
      </c>
      <c r="B133">
        <v>43616</v>
      </c>
      <c r="C133" t="s">
        <v>238</v>
      </c>
      <c r="D133">
        <v>8</v>
      </c>
      <c r="E133">
        <f>SUMIFS(SalesReceipts[profit],SalesReceipts[product_group],SalesTargets[[#This Row],[product_group]],SalesReceipts[sales_outlet_id],SalesTargets[[#This Row],[sales_outlet_id]],SalesReceipts[month],MONTH(SalesTargets[[#This Row],[year_month]]))</f>
        <v>27.2</v>
      </c>
      <c r="F133" t="str">
        <f>"Q"&amp;ROUNDUP(MONTH(SalesTargets[[#This Row],[year_month]])/3,0)</f>
        <v>Q2</v>
      </c>
    </row>
    <row r="134" spans="1:6">
      <c r="A134">
        <v>4</v>
      </c>
      <c r="B134">
        <v>43616</v>
      </c>
      <c r="C134" t="s">
        <v>235</v>
      </c>
      <c r="D134">
        <v>9</v>
      </c>
      <c r="E134">
        <f>SUMIFS(SalesReceipts[profit],SalesReceipts[product_group],SalesTargets[[#This Row],[product_group]],SalesReceipts[sales_outlet_id],SalesTargets[[#This Row],[sales_outlet_id]],SalesReceipts[month],MONTH(SalesTargets[[#This Row],[year_month]]))</f>
        <v>3.7099999999999991</v>
      </c>
      <c r="F134" t="str">
        <f>"Q"&amp;ROUNDUP(MONTH(SalesTargets[[#This Row],[year_month]])/3,0)</f>
        <v>Q2</v>
      </c>
    </row>
    <row r="135" spans="1:6">
      <c r="A135">
        <v>4</v>
      </c>
      <c r="B135">
        <v>43616</v>
      </c>
      <c r="C135" t="s">
        <v>236</v>
      </c>
      <c r="D135">
        <v>11</v>
      </c>
      <c r="E135">
        <f>SUMIFS(SalesReceipts[profit],SalesReceipts[product_group],SalesTargets[[#This Row],[product_group]],SalesReceipts[sales_outlet_id],SalesTargets[[#This Row],[sales_outlet_id]],SalesReceipts[month],MONTH(SalesTargets[[#This Row],[year_month]]))</f>
        <v>13.41</v>
      </c>
      <c r="F135" t="str">
        <f>"Q"&amp;ROUNDUP(MONTH(SalesTargets[[#This Row],[year_month]])/3,0)</f>
        <v>Q2</v>
      </c>
    </row>
    <row r="136" spans="1:6">
      <c r="A136">
        <v>4</v>
      </c>
      <c r="B136">
        <v>43616</v>
      </c>
      <c r="C136" t="s">
        <v>237</v>
      </c>
      <c r="D136">
        <v>6</v>
      </c>
      <c r="E136">
        <f>SUMIFS(SalesReceipts[profit],SalesReceipts[product_group],SalesTargets[[#This Row],[product_group]],SalesReceipts[sales_outlet_id],SalesTargets[[#This Row],[sales_outlet_id]],SalesReceipts[month],MONTH(SalesTargets[[#This Row],[year_month]]))</f>
        <v>1.2200000000000002</v>
      </c>
      <c r="F136" t="str">
        <f>"Q"&amp;ROUNDUP(MONTH(SalesTargets[[#This Row],[year_month]])/3,0)</f>
        <v>Q2</v>
      </c>
    </row>
    <row r="137" spans="1:6">
      <c r="A137">
        <v>4</v>
      </c>
      <c r="B137">
        <v>43616</v>
      </c>
      <c r="C137" t="s">
        <v>238</v>
      </c>
      <c r="D137">
        <v>17</v>
      </c>
      <c r="E137">
        <f>SUMIFS(SalesReceipts[profit],SalesReceipts[product_group],SalesTargets[[#This Row],[product_group]],SalesReceipts[sales_outlet_id],SalesTargets[[#This Row],[sales_outlet_id]],SalesReceipts[month],MONTH(SalesTargets[[#This Row],[year_month]]))</f>
        <v>15.64</v>
      </c>
      <c r="F137" t="str">
        <f>"Q"&amp;ROUNDUP(MONTH(SalesTargets[[#This Row],[year_month]])/3,0)</f>
        <v>Q2</v>
      </c>
    </row>
    <row r="138" spans="1:6">
      <c r="A138">
        <v>5</v>
      </c>
      <c r="B138">
        <v>43616</v>
      </c>
      <c r="C138" t="s">
        <v>235</v>
      </c>
      <c r="D138">
        <v>12</v>
      </c>
      <c r="E138">
        <f>SUMIFS(SalesReceipts[profit],SalesReceipts[product_group],SalesTargets[[#This Row],[product_group]],SalesReceipts[sales_outlet_id],SalesTargets[[#This Row],[sales_outlet_id]],SalesReceipts[month],MONTH(SalesTargets[[#This Row],[year_month]]))</f>
        <v>10.280000000000001</v>
      </c>
      <c r="F138" t="str">
        <f>"Q"&amp;ROUNDUP(MONTH(SalesTargets[[#This Row],[year_month]])/3,0)</f>
        <v>Q2</v>
      </c>
    </row>
    <row r="139" spans="1:6">
      <c r="A139">
        <v>5</v>
      </c>
      <c r="B139">
        <v>43616</v>
      </c>
      <c r="C139" t="s">
        <v>236</v>
      </c>
      <c r="D139">
        <v>12</v>
      </c>
      <c r="E139">
        <f>SUMIFS(SalesReceipts[profit],SalesReceipts[product_group],SalesTargets[[#This Row],[product_group]],SalesReceipts[sales_outlet_id],SalesTargets[[#This Row],[sales_outlet_id]],SalesReceipts[month],MONTH(SalesTargets[[#This Row],[year_month]]))</f>
        <v>2.8</v>
      </c>
      <c r="F139" t="str">
        <f>"Q"&amp;ROUNDUP(MONTH(SalesTargets[[#This Row],[year_month]])/3,0)</f>
        <v>Q2</v>
      </c>
    </row>
    <row r="140" spans="1:6">
      <c r="A140">
        <v>5</v>
      </c>
      <c r="B140">
        <v>43616</v>
      </c>
      <c r="C140" t="s">
        <v>237</v>
      </c>
      <c r="D140">
        <v>20</v>
      </c>
      <c r="E140">
        <f>SUMIFS(SalesReceipts[profit],SalesReceipts[product_group],SalesTargets[[#This Row],[product_group]],SalesReceipts[sales_outlet_id],SalesTargets[[#This Row],[sales_outlet_id]],SalesReceipts[month],MONTH(SalesTargets[[#This Row],[year_month]]))</f>
        <v>0</v>
      </c>
      <c r="F140" t="str">
        <f>"Q"&amp;ROUNDUP(MONTH(SalesTargets[[#This Row],[year_month]])/3,0)</f>
        <v>Q2</v>
      </c>
    </row>
    <row r="141" spans="1:6">
      <c r="A141">
        <v>5</v>
      </c>
      <c r="B141">
        <v>43616</v>
      </c>
      <c r="C141" t="s">
        <v>238</v>
      </c>
      <c r="D141">
        <v>6</v>
      </c>
      <c r="E141">
        <f>SUMIFS(SalesReceipts[profit],SalesReceipts[product_group],SalesTargets[[#This Row],[product_group]],SalesReceipts[sales_outlet_id],SalesTargets[[#This Row],[sales_outlet_id]],SalesReceipts[month],MONTH(SalesTargets[[#This Row],[year_month]]))</f>
        <v>0</v>
      </c>
      <c r="F141" t="str">
        <f>"Q"&amp;ROUNDUP(MONTH(SalesTargets[[#This Row],[year_month]])/3,0)</f>
        <v>Q2</v>
      </c>
    </row>
    <row r="142" spans="1:6">
      <c r="A142">
        <v>6</v>
      </c>
      <c r="B142">
        <v>43616</v>
      </c>
      <c r="C142" t="s">
        <v>235</v>
      </c>
      <c r="D142">
        <v>6</v>
      </c>
      <c r="E142">
        <f>SUMIFS(SalesReceipts[profit],SalesReceipts[product_group],SalesTargets[[#This Row],[product_group]],SalesReceipts[sales_outlet_id],SalesTargets[[#This Row],[sales_outlet_id]],SalesReceipts[month],MONTH(SalesTargets[[#This Row],[year_month]]))</f>
        <v>13.489999999999997</v>
      </c>
      <c r="F142" t="str">
        <f>"Q"&amp;ROUNDUP(MONTH(SalesTargets[[#This Row],[year_month]])/3,0)</f>
        <v>Q2</v>
      </c>
    </row>
    <row r="143" spans="1:6">
      <c r="A143">
        <v>6</v>
      </c>
      <c r="B143">
        <v>43616</v>
      </c>
      <c r="C143" t="s">
        <v>236</v>
      </c>
      <c r="D143">
        <v>8</v>
      </c>
      <c r="E143">
        <f>SUMIFS(SalesReceipts[profit],SalesReceipts[product_group],SalesTargets[[#This Row],[product_group]],SalesReceipts[sales_outlet_id],SalesTargets[[#This Row],[sales_outlet_id]],SalesReceipts[month],MONTH(SalesTargets[[#This Row],[year_month]]))</f>
        <v>5.25</v>
      </c>
      <c r="F143" t="str">
        <f>"Q"&amp;ROUNDUP(MONTH(SalesTargets[[#This Row],[year_month]])/3,0)</f>
        <v>Q2</v>
      </c>
    </row>
    <row r="144" spans="1:6">
      <c r="A144">
        <v>6</v>
      </c>
      <c r="B144">
        <v>43616</v>
      </c>
      <c r="C144" t="s">
        <v>237</v>
      </c>
      <c r="D144">
        <v>7</v>
      </c>
      <c r="E144">
        <f>SUMIFS(SalesReceipts[profit],SalesReceipts[product_group],SalesTargets[[#This Row],[product_group]],SalesReceipts[sales_outlet_id],SalesTargets[[#This Row],[sales_outlet_id]],SalesReceipts[month],MONTH(SalesTargets[[#This Row],[year_month]]))</f>
        <v>2.0700000000000003</v>
      </c>
      <c r="F144" t="str">
        <f>"Q"&amp;ROUNDUP(MONTH(SalesTargets[[#This Row],[year_month]])/3,0)</f>
        <v>Q2</v>
      </c>
    </row>
    <row r="145" spans="1:6">
      <c r="A145">
        <v>6</v>
      </c>
      <c r="B145">
        <v>43616</v>
      </c>
      <c r="C145" t="s">
        <v>238</v>
      </c>
      <c r="D145">
        <v>6</v>
      </c>
      <c r="E145">
        <f>SUMIFS(SalesReceipts[profit],SalesReceipts[product_group],SalesTargets[[#This Row],[product_group]],SalesReceipts[sales_outlet_id],SalesTargets[[#This Row],[sales_outlet_id]],SalesReceipts[month],MONTH(SalesTargets[[#This Row],[year_month]]))</f>
        <v>0</v>
      </c>
      <c r="F145" t="str">
        <f>"Q"&amp;ROUNDUP(MONTH(SalesTargets[[#This Row],[year_month]])/3,0)</f>
        <v>Q2</v>
      </c>
    </row>
    <row r="146" spans="1:6">
      <c r="A146">
        <v>7</v>
      </c>
      <c r="B146">
        <v>43616</v>
      </c>
      <c r="C146" t="s">
        <v>235</v>
      </c>
      <c r="D146">
        <v>2</v>
      </c>
      <c r="E146">
        <f>SUMIFS(SalesReceipts[profit],SalesReceipts[product_group],SalesTargets[[#This Row],[product_group]],SalesReceipts[sales_outlet_id],SalesTargets[[#This Row],[sales_outlet_id]],SalesReceipts[month],MONTH(SalesTargets[[#This Row],[year_month]]))</f>
        <v>6.6399999999999988</v>
      </c>
      <c r="F146" t="str">
        <f>"Q"&amp;ROUNDUP(MONTH(SalesTargets[[#This Row],[year_month]])/3,0)</f>
        <v>Q2</v>
      </c>
    </row>
    <row r="147" spans="1:6">
      <c r="A147">
        <v>7</v>
      </c>
      <c r="B147">
        <v>43616</v>
      </c>
      <c r="C147" t="s">
        <v>236</v>
      </c>
      <c r="D147">
        <v>5</v>
      </c>
      <c r="E147">
        <f>SUMIFS(SalesReceipts[profit],SalesReceipts[product_group],SalesTargets[[#This Row],[product_group]],SalesReceipts[sales_outlet_id],SalesTargets[[#This Row],[sales_outlet_id]],SalesReceipts[month],MONTH(SalesTargets[[#This Row],[year_month]]))</f>
        <v>15.260000000000002</v>
      </c>
      <c r="F147" t="str">
        <f>"Q"&amp;ROUNDUP(MONTH(SalesTargets[[#This Row],[year_month]])/3,0)</f>
        <v>Q2</v>
      </c>
    </row>
    <row r="148" spans="1:6">
      <c r="A148">
        <v>7</v>
      </c>
      <c r="B148">
        <v>43616</v>
      </c>
      <c r="C148" t="s">
        <v>237</v>
      </c>
      <c r="D148">
        <v>2</v>
      </c>
      <c r="E148">
        <f>SUMIFS(SalesReceipts[profit],SalesReceipts[product_group],SalesTargets[[#This Row],[product_group]],SalesReceipts[sales_outlet_id],SalesTargets[[#This Row],[sales_outlet_id]],SalesReceipts[month],MONTH(SalesTargets[[#This Row],[year_month]]))</f>
        <v>0</v>
      </c>
      <c r="F148" t="str">
        <f>"Q"&amp;ROUNDUP(MONTH(SalesTargets[[#This Row],[year_month]])/3,0)</f>
        <v>Q2</v>
      </c>
    </row>
    <row r="149" spans="1:6">
      <c r="A149">
        <v>7</v>
      </c>
      <c r="B149">
        <v>43616</v>
      </c>
      <c r="C149" t="s">
        <v>238</v>
      </c>
      <c r="D149">
        <v>4</v>
      </c>
      <c r="E149">
        <f>SUMIFS(SalesReceipts[profit],SalesReceipts[product_group],SalesTargets[[#This Row],[product_group]],SalesReceipts[sales_outlet_id],SalesTargets[[#This Row],[sales_outlet_id]],SalesReceipts[month],MONTH(SalesTargets[[#This Row],[year_month]]))</f>
        <v>15.64</v>
      </c>
      <c r="F149" t="str">
        <f>"Q"&amp;ROUNDUP(MONTH(SalesTargets[[#This Row],[year_month]])/3,0)</f>
        <v>Q2</v>
      </c>
    </row>
    <row r="150" spans="1:6">
      <c r="A150">
        <v>8</v>
      </c>
      <c r="B150">
        <v>43616</v>
      </c>
      <c r="C150" t="s">
        <v>235</v>
      </c>
      <c r="D150">
        <v>7</v>
      </c>
      <c r="E150">
        <f>SUMIFS(SalesReceipts[profit],SalesReceipts[product_group],SalesTargets[[#This Row],[product_group]],SalesReceipts[sales_outlet_id],SalesTargets[[#This Row],[sales_outlet_id]],SalesReceipts[month],MONTH(SalesTargets[[#This Row],[year_month]]))</f>
        <v>5.85</v>
      </c>
      <c r="F150" t="str">
        <f>"Q"&amp;ROUNDUP(MONTH(SalesTargets[[#This Row],[year_month]])/3,0)</f>
        <v>Q2</v>
      </c>
    </row>
    <row r="151" spans="1:6">
      <c r="A151">
        <v>8</v>
      </c>
      <c r="B151">
        <v>43616</v>
      </c>
      <c r="C151" t="s">
        <v>236</v>
      </c>
      <c r="D151">
        <v>19</v>
      </c>
      <c r="E151">
        <f>SUMIFS(SalesReceipts[profit],SalesReceipts[product_group],SalesTargets[[#This Row],[product_group]],SalesReceipts[sales_outlet_id],SalesTargets[[#This Row],[sales_outlet_id]],SalesReceipts[month],MONTH(SalesTargets[[#This Row],[year_month]]))</f>
        <v>12.239999999999998</v>
      </c>
      <c r="F151" t="str">
        <f>"Q"&amp;ROUNDUP(MONTH(SalesTargets[[#This Row],[year_month]])/3,0)</f>
        <v>Q2</v>
      </c>
    </row>
    <row r="152" spans="1:6">
      <c r="A152">
        <v>8</v>
      </c>
      <c r="B152">
        <v>43616</v>
      </c>
      <c r="C152" t="s">
        <v>237</v>
      </c>
      <c r="D152">
        <v>2</v>
      </c>
      <c r="E152">
        <f>SUMIFS(SalesReceipts[profit],SalesReceipts[product_group],SalesTargets[[#This Row],[product_group]],SalesReceipts[sales_outlet_id],SalesTargets[[#This Row],[sales_outlet_id]],SalesReceipts[month],MONTH(SalesTargets[[#This Row],[year_month]]))</f>
        <v>2.1900000000000004</v>
      </c>
      <c r="F152" t="str">
        <f>"Q"&amp;ROUNDUP(MONTH(SalesTargets[[#This Row],[year_month]])/3,0)</f>
        <v>Q2</v>
      </c>
    </row>
    <row r="153" spans="1:6">
      <c r="A153">
        <v>8</v>
      </c>
      <c r="B153">
        <v>43616</v>
      </c>
      <c r="C153" t="s">
        <v>238</v>
      </c>
      <c r="D153">
        <v>10</v>
      </c>
      <c r="E153">
        <f>SUMIFS(SalesReceipts[profit],SalesReceipts[product_group],SalesTargets[[#This Row],[product_group]],SalesReceipts[sales_outlet_id],SalesTargets[[#This Row],[sales_outlet_id]],SalesReceipts[month],MONTH(SalesTargets[[#This Row],[year_month]]))</f>
        <v>19.04</v>
      </c>
      <c r="F153" t="str">
        <f>"Q"&amp;ROUNDUP(MONTH(SalesTargets[[#This Row],[year_month]])/3,0)</f>
        <v>Q2</v>
      </c>
    </row>
    <row r="154" spans="1:6">
      <c r="A154">
        <v>9</v>
      </c>
      <c r="B154">
        <v>43616</v>
      </c>
      <c r="C154" t="s">
        <v>235</v>
      </c>
      <c r="D154">
        <v>13</v>
      </c>
      <c r="E154">
        <f>SUMIFS(SalesReceipts[profit],SalesReceipts[product_group],SalesTargets[[#This Row],[product_group]],SalesReceipts[sales_outlet_id],SalesTargets[[#This Row],[sales_outlet_id]],SalesReceipts[month],MONTH(SalesTargets[[#This Row],[year_month]]))</f>
        <v>4.1999999999999993</v>
      </c>
      <c r="F154" t="str">
        <f>"Q"&amp;ROUNDUP(MONTH(SalesTargets[[#This Row],[year_month]])/3,0)</f>
        <v>Q2</v>
      </c>
    </row>
    <row r="155" spans="1:6">
      <c r="A155">
        <v>9</v>
      </c>
      <c r="B155">
        <v>43616</v>
      </c>
      <c r="C155" t="s">
        <v>236</v>
      </c>
      <c r="D155">
        <v>15</v>
      </c>
      <c r="E155">
        <f>SUMIFS(SalesReceipts[profit],SalesReceipts[product_group],SalesTargets[[#This Row],[product_group]],SalesReceipts[sales_outlet_id],SalesTargets[[#This Row],[sales_outlet_id]],SalesReceipts[month],MONTH(SalesTargets[[#This Row],[year_month]]))</f>
        <v>11.99</v>
      </c>
      <c r="F155" t="str">
        <f>"Q"&amp;ROUNDUP(MONTH(SalesTargets[[#This Row],[year_month]])/3,0)</f>
        <v>Q2</v>
      </c>
    </row>
    <row r="156" spans="1:6">
      <c r="A156">
        <v>9</v>
      </c>
      <c r="B156">
        <v>43616</v>
      </c>
      <c r="C156" t="s">
        <v>237</v>
      </c>
      <c r="D156">
        <v>9</v>
      </c>
      <c r="E156">
        <f>SUMIFS(SalesReceipts[profit],SalesReceipts[product_group],SalesTargets[[#This Row],[product_group]],SalesReceipts[sales_outlet_id],SalesTargets[[#This Row],[sales_outlet_id]],SalesReceipts[month],MONTH(SalesTargets[[#This Row],[year_month]]))</f>
        <v>4.0999999999999996</v>
      </c>
      <c r="F156" t="str">
        <f>"Q"&amp;ROUNDUP(MONTH(SalesTargets[[#This Row],[year_month]])/3,0)</f>
        <v>Q2</v>
      </c>
    </row>
    <row r="157" spans="1:6">
      <c r="A157">
        <v>9</v>
      </c>
      <c r="B157">
        <v>43616</v>
      </c>
      <c r="C157" t="s">
        <v>238</v>
      </c>
      <c r="D157">
        <v>16</v>
      </c>
      <c r="E157">
        <f>SUMIFS(SalesReceipts[profit],SalesReceipts[product_group],SalesTargets[[#This Row],[product_group]],SalesReceipts[sales_outlet_id],SalesTargets[[#This Row],[sales_outlet_id]],SalesReceipts[month],MONTH(SalesTargets[[#This Row],[year_month]]))</f>
        <v>0</v>
      </c>
      <c r="F157" t="str">
        <f>"Q"&amp;ROUNDUP(MONTH(SalesTargets[[#This Row],[year_month]])/3,0)</f>
        <v>Q2</v>
      </c>
    </row>
    <row r="158" spans="1:6">
      <c r="A158">
        <v>10</v>
      </c>
      <c r="B158">
        <v>43616</v>
      </c>
      <c r="C158" t="s">
        <v>235</v>
      </c>
      <c r="D158">
        <v>14</v>
      </c>
      <c r="E158">
        <f>SUMIFS(SalesReceipts[profit],SalesReceipts[product_group],SalesTargets[[#This Row],[product_group]],SalesReceipts[sales_outlet_id],SalesTargets[[#This Row],[sales_outlet_id]],SalesReceipts[month],MONTH(SalesTargets[[#This Row],[year_month]]))</f>
        <v>12.569999999999997</v>
      </c>
      <c r="F158" t="str">
        <f>"Q"&amp;ROUNDUP(MONTH(SalesTargets[[#This Row],[year_month]])/3,0)</f>
        <v>Q2</v>
      </c>
    </row>
    <row r="159" spans="1:6">
      <c r="A159">
        <v>10</v>
      </c>
      <c r="B159">
        <v>43616</v>
      </c>
      <c r="C159" t="s">
        <v>236</v>
      </c>
      <c r="D159">
        <v>19</v>
      </c>
      <c r="E159">
        <f>SUMIFS(SalesReceipts[profit],SalesReceipts[product_group],SalesTargets[[#This Row],[product_group]],SalesReceipts[sales_outlet_id],SalesTargets[[#This Row],[sales_outlet_id]],SalesReceipts[month],MONTH(SalesTargets[[#This Row],[year_month]]))</f>
        <v>7.67</v>
      </c>
      <c r="F159" t="str">
        <f>"Q"&amp;ROUNDUP(MONTH(SalesTargets[[#This Row],[year_month]])/3,0)</f>
        <v>Q2</v>
      </c>
    </row>
    <row r="160" spans="1:6">
      <c r="A160">
        <v>10</v>
      </c>
      <c r="B160">
        <v>43616</v>
      </c>
      <c r="C160" t="s">
        <v>237</v>
      </c>
      <c r="D160">
        <v>20</v>
      </c>
      <c r="E160">
        <f>SUMIFS(SalesReceipts[profit],SalesReceipts[product_group],SalesTargets[[#This Row],[product_group]],SalesReceipts[sales_outlet_id],SalesTargets[[#This Row],[sales_outlet_id]],SalesReceipts[month],MONTH(SalesTargets[[#This Row],[year_month]]))</f>
        <v>0</v>
      </c>
      <c r="F160" t="str">
        <f>"Q"&amp;ROUNDUP(MONTH(SalesTargets[[#This Row],[year_month]])/3,0)</f>
        <v>Q2</v>
      </c>
    </row>
    <row r="161" spans="1:6">
      <c r="A161">
        <v>10</v>
      </c>
      <c r="B161">
        <v>43616</v>
      </c>
      <c r="C161" t="s">
        <v>238</v>
      </c>
      <c r="D161">
        <v>19</v>
      </c>
      <c r="E161">
        <f>SUMIFS(SalesReceipts[profit],SalesReceipts[product_group],SalesTargets[[#This Row],[product_group]],SalesReceipts[sales_outlet_id],SalesTargets[[#This Row],[sales_outlet_id]],SalesReceipts[month],MONTH(SalesTargets[[#This Row],[year_month]]))</f>
        <v>9.52</v>
      </c>
      <c r="F161" t="str">
        <f>"Q"&amp;ROUNDUP(MONTH(SalesTargets[[#This Row],[year_month]])/3,0)</f>
        <v>Q2</v>
      </c>
    </row>
    <row r="162" spans="1:6">
      <c r="A162">
        <v>3</v>
      </c>
      <c r="B162">
        <v>43646</v>
      </c>
      <c r="C162" t="s">
        <v>235</v>
      </c>
      <c r="D162">
        <v>10</v>
      </c>
      <c r="E162">
        <f>SUMIFS(SalesReceipts[profit],SalesReceipts[product_group],SalesTargets[[#This Row],[product_group]],SalesReceipts[sales_outlet_id],SalesTargets[[#This Row],[sales_outlet_id]],SalesReceipts[month],MONTH(SalesTargets[[#This Row],[year_month]]))</f>
        <v>13.57</v>
      </c>
      <c r="F162" t="str">
        <f>"Q"&amp;ROUNDUP(MONTH(SalesTargets[[#This Row],[year_month]])/3,0)</f>
        <v>Q2</v>
      </c>
    </row>
    <row r="163" spans="1:6">
      <c r="A163">
        <v>3</v>
      </c>
      <c r="B163">
        <v>43646</v>
      </c>
      <c r="C163" t="s">
        <v>236</v>
      </c>
      <c r="D163">
        <v>12</v>
      </c>
      <c r="E163">
        <f>SUMIFS(SalesReceipts[profit],SalesReceipts[product_group],SalesTargets[[#This Row],[product_group]],SalesReceipts[sales_outlet_id],SalesTargets[[#This Row],[sales_outlet_id]],SalesReceipts[month],MONTH(SalesTargets[[#This Row],[year_month]]))</f>
        <v>19.87</v>
      </c>
      <c r="F163" t="str">
        <f>"Q"&amp;ROUNDUP(MONTH(SalesTargets[[#This Row],[year_month]])/3,0)</f>
        <v>Q2</v>
      </c>
    </row>
    <row r="164" spans="1:6">
      <c r="A164">
        <v>3</v>
      </c>
      <c r="B164">
        <v>43646</v>
      </c>
      <c r="C164" t="s">
        <v>237</v>
      </c>
      <c r="D164">
        <v>11</v>
      </c>
      <c r="E164">
        <f>SUMIFS(SalesReceipts[profit],SalesReceipts[product_group],SalesTargets[[#This Row],[product_group]],SalesReceipts[sales_outlet_id],SalesTargets[[#This Row],[sales_outlet_id]],SalesReceipts[month],MONTH(SalesTargets[[#This Row],[year_month]]))</f>
        <v>0</v>
      </c>
      <c r="F164" t="str">
        <f>"Q"&amp;ROUNDUP(MONTH(SalesTargets[[#This Row],[year_month]])/3,0)</f>
        <v>Q2</v>
      </c>
    </row>
    <row r="165" spans="1:6">
      <c r="A165">
        <v>3</v>
      </c>
      <c r="B165">
        <v>43646</v>
      </c>
      <c r="C165" t="s">
        <v>238</v>
      </c>
      <c r="D165">
        <v>20</v>
      </c>
      <c r="E165">
        <f>SUMIFS(SalesReceipts[profit],SalesReceipts[product_group],SalesTargets[[#This Row],[product_group]],SalesReceipts[sales_outlet_id],SalesTargets[[#This Row],[sales_outlet_id]],SalesReceipts[month],MONTH(SalesTargets[[#This Row],[year_month]]))</f>
        <v>8.16</v>
      </c>
      <c r="F165" t="str">
        <f>"Q"&amp;ROUNDUP(MONTH(SalesTargets[[#This Row],[year_month]])/3,0)</f>
        <v>Q2</v>
      </c>
    </row>
    <row r="166" spans="1:6">
      <c r="A166">
        <v>4</v>
      </c>
      <c r="B166">
        <v>43646</v>
      </c>
      <c r="C166" t="s">
        <v>235</v>
      </c>
      <c r="D166">
        <v>12</v>
      </c>
      <c r="E166">
        <f>SUMIFS(SalesReceipts[profit],SalesReceipts[product_group],SalesTargets[[#This Row],[product_group]],SalesReceipts[sales_outlet_id],SalesTargets[[#This Row],[sales_outlet_id]],SalesReceipts[month],MONTH(SalesTargets[[#This Row],[year_month]]))</f>
        <v>4.1999999999999993</v>
      </c>
      <c r="F166" t="str">
        <f>"Q"&amp;ROUNDUP(MONTH(SalesTargets[[#This Row],[year_month]])/3,0)</f>
        <v>Q2</v>
      </c>
    </row>
    <row r="167" spans="1:6">
      <c r="A167">
        <v>4</v>
      </c>
      <c r="B167">
        <v>43646</v>
      </c>
      <c r="C167" t="s">
        <v>236</v>
      </c>
      <c r="D167">
        <v>5</v>
      </c>
      <c r="E167">
        <f>SUMIFS(SalesReceipts[profit],SalesReceipts[product_group],SalesTargets[[#This Row],[product_group]],SalesReceipts[sales_outlet_id],SalesTargets[[#This Row],[sales_outlet_id]],SalesReceipts[month],MONTH(SalesTargets[[#This Row],[year_month]]))</f>
        <v>11.440000000000001</v>
      </c>
      <c r="F167" t="str">
        <f>"Q"&amp;ROUNDUP(MONTH(SalesTargets[[#This Row],[year_month]])/3,0)</f>
        <v>Q2</v>
      </c>
    </row>
    <row r="168" spans="1:6">
      <c r="A168">
        <v>4</v>
      </c>
      <c r="B168">
        <v>43646</v>
      </c>
      <c r="C168" t="s">
        <v>237</v>
      </c>
      <c r="D168">
        <v>11</v>
      </c>
      <c r="E168">
        <f>SUMIFS(SalesReceipts[profit],SalesReceipts[product_group],SalesTargets[[#This Row],[product_group]],SalesReceipts[sales_outlet_id],SalesTargets[[#This Row],[sales_outlet_id]],SalesReceipts[month],MONTH(SalesTargets[[#This Row],[year_month]]))</f>
        <v>0</v>
      </c>
      <c r="F168" t="str">
        <f>"Q"&amp;ROUNDUP(MONTH(SalesTargets[[#This Row],[year_month]])/3,0)</f>
        <v>Q2</v>
      </c>
    </row>
    <row r="169" spans="1:6">
      <c r="A169">
        <v>4</v>
      </c>
      <c r="B169">
        <v>43646</v>
      </c>
      <c r="C169" t="s">
        <v>238</v>
      </c>
      <c r="D169">
        <v>9</v>
      </c>
      <c r="E169">
        <f>SUMIFS(SalesReceipts[profit],SalesReceipts[product_group],SalesTargets[[#This Row],[product_group]],SalesReceipts[sales_outlet_id],SalesTargets[[#This Row],[sales_outlet_id]],SalesReceipts[month],MONTH(SalesTargets[[#This Row],[year_month]]))</f>
        <v>0</v>
      </c>
      <c r="F169" t="str">
        <f>"Q"&amp;ROUNDUP(MONTH(SalesTargets[[#This Row],[year_month]])/3,0)</f>
        <v>Q2</v>
      </c>
    </row>
    <row r="170" spans="1:6">
      <c r="A170">
        <v>5</v>
      </c>
      <c r="B170">
        <v>43646</v>
      </c>
      <c r="C170" t="s">
        <v>235</v>
      </c>
      <c r="D170">
        <v>13</v>
      </c>
      <c r="E170">
        <f>SUMIFS(SalesReceipts[profit],SalesReceipts[product_group],SalesTargets[[#This Row],[product_group]],SalesReceipts[sales_outlet_id],SalesTargets[[#This Row],[sales_outlet_id]],SalesReceipts[month],MONTH(SalesTargets[[#This Row],[year_month]]))</f>
        <v>6.7999999999999989</v>
      </c>
      <c r="F170" t="str">
        <f>"Q"&amp;ROUNDUP(MONTH(SalesTargets[[#This Row],[year_month]])/3,0)</f>
        <v>Q2</v>
      </c>
    </row>
    <row r="171" spans="1:6">
      <c r="A171">
        <v>5</v>
      </c>
      <c r="B171">
        <v>43646</v>
      </c>
      <c r="C171" t="s">
        <v>236</v>
      </c>
      <c r="D171">
        <v>8</v>
      </c>
      <c r="E171">
        <f>SUMIFS(SalesReceipts[profit],SalesReceipts[product_group],SalesTargets[[#This Row],[product_group]],SalesReceipts[sales_outlet_id],SalesTargets[[#This Row],[sales_outlet_id]],SalesReceipts[month],MONTH(SalesTargets[[#This Row],[year_month]]))</f>
        <v>12.370000000000001</v>
      </c>
      <c r="F171" t="str">
        <f>"Q"&amp;ROUNDUP(MONTH(SalesTargets[[#This Row],[year_month]])/3,0)</f>
        <v>Q2</v>
      </c>
    </row>
    <row r="172" spans="1:6">
      <c r="A172">
        <v>5</v>
      </c>
      <c r="B172">
        <v>43646</v>
      </c>
      <c r="C172" t="s">
        <v>237</v>
      </c>
      <c r="D172">
        <v>3</v>
      </c>
      <c r="E172">
        <f>SUMIFS(SalesReceipts[profit],SalesReceipts[product_group],SalesTargets[[#This Row],[product_group]],SalesReceipts[sales_outlet_id],SalesTargets[[#This Row],[sales_outlet_id]],SalesReceipts[month],MONTH(SalesTargets[[#This Row],[year_month]]))</f>
        <v>1.2200000000000002</v>
      </c>
      <c r="F172" t="str">
        <f>"Q"&amp;ROUNDUP(MONTH(SalesTargets[[#This Row],[year_month]])/3,0)</f>
        <v>Q2</v>
      </c>
    </row>
    <row r="173" spans="1:6">
      <c r="A173">
        <v>5</v>
      </c>
      <c r="B173">
        <v>43646</v>
      </c>
      <c r="C173" t="s">
        <v>238</v>
      </c>
      <c r="D173">
        <v>14</v>
      </c>
      <c r="E173">
        <f>SUMIFS(SalesReceipts[profit],SalesReceipts[product_group],SalesTargets[[#This Row],[product_group]],SalesReceipts[sales_outlet_id],SalesTargets[[#This Row],[sales_outlet_id]],SalesReceipts[month],MONTH(SalesTargets[[#This Row],[year_month]]))</f>
        <v>0</v>
      </c>
      <c r="F173" t="str">
        <f>"Q"&amp;ROUNDUP(MONTH(SalesTargets[[#This Row],[year_month]])/3,0)</f>
        <v>Q2</v>
      </c>
    </row>
    <row r="174" spans="1:6">
      <c r="A174">
        <v>6</v>
      </c>
      <c r="B174">
        <v>43646</v>
      </c>
      <c r="C174" t="s">
        <v>235</v>
      </c>
      <c r="D174">
        <v>13</v>
      </c>
      <c r="E174">
        <f>SUMIFS(SalesReceipts[profit],SalesReceipts[product_group],SalesTargets[[#This Row],[product_group]],SalesReceipts[sales_outlet_id],SalesTargets[[#This Row],[sales_outlet_id]],SalesReceipts[month],MONTH(SalesTargets[[#This Row],[year_month]]))</f>
        <v>0</v>
      </c>
      <c r="F174" t="str">
        <f>"Q"&amp;ROUNDUP(MONTH(SalesTargets[[#This Row],[year_month]])/3,0)</f>
        <v>Q2</v>
      </c>
    </row>
    <row r="175" spans="1:6">
      <c r="A175">
        <v>6</v>
      </c>
      <c r="B175">
        <v>43646</v>
      </c>
      <c r="C175" t="s">
        <v>236</v>
      </c>
      <c r="D175">
        <v>8</v>
      </c>
      <c r="E175">
        <f>SUMIFS(SalesReceipts[profit],SalesReceipts[product_group],SalesTargets[[#This Row],[product_group]],SalesReceipts[sales_outlet_id],SalesTargets[[#This Row],[sales_outlet_id]],SalesReceipts[month],MONTH(SalesTargets[[#This Row],[year_month]]))</f>
        <v>26.81</v>
      </c>
      <c r="F175" t="str">
        <f>"Q"&amp;ROUNDUP(MONTH(SalesTargets[[#This Row],[year_month]])/3,0)</f>
        <v>Q2</v>
      </c>
    </row>
    <row r="176" spans="1:6">
      <c r="A176">
        <v>6</v>
      </c>
      <c r="B176">
        <v>43646</v>
      </c>
      <c r="C176" t="s">
        <v>237</v>
      </c>
      <c r="D176">
        <v>3</v>
      </c>
      <c r="E176">
        <f>SUMIFS(SalesReceipts[profit],SalesReceipts[product_group],SalesTargets[[#This Row],[product_group]],SalesReceipts[sales_outlet_id],SalesTargets[[#This Row],[sales_outlet_id]],SalesReceipts[month],MONTH(SalesTargets[[#This Row],[year_month]]))</f>
        <v>3.6700000000000004</v>
      </c>
      <c r="F176" t="str">
        <f>"Q"&amp;ROUNDUP(MONTH(SalesTargets[[#This Row],[year_month]])/3,0)</f>
        <v>Q2</v>
      </c>
    </row>
    <row r="177" spans="1:6">
      <c r="A177">
        <v>6</v>
      </c>
      <c r="B177">
        <v>43646</v>
      </c>
      <c r="C177" t="s">
        <v>238</v>
      </c>
      <c r="D177">
        <v>4</v>
      </c>
      <c r="E177">
        <f>SUMIFS(SalesReceipts[profit],SalesReceipts[product_group],SalesTargets[[#This Row],[product_group]],SalesReceipts[sales_outlet_id],SalesTargets[[#This Row],[sales_outlet_id]],SalesReceipts[month],MONTH(SalesTargets[[#This Row],[year_month]]))</f>
        <v>31.28</v>
      </c>
      <c r="F177" t="str">
        <f>"Q"&amp;ROUNDUP(MONTH(SalesTargets[[#This Row],[year_month]])/3,0)</f>
        <v>Q2</v>
      </c>
    </row>
    <row r="178" spans="1:6">
      <c r="A178">
        <v>7</v>
      </c>
      <c r="B178">
        <v>43646</v>
      </c>
      <c r="C178" t="s">
        <v>235</v>
      </c>
      <c r="D178">
        <v>19</v>
      </c>
      <c r="E178">
        <f>SUMIFS(SalesReceipts[profit],SalesReceipts[product_group],SalesTargets[[#This Row],[product_group]],SalesReceipts[sales_outlet_id],SalesTargets[[#This Row],[sales_outlet_id]],SalesReceipts[month],MONTH(SalesTargets[[#This Row],[year_month]]))</f>
        <v>10.280000000000001</v>
      </c>
      <c r="F178" t="str">
        <f>"Q"&amp;ROUNDUP(MONTH(SalesTargets[[#This Row],[year_month]])/3,0)</f>
        <v>Q2</v>
      </c>
    </row>
    <row r="179" spans="1:6">
      <c r="A179">
        <v>7</v>
      </c>
      <c r="B179">
        <v>43646</v>
      </c>
      <c r="C179" t="s">
        <v>236</v>
      </c>
      <c r="D179">
        <v>1</v>
      </c>
      <c r="E179">
        <f>SUMIFS(SalesReceipts[profit],SalesReceipts[product_group],SalesTargets[[#This Row],[product_group]],SalesReceipts[sales_outlet_id],SalesTargets[[#This Row],[sales_outlet_id]],SalesReceipts[month],MONTH(SalesTargets[[#This Row],[year_month]]))</f>
        <v>10.79</v>
      </c>
      <c r="F179" t="str">
        <f>"Q"&amp;ROUNDUP(MONTH(SalesTargets[[#This Row],[year_month]])/3,0)</f>
        <v>Q2</v>
      </c>
    </row>
    <row r="180" spans="1:6">
      <c r="A180">
        <v>7</v>
      </c>
      <c r="B180">
        <v>43646</v>
      </c>
      <c r="C180" t="s">
        <v>237</v>
      </c>
      <c r="D180">
        <v>4</v>
      </c>
      <c r="E180">
        <f>SUMIFS(SalesReceipts[profit],SalesReceipts[product_group],SalesTargets[[#This Row],[product_group]],SalesReceipts[sales_outlet_id],SalesTargets[[#This Row],[sales_outlet_id]],SalesReceipts[month],MONTH(SalesTargets[[#This Row],[year_month]]))</f>
        <v>2.4400000000000004</v>
      </c>
      <c r="F180" t="str">
        <f>"Q"&amp;ROUNDUP(MONTH(SalesTargets[[#This Row],[year_month]])/3,0)</f>
        <v>Q2</v>
      </c>
    </row>
    <row r="181" spans="1:6">
      <c r="A181">
        <v>7</v>
      </c>
      <c r="B181">
        <v>43646</v>
      </c>
      <c r="C181" t="s">
        <v>238</v>
      </c>
      <c r="D181">
        <v>2</v>
      </c>
      <c r="E181">
        <f>SUMIFS(SalesReceipts[profit],SalesReceipts[product_group],SalesTargets[[#This Row],[product_group]],SalesReceipts[sales_outlet_id],SalesTargets[[#This Row],[sales_outlet_id]],SalesReceipts[month],MONTH(SalesTargets[[#This Row],[year_month]]))</f>
        <v>0</v>
      </c>
      <c r="F181" t="str">
        <f>"Q"&amp;ROUNDUP(MONTH(SalesTargets[[#This Row],[year_month]])/3,0)</f>
        <v>Q2</v>
      </c>
    </row>
    <row r="182" spans="1:6">
      <c r="A182">
        <v>8</v>
      </c>
      <c r="B182">
        <v>43646</v>
      </c>
      <c r="C182" t="s">
        <v>235</v>
      </c>
      <c r="D182">
        <v>19</v>
      </c>
      <c r="E182">
        <f>SUMIFS(SalesReceipts[profit],SalesReceipts[product_group],SalesTargets[[#This Row],[product_group]],SalesReceipts[sales_outlet_id],SalesTargets[[#This Row],[sales_outlet_id]],SalesReceipts[month],MONTH(SalesTargets[[#This Row],[year_month]]))</f>
        <v>7.84</v>
      </c>
      <c r="F182" t="str">
        <f>"Q"&amp;ROUNDUP(MONTH(SalesTargets[[#This Row],[year_month]])/3,0)</f>
        <v>Q2</v>
      </c>
    </row>
    <row r="183" spans="1:6">
      <c r="A183">
        <v>8</v>
      </c>
      <c r="B183">
        <v>43646</v>
      </c>
      <c r="C183" t="s">
        <v>236</v>
      </c>
      <c r="D183">
        <v>9</v>
      </c>
      <c r="E183">
        <f>SUMIFS(SalesReceipts[profit],SalesReceipts[product_group],SalesTargets[[#This Row],[product_group]],SalesReceipts[sales_outlet_id],SalesTargets[[#This Row],[sales_outlet_id]],SalesReceipts[month],MONTH(SalesTargets[[#This Row],[year_month]]))</f>
        <v>11.129999999999999</v>
      </c>
      <c r="F183" t="str">
        <f>"Q"&amp;ROUNDUP(MONTH(SalesTargets[[#This Row],[year_month]])/3,0)</f>
        <v>Q2</v>
      </c>
    </row>
    <row r="184" spans="1:6">
      <c r="A184">
        <v>8</v>
      </c>
      <c r="B184">
        <v>43646</v>
      </c>
      <c r="C184" t="s">
        <v>237</v>
      </c>
      <c r="D184">
        <v>13</v>
      </c>
      <c r="E184">
        <f>SUMIFS(SalesReceipts[profit],SalesReceipts[product_group],SalesTargets[[#This Row],[product_group]],SalesReceipts[sales_outlet_id],SalesTargets[[#This Row],[sales_outlet_id]],SalesReceipts[month],MONTH(SalesTargets[[#This Row],[year_month]]))</f>
        <v>2.71</v>
      </c>
      <c r="F184" t="str">
        <f>"Q"&amp;ROUNDUP(MONTH(SalesTargets[[#This Row],[year_month]])/3,0)</f>
        <v>Q2</v>
      </c>
    </row>
    <row r="185" spans="1:6">
      <c r="A185">
        <v>8</v>
      </c>
      <c r="B185">
        <v>43646</v>
      </c>
      <c r="C185" t="s">
        <v>238</v>
      </c>
      <c r="D185">
        <v>17</v>
      </c>
      <c r="E185">
        <f>SUMIFS(SalesReceipts[profit],SalesReceipts[product_group],SalesTargets[[#This Row],[product_group]],SalesReceipts[sales_outlet_id],SalesTargets[[#This Row],[sales_outlet_id]],SalesReceipts[month],MONTH(SalesTargets[[#This Row],[year_month]]))</f>
        <v>0</v>
      </c>
      <c r="F185" t="str">
        <f>"Q"&amp;ROUNDUP(MONTH(SalesTargets[[#This Row],[year_month]])/3,0)</f>
        <v>Q2</v>
      </c>
    </row>
    <row r="186" spans="1:6">
      <c r="A186">
        <v>9</v>
      </c>
      <c r="B186">
        <v>43646</v>
      </c>
      <c r="C186" t="s">
        <v>235</v>
      </c>
      <c r="D186">
        <v>4</v>
      </c>
      <c r="E186">
        <f>SUMIFS(SalesReceipts[profit],SalesReceipts[product_group],SalesTargets[[#This Row],[product_group]],SalesReceipts[sales_outlet_id],SalesTargets[[#This Row],[sales_outlet_id]],SalesReceipts[month],MONTH(SalesTargets[[#This Row],[year_month]]))</f>
        <v>4.97</v>
      </c>
      <c r="F186" t="str">
        <f>"Q"&amp;ROUNDUP(MONTH(SalesTargets[[#This Row],[year_month]])/3,0)</f>
        <v>Q2</v>
      </c>
    </row>
    <row r="187" spans="1:6">
      <c r="A187">
        <v>9</v>
      </c>
      <c r="B187">
        <v>43646</v>
      </c>
      <c r="C187" t="s">
        <v>236</v>
      </c>
      <c r="D187">
        <v>3</v>
      </c>
      <c r="E187">
        <f>SUMIFS(SalesReceipts[profit],SalesReceipts[product_group],SalesTargets[[#This Row],[product_group]],SalesReceipts[sales_outlet_id],SalesTargets[[#This Row],[sales_outlet_id]],SalesReceipts[month],MONTH(SalesTargets[[#This Row],[year_month]]))</f>
        <v>13.670000000000002</v>
      </c>
      <c r="F187" t="str">
        <f>"Q"&amp;ROUNDUP(MONTH(SalesTargets[[#This Row],[year_month]])/3,0)</f>
        <v>Q2</v>
      </c>
    </row>
    <row r="188" spans="1:6">
      <c r="A188">
        <v>9</v>
      </c>
      <c r="B188">
        <v>43646</v>
      </c>
      <c r="C188" t="s">
        <v>237</v>
      </c>
      <c r="D188">
        <v>3</v>
      </c>
      <c r="E188">
        <f>SUMIFS(SalesReceipts[profit],SalesReceipts[product_group],SalesTargets[[#This Row],[product_group]],SalesReceipts[sales_outlet_id],SalesTargets[[#This Row],[sales_outlet_id]],SalesReceipts[month],MONTH(SalesTargets[[#This Row],[year_month]]))</f>
        <v>0</v>
      </c>
      <c r="F188" t="str">
        <f>"Q"&amp;ROUNDUP(MONTH(SalesTargets[[#This Row],[year_month]])/3,0)</f>
        <v>Q2</v>
      </c>
    </row>
    <row r="189" spans="1:6">
      <c r="A189">
        <v>9</v>
      </c>
      <c r="B189">
        <v>43646</v>
      </c>
      <c r="C189" t="s">
        <v>238</v>
      </c>
      <c r="D189">
        <v>19</v>
      </c>
      <c r="E189">
        <f>SUMIFS(SalesReceipts[profit],SalesReceipts[product_group],SalesTargets[[#This Row],[product_group]],SalesReceipts[sales_outlet_id],SalesTargets[[#This Row],[sales_outlet_id]],SalesReceipts[month],MONTH(SalesTargets[[#This Row],[year_month]]))</f>
        <v>0</v>
      </c>
      <c r="F189" t="str">
        <f>"Q"&amp;ROUNDUP(MONTH(SalesTargets[[#This Row],[year_month]])/3,0)</f>
        <v>Q2</v>
      </c>
    </row>
    <row r="190" spans="1:6">
      <c r="A190">
        <v>10</v>
      </c>
      <c r="B190">
        <v>43646</v>
      </c>
      <c r="C190" t="s">
        <v>235</v>
      </c>
      <c r="D190">
        <v>19</v>
      </c>
      <c r="E190">
        <f>SUMIFS(SalesReceipts[profit],SalesReceipts[product_group],SalesTargets[[#This Row],[product_group]],SalesReceipts[sales_outlet_id],SalesTargets[[#This Row],[sales_outlet_id]],SalesReceipts[month],MONTH(SalesTargets[[#This Row],[year_month]]))</f>
        <v>12.899999999999999</v>
      </c>
      <c r="F190" t="str">
        <f>"Q"&amp;ROUNDUP(MONTH(SalesTargets[[#This Row],[year_month]])/3,0)</f>
        <v>Q2</v>
      </c>
    </row>
    <row r="191" spans="1:6">
      <c r="A191">
        <v>10</v>
      </c>
      <c r="B191">
        <v>43646</v>
      </c>
      <c r="C191" t="s">
        <v>236</v>
      </c>
      <c r="D191">
        <v>1</v>
      </c>
      <c r="E191">
        <f>SUMIFS(SalesReceipts[profit],SalesReceipts[product_group],SalesTargets[[#This Row],[product_group]],SalesReceipts[sales_outlet_id],SalesTargets[[#This Row],[sales_outlet_id]],SalesReceipts[month],MONTH(SalesTargets[[#This Row],[year_month]]))</f>
        <v>16.61</v>
      </c>
      <c r="F191" t="str">
        <f>"Q"&amp;ROUNDUP(MONTH(SalesTargets[[#This Row],[year_month]])/3,0)</f>
        <v>Q2</v>
      </c>
    </row>
    <row r="192" spans="1:6">
      <c r="A192">
        <v>10</v>
      </c>
      <c r="B192">
        <v>43646</v>
      </c>
      <c r="C192" t="s">
        <v>237</v>
      </c>
      <c r="D192">
        <v>18</v>
      </c>
      <c r="E192">
        <f>SUMIFS(SalesReceipts[profit],SalesReceipts[product_group],SalesTargets[[#This Row],[product_group]],SalesReceipts[sales_outlet_id],SalesTargets[[#This Row],[sales_outlet_id]],SalesReceipts[month],MONTH(SalesTargets[[#This Row],[year_month]]))</f>
        <v>1.5699999999999998</v>
      </c>
      <c r="F192" t="str">
        <f>"Q"&amp;ROUNDUP(MONTH(SalesTargets[[#This Row],[year_month]])/3,0)</f>
        <v>Q2</v>
      </c>
    </row>
    <row r="193" spans="1:6">
      <c r="A193">
        <v>10</v>
      </c>
      <c r="B193">
        <v>43646</v>
      </c>
      <c r="C193" t="s">
        <v>238</v>
      </c>
      <c r="D193">
        <v>15</v>
      </c>
      <c r="E193">
        <f>SUMIFS(SalesReceipts[profit],SalesReceipts[product_group],SalesTargets[[#This Row],[product_group]],SalesReceipts[sales_outlet_id],SalesTargets[[#This Row],[sales_outlet_id]],SalesReceipts[month],MONTH(SalesTargets[[#This Row],[year_month]]))</f>
        <v>9.52</v>
      </c>
      <c r="F193" t="str">
        <f>"Q"&amp;ROUNDUP(MONTH(SalesTargets[[#This Row],[year_month]])/3,0)</f>
        <v>Q2</v>
      </c>
    </row>
    <row r="194" spans="1:6">
      <c r="A194">
        <v>3</v>
      </c>
      <c r="B194">
        <v>43677</v>
      </c>
      <c r="C194" t="s">
        <v>235</v>
      </c>
      <c r="D194">
        <v>10</v>
      </c>
      <c r="E194">
        <f>SUMIFS(SalesReceipts[profit],SalesReceipts[product_group],SalesTargets[[#This Row],[product_group]],SalesReceipts[sales_outlet_id],SalesTargets[[#This Row],[sales_outlet_id]],SalesReceipts[month],MONTH(SalesTargets[[#This Row],[year_month]]))</f>
        <v>1.7899999999999991</v>
      </c>
      <c r="F194" t="str">
        <f>"Q"&amp;ROUNDUP(MONTH(SalesTargets[[#This Row],[year_month]])/3,0)</f>
        <v>Q3</v>
      </c>
    </row>
    <row r="195" spans="1:6">
      <c r="A195">
        <v>3</v>
      </c>
      <c r="B195">
        <v>43677</v>
      </c>
      <c r="C195" t="s">
        <v>236</v>
      </c>
      <c r="D195">
        <v>11</v>
      </c>
      <c r="E195">
        <f>SUMIFS(SalesReceipts[profit],SalesReceipts[product_group],SalesTargets[[#This Row],[product_group]],SalesReceipts[sales_outlet_id],SalesTargets[[#This Row],[sales_outlet_id]],SalesReceipts[month],MONTH(SalesTargets[[#This Row],[year_month]]))</f>
        <v>30.720000000000002</v>
      </c>
      <c r="F195" t="str">
        <f>"Q"&amp;ROUNDUP(MONTH(SalesTargets[[#This Row],[year_month]])/3,0)</f>
        <v>Q3</v>
      </c>
    </row>
    <row r="196" spans="1:6">
      <c r="A196">
        <v>3</v>
      </c>
      <c r="B196">
        <v>43677</v>
      </c>
      <c r="C196" t="s">
        <v>237</v>
      </c>
      <c r="D196">
        <v>16</v>
      </c>
      <c r="E196">
        <f>SUMIFS(SalesReceipts[profit],SalesReceipts[product_group],SalesTargets[[#This Row],[product_group]],SalesReceipts[sales_outlet_id],SalesTargets[[#This Row],[sales_outlet_id]],SalesReceipts[month],MONTH(SalesTargets[[#This Row],[year_month]]))</f>
        <v>1.2200000000000002</v>
      </c>
      <c r="F196" t="str">
        <f>"Q"&amp;ROUNDUP(MONTH(SalesTargets[[#This Row],[year_month]])/3,0)</f>
        <v>Q3</v>
      </c>
    </row>
    <row r="197" spans="1:6">
      <c r="A197">
        <v>3</v>
      </c>
      <c r="B197">
        <v>43677</v>
      </c>
      <c r="C197" t="s">
        <v>238</v>
      </c>
      <c r="D197">
        <v>10</v>
      </c>
      <c r="E197">
        <f>SUMIFS(SalesReceipts[profit],SalesReceipts[product_group],SalesTargets[[#This Row],[product_group]],SalesReceipts[sales_outlet_id],SalesTargets[[#This Row],[sales_outlet_id]],SalesReceipts[month],MONTH(SalesTargets[[#This Row],[year_month]]))</f>
        <v>0</v>
      </c>
      <c r="F197" t="str">
        <f>"Q"&amp;ROUNDUP(MONTH(SalesTargets[[#This Row],[year_month]])/3,0)</f>
        <v>Q3</v>
      </c>
    </row>
    <row r="198" spans="1:6">
      <c r="A198">
        <v>4</v>
      </c>
      <c r="B198">
        <v>43677</v>
      </c>
      <c r="C198" t="s">
        <v>235</v>
      </c>
      <c r="D198">
        <v>19</v>
      </c>
      <c r="E198">
        <f>SUMIFS(SalesReceipts[profit],SalesReceipts[product_group],SalesTargets[[#This Row],[product_group]],SalesReceipts[sales_outlet_id],SalesTargets[[#This Row],[sales_outlet_id]],SalesReceipts[month],MONTH(SalesTargets[[#This Row],[year_month]]))</f>
        <v>0</v>
      </c>
      <c r="F198" t="str">
        <f>"Q"&amp;ROUNDUP(MONTH(SalesTargets[[#This Row],[year_month]])/3,0)</f>
        <v>Q3</v>
      </c>
    </row>
    <row r="199" spans="1:6">
      <c r="A199">
        <v>4</v>
      </c>
      <c r="B199">
        <v>43677</v>
      </c>
      <c r="C199" t="s">
        <v>236</v>
      </c>
      <c r="D199">
        <v>18</v>
      </c>
      <c r="E199">
        <f>SUMIFS(SalesReceipts[profit],SalesReceipts[product_group],SalesTargets[[#This Row],[product_group]],SalesReceipts[sales_outlet_id],SalesTargets[[#This Row],[sales_outlet_id]],SalesReceipts[month],MONTH(SalesTargets[[#This Row],[year_month]]))</f>
        <v>10.48</v>
      </c>
      <c r="F199" t="str">
        <f>"Q"&amp;ROUNDUP(MONTH(SalesTargets[[#This Row],[year_month]])/3,0)</f>
        <v>Q3</v>
      </c>
    </row>
    <row r="200" spans="1:6">
      <c r="A200">
        <v>4</v>
      </c>
      <c r="B200">
        <v>43677</v>
      </c>
      <c r="C200" t="s">
        <v>237</v>
      </c>
      <c r="D200">
        <v>15</v>
      </c>
      <c r="E200">
        <f>SUMIFS(SalesReceipts[profit],SalesReceipts[product_group],SalesTargets[[#This Row],[product_group]],SalesReceipts[sales_outlet_id],SalesTargets[[#This Row],[sales_outlet_id]],SalesReceipts[month],MONTH(SalesTargets[[#This Row],[year_month]]))</f>
        <v>1.5699999999999998</v>
      </c>
      <c r="F200" t="str">
        <f>"Q"&amp;ROUNDUP(MONTH(SalesTargets[[#This Row],[year_month]])/3,0)</f>
        <v>Q3</v>
      </c>
    </row>
    <row r="201" spans="1:6">
      <c r="A201">
        <v>4</v>
      </c>
      <c r="B201">
        <v>43677</v>
      </c>
      <c r="C201" t="s">
        <v>238</v>
      </c>
      <c r="D201">
        <v>1</v>
      </c>
      <c r="E201">
        <f>SUMIFS(SalesReceipts[profit],SalesReceipts[product_group],SalesTargets[[#This Row],[product_group]],SalesReceipts[sales_outlet_id],SalesTargets[[#This Row],[sales_outlet_id]],SalesReceipts[month],MONTH(SalesTargets[[#This Row],[year_month]]))</f>
        <v>28.56</v>
      </c>
      <c r="F201" t="str">
        <f>"Q"&amp;ROUNDUP(MONTH(SalesTargets[[#This Row],[year_month]])/3,0)</f>
        <v>Q3</v>
      </c>
    </row>
    <row r="202" spans="1:6">
      <c r="A202">
        <v>5</v>
      </c>
      <c r="B202">
        <v>43677</v>
      </c>
      <c r="C202" t="s">
        <v>235</v>
      </c>
      <c r="D202">
        <v>20</v>
      </c>
      <c r="E202">
        <f>SUMIFS(SalesReceipts[profit],SalesReceipts[product_group],SalesTargets[[#This Row],[product_group]],SalesReceipts[sales_outlet_id],SalesTargets[[#This Row],[sales_outlet_id]],SalesReceipts[month],MONTH(SalesTargets[[#This Row],[year_month]]))</f>
        <v>1.5199999999999996</v>
      </c>
      <c r="F202" t="str">
        <f>"Q"&amp;ROUNDUP(MONTH(SalesTargets[[#This Row],[year_month]])/3,0)</f>
        <v>Q3</v>
      </c>
    </row>
    <row r="203" spans="1:6">
      <c r="A203">
        <v>5</v>
      </c>
      <c r="B203">
        <v>43677</v>
      </c>
      <c r="C203" t="s">
        <v>236</v>
      </c>
      <c r="D203">
        <v>14</v>
      </c>
      <c r="E203">
        <f>SUMIFS(SalesReceipts[profit],SalesReceipts[product_group],SalesTargets[[#This Row],[product_group]],SalesReceipts[sales_outlet_id],SalesTargets[[#This Row],[sales_outlet_id]],SalesReceipts[month],MONTH(SalesTargets[[#This Row],[year_month]]))</f>
        <v>16.8</v>
      </c>
      <c r="F203" t="str">
        <f>"Q"&amp;ROUNDUP(MONTH(SalesTargets[[#This Row],[year_month]])/3,0)</f>
        <v>Q3</v>
      </c>
    </row>
    <row r="204" spans="1:6">
      <c r="A204">
        <v>5</v>
      </c>
      <c r="B204">
        <v>43677</v>
      </c>
      <c r="C204" t="s">
        <v>237</v>
      </c>
      <c r="D204">
        <v>7</v>
      </c>
      <c r="E204">
        <f>SUMIFS(SalesReceipts[profit],SalesReceipts[product_group],SalesTargets[[#This Row],[product_group]],SalesReceipts[sales_outlet_id],SalesTargets[[#This Row],[sales_outlet_id]],SalesReceipts[month],MONTH(SalesTargets[[#This Row],[year_month]]))</f>
        <v>0</v>
      </c>
      <c r="F204" t="str">
        <f>"Q"&amp;ROUNDUP(MONTH(SalesTargets[[#This Row],[year_month]])/3,0)</f>
        <v>Q3</v>
      </c>
    </row>
    <row r="205" spans="1:6">
      <c r="A205">
        <v>5</v>
      </c>
      <c r="B205">
        <v>43677</v>
      </c>
      <c r="C205" t="s">
        <v>238</v>
      </c>
      <c r="D205">
        <v>18</v>
      </c>
      <c r="E205">
        <f>SUMIFS(SalesReceipts[profit],SalesReceipts[product_group],SalesTargets[[#This Row],[product_group]],SalesReceipts[sales_outlet_id],SalesTargets[[#This Row],[sales_outlet_id]],SalesReceipts[month],MONTH(SalesTargets[[#This Row],[year_month]]))</f>
        <v>0</v>
      </c>
      <c r="F205" t="str">
        <f>"Q"&amp;ROUNDUP(MONTH(SalesTargets[[#This Row],[year_month]])/3,0)</f>
        <v>Q3</v>
      </c>
    </row>
    <row r="206" spans="1:6">
      <c r="A206">
        <v>6</v>
      </c>
      <c r="B206">
        <v>43677</v>
      </c>
      <c r="C206" t="s">
        <v>235</v>
      </c>
      <c r="D206">
        <v>9</v>
      </c>
      <c r="E206">
        <f>SUMIFS(SalesReceipts[profit],SalesReceipts[product_group],SalesTargets[[#This Row],[product_group]],SalesReceipts[sales_outlet_id],SalesTargets[[#This Row],[sales_outlet_id]],SalesReceipts[month],MONTH(SalesTargets[[#This Row],[year_month]]))</f>
        <v>7.879999999999999</v>
      </c>
      <c r="F206" t="str">
        <f>"Q"&amp;ROUNDUP(MONTH(SalesTargets[[#This Row],[year_month]])/3,0)</f>
        <v>Q3</v>
      </c>
    </row>
    <row r="207" spans="1:6">
      <c r="A207">
        <v>6</v>
      </c>
      <c r="B207">
        <v>43677</v>
      </c>
      <c r="C207" t="s">
        <v>236</v>
      </c>
      <c r="D207">
        <v>15</v>
      </c>
      <c r="E207">
        <f>SUMIFS(SalesReceipts[profit],SalesReceipts[product_group],SalesTargets[[#This Row],[product_group]],SalesReceipts[sales_outlet_id],SalesTargets[[#This Row],[sales_outlet_id]],SalesReceipts[month],MONTH(SalesTargets[[#This Row],[year_month]]))</f>
        <v>16.73</v>
      </c>
      <c r="F207" t="str">
        <f>"Q"&amp;ROUNDUP(MONTH(SalesTargets[[#This Row],[year_month]])/3,0)</f>
        <v>Q3</v>
      </c>
    </row>
    <row r="208" spans="1:6">
      <c r="A208">
        <v>6</v>
      </c>
      <c r="B208">
        <v>43677</v>
      </c>
      <c r="C208" t="s">
        <v>237</v>
      </c>
      <c r="D208">
        <v>6</v>
      </c>
      <c r="E208">
        <f>SUMIFS(SalesReceipts[profit],SalesReceipts[product_group],SalesTargets[[#This Row],[product_group]],SalesReceipts[sales_outlet_id],SalesTargets[[#This Row],[sales_outlet_id]],SalesReceipts[month],MONTH(SalesTargets[[#This Row],[year_month]]))</f>
        <v>2.5300000000000002</v>
      </c>
      <c r="F208" t="str">
        <f>"Q"&amp;ROUNDUP(MONTH(SalesTargets[[#This Row],[year_month]])/3,0)</f>
        <v>Q3</v>
      </c>
    </row>
    <row r="209" spans="1:6">
      <c r="A209">
        <v>6</v>
      </c>
      <c r="B209">
        <v>43677</v>
      </c>
      <c r="C209" t="s">
        <v>238</v>
      </c>
      <c r="D209">
        <v>3</v>
      </c>
      <c r="E209">
        <f>SUMIFS(SalesReceipts[profit],SalesReceipts[product_group],SalesTargets[[#This Row],[product_group]],SalesReceipts[sales_outlet_id],SalesTargets[[#This Row],[sales_outlet_id]],SalesReceipts[month],MONTH(SalesTargets[[#This Row],[year_month]]))</f>
        <v>15.64</v>
      </c>
      <c r="F209" t="str">
        <f>"Q"&amp;ROUNDUP(MONTH(SalesTargets[[#This Row],[year_month]])/3,0)</f>
        <v>Q3</v>
      </c>
    </row>
    <row r="210" spans="1:6">
      <c r="A210">
        <v>7</v>
      </c>
      <c r="B210">
        <v>43677</v>
      </c>
      <c r="C210" t="s">
        <v>235</v>
      </c>
      <c r="D210">
        <v>10</v>
      </c>
      <c r="E210">
        <f>SUMIFS(SalesReceipts[profit],SalesReceipts[product_group],SalesTargets[[#This Row],[product_group]],SalesReceipts[sales_outlet_id],SalesTargets[[#This Row],[sales_outlet_id]],SalesReceipts[month],MONTH(SalesTargets[[#This Row],[year_month]]))</f>
        <v>10.449999999999998</v>
      </c>
      <c r="F210" t="str">
        <f>"Q"&amp;ROUNDUP(MONTH(SalesTargets[[#This Row],[year_month]])/3,0)</f>
        <v>Q3</v>
      </c>
    </row>
    <row r="211" spans="1:6">
      <c r="A211">
        <v>7</v>
      </c>
      <c r="B211">
        <v>43677</v>
      </c>
      <c r="C211" t="s">
        <v>236</v>
      </c>
      <c r="D211">
        <v>6</v>
      </c>
      <c r="E211">
        <f>SUMIFS(SalesReceipts[profit],SalesReceipts[product_group],SalesTargets[[#This Row],[product_group]],SalesReceipts[sales_outlet_id],SalesTargets[[#This Row],[sales_outlet_id]],SalesReceipts[month],MONTH(SalesTargets[[#This Row],[year_month]]))</f>
        <v>16.169999999999998</v>
      </c>
      <c r="F211" t="str">
        <f>"Q"&amp;ROUNDUP(MONTH(SalesTargets[[#This Row],[year_month]])/3,0)</f>
        <v>Q3</v>
      </c>
    </row>
    <row r="212" spans="1:6">
      <c r="A212">
        <v>7</v>
      </c>
      <c r="B212">
        <v>43677</v>
      </c>
      <c r="C212" t="s">
        <v>237</v>
      </c>
      <c r="D212">
        <v>1</v>
      </c>
      <c r="E212">
        <f>SUMIFS(SalesReceipts[profit],SalesReceipts[product_group],SalesTargets[[#This Row],[product_group]],SalesReceipts[sales_outlet_id],SalesTargets[[#This Row],[sales_outlet_id]],SalesReceipts[month],MONTH(SalesTargets[[#This Row],[year_month]]))</f>
        <v>3.6700000000000004</v>
      </c>
      <c r="F212" t="str">
        <f>"Q"&amp;ROUNDUP(MONTH(SalesTargets[[#This Row],[year_month]])/3,0)</f>
        <v>Q3</v>
      </c>
    </row>
    <row r="213" spans="1:6">
      <c r="A213">
        <v>7</v>
      </c>
      <c r="B213">
        <v>43677</v>
      </c>
      <c r="C213" t="s">
        <v>238</v>
      </c>
      <c r="D213">
        <v>17</v>
      </c>
      <c r="E213">
        <f>SUMIFS(SalesReceipts[profit],SalesReceipts[product_group],SalesTargets[[#This Row],[product_group]],SalesReceipts[sales_outlet_id],SalesTargets[[#This Row],[sales_outlet_id]],SalesReceipts[month],MONTH(SalesTargets[[#This Row],[year_month]]))</f>
        <v>0</v>
      </c>
      <c r="F213" t="str">
        <f>"Q"&amp;ROUNDUP(MONTH(SalesTargets[[#This Row],[year_month]])/3,0)</f>
        <v>Q3</v>
      </c>
    </row>
    <row r="214" spans="1:6">
      <c r="A214">
        <v>8</v>
      </c>
      <c r="B214">
        <v>43677</v>
      </c>
      <c r="C214" t="s">
        <v>235</v>
      </c>
      <c r="D214">
        <v>16</v>
      </c>
      <c r="E214">
        <f>SUMIFS(SalesReceipts[profit],SalesReceipts[product_group],SalesTargets[[#This Row],[product_group]],SalesReceipts[sales_outlet_id],SalesTargets[[#This Row],[sales_outlet_id]],SalesReceipts[month],MONTH(SalesTargets[[#This Row],[year_month]]))</f>
        <v>3.6899999999999995</v>
      </c>
      <c r="F214" t="str">
        <f>"Q"&amp;ROUNDUP(MONTH(SalesTargets[[#This Row],[year_month]])/3,0)</f>
        <v>Q3</v>
      </c>
    </row>
    <row r="215" spans="1:6">
      <c r="A215">
        <v>8</v>
      </c>
      <c r="B215">
        <v>43677</v>
      </c>
      <c r="C215" t="s">
        <v>236</v>
      </c>
      <c r="D215">
        <v>10</v>
      </c>
      <c r="E215">
        <f>SUMIFS(SalesReceipts[profit],SalesReceipts[product_group],SalesTargets[[#This Row],[product_group]],SalesReceipts[sales_outlet_id],SalesTargets[[#This Row],[sales_outlet_id]],SalesReceipts[month],MONTH(SalesTargets[[#This Row],[year_month]]))</f>
        <v>11.870000000000001</v>
      </c>
      <c r="F215" t="str">
        <f>"Q"&amp;ROUNDUP(MONTH(SalesTargets[[#This Row],[year_month]])/3,0)</f>
        <v>Q3</v>
      </c>
    </row>
    <row r="216" spans="1:6">
      <c r="A216">
        <v>8</v>
      </c>
      <c r="B216">
        <v>43677</v>
      </c>
      <c r="C216" t="s">
        <v>237</v>
      </c>
      <c r="D216">
        <v>9</v>
      </c>
      <c r="E216">
        <f>SUMIFS(SalesReceipts[profit],SalesReceipts[product_group],SalesTargets[[#This Row],[product_group]],SalesReceipts[sales_outlet_id],SalesTargets[[#This Row],[sales_outlet_id]],SalesReceipts[month],MONTH(SalesTargets[[#This Row],[year_month]]))</f>
        <v>1.05</v>
      </c>
      <c r="F216" t="str">
        <f>"Q"&amp;ROUNDUP(MONTH(SalesTargets[[#This Row],[year_month]])/3,0)</f>
        <v>Q3</v>
      </c>
    </row>
    <row r="217" spans="1:6">
      <c r="A217">
        <v>8</v>
      </c>
      <c r="B217">
        <v>43677</v>
      </c>
      <c r="C217" t="s">
        <v>238</v>
      </c>
      <c r="D217">
        <v>15</v>
      </c>
      <c r="E217">
        <f>SUMIFS(SalesReceipts[profit],SalesReceipts[product_group],SalesTargets[[#This Row],[product_group]],SalesReceipts[sales_outlet_id],SalesTargets[[#This Row],[sales_outlet_id]],SalesReceipts[month],MONTH(SalesTargets[[#This Row],[year_month]]))</f>
        <v>0</v>
      </c>
      <c r="F217" t="str">
        <f>"Q"&amp;ROUNDUP(MONTH(SalesTargets[[#This Row],[year_month]])/3,0)</f>
        <v>Q3</v>
      </c>
    </row>
    <row r="218" spans="1:6">
      <c r="A218">
        <v>9</v>
      </c>
      <c r="B218">
        <v>43677</v>
      </c>
      <c r="C218" t="s">
        <v>235</v>
      </c>
      <c r="D218">
        <v>1</v>
      </c>
      <c r="E218">
        <f>SUMIFS(SalesReceipts[profit],SalesReceipts[product_group],SalesTargets[[#This Row],[product_group]],SalesReceipts[sales_outlet_id],SalesTargets[[#This Row],[sales_outlet_id]],SalesReceipts[month],MONTH(SalesTargets[[#This Row],[year_month]]))</f>
        <v>2.67</v>
      </c>
      <c r="F218" t="str">
        <f>"Q"&amp;ROUNDUP(MONTH(SalesTargets[[#This Row],[year_month]])/3,0)</f>
        <v>Q3</v>
      </c>
    </row>
    <row r="219" spans="1:6">
      <c r="A219">
        <v>9</v>
      </c>
      <c r="B219">
        <v>43677</v>
      </c>
      <c r="C219" t="s">
        <v>236</v>
      </c>
      <c r="D219">
        <v>15</v>
      </c>
      <c r="E219">
        <f>SUMIFS(SalesReceipts[profit],SalesReceipts[product_group],SalesTargets[[#This Row],[product_group]],SalesReceipts[sales_outlet_id],SalesTargets[[#This Row],[sales_outlet_id]],SalesReceipts[month],MONTH(SalesTargets[[#This Row],[year_month]]))</f>
        <v>9.74</v>
      </c>
      <c r="F219" t="str">
        <f>"Q"&amp;ROUNDUP(MONTH(SalesTargets[[#This Row],[year_month]])/3,0)</f>
        <v>Q3</v>
      </c>
    </row>
    <row r="220" spans="1:6">
      <c r="A220">
        <v>9</v>
      </c>
      <c r="B220">
        <v>43677</v>
      </c>
      <c r="C220" t="s">
        <v>237</v>
      </c>
      <c r="D220">
        <v>10</v>
      </c>
      <c r="E220">
        <f>SUMIFS(SalesReceipts[profit],SalesReceipts[product_group],SalesTargets[[#This Row],[product_group]],SalesReceipts[sales_outlet_id],SalesTargets[[#This Row],[sales_outlet_id]],SalesReceipts[month],MONTH(SalesTargets[[#This Row],[year_month]]))</f>
        <v>0</v>
      </c>
      <c r="F220" t="str">
        <f>"Q"&amp;ROUNDUP(MONTH(SalesTargets[[#This Row],[year_month]])/3,0)</f>
        <v>Q3</v>
      </c>
    </row>
    <row r="221" spans="1:6">
      <c r="A221">
        <v>9</v>
      </c>
      <c r="B221">
        <v>43677</v>
      </c>
      <c r="C221" t="s">
        <v>238</v>
      </c>
      <c r="D221">
        <v>5</v>
      </c>
      <c r="E221">
        <f>SUMIFS(SalesReceipts[profit],SalesReceipts[product_group],SalesTargets[[#This Row],[product_group]],SalesReceipts[sales_outlet_id],SalesTargets[[#This Row],[sales_outlet_id]],SalesReceipts[month],MONTH(SalesTargets[[#This Row],[year_month]]))</f>
        <v>0</v>
      </c>
      <c r="F221" t="str">
        <f>"Q"&amp;ROUNDUP(MONTH(SalesTargets[[#This Row],[year_month]])/3,0)</f>
        <v>Q3</v>
      </c>
    </row>
    <row r="222" spans="1:6">
      <c r="A222">
        <v>10</v>
      </c>
      <c r="B222">
        <v>43677</v>
      </c>
      <c r="C222" t="s">
        <v>235</v>
      </c>
      <c r="D222">
        <v>1</v>
      </c>
      <c r="E222">
        <f>SUMIFS(SalesReceipts[profit],SalesReceipts[product_group],SalesTargets[[#This Row],[product_group]],SalesReceipts[sales_outlet_id],SalesTargets[[#This Row],[sales_outlet_id]],SalesReceipts[month],MONTH(SalesTargets[[#This Row],[year_month]]))</f>
        <v>7.8299999999999992</v>
      </c>
      <c r="F222" t="str">
        <f>"Q"&amp;ROUNDUP(MONTH(SalesTargets[[#This Row],[year_month]])/3,0)</f>
        <v>Q3</v>
      </c>
    </row>
    <row r="223" spans="1:6">
      <c r="A223">
        <v>10</v>
      </c>
      <c r="B223">
        <v>43677</v>
      </c>
      <c r="C223" t="s">
        <v>236</v>
      </c>
      <c r="D223">
        <v>1</v>
      </c>
      <c r="E223">
        <f>SUMIFS(SalesReceipts[profit],SalesReceipts[product_group],SalesTargets[[#This Row],[product_group]],SalesReceipts[sales_outlet_id],SalesTargets[[#This Row],[sales_outlet_id]],SalesReceipts[month],MONTH(SalesTargets[[#This Row],[year_month]]))</f>
        <v>23.22</v>
      </c>
      <c r="F223" t="str">
        <f>"Q"&amp;ROUNDUP(MONTH(SalesTargets[[#This Row],[year_month]])/3,0)</f>
        <v>Q3</v>
      </c>
    </row>
    <row r="224" spans="1:6">
      <c r="A224">
        <v>10</v>
      </c>
      <c r="B224">
        <v>43677</v>
      </c>
      <c r="C224" t="s">
        <v>237</v>
      </c>
      <c r="D224">
        <v>5</v>
      </c>
      <c r="E224">
        <f>SUMIFS(SalesReceipts[profit],SalesReceipts[product_group],SalesTargets[[#This Row],[product_group]],SalesReceipts[sales_outlet_id],SalesTargets[[#This Row],[sales_outlet_id]],SalesReceipts[month],MONTH(SalesTargets[[#This Row],[year_month]]))</f>
        <v>2.1</v>
      </c>
      <c r="F224" t="str">
        <f>"Q"&amp;ROUNDUP(MONTH(SalesTargets[[#This Row],[year_month]])/3,0)</f>
        <v>Q3</v>
      </c>
    </row>
    <row r="225" spans="1:6">
      <c r="A225">
        <v>10</v>
      </c>
      <c r="B225">
        <v>43677</v>
      </c>
      <c r="C225" t="s">
        <v>238</v>
      </c>
      <c r="D225">
        <v>6</v>
      </c>
      <c r="E225">
        <f>SUMIFS(SalesReceipts[profit],SalesReceipts[product_group],SalesTargets[[#This Row],[product_group]],SalesReceipts[sales_outlet_id],SalesTargets[[#This Row],[sales_outlet_id]],SalesReceipts[month],MONTH(SalesTargets[[#This Row],[year_month]]))</f>
        <v>0</v>
      </c>
      <c r="F225" t="str">
        <f>"Q"&amp;ROUNDUP(MONTH(SalesTargets[[#This Row],[year_month]])/3,0)</f>
        <v>Q3</v>
      </c>
    </row>
    <row r="226" spans="1:6">
      <c r="A226">
        <v>3</v>
      </c>
      <c r="B226">
        <v>43708</v>
      </c>
      <c r="C226" t="s">
        <v>235</v>
      </c>
      <c r="D226">
        <v>10</v>
      </c>
      <c r="E226">
        <f>SUMIFS(SalesReceipts[profit],SalesReceipts[product_group],SalesTargets[[#This Row],[product_group]],SalesReceipts[sales_outlet_id],SalesTargets[[#This Row],[sales_outlet_id]],SalesReceipts[month],MONTH(SalesTargets[[#This Row],[year_month]]))</f>
        <v>6.76</v>
      </c>
      <c r="F226" t="str">
        <f>"Q"&amp;ROUNDUP(MONTH(SalesTargets[[#This Row],[year_month]])/3,0)</f>
        <v>Q3</v>
      </c>
    </row>
    <row r="227" spans="1:6">
      <c r="A227">
        <v>3</v>
      </c>
      <c r="B227">
        <v>43708</v>
      </c>
      <c r="C227" t="s">
        <v>236</v>
      </c>
      <c r="D227">
        <v>18</v>
      </c>
      <c r="E227">
        <f>SUMIFS(SalesReceipts[profit],SalesReceipts[product_group],SalesTargets[[#This Row],[product_group]],SalesReceipts[sales_outlet_id],SalesTargets[[#This Row],[sales_outlet_id]],SalesReceipts[month],MONTH(SalesTargets[[#This Row],[year_month]]))</f>
        <v>5.9499999999999993</v>
      </c>
      <c r="F227" t="str">
        <f>"Q"&amp;ROUNDUP(MONTH(SalesTargets[[#This Row],[year_month]])/3,0)</f>
        <v>Q3</v>
      </c>
    </row>
    <row r="228" spans="1:6">
      <c r="A228">
        <v>3</v>
      </c>
      <c r="B228">
        <v>43708</v>
      </c>
      <c r="C228" t="s">
        <v>237</v>
      </c>
      <c r="D228">
        <v>19</v>
      </c>
      <c r="E228">
        <f>SUMIFS(SalesReceipts[profit],SalesReceipts[product_group],SalesTargets[[#This Row],[product_group]],SalesReceipts[sales_outlet_id],SalesTargets[[#This Row],[sales_outlet_id]],SalesReceipts[month],MONTH(SalesTargets[[#This Row],[year_month]]))</f>
        <v>0</v>
      </c>
      <c r="F228" t="str">
        <f>"Q"&amp;ROUNDUP(MONTH(SalesTargets[[#This Row],[year_month]])/3,0)</f>
        <v>Q3</v>
      </c>
    </row>
    <row r="229" spans="1:6">
      <c r="A229">
        <v>3</v>
      </c>
      <c r="B229">
        <v>43708</v>
      </c>
      <c r="C229" t="s">
        <v>238</v>
      </c>
      <c r="D229">
        <v>16</v>
      </c>
      <c r="E229">
        <f>SUMIFS(SalesReceipts[profit],SalesReceipts[product_group],SalesTargets[[#This Row],[product_group]],SalesReceipts[sales_outlet_id],SalesTargets[[#This Row],[sales_outlet_id]],SalesReceipts[month],MONTH(SalesTargets[[#This Row],[year_month]]))</f>
        <v>0</v>
      </c>
      <c r="F229" t="str">
        <f>"Q"&amp;ROUNDUP(MONTH(SalesTargets[[#This Row],[year_month]])/3,0)</f>
        <v>Q3</v>
      </c>
    </row>
    <row r="230" spans="1:6">
      <c r="A230">
        <v>4</v>
      </c>
      <c r="B230">
        <v>43708</v>
      </c>
      <c r="C230" t="s">
        <v>235</v>
      </c>
      <c r="D230">
        <v>17</v>
      </c>
      <c r="E230">
        <f>SUMIFS(SalesReceipts[profit],SalesReceipts[product_group],SalesTargets[[#This Row],[product_group]],SalesReceipts[sales_outlet_id],SalesTargets[[#This Row],[sales_outlet_id]],SalesReceipts[month],MONTH(SalesTargets[[#This Row],[year_month]]))</f>
        <v>11.580000000000002</v>
      </c>
      <c r="F230" t="str">
        <f>"Q"&amp;ROUNDUP(MONTH(SalesTargets[[#This Row],[year_month]])/3,0)</f>
        <v>Q3</v>
      </c>
    </row>
    <row r="231" spans="1:6">
      <c r="A231">
        <v>4</v>
      </c>
      <c r="B231">
        <v>43708</v>
      </c>
      <c r="C231" t="s">
        <v>236</v>
      </c>
      <c r="D231">
        <v>19</v>
      </c>
      <c r="E231">
        <f>SUMIFS(SalesReceipts[profit],SalesReceipts[product_group],SalesTargets[[#This Row],[product_group]],SalesReceipts[sales_outlet_id],SalesTargets[[#This Row],[sales_outlet_id]],SalesReceipts[month],MONTH(SalesTargets[[#This Row],[year_month]]))</f>
        <v>14.24</v>
      </c>
      <c r="F231" t="str">
        <f>"Q"&amp;ROUNDUP(MONTH(SalesTargets[[#This Row],[year_month]])/3,0)</f>
        <v>Q3</v>
      </c>
    </row>
    <row r="232" spans="1:6">
      <c r="A232">
        <v>4</v>
      </c>
      <c r="B232">
        <v>43708</v>
      </c>
      <c r="C232" t="s">
        <v>237</v>
      </c>
      <c r="D232">
        <v>18</v>
      </c>
      <c r="E232">
        <f>SUMIFS(SalesReceipts[profit],SalesReceipts[product_group],SalesTargets[[#This Row],[product_group]],SalesReceipts[sales_outlet_id],SalesTargets[[#This Row],[sales_outlet_id]],SalesReceipts[month],MONTH(SalesTargets[[#This Row],[year_month]]))</f>
        <v>2.1</v>
      </c>
      <c r="F232" t="str">
        <f>"Q"&amp;ROUNDUP(MONTH(SalesTargets[[#This Row],[year_month]])/3,0)</f>
        <v>Q3</v>
      </c>
    </row>
    <row r="233" spans="1:6">
      <c r="A233">
        <v>4</v>
      </c>
      <c r="B233">
        <v>43708</v>
      </c>
      <c r="C233" t="s">
        <v>238</v>
      </c>
      <c r="D233">
        <v>4</v>
      </c>
      <c r="E233">
        <f>SUMIFS(SalesReceipts[profit],SalesReceipts[product_group],SalesTargets[[#This Row],[product_group]],SalesReceipts[sales_outlet_id],SalesTargets[[#This Row],[sales_outlet_id]],SalesReceipts[month],MONTH(SalesTargets[[#This Row],[year_month]]))</f>
        <v>0</v>
      </c>
      <c r="F233" t="str">
        <f>"Q"&amp;ROUNDUP(MONTH(SalesTargets[[#This Row],[year_month]])/3,0)</f>
        <v>Q3</v>
      </c>
    </row>
    <row r="234" spans="1:6">
      <c r="A234">
        <v>5</v>
      </c>
      <c r="B234">
        <v>43708</v>
      </c>
      <c r="C234" t="s">
        <v>235</v>
      </c>
      <c r="D234">
        <v>15</v>
      </c>
      <c r="E234">
        <f>SUMIFS(SalesReceipts[profit],SalesReceipts[product_group],SalesTargets[[#This Row],[product_group]],SalesReceipts[sales_outlet_id],SalesTargets[[#This Row],[sales_outlet_id]],SalesReceipts[month],MONTH(SalesTargets[[#This Row],[year_month]]))</f>
        <v>4.88</v>
      </c>
      <c r="F234" t="str">
        <f>"Q"&amp;ROUNDUP(MONTH(SalesTargets[[#This Row],[year_month]])/3,0)</f>
        <v>Q3</v>
      </c>
    </row>
    <row r="235" spans="1:6">
      <c r="A235">
        <v>5</v>
      </c>
      <c r="B235">
        <v>43708</v>
      </c>
      <c r="C235" t="s">
        <v>236</v>
      </c>
      <c r="D235">
        <v>16</v>
      </c>
      <c r="E235">
        <f>SUMIFS(SalesReceipts[profit],SalesReceipts[product_group],SalesTargets[[#This Row],[product_group]],SalesReceipts[sales_outlet_id],SalesTargets[[#This Row],[sales_outlet_id]],SalesReceipts[month],MONTH(SalesTargets[[#This Row],[year_month]]))</f>
        <v>13.559999999999999</v>
      </c>
      <c r="F235" t="str">
        <f>"Q"&amp;ROUNDUP(MONTH(SalesTargets[[#This Row],[year_month]])/3,0)</f>
        <v>Q3</v>
      </c>
    </row>
    <row r="236" spans="1:6">
      <c r="A236">
        <v>5</v>
      </c>
      <c r="B236">
        <v>43708</v>
      </c>
      <c r="C236" t="s">
        <v>237</v>
      </c>
      <c r="D236">
        <v>10</v>
      </c>
      <c r="E236">
        <f>SUMIFS(SalesReceipts[profit],SalesReceipts[product_group],SalesTargets[[#This Row],[product_group]],SalesReceipts[sales_outlet_id],SalesTargets[[#This Row],[sales_outlet_id]],SalesReceipts[month],MONTH(SalesTargets[[#This Row],[year_month]]))</f>
        <v>1.2200000000000002</v>
      </c>
      <c r="F236" t="str">
        <f>"Q"&amp;ROUNDUP(MONTH(SalesTargets[[#This Row],[year_month]])/3,0)</f>
        <v>Q3</v>
      </c>
    </row>
    <row r="237" spans="1:6">
      <c r="A237">
        <v>5</v>
      </c>
      <c r="B237">
        <v>43708</v>
      </c>
      <c r="C237" t="s">
        <v>238</v>
      </c>
      <c r="D237">
        <v>3</v>
      </c>
      <c r="E237">
        <f>SUMIFS(SalesReceipts[profit],SalesReceipts[product_group],SalesTargets[[#This Row],[product_group]],SalesReceipts[sales_outlet_id],SalesTargets[[#This Row],[sales_outlet_id]],SalesReceipts[month],MONTH(SalesTargets[[#This Row],[year_month]]))</f>
        <v>0</v>
      </c>
      <c r="F237" t="str">
        <f>"Q"&amp;ROUNDUP(MONTH(SalesTargets[[#This Row],[year_month]])/3,0)</f>
        <v>Q3</v>
      </c>
    </row>
    <row r="238" spans="1:6">
      <c r="A238">
        <v>6</v>
      </c>
      <c r="B238">
        <v>43708</v>
      </c>
      <c r="C238" t="s">
        <v>235</v>
      </c>
      <c r="D238">
        <v>3</v>
      </c>
      <c r="E238">
        <f>SUMIFS(SalesReceipts[profit],SalesReceipts[product_group],SalesTargets[[#This Row],[product_group]],SalesReceipts[sales_outlet_id],SalesTargets[[#This Row],[sales_outlet_id]],SalesReceipts[month],MONTH(SalesTargets[[#This Row],[year_month]]))</f>
        <v>5.37</v>
      </c>
      <c r="F238" t="str">
        <f>"Q"&amp;ROUNDUP(MONTH(SalesTargets[[#This Row],[year_month]])/3,0)</f>
        <v>Q3</v>
      </c>
    </row>
    <row r="239" spans="1:6">
      <c r="A239">
        <v>6</v>
      </c>
      <c r="B239">
        <v>43708</v>
      </c>
      <c r="C239" t="s">
        <v>236</v>
      </c>
      <c r="D239">
        <v>14</v>
      </c>
      <c r="E239">
        <f>SUMIFS(SalesReceipts[profit],SalesReceipts[product_group],SalesTargets[[#This Row],[product_group]],SalesReceipts[sales_outlet_id],SalesTargets[[#This Row],[sales_outlet_id]],SalesReceipts[month],MONTH(SalesTargets[[#This Row],[year_month]]))</f>
        <v>11.700000000000001</v>
      </c>
      <c r="F239" t="str">
        <f>"Q"&amp;ROUNDUP(MONTH(SalesTargets[[#This Row],[year_month]])/3,0)</f>
        <v>Q3</v>
      </c>
    </row>
    <row r="240" spans="1:6">
      <c r="A240">
        <v>6</v>
      </c>
      <c r="B240">
        <v>43708</v>
      </c>
      <c r="C240" t="s">
        <v>237</v>
      </c>
      <c r="D240">
        <v>11</v>
      </c>
      <c r="E240">
        <f>SUMIFS(SalesReceipts[profit],SalesReceipts[product_group],SalesTargets[[#This Row],[product_group]],SalesReceipts[sales_outlet_id],SalesTargets[[#This Row],[sales_outlet_id]],SalesReceipts[month],MONTH(SalesTargets[[#This Row],[year_month]]))</f>
        <v>2.4500000000000002</v>
      </c>
      <c r="F240" t="str">
        <f>"Q"&amp;ROUNDUP(MONTH(SalesTargets[[#This Row],[year_month]])/3,0)</f>
        <v>Q3</v>
      </c>
    </row>
    <row r="241" spans="1:6">
      <c r="A241">
        <v>6</v>
      </c>
      <c r="B241">
        <v>43708</v>
      </c>
      <c r="C241" t="s">
        <v>238</v>
      </c>
      <c r="D241">
        <v>4</v>
      </c>
      <c r="E241">
        <f>SUMIFS(SalesReceipts[profit],SalesReceipts[product_group],SalesTargets[[#This Row],[product_group]],SalesReceipts[sales_outlet_id],SalesTargets[[#This Row],[sales_outlet_id]],SalesReceipts[month],MONTH(SalesTargets[[#This Row],[year_month]]))</f>
        <v>19.04</v>
      </c>
      <c r="F241" t="str">
        <f>"Q"&amp;ROUNDUP(MONTH(SalesTargets[[#This Row],[year_month]])/3,0)</f>
        <v>Q3</v>
      </c>
    </row>
    <row r="242" spans="1:6">
      <c r="A242">
        <v>7</v>
      </c>
      <c r="B242">
        <v>43708</v>
      </c>
      <c r="C242" t="s">
        <v>235</v>
      </c>
      <c r="D242">
        <v>1</v>
      </c>
      <c r="E242">
        <f>SUMIFS(SalesReceipts[profit],SalesReceipts[product_group],SalesTargets[[#This Row],[product_group]],SalesReceipts[sales_outlet_id],SalesTargets[[#This Row],[sales_outlet_id]],SalesReceipts[month],MONTH(SalesTargets[[#This Row],[year_month]]))</f>
        <v>0</v>
      </c>
      <c r="F242" t="str">
        <f>"Q"&amp;ROUNDUP(MONTH(SalesTargets[[#This Row],[year_month]])/3,0)</f>
        <v>Q3</v>
      </c>
    </row>
    <row r="243" spans="1:6">
      <c r="A243">
        <v>7</v>
      </c>
      <c r="B243">
        <v>43708</v>
      </c>
      <c r="C243" t="s">
        <v>236</v>
      </c>
      <c r="D243">
        <v>6</v>
      </c>
      <c r="E243">
        <f>SUMIFS(SalesReceipts[profit],SalesReceipts[product_group],SalesTargets[[#This Row],[product_group]],SalesReceipts[sales_outlet_id],SalesTargets[[#This Row],[sales_outlet_id]],SalesReceipts[month],MONTH(SalesTargets[[#This Row],[year_month]]))</f>
        <v>13.53</v>
      </c>
      <c r="F243" t="str">
        <f>"Q"&amp;ROUNDUP(MONTH(SalesTargets[[#This Row],[year_month]])/3,0)</f>
        <v>Q3</v>
      </c>
    </row>
    <row r="244" spans="1:6">
      <c r="A244">
        <v>7</v>
      </c>
      <c r="B244">
        <v>43708</v>
      </c>
      <c r="C244" t="s">
        <v>237</v>
      </c>
      <c r="D244">
        <v>13</v>
      </c>
      <c r="E244">
        <f>SUMIFS(SalesReceipts[profit],SalesReceipts[product_group],SalesTargets[[#This Row],[product_group]],SalesReceipts[sales_outlet_id],SalesTargets[[#This Row],[sales_outlet_id]],SalesReceipts[month],MONTH(SalesTargets[[#This Row],[year_month]]))</f>
        <v>1.2200000000000002</v>
      </c>
      <c r="F244" t="str">
        <f>"Q"&amp;ROUNDUP(MONTH(SalesTargets[[#This Row],[year_month]])/3,0)</f>
        <v>Q3</v>
      </c>
    </row>
    <row r="245" spans="1:6">
      <c r="A245">
        <v>7</v>
      </c>
      <c r="B245">
        <v>43708</v>
      </c>
      <c r="C245" t="s">
        <v>238</v>
      </c>
      <c r="D245">
        <v>20</v>
      </c>
      <c r="E245">
        <f>SUMIFS(SalesReceipts[profit],SalesReceipts[product_group],SalesTargets[[#This Row],[product_group]],SalesReceipts[sales_outlet_id],SalesTargets[[#This Row],[sales_outlet_id]],SalesReceipts[month],MONTH(SalesTargets[[#This Row],[year_month]]))</f>
        <v>9.52</v>
      </c>
      <c r="F245" t="str">
        <f>"Q"&amp;ROUNDUP(MONTH(SalesTargets[[#This Row],[year_month]])/3,0)</f>
        <v>Q3</v>
      </c>
    </row>
    <row r="246" spans="1:6">
      <c r="A246">
        <v>8</v>
      </c>
      <c r="B246">
        <v>43708</v>
      </c>
      <c r="C246" t="s">
        <v>235</v>
      </c>
      <c r="D246">
        <v>6</v>
      </c>
      <c r="E246">
        <f>SUMIFS(SalesReceipts[profit],SalesReceipts[product_group],SalesTargets[[#This Row],[product_group]],SalesReceipts[sales_outlet_id],SalesTargets[[#This Row],[sales_outlet_id]],SalesReceipts[month],MONTH(SalesTargets[[#This Row],[year_month]]))</f>
        <v>14.069999999999999</v>
      </c>
      <c r="F246" t="str">
        <f>"Q"&amp;ROUNDUP(MONTH(SalesTargets[[#This Row],[year_month]])/3,0)</f>
        <v>Q3</v>
      </c>
    </row>
    <row r="247" spans="1:6">
      <c r="A247">
        <v>8</v>
      </c>
      <c r="B247">
        <v>43708</v>
      </c>
      <c r="C247" t="s">
        <v>236</v>
      </c>
      <c r="D247">
        <v>3</v>
      </c>
      <c r="E247">
        <f>SUMIFS(SalesReceipts[profit],SalesReceipts[product_group],SalesTargets[[#This Row],[product_group]],SalesReceipts[sales_outlet_id],SalesTargets[[#This Row],[sales_outlet_id]],SalesReceipts[month],MONTH(SalesTargets[[#This Row],[year_month]]))</f>
        <v>11.67</v>
      </c>
      <c r="F247" t="str">
        <f>"Q"&amp;ROUNDUP(MONTH(SalesTargets[[#This Row],[year_month]])/3,0)</f>
        <v>Q3</v>
      </c>
    </row>
    <row r="248" spans="1:6">
      <c r="A248">
        <v>8</v>
      </c>
      <c r="B248">
        <v>43708</v>
      </c>
      <c r="C248" t="s">
        <v>237</v>
      </c>
      <c r="D248">
        <v>1</v>
      </c>
      <c r="E248">
        <f>SUMIFS(SalesReceipts[profit],SalesReceipts[product_group],SalesTargets[[#This Row],[product_group]],SalesReceipts[sales_outlet_id],SalesTargets[[#This Row],[sales_outlet_id]],SalesReceipts[month],MONTH(SalesTargets[[#This Row],[year_month]]))</f>
        <v>0</v>
      </c>
      <c r="F248" t="str">
        <f>"Q"&amp;ROUNDUP(MONTH(SalesTargets[[#This Row],[year_month]])/3,0)</f>
        <v>Q3</v>
      </c>
    </row>
    <row r="249" spans="1:6">
      <c r="A249">
        <v>8</v>
      </c>
      <c r="B249">
        <v>43708</v>
      </c>
      <c r="C249" t="s">
        <v>238</v>
      </c>
      <c r="D249">
        <v>14</v>
      </c>
      <c r="E249">
        <f>SUMIFS(SalesReceipts[profit],SalesReceipts[product_group],SalesTargets[[#This Row],[product_group]],SalesReceipts[sales_outlet_id],SalesTargets[[#This Row],[sales_outlet_id]],SalesReceipts[month],MONTH(SalesTargets[[#This Row],[year_month]]))</f>
        <v>9.52</v>
      </c>
      <c r="F249" t="str">
        <f>"Q"&amp;ROUNDUP(MONTH(SalesTargets[[#This Row],[year_month]])/3,0)</f>
        <v>Q3</v>
      </c>
    </row>
    <row r="250" spans="1:6">
      <c r="A250">
        <v>9</v>
      </c>
      <c r="B250">
        <v>43708</v>
      </c>
      <c r="C250" t="s">
        <v>235</v>
      </c>
      <c r="D250">
        <v>7</v>
      </c>
      <c r="E250">
        <f>SUMIFS(SalesReceipts[profit],SalesReceipts[product_group],SalesTargets[[#This Row],[product_group]],SalesReceipts[sales_outlet_id],SalesTargets[[#This Row],[sales_outlet_id]],SalesReceipts[month],MONTH(SalesTargets[[#This Row],[year_month]]))</f>
        <v>3.5999999999999996</v>
      </c>
      <c r="F250" t="str">
        <f>"Q"&amp;ROUNDUP(MONTH(SalesTargets[[#This Row],[year_month]])/3,0)</f>
        <v>Q3</v>
      </c>
    </row>
    <row r="251" spans="1:6">
      <c r="A251">
        <v>9</v>
      </c>
      <c r="B251">
        <v>43708</v>
      </c>
      <c r="C251" t="s">
        <v>236</v>
      </c>
      <c r="D251">
        <v>15</v>
      </c>
      <c r="E251">
        <f>SUMIFS(SalesReceipts[profit],SalesReceipts[product_group],SalesTargets[[#This Row],[product_group]],SalesReceipts[sales_outlet_id],SalesTargets[[#This Row],[sales_outlet_id]],SalesReceipts[month],MONTH(SalesTargets[[#This Row],[year_month]]))</f>
        <v>8.02</v>
      </c>
      <c r="F251" t="str">
        <f>"Q"&amp;ROUNDUP(MONTH(SalesTargets[[#This Row],[year_month]])/3,0)</f>
        <v>Q3</v>
      </c>
    </row>
    <row r="252" spans="1:6">
      <c r="A252">
        <v>9</v>
      </c>
      <c r="B252">
        <v>43708</v>
      </c>
      <c r="C252" t="s">
        <v>237</v>
      </c>
      <c r="D252">
        <v>16</v>
      </c>
      <c r="E252">
        <f>SUMIFS(SalesReceipts[profit],SalesReceipts[product_group],SalesTargets[[#This Row],[product_group]],SalesReceipts[sales_outlet_id],SalesTargets[[#This Row],[sales_outlet_id]],SalesReceipts[month],MONTH(SalesTargets[[#This Row],[year_month]]))</f>
        <v>2.1500000000000004</v>
      </c>
      <c r="F252" t="str">
        <f>"Q"&amp;ROUNDUP(MONTH(SalesTargets[[#This Row],[year_month]])/3,0)</f>
        <v>Q3</v>
      </c>
    </row>
    <row r="253" spans="1:6">
      <c r="A253">
        <v>9</v>
      </c>
      <c r="B253">
        <v>43708</v>
      </c>
      <c r="C253" t="s">
        <v>238</v>
      </c>
      <c r="D253">
        <v>19</v>
      </c>
      <c r="E253">
        <f>SUMIFS(SalesReceipts[profit],SalesReceipts[product_group],SalesTargets[[#This Row],[product_group]],SalesReceipts[sales_outlet_id],SalesTargets[[#This Row],[sales_outlet_id]],SalesReceipts[month],MONTH(SalesTargets[[#This Row],[year_month]]))</f>
        <v>19.04</v>
      </c>
      <c r="F253" t="str">
        <f>"Q"&amp;ROUNDUP(MONTH(SalesTargets[[#This Row],[year_month]])/3,0)</f>
        <v>Q3</v>
      </c>
    </row>
    <row r="254" spans="1:6">
      <c r="A254">
        <v>10</v>
      </c>
      <c r="B254">
        <v>43708</v>
      </c>
      <c r="C254" t="s">
        <v>235</v>
      </c>
      <c r="D254">
        <v>4</v>
      </c>
      <c r="E254">
        <f>SUMIFS(SalesReceipts[profit],SalesReceipts[product_group],SalesTargets[[#This Row],[product_group]],SalesReceipts[sales_outlet_id],SalesTargets[[#This Row],[sales_outlet_id]],SalesReceipts[month],MONTH(SalesTargets[[#This Row],[year_month]]))</f>
        <v>0</v>
      </c>
      <c r="F254" t="str">
        <f>"Q"&amp;ROUNDUP(MONTH(SalesTargets[[#This Row],[year_month]])/3,0)</f>
        <v>Q3</v>
      </c>
    </row>
    <row r="255" spans="1:6">
      <c r="A255">
        <v>10</v>
      </c>
      <c r="B255">
        <v>43708</v>
      </c>
      <c r="C255" t="s">
        <v>236</v>
      </c>
      <c r="D255">
        <v>1</v>
      </c>
      <c r="E255">
        <f>SUMIFS(SalesReceipts[profit],SalesReceipts[product_group],SalesTargets[[#This Row],[product_group]],SalesReceipts[sales_outlet_id],SalesTargets[[#This Row],[sales_outlet_id]],SalesReceipts[month],MONTH(SalesTargets[[#This Row],[year_month]]))</f>
        <v>6.4</v>
      </c>
      <c r="F255" t="str">
        <f>"Q"&amp;ROUNDUP(MONTH(SalesTargets[[#This Row],[year_month]])/3,0)</f>
        <v>Q3</v>
      </c>
    </row>
    <row r="256" spans="1:6">
      <c r="A256">
        <v>10</v>
      </c>
      <c r="B256">
        <v>43708</v>
      </c>
      <c r="C256" t="s">
        <v>237</v>
      </c>
      <c r="D256">
        <v>20</v>
      </c>
      <c r="E256">
        <f>SUMIFS(SalesReceipts[profit],SalesReceipts[product_group],SalesTargets[[#This Row],[product_group]],SalesReceipts[sales_outlet_id],SalesTargets[[#This Row],[sales_outlet_id]],SalesReceipts[month],MONTH(SalesTargets[[#This Row],[year_month]]))</f>
        <v>5.67</v>
      </c>
      <c r="F256" t="str">
        <f>"Q"&amp;ROUNDUP(MONTH(SalesTargets[[#This Row],[year_month]])/3,0)</f>
        <v>Q3</v>
      </c>
    </row>
    <row r="257" spans="1:6">
      <c r="A257">
        <v>10</v>
      </c>
      <c r="B257">
        <v>43708</v>
      </c>
      <c r="C257" t="s">
        <v>238</v>
      </c>
      <c r="D257">
        <v>8</v>
      </c>
      <c r="E257">
        <f>SUMIFS(SalesReceipts[profit],SalesReceipts[product_group],SalesTargets[[#This Row],[product_group]],SalesReceipts[sales_outlet_id],SalesTargets[[#This Row],[sales_outlet_id]],SalesReceipts[month],MONTH(SalesTargets[[#This Row],[year_month]]))</f>
        <v>0</v>
      </c>
      <c r="F257" t="str">
        <f>"Q"&amp;ROUNDUP(MONTH(SalesTargets[[#This Row],[year_month]])/3,0)</f>
        <v>Q3</v>
      </c>
    </row>
    <row r="258" spans="1:6">
      <c r="A258">
        <v>3</v>
      </c>
      <c r="B258">
        <v>43738</v>
      </c>
      <c r="C258" t="s">
        <v>235</v>
      </c>
      <c r="D258">
        <v>5</v>
      </c>
      <c r="E258">
        <f>SUMIFS(SalesReceipts[profit],SalesReceipts[product_group],SalesTargets[[#This Row],[product_group]],SalesReceipts[sales_outlet_id],SalesTargets[[#This Row],[sales_outlet_id]],SalesReceipts[month],MONTH(SalesTargets[[#This Row],[year_month]]))</f>
        <v>20.509999999999998</v>
      </c>
      <c r="F258" t="str">
        <f>"Q"&amp;ROUNDUP(MONTH(SalesTargets[[#This Row],[year_month]])/3,0)</f>
        <v>Q3</v>
      </c>
    </row>
    <row r="259" spans="1:6">
      <c r="A259">
        <v>3</v>
      </c>
      <c r="B259">
        <v>43738</v>
      </c>
      <c r="C259" t="s">
        <v>236</v>
      </c>
      <c r="D259">
        <v>13</v>
      </c>
      <c r="E259">
        <f>SUMIFS(SalesReceipts[profit],SalesReceipts[product_group],SalesTargets[[#This Row],[product_group]],SalesReceipts[sales_outlet_id],SalesTargets[[#This Row],[sales_outlet_id]],SalesReceipts[month],MONTH(SalesTargets[[#This Row],[year_month]]))</f>
        <v>18.38</v>
      </c>
      <c r="F259" t="str">
        <f>"Q"&amp;ROUNDUP(MONTH(SalesTargets[[#This Row],[year_month]])/3,0)</f>
        <v>Q3</v>
      </c>
    </row>
    <row r="260" spans="1:6">
      <c r="A260">
        <v>3</v>
      </c>
      <c r="B260">
        <v>43738</v>
      </c>
      <c r="C260" t="s">
        <v>237</v>
      </c>
      <c r="D260">
        <v>1</v>
      </c>
      <c r="E260">
        <f>SUMIFS(SalesReceipts[profit],SalesReceipts[product_group],SalesTargets[[#This Row],[product_group]],SalesReceipts[sales_outlet_id],SalesTargets[[#This Row],[sales_outlet_id]],SalesReceipts[month],MONTH(SalesTargets[[#This Row],[year_month]]))</f>
        <v>1.8599999999999999</v>
      </c>
      <c r="F260" t="str">
        <f>"Q"&amp;ROUNDUP(MONTH(SalesTargets[[#This Row],[year_month]])/3,0)</f>
        <v>Q3</v>
      </c>
    </row>
    <row r="261" spans="1:6">
      <c r="A261">
        <v>3</v>
      </c>
      <c r="B261">
        <v>43738</v>
      </c>
      <c r="C261" t="s">
        <v>238</v>
      </c>
      <c r="D261">
        <v>14</v>
      </c>
      <c r="E261">
        <f>SUMIFS(SalesReceipts[profit],SalesReceipts[product_group],SalesTargets[[#This Row],[product_group]],SalesReceipts[sales_outlet_id],SalesTargets[[#This Row],[sales_outlet_id]],SalesReceipts[month],MONTH(SalesTargets[[#This Row],[year_month]]))</f>
        <v>0</v>
      </c>
      <c r="F261" t="str">
        <f>"Q"&amp;ROUNDUP(MONTH(SalesTargets[[#This Row],[year_month]])/3,0)</f>
        <v>Q3</v>
      </c>
    </row>
    <row r="262" spans="1:6">
      <c r="A262">
        <v>4</v>
      </c>
      <c r="B262">
        <v>43738</v>
      </c>
      <c r="C262" t="s">
        <v>235</v>
      </c>
      <c r="D262">
        <v>12</v>
      </c>
      <c r="E262">
        <f>SUMIFS(SalesReceipts[profit],SalesReceipts[product_group],SalesTargets[[#This Row],[product_group]],SalesReceipts[sales_outlet_id],SalesTargets[[#This Row],[sales_outlet_id]],SalesReceipts[month],MONTH(SalesTargets[[#This Row],[year_month]]))</f>
        <v>4.1999999999999993</v>
      </c>
      <c r="F262" t="str">
        <f>"Q"&amp;ROUNDUP(MONTH(SalesTargets[[#This Row],[year_month]])/3,0)</f>
        <v>Q3</v>
      </c>
    </row>
    <row r="263" spans="1:6">
      <c r="A263">
        <v>4</v>
      </c>
      <c r="B263">
        <v>43738</v>
      </c>
      <c r="C263" t="s">
        <v>236</v>
      </c>
      <c r="D263">
        <v>14</v>
      </c>
      <c r="E263">
        <f>SUMIFS(SalesReceipts[profit],SalesReceipts[product_group],SalesTargets[[#This Row],[product_group]],SalesReceipts[sales_outlet_id],SalesTargets[[#This Row],[sales_outlet_id]],SalesReceipts[month],MONTH(SalesTargets[[#This Row],[year_month]]))</f>
        <v>12.9</v>
      </c>
      <c r="F263" t="str">
        <f>"Q"&amp;ROUNDUP(MONTH(SalesTargets[[#This Row],[year_month]])/3,0)</f>
        <v>Q3</v>
      </c>
    </row>
    <row r="264" spans="1:6">
      <c r="A264">
        <v>4</v>
      </c>
      <c r="B264">
        <v>43738</v>
      </c>
      <c r="C264" t="s">
        <v>237</v>
      </c>
      <c r="D264">
        <v>6</v>
      </c>
      <c r="E264">
        <f>SUMIFS(SalesReceipts[profit],SalesReceipts[product_group],SalesTargets[[#This Row],[product_group]],SalesReceipts[sales_outlet_id],SalesTargets[[#This Row],[sales_outlet_id]],SalesReceipts[month],MONTH(SalesTargets[[#This Row],[year_month]]))</f>
        <v>3.93</v>
      </c>
      <c r="F264" t="str">
        <f>"Q"&amp;ROUNDUP(MONTH(SalesTargets[[#This Row],[year_month]])/3,0)</f>
        <v>Q3</v>
      </c>
    </row>
    <row r="265" spans="1:6">
      <c r="A265">
        <v>4</v>
      </c>
      <c r="B265">
        <v>43738</v>
      </c>
      <c r="C265" t="s">
        <v>238</v>
      </c>
      <c r="D265">
        <v>16</v>
      </c>
      <c r="E265">
        <f>SUMIFS(SalesReceipts[profit],SalesReceipts[product_group],SalesTargets[[#This Row],[product_group]],SalesReceipts[sales_outlet_id],SalesTargets[[#This Row],[sales_outlet_id]],SalesReceipts[month],MONTH(SalesTargets[[#This Row],[year_month]]))</f>
        <v>19.04</v>
      </c>
      <c r="F265" t="str">
        <f>"Q"&amp;ROUNDUP(MONTH(SalesTargets[[#This Row],[year_month]])/3,0)</f>
        <v>Q3</v>
      </c>
    </row>
    <row r="266" spans="1:6">
      <c r="A266">
        <v>5</v>
      </c>
      <c r="B266">
        <v>43738</v>
      </c>
      <c r="C266" t="s">
        <v>235</v>
      </c>
      <c r="D266">
        <v>17</v>
      </c>
      <c r="E266">
        <f>SUMIFS(SalesReceipts[profit],SalesReceipts[product_group],SalesTargets[[#This Row],[product_group]],SalesReceipts[sales_outlet_id],SalesTargets[[#This Row],[sales_outlet_id]],SalesReceipts[month],MONTH(SalesTargets[[#This Row],[year_month]]))</f>
        <v>13.779999999999998</v>
      </c>
      <c r="F266" t="str">
        <f>"Q"&amp;ROUNDUP(MONTH(SalesTargets[[#This Row],[year_month]])/3,0)</f>
        <v>Q3</v>
      </c>
    </row>
    <row r="267" spans="1:6">
      <c r="A267">
        <v>5</v>
      </c>
      <c r="B267">
        <v>43738</v>
      </c>
      <c r="C267" t="s">
        <v>236</v>
      </c>
      <c r="D267">
        <v>9</v>
      </c>
      <c r="E267">
        <f>SUMIFS(SalesReceipts[profit],SalesReceipts[product_group],SalesTargets[[#This Row],[product_group]],SalesReceipts[sales_outlet_id],SalesTargets[[#This Row],[sales_outlet_id]],SalesReceipts[month],MONTH(SalesTargets[[#This Row],[year_month]]))</f>
        <v>11.9</v>
      </c>
      <c r="F267" t="str">
        <f>"Q"&amp;ROUNDUP(MONTH(SalesTargets[[#This Row],[year_month]])/3,0)</f>
        <v>Q3</v>
      </c>
    </row>
    <row r="268" spans="1:6">
      <c r="A268">
        <v>5</v>
      </c>
      <c r="B268">
        <v>43738</v>
      </c>
      <c r="C268" t="s">
        <v>237</v>
      </c>
      <c r="D268">
        <v>20</v>
      </c>
      <c r="E268">
        <f>SUMIFS(SalesReceipts[profit],SalesReceipts[product_group],SalesTargets[[#This Row],[product_group]],SalesReceipts[sales_outlet_id],SalesTargets[[#This Row],[sales_outlet_id]],SalesReceipts[month],MONTH(SalesTargets[[#This Row],[year_month]]))</f>
        <v>1.5699999999999998</v>
      </c>
      <c r="F268" t="str">
        <f>"Q"&amp;ROUNDUP(MONTH(SalesTargets[[#This Row],[year_month]])/3,0)</f>
        <v>Q3</v>
      </c>
    </row>
    <row r="269" spans="1:6">
      <c r="A269">
        <v>5</v>
      </c>
      <c r="B269">
        <v>43738</v>
      </c>
      <c r="C269" t="s">
        <v>238</v>
      </c>
      <c r="D269">
        <v>5</v>
      </c>
      <c r="E269">
        <f>SUMIFS(SalesReceipts[profit],SalesReceipts[product_group],SalesTargets[[#This Row],[product_group]],SalesReceipts[sales_outlet_id],SalesTargets[[#This Row],[sales_outlet_id]],SalesReceipts[month],MONTH(SalesTargets[[#This Row],[year_month]]))</f>
        <v>0</v>
      </c>
      <c r="F269" t="str">
        <f>"Q"&amp;ROUNDUP(MONTH(SalesTargets[[#This Row],[year_month]])/3,0)</f>
        <v>Q3</v>
      </c>
    </row>
    <row r="270" spans="1:6">
      <c r="A270">
        <v>6</v>
      </c>
      <c r="B270">
        <v>43738</v>
      </c>
      <c r="C270" t="s">
        <v>235</v>
      </c>
      <c r="D270">
        <v>2</v>
      </c>
      <c r="E270">
        <f>SUMIFS(SalesReceipts[profit],SalesReceipts[product_group],SalesTargets[[#This Row],[product_group]],SalesReceipts[sales_outlet_id],SalesTargets[[#This Row],[sales_outlet_id]],SalesReceipts[month],MONTH(SalesTargets[[#This Row],[year_month]]))</f>
        <v>5.7499999999999991</v>
      </c>
      <c r="F270" t="str">
        <f>"Q"&amp;ROUNDUP(MONTH(SalesTargets[[#This Row],[year_month]])/3,0)</f>
        <v>Q3</v>
      </c>
    </row>
    <row r="271" spans="1:6">
      <c r="A271">
        <v>6</v>
      </c>
      <c r="B271">
        <v>43738</v>
      </c>
      <c r="C271" t="s">
        <v>236</v>
      </c>
      <c r="D271">
        <v>9</v>
      </c>
      <c r="E271">
        <f>SUMIFS(SalesReceipts[profit],SalesReceipts[product_group],SalesTargets[[#This Row],[product_group]],SalesReceipts[sales_outlet_id],SalesTargets[[#This Row],[sales_outlet_id]],SalesReceipts[month],MONTH(SalesTargets[[#This Row],[year_month]]))</f>
        <v>7.5200000000000014</v>
      </c>
      <c r="F271" t="str">
        <f>"Q"&amp;ROUNDUP(MONTH(SalesTargets[[#This Row],[year_month]])/3,0)</f>
        <v>Q3</v>
      </c>
    </row>
    <row r="272" spans="1:6">
      <c r="A272">
        <v>6</v>
      </c>
      <c r="B272">
        <v>43738</v>
      </c>
      <c r="C272" t="s">
        <v>237</v>
      </c>
      <c r="D272">
        <v>13</v>
      </c>
      <c r="E272">
        <f>SUMIFS(SalesReceipts[profit],SalesReceipts[product_group],SalesTargets[[#This Row],[product_group]],SalesReceipts[sales_outlet_id],SalesTargets[[#This Row],[sales_outlet_id]],SalesReceipts[month],MONTH(SalesTargets[[#This Row],[year_month]]))</f>
        <v>2.2400000000000002</v>
      </c>
      <c r="F272" t="str">
        <f>"Q"&amp;ROUNDUP(MONTH(SalesTargets[[#This Row],[year_month]])/3,0)</f>
        <v>Q3</v>
      </c>
    </row>
    <row r="273" spans="1:6">
      <c r="A273">
        <v>6</v>
      </c>
      <c r="B273">
        <v>43738</v>
      </c>
      <c r="C273" t="s">
        <v>238</v>
      </c>
      <c r="D273">
        <v>8</v>
      </c>
      <c r="E273">
        <f>SUMIFS(SalesReceipts[profit],SalesReceipts[product_group],SalesTargets[[#This Row],[product_group]],SalesReceipts[sales_outlet_id],SalesTargets[[#This Row],[sales_outlet_id]],SalesReceipts[month],MONTH(SalesTargets[[#This Row],[year_month]]))</f>
        <v>0</v>
      </c>
      <c r="F273" t="str">
        <f>"Q"&amp;ROUNDUP(MONTH(SalesTargets[[#This Row],[year_month]])/3,0)</f>
        <v>Q3</v>
      </c>
    </row>
    <row r="274" spans="1:6">
      <c r="A274">
        <v>7</v>
      </c>
      <c r="B274">
        <v>43738</v>
      </c>
      <c r="C274" t="s">
        <v>235</v>
      </c>
      <c r="D274">
        <v>14</v>
      </c>
      <c r="E274">
        <f>SUMIFS(SalesReceipts[profit],SalesReceipts[product_group],SalesTargets[[#This Row],[product_group]],SalesReceipts[sales_outlet_id],SalesTargets[[#This Row],[sales_outlet_id]],SalesReceipts[month],MONTH(SalesTargets[[#This Row],[year_month]]))</f>
        <v>4.4599999999999991</v>
      </c>
      <c r="F274" t="str">
        <f>"Q"&amp;ROUNDUP(MONTH(SalesTargets[[#This Row],[year_month]])/3,0)</f>
        <v>Q3</v>
      </c>
    </row>
    <row r="275" spans="1:6">
      <c r="A275">
        <v>7</v>
      </c>
      <c r="B275">
        <v>43738</v>
      </c>
      <c r="C275" t="s">
        <v>236</v>
      </c>
      <c r="D275">
        <v>20</v>
      </c>
      <c r="E275">
        <f>SUMIFS(SalesReceipts[profit],SalesReceipts[product_group],SalesTargets[[#This Row],[product_group]],SalesReceipts[sales_outlet_id],SalesTargets[[#This Row],[sales_outlet_id]],SalesReceipts[month],MONTH(SalesTargets[[#This Row],[year_month]]))</f>
        <v>14.29</v>
      </c>
      <c r="F275" t="str">
        <f>"Q"&amp;ROUNDUP(MONTH(SalesTargets[[#This Row],[year_month]])/3,0)</f>
        <v>Q3</v>
      </c>
    </row>
    <row r="276" spans="1:6">
      <c r="A276">
        <v>7</v>
      </c>
      <c r="B276">
        <v>43738</v>
      </c>
      <c r="C276" t="s">
        <v>237</v>
      </c>
      <c r="D276">
        <v>11</v>
      </c>
      <c r="E276">
        <f>SUMIFS(SalesReceipts[profit],SalesReceipts[product_group],SalesTargets[[#This Row],[product_group]],SalesReceipts[sales_outlet_id],SalesTargets[[#This Row],[sales_outlet_id]],SalesReceipts[month],MONTH(SalesTargets[[#This Row],[year_month]]))</f>
        <v>0</v>
      </c>
      <c r="F276" t="str">
        <f>"Q"&amp;ROUNDUP(MONTH(SalesTargets[[#This Row],[year_month]])/3,0)</f>
        <v>Q3</v>
      </c>
    </row>
    <row r="277" spans="1:6">
      <c r="A277">
        <v>7</v>
      </c>
      <c r="B277">
        <v>43738</v>
      </c>
      <c r="C277" t="s">
        <v>238</v>
      </c>
      <c r="D277">
        <v>7</v>
      </c>
      <c r="E277">
        <f>SUMIFS(SalesReceipts[profit],SalesReceipts[product_group],SalesTargets[[#This Row],[product_group]],SalesReceipts[sales_outlet_id],SalesTargets[[#This Row],[sales_outlet_id]],SalesReceipts[month],MONTH(SalesTargets[[#This Row],[year_month]]))</f>
        <v>8.16</v>
      </c>
      <c r="F277" t="str">
        <f>"Q"&amp;ROUNDUP(MONTH(SalesTargets[[#This Row],[year_month]])/3,0)</f>
        <v>Q3</v>
      </c>
    </row>
    <row r="278" spans="1:6">
      <c r="A278">
        <v>8</v>
      </c>
      <c r="B278">
        <v>43738</v>
      </c>
      <c r="C278" t="s">
        <v>235</v>
      </c>
      <c r="D278">
        <v>1</v>
      </c>
      <c r="E278">
        <f>SUMIFS(SalesReceipts[profit],SalesReceipts[product_group],SalesTargets[[#This Row],[product_group]],SalesReceipts[sales_outlet_id],SalesTargets[[#This Row],[sales_outlet_id]],SalesReceipts[month],MONTH(SalesTargets[[#This Row],[year_month]]))</f>
        <v>17.829999999999998</v>
      </c>
      <c r="F278" t="str">
        <f>"Q"&amp;ROUNDUP(MONTH(SalesTargets[[#This Row],[year_month]])/3,0)</f>
        <v>Q3</v>
      </c>
    </row>
    <row r="279" spans="1:6">
      <c r="A279">
        <v>8</v>
      </c>
      <c r="B279">
        <v>43738</v>
      </c>
      <c r="C279" t="s">
        <v>236</v>
      </c>
      <c r="D279">
        <v>9</v>
      </c>
      <c r="E279">
        <f>SUMIFS(SalesReceipts[profit],SalesReceipts[product_group],SalesTargets[[#This Row],[product_group]],SalesReceipts[sales_outlet_id],SalesTargets[[#This Row],[sales_outlet_id]],SalesReceipts[month],MONTH(SalesTargets[[#This Row],[year_month]]))</f>
        <v>2.25</v>
      </c>
      <c r="F279" t="str">
        <f>"Q"&amp;ROUNDUP(MONTH(SalesTargets[[#This Row],[year_month]])/3,0)</f>
        <v>Q3</v>
      </c>
    </row>
    <row r="280" spans="1:6">
      <c r="A280">
        <v>8</v>
      </c>
      <c r="B280">
        <v>43738</v>
      </c>
      <c r="C280" t="s">
        <v>237</v>
      </c>
      <c r="D280">
        <v>19</v>
      </c>
      <c r="E280">
        <f>SUMIFS(SalesReceipts[profit],SalesReceipts[product_group],SalesTargets[[#This Row],[product_group]],SalesReceipts[sales_outlet_id],SalesTargets[[#This Row],[sales_outlet_id]],SalesReceipts[month],MONTH(SalesTargets[[#This Row],[year_month]]))</f>
        <v>0.92999999999999994</v>
      </c>
      <c r="F280" t="str">
        <f>"Q"&amp;ROUNDUP(MONTH(SalesTargets[[#This Row],[year_month]])/3,0)</f>
        <v>Q3</v>
      </c>
    </row>
    <row r="281" spans="1:6">
      <c r="A281">
        <v>8</v>
      </c>
      <c r="B281">
        <v>43738</v>
      </c>
      <c r="C281" t="s">
        <v>238</v>
      </c>
      <c r="D281">
        <v>2</v>
      </c>
      <c r="E281">
        <f>SUMIFS(SalesReceipts[profit],SalesReceipts[product_group],SalesTargets[[#This Row],[product_group]],SalesReceipts[sales_outlet_id],SalesTargets[[#This Row],[sales_outlet_id]],SalesReceipts[month],MONTH(SalesTargets[[#This Row],[year_month]]))</f>
        <v>0</v>
      </c>
      <c r="F281" t="str">
        <f>"Q"&amp;ROUNDUP(MONTH(SalesTargets[[#This Row],[year_month]])/3,0)</f>
        <v>Q3</v>
      </c>
    </row>
    <row r="282" spans="1:6">
      <c r="A282">
        <v>9</v>
      </c>
      <c r="B282">
        <v>43738</v>
      </c>
      <c r="C282" t="s">
        <v>235</v>
      </c>
      <c r="D282">
        <v>7</v>
      </c>
      <c r="E282">
        <f>SUMIFS(SalesReceipts[profit],SalesReceipts[product_group],SalesTargets[[#This Row],[product_group]],SalesReceipts[sales_outlet_id],SalesTargets[[#This Row],[sales_outlet_id]],SalesReceipts[month],MONTH(SalesTargets[[#This Row],[year_month]]))</f>
        <v>17.449999999999996</v>
      </c>
      <c r="F282" t="str">
        <f>"Q"&amp;ROUNDUP(MONTH(SalesTargets[[#This Row],[year_month]])/3,0)</f>
        <v>Q3</v>
      </c>
    </row>
    <row r="283" spans="1:6">
      <c r="A283">
        <v>9</v>
      </c>
      <c r="B283">
        <v>43738</v>
      </c>
      <c r="C283" t="s">
        <v>236</v>
      </c>
      <c r="D283">
        <v>18</v>
      </c>
      <c r="E283">
        <f>SUMIFS(SalesReceipts[profit],SalesReceipts[product_group],SalesTargets[[#This Row],[product_group]],SalesReceipts[sales_outlet_id],SalesTargets[[#This Row],[sales_outlet_id]],SalesReceipts[month],MONTH(SalesTargets[[#This Row],[year_month]]))</f>
        <v>24.68</v>
      </c>
      <c r="F283" t="str">
        <f>"Q"&amp;ROUNDUP(MONTH(SalesTargets[[#This Row],[year_month]])/3,0)</f>
        <v>Q3</v>
      </c>
    </row>
    <row r="284" spans="1:6">
      <c r="A284">
        <v>9</v>
      </c>
      <c r="B284">
        <v>43738</v>
      </c>
      <c r="C284" t="s">
        <v>237</v>
      </c>
      <c r="D284">
        <v>1</v>
      </c>
      <c r="E284">
        <f>SUMIFS(SalesReceipts[profit],SalesReceipts[product_group],SalesTargets[[#This Row],[product_group]],SalesReceipts[sales_outlet_id],SalesTargets[[#This Row],[sales_outlet_id]],SalesReceipts[month],MONTH(SalesTargets[[#This Row],[year_month]]))</f>
        <v>2.4500000000000002</v>
      </c>
      <c r="F284" t="str">
        <f>"Q"&amp;ROUNDUP(MONTH(SalesTargets[[#This Row],[year_month]])/3,0)</f>
        <v>Q3</v>
      </c>
    </row>
    <row r="285" spans="1:6">
      <c r="A285">
        <v>9</v>
      </c>
      <c r="B285">
        <v>43738</v>
      </c>
      <c r="C285" t="s">
        <v>238</v>
      </c>
      <c r="D285">
        <v>11</v>
      </c>
      <c r="E285">
        <f>SUMIFS(SalesReceipts[profit],SalesReceipts[product_group],SalesTargets[[#This Row],[product_group]],SalesReceipts[sales_outlet_id],SalesTargets[[#This Row],[sales_outlet_id]],SalesReceipts[month],MONTH(SalesTargets[[#This Row],[year_month]]))</f>
        <v>0</v>
      </c>
      <c r="F285" t="str">
        <f>"Q"&amp;ROUNDUP(MONTH(SalesTargets[[#This Row],[year_month]])/3,0)</f>
        <v>Q3</v>
      </c>
    </row>
    <row r="286" spans="1:6">
      <c r="A286">
        <v>10</v>
      </c>
      <c r="B286">
        <v>43738</v>
      </c>
      <c r="C286" t="s">
        <v>235</v>
      </c>
      <c r="D286">
        <v>7</v>
      </c>
      <c r="E286">
        <f>SUMIFS(SalesReceipts[profit],SalesReceipts[product_group],SalesTargets[[#This Row],[product_group]],SalesReceipts[sales_outlet_id],SalesTargets[[#This Row],[sales_outlet_id]],SalesReceipts[month],MONTH(SalesTargets[[#This Row],[year_month]]))</f>
        <v>3.5999999999999996</v>
      </c>
      <c r="F286" t="str">
        <f>"Q"&amp;ROUNDUP(MONTH(SalesTargets[[#This Row],[year_month]])/3,0)</f>
        <v>Q3</v>
      </c>
    </row>
    <row r="287" spans="1:6">
      <c r="A287">
        <v>10</v>
      </c>
      <c r="B287">
        <v>43738</v>
      </c>
      <c r="C287" t="s">
        <v>236</v>
      </c>
      <c r="D287">
        <v>18</v>
      </c>
      <c r="E287">
        <f>SUMIFS(SalesReceipts[profit],SalesReceipts[product_group],SalesTargets[[#This Row],[product_group]],SalesReceipts[sales_outlet_id],SalesTargets[[#This Row],[sales_outlet_id]],SalesReceipts[month],MONTH(SalesTargets[[#This Row],[year_month]]))</f>
        <v>18.849999999999998</v>
      </c>
      <c r="F287" t="str">
        <f>"Q"&amp;ROUNDUP(MONTH(SalesTargets[[#This Row],[year_month]])/3,0)</f>
        <v>Q3</v>
      </c>
    </row>
    <row r="288" spans="1:6">
      <c r="A288">
        <v>10</v>
      </c>
      <c r="B288">
        <v>43738</v>
      </c>
      <c r="C288" t="s">
        <v>237</v>
      </c>
      <c r="D288">
        <v>11</v>
      </c>
      <c r="E288">
        <f>SUMIFS(SalesReceipts[profit],SalesReceipts[product_group],SalesTargets[[#This Row],[product_group]],SalesReceipts[sales_outlet_id],SalesTargets[[#This Row],[sales_outlet_id]],SalesReceipts[month],MONTH(SalesTargets[[#This Row],[year_month]]))</f>
        <v>4.8100000000000005</v>
      </c>
      <c r="F288" t="str">
        <f>"Q"&amp;ROUNDUP(MONTH(SalesTargets[[#This Row],[year_month]])/3,0)</f>
        <v>Q3</v>
      </c>
    </row>
    <row r="289" spans="1:6">
      <c r="A289">
        <v>10</v>
      </c>
      <c r="B289">
        <v>43738</v>
      </c>
      <c r="C289" t="s">
        <v>238</v>
      </c>
      <c r="D289">
        <v>13</v>
      </c>
      <c r="E289">
        <f>SUMIFS(SalesReceipts[profit],SalesReceipts[product_group],SalesTargets[[#This Row],[product_group]],SalesReceipts[sales_outlet_id],SalesTargets[[#This Row],[sales_outlet_id]],SalesReceipts[month],MONTH(SalesTargets[[#This Row],[year_month]]))</f>
        <v>0</v>
      </c>
      <c r="F289" t="str">
        <f>"Q"&amp;ROUNDUP(MONTH(SalesTargets[[#This Row],[year_month]])/3,0)</f>
        <v>Q3</v>
      </c>
    </row>
    <row r="290" spans="1:6">
      <c r="A290">
        <v>3</v>
      </c>
      <c r="B290">
        <v>43769</v>
      </c>
      <c r="C290" t="s">
        <v>235</v>
      </c>
      <c r="D290">
        <v>11</v>
      </c>
      <c r="E290">
        <f>SUMIFS(SalesReceipts[profit],SalesReceipts[product_group],SalesTargets[[#This Row],[product_group]],SalesReceipts[sales_outlet_id],SalesTargets[[#This Row],[sales_outlet_id]],SalesReceipts[month],MONTH(SalesTargets[[#This Row],[year_month]]))</f>
        <v>9.5899999999999981</v>
      </c>
      <c r="F290" t="str">
        <f>"Q"&amp;ROUNDUP(MONTH(SalesTargets[[#This Row],[year_month]])/3,0)</f>
        <v>Q4</v>
      </c>
    </row>
    <row r="291" spans="1:6">
      <c r="A291">
        <v>3</v>
      </c>
      <c r="B291">
        <v>43769</v>
      </c>
      <c r="C291" t="s">
        <v>236</v>
      </c>
      <c r="D291">
        <v>17</v>
      </c>
      <c r="E291">
        <f>SUMIFS(SalesReceipts[profit],SalesReceipts[product_group],SalesTargets[[#This Row],[product_group]],SalesReceipts[sales_outlet_id],SalesTargets[[#This Row],[sales_outlet_id]],SalesReceipts[month],MONTH(SalesTargets[[#This Row],[year_month]]))</f>
        <v>5.48</v>
      </c>
      <c r="F291" t="str">
        <f>"Q"&amp;ROUNDUP(MONTH(SalesTargets[[#This Row],[year_month]])/3,0)</f>
        <v>Q4</v>
      </c>
    </row>
    <row r="292" spans="1:6">
      <c r="A292">
        <v>3</v>
      </c>
      <c r="B292">
        <v>43769</v>
      </c>
      <c r="C292" t="s">
        <v>237</v>
      </c>
      <c r="D292">
        <v>4</v>
      </c>
      <c r="E292">
        <f>SUMIFS(SalesReceipts[profit],SalesReceipts[product_group],SalesTargets[[#This Row],[product_group]],SalesReceipts[sales_outlet_id],SalesTargets[[#This Row],[sales_outlet_id]],SalesReceipts[month],MONTH(SalesTargets[[#This Row],[year_month]]))</f>
        <v>2.3600000000000003</v>
      </c>
      <c r="F292" t="str">
        <f>"Q"&amp;ROUNDUP(MONTH(SalesTargets[[#This Row],[year_month]])/3,0)</f>
        <v>Q4</v>
      </c>
    </row>
    <row r="293" spans="1:6">
      <c r="A293">
        <v>3</v>
      </c>
      <c r="B293">
        <v>43769</v>
      </c>
      <c r="C293" t="s">
        <v>238</v>
      </c>
      <c r="D293">
        <v>15</v>
      </c>
      <c r="E293">
        <f>SUMIFS(SalesReceipts[profit],SalesReceipts[product_group],SalesTargets[[#This Row],[product_group]],SalesReceipts[sales_outlet_id],SalesTargets[[#This Row],[sales_outlet_id]],SalesReceipts[month],MONTH(SalesTargets[[#This Row],[year_month]]))</f>
        <v>0</v>
      </c>
      <c r="F293" t="str">
        <f>"Q"&amp;ROUNDUP(MONTH(SalesTargets[[#This Row],[year_month]])/3,0)</f>
        <v>Q4</v>
      </c>
    </row>
    <row r="294" spans="1:6">
      <c r="A294">
        <v>4</v>
      </c>
      <c r="B294">
        <v>43769</v>
      </c>
      <c r="C294" t="s">
        <v>235</v>
      </c>
      <c r="D294">
        <v>17</v>
      </c>
      <c r="E294">
        <f>SUMIFS(SalesReceipts[profit],SalesReceipts[product_group],SalesTargets[[#This Row],[product_group]],SalesReceipts[sales_outlet_id],SalesTargets[[#This Row],[sales_outlet_id]],SalesReceipts[month],MONTH(SalesTargets[[#This Row],[year_month]]))</f>
        <v>8.9899999999999984</v>
      </c>
      <c r="F294" t="str">
        <f>"Q"&amp;ROUNDUP(MONTH(SalesTargets[[#This Row],[year_month]])/3,0)</f>
        <v>Q4</v>
      </c>
    </row>
    <row r="295" spans="1:6">
      <c r="A295">
        <v>4</v>
      </c>
      <c r="B295">
        <v>43769</v>
      </c>
      <c r="C295" t="s">
        <v>236</v>
      </c>
      <c r="D295">
        <v>16</v>
      </c>
      <c r="E295">
        <f>SUMIFS(SalesReceipts[profit],SalesReceipts[product_group],SalesTargets[[#This Row],[product_group]],SalesReceipts[sales_outlet_id],SalesTargets[[#This Row],[sales_outlet_id]],SalesReceipts[month],MONTH(SalesTargets[[#This Row],[year_month]]))</f>
        <v>13.19</v>
      </c>
      <c r="F295" t="str">
        <f>"Q"&amp;ROUNDUP(MONTH(SalesTargets[[#This Row],[year_month]])/3,0)</f>
        <v>Q4</v>
      </c>
    </row>
    <row r="296" spans="1:6">
      <c r="A296">
        <v>4</v>
      </c>
      <c r="B296">
        <v>43769</v>
      </c>
      <c r="C296" t="s">
        <v>237</v>
      </c>
      <c r="D296">
        <v>15</v>
      </c>
      <c r="E296">
        <f>SUMIFS(SalesReceipts[profit],SalesReceipts[product_group],SalesTargets[[#This Row],[product_group]],SalesReceipts[sales_outlet_id],SalesTargets[[#This Row],[sales_outlet_id]],SalesReceipts[month],MONTH(SalesTargets[[#This Row],[year_month]]))</f>
        <v>0.92999999999999994</v>
      </c>
      <c r="F296" t="str">
        <f>"Q"&amp;ROUNDUP(MONTH(SalesTargets[[#This Row],[year_month]])/3,0)</f>
        <v>Q4</v>
      </c>
    </row>
    <row r="297" spans="1:6">
      <c r="A297">
        <v>4</v>
      </c>
      <c r="B297">
        <v>43769</v>
      </c>
      <c r="C297" t="s">
        <v>238</v>
      </c>
      <c r="D297">
        <v>9</v>
      </c>
      <c r="E297">
        <f>SUMIFS(SalesReceipts[profit],SalesReceipts[product_group],SalesTargets[[#This Row],[product_group]],SalesReceipts[sales_outlet_id],SalesTargets[[#This Row],[sales_outlet_id]],SalesReceipts[month],MONTH(SalesTargets[[#This Row],[year_month]]))</f>
        <v>15.64</v>
      </c>
      <c r="F297" t="str">
        <f>"Q"&amp;ROUNDUP(MONTH(SalesTargets[[#This Row],[year_month]])/3,0)</f>
        <v>Q4</v>
      </c>
    </row>
    <row r="298" spans="1:6">
      <c r="A298">
        <v>5</v>
      </c>
      <c r="B298">
        <v>43769</v>
      </c>
      <c r="C298" t="s">
        <v>235</v>
      </c>
      <c r="D298">
        <v>13</v>
      </c>
      <c r="E298">
        <f>SUMIFS(SalesReceipts[profit],SalesReceipts[product_group],SalesTargets[[#This Row],[product_group]],SalesReceipts[sales_outlet_id],SalesTargets[[#This Row],[sales_outlet_id]],SalesReceipts[month],MONTH(SalesTargets[[#This Row],[year_month]]))</f>
        <v>1.7899999999999991</v>
      </c>
      <c r="F298" t="str">
        <f>"Q"&amp;ROUNDUP(MONTH(SalesTargets[[#This Row],[year_month]])/3,0)</f>
        <v>Q4</v>
      </c>
    </row>
    <row r="299" spans="1:6">
      <c r="A299">
        <v>5</v>
      </c>
      <c r="B299">
        <v>43769</v>
      </c>
      <c r="C299" t="s">
        <v>236</v>
      </c>
      <c r="D299">
        <v>14</v>
      </c>
      <c r="E299">
        <f>SUMIFS(SalesReceipts[profit],SalesReceipts[product_group],SalesTargets[[#This Row],[product_group]],SalesReceipts[sales_outlet_id],SalesTargets[[#This Row],[sales_outlet_id]],SalesReceipts[month],MONTH(SalesTargets[[#This Row],[year_month]]))</f>
        <v>11.4</v>
      </c>
      <c r="F299" t="str">
        <f>"Q"&amp;ROUNDUP(MONTH(SalesTargets[[#This Row],[year_month]])/3,0)</f>
        <v>Q4</v>
      </c>
    </row>
    <row r="300" spans="1:6">
      <c r="A300">
        <v>5</v>
      </c>
      <c r="B300">
        <v>43769</v>
      </c>
      <c r="C300" t="s">
        <v>237</v>
      </c>
      <c r="D300">
        <v>10</v>
      </c>
      <c r="E300">
        <f>SUMIFS(SalesReceipts[profit],SalesReceipts[product_group],SalesTargets[[#This Row],[product_group]],SalesReceipts[sales_outlet_id],SalesTargets[[#This Row],[sales_outlet_id]],SalesReceipts[month],MONTH(SalesTargets[[#This Row],[year_month]]))</f>
        <v>0</v>
      </c>
      <c r="F300" t="str">
        <f>"Q"&amp;ROUNDUP(MONTH(SalesTargets[[#This Row],[year_month]])/3,0)</f>
        <v>Q4</v>
      </c>
    </row>
    <row r="301" spans="1:6">
      <c r="A301">
        <v>5</v>
      </c>
      <c r="B301">
        <v>43769</v>
      </c>
      <c r="C301" t="s">
        <v>238</v>
      </c>
      <c r="D301">
        <v>11</v>
      </c>
      <c r="E301">
        <f>SUMIFS(SalesReceipts[profit],SalesReceipts[product_group],SalesTargets[[#This Row],[product_group]],SalesReceipts[sales_outlet_id],SalesTargets[[#This Row],[sales_outlet_id]],SalesReceipts[month],MONTH(SalesTargets[[#This Row],[year_month]]))</f>
        <v>0</v>
      </c>
      <c r="F301" t="str">
        <f>"Q"&amp;ROUNDUP(MONTH(SalesTargets[[#This Row],[year_month]])/3,0)</f>
        <v>Q4</v>
      </c>
    </row>
    <row r="302" spans="1:6">
      <c r="A302">
        <v>6</v>
      </c>
      <c r="B302">
        <v>43769</v>
      </c>
      <c r="C302" t="s">
        <v>235</v>
      </c>
      <c r="D302">
        <v>16</v>
      </c>
      <c r="E302">
        <f>SUMIFS(SalesReceipts[profit],SalesReceipts[product_group],SalesTargets[[#This Row],[product_group]],SalesReceipts[sales_outlet_id],SalesTargets[[#This Row],[sales_outlet_id]],SalesReceipts[month],MONTH(SalesTargets[[#This Row],[year_month]]))</f>
        <v>4.4599999999999991</v>
      </c>
      <c r="F302" t="str">
        <f>"Q"&amp;ROUNDUP(MONTH(SalesTargets[[#This Row],[year_month]])/3,0)</f>
        <v>Q4</v>
      </c>
    </row>
    <row r="303" spans="1:6">
      <c r="A303">
        <v>6</v>
      </c>
      <c r="B303">
        <v>43769</v>
      </c>
      <c r="C303" t="s">
        <v>236</v>
      </c>
      <c r="D303">
        <v>1</v>
      </c>
      <c r="E303">
        <f>SUMIFS(SalesReceipts[profit],SalesReceipts[product_group],SalesTargets[[#This Row],[product_group]],SalesReceipts[sales_outlet_id],SalesTargets[[#This Row],[sales_outlet_id]],SalesReceipts[month],MONTH(SalesTargets[[#This Row],[year_month]]))</f>
        <v>26.529999999999998</v>
      </c>
      <c r="F303" t="str">
        <f>"Q"&amp;ROUNDUP(MONTH(SalesTargets[[#This Row],[year_month]])/3,0)</f>
        <v>Q4</v>
      </c>
    </row>
    <row r="304" spans="1:6">
      <c r="A304">
        <v>6</v>
      </c>
      <c r="B304">
        <v>43769</v>
      </c>
      <c r="C304" t="s">
        <v>237</v>
      </c>
      <c r="D304">
        <v>2</v>
      </c>
      <c r="E304">
        <f>SUMIFS(SalesReceipts[profit],SalesReceipts[product_group],SalesTargets[[#This Row],[product_group]],SalesReceipts[sales_outlet_id],SalesTargets[[#This Row],[sales_outlet_id]],SalesReceipts[month],MONTH(SalesTargets[[#This Row],[year_month]]))</f>
        <v>3.46</v>
      </c>
      <c r="F304" t="str">
        <f>"Q"&amp;ROUNDUP(MONTH(SalesTargets[[#This Row],[year_month]])/3,0)</f>
        <v>Q4</v>
      </c>
    </row>
    <row r="305" spans="1:6">
      <c r="A305">
        <v>6</v>
      </c>
      <c r="B305">
        <v>43769</v>
      </c>
      <c r="C305" t="s">
        <v>238</v>
      </c>
      <c r="D305">
        <v>6</v>
      </c>
      <c r="E305">
        <f>SUMIFS(SalesReceipts[profit],SalesReceipts[product_group],SalesTargets[[#This Row],[product_group]],SalesReceipts[sales_outlet_id],SalesTargets[[#This Row],[sales_outlet_id]],SalesReceipts[month],MONTH(SalesTargets[[#This Row],[year_month]]))</f>
        <v>0</v>
      </c>
      <c r="F305" t="str">
        <f>"Q"&amp;ROUNDUP(MONTH(SalesTargets[[#This Row],[year_month]])/3,0)</f>
        <v>Q4</v>
      </c>
    </row>
    <row r="306" spans="1:6">
      <c r="A306">
        <v>7</v>
      </c>
      <c r="B306">
        <v>43769</v>
      </c>
      <c r="C306" t="s">
        <v>235</v>
      </c>
      <c r="D306">
        <v>17</v>
      </c>
      <c r="E306">
        <f>SUMIFS(SalesReceipts[profit],SalesReceipts[product_group],SalesTargets[[#This Row],[product_group]],SalesReceipts[sales_outlet_id],SalesTargets[[#This Row],[sales_outlet_id]],SalesReceipts[month],MONTH(SalesTargets[[#This Row],[year_month]]))</f>
        <v>4.88</v>
      </c>
      <c r="F306" t="str">
        <f>"Q"&amp;ROUNDUP(MONTH(SalesTargets[[#This Row],[year_month]])/3,0)</f>
        <v>Q4</v>
      </c>
    </row>
    <row r="307" spans="1:6">
      <c r="A307">
        <v>7</v>
      </c>
      <c r="B307">
        <v>43769</v>
      </c>
      <c r="C307" t="s">
        <v>236</v>
      </c>
      <c r="D307">
        <v>6</v>
      </c>
      <c r="E307">
        <f>SUMIFS(SalesReceipts[profit],SalesReceipts[product_group],SalesTargets[[#This Row],[product_group]],SalesReceipts[sales_outlet_id],SalesTargets[[#This Row],[sales_outlet_id]],SalesReceipts[month],MONTH(SalesTargets[[#This Row],[year_month]]))</f>
        <v>3.6300000000000003</v>
      </c>
      <c r="F307" t="str">
        <f>"Q"&amp;ROUNDUP(MONTH(SalesTargets[[#This Row],[year_month]])/3,0)</f>
        <v>Q4</v>
      </c>
    </row>
    <row r="308" spans="1:6">
      <c r="A308">
        <v>7</v>
      </c>
      <c r="B308">
        <v>43769</v>
      </c>
      <c r="C308" t="s">
        <v>237</v>
      </c>
      <c r="D308">
        <v>10</v>
      </c>
      <c r="E308">
        <f>SUMIFS(SalesReceipts[profit],SalesReceipts[product_group],SalesTargets[[#This Row],[product_group]],SalesReceipts[sales_outlet_id],SalesTargets[[#This Row],[sales_outlet_id]],SalesReceipts[month],MONTH(SalesTargets[[#This Row],[year_month]]))</f>
        <v>3.2900000000000005</v>
      </c>
      <c r="F308" t="str">
        <f>"Q"&amp;ROUNDUP(MONTH(SalesTargets[[#This Row],[year_month]])/3,0)</f>
        <v>Q4</v>
      </c>
    </row>
    <row r="309" spans="1:6">
      <c r="A309">
        <v>7</v>
      </c>
      <c r="B309">
        <v>43769</v>
      </c>
      <c r="C309" t="s">
        <v>238</v>
      </c>
      <c r="D309">
        <v>18</v>
      </c>
      <c r="E309">
        <f>SUMIFS(SalesReceipts[profit],SalesReceipts[product_group],SalesTargets[[#This Row],[product_group]],SalesReceipts[sales_outlet_id],SalesTargets[[#This Row],[sales_outlet_id]],SalesReceipts[month],MONTH(SalesTargets[[#This Row],[year_month]]))</f>
        <v>0</v>
      </c>
      <c r="F309" t="str">
        <f>"Q"&amp;ROUNDUP(MONTH(SalesTargets[[#This Row],[year_month]])/3,0)</f>
        <v>Q4</v>
      </c>
    </row>
    <row r="310" spans="1:6">
      <c r="A310">
        <v>8</v>
      </c>
      <c r="B310">
        <v>43769</v>
      </c>
      <c r="C310" t="s">
        <v>235</v>
      </c>
      <c r="D310">
        <v>16</v>
      </c>
      <c r="E310">
        <f>SUMIFS(SalesReceipts[profit],SalesReceipts[product_group],SalesTargets[[#This Row],[product_group]],SalesReceipts[sales_outlet_id],SalesTargets[[#This Row],[sales_outlet_id]],SalesReceipts[month],MONTH(SalesTargets[[#This Row],[year_month]]))</f>
        <v>9.2899999999999991</v>
      </c>
      <c r="F310" t="str">
        <f>"Q"&amp;ROUNDUP(MONTH(SalesTargets[[#This Row],[year_month]])/3,0)</f>
        <v>Q4</v>
      </c>
    </row>
    <row r="311" spans="1:6">
      <c r="A311">
        <v>8</v>
      </c>
      <c r="B311">
        <v>43769</v>
      </c>
      <c r="C311" t="s">
        <v>236</v>
      </c>
      <c r="D311">
        <v>11</v>
      </c>
      <c r="E311">
        <f>SUMIFS(SalesReceipts[profit],SalesReceipts[product_group],SalesTargets[[#This Row],[product_group]],SalesReceipts[sales_outlet_id],SalesTargets[[#This Row],[sales_outlet_id]],SalesReceipts[month],MONTH(SalesTargets[[#This Row],[year_month]]))</f>
        <v>10.36</v>
      </c>
      <c r="F311" t="str">
        <f>"Q"&amp;ROUNDUP(MONTH(SalesTargets[[#This Row],[year_month]])/3,0)</f>
        <v>Q4</v>
      </c>
    </row>
    <row r="312" spans="1:6">
      <c r="A312">
        <v>8</v>
      </c>
      <c r="B312">
        <v>43769</v>
      </c>
      <c r="C312" t="s">
        <v>237</v>
      </c>
      <c r="D312">
        <v>15</v>
      </c>
      <c r="E312">
        <f>SUMIFS(SalesReceipts[profit],SalesReceipts[product_group],SalesTargets[[#This Row],[product_group]],SalesReceipts[sales_outlet_id],SalesTargets[[#This Row],[sales_outlet_id]],SalesReceipts[month],MONTH(SalesTargets[[#This Row],[year_month]]))</f>
        <v>2.5300000000000002</v>
      </c>
      <c r="F312" t="str">
        <f>"Q"&amp;ROUNDUP(MONTH(SalesTargets[[#This Row],[year_month]])/3,0)</f>
        <v>Q4</v>
      </c>
    </row>
    <row r="313" spans="1:6">
      <c r="A313">
        <v>8</v>
      </c>
      <c r="B313">
        <v>43769</v>
      </c>
      <c r="C313" t="s">
        <v>238</v>
      </c>
      <c r="D313">
        <v>6</v>
      </c>
      <c r="E313">
        <f>SUMIFS(SalesReceipts[profit],SalesReceipts[product_group],SalesTargets[[#This Row],[product_group]],SalesReceipts[sales_outlet_id],SalesTargets[[#This Row],[sales_outlet_id]],SalesReceipts[month],MONTH(SalesTargets[[#This Row],[year_month]]))</f>
        <v>0</v>
      </c>
      <c r="F313" t="str">
        <f>"Q"&amp;ROUNDUP(MONTH(SalesTargets[[#This Row],[year_month]])/3,0)</f>
        <v>Q4</v>
      </c>
    </row>
    <row r="314" spans="1:6">
      <c r="A314">
        <v>9</v>
      </c>
      <c r="B314">
        <v>43769</v>
      </c>
      <c r="C314" t="s">
        <v>235</v>
      </c>
      <c r="D314">
        <v>11</v>
      </c>
      <c r="E314">
        <f>SUMIFS(SalesReceipts[profit],SalesReceipts[product_group],SalesTargets[[#This Row],[product_group]],SalesReceipts[sales_outlet_id],SalesTargets[[#This Row],[sales_outlet_id]],SalesReceipts[month],MONTH(SalesTargets[[#This Row],[year_month]]))</f>
        <v>4.09</v>
      </c>
      <c r="F314" t="str">
        <f>"Q"&amp;ROUNDUP(MONTH(SalesTargets[[#This Row],[year_month]])/3,0)</f>
        <v>Q4</v>
      </c>
    </row>
    <row r="315" spans="1:6">
      <c r="A315">
        <v>9</v>
      </c>
      <c r="B315">
        <v>43769</v>
      </c>
      <c r="C315" t="s">
        <v>236</v>
      </c>
      <c r="D315">
        <v>4</v>
      </c>
      <c r="E315">
        <f>SUMIFS(SalesReceipts[profit],SalesReceipts[product_group],SalesTargets[[#This Row],[product_group]],SalesReceipts[sales_outlet_id],SalesTargets[[#This Row],[sales_outlet_id]],SalesReceipts[month],MONTH(SalesTargets[[#This Row],[year_month]]))</f>
        <v>15.49</v>
      </c>
      <c r="F315" t="str">
        <f>"Q"&amp;ROUNDUP(MONTH(SalesTargets[[#This Row],[year_month]])/3,0)</f>
        <v>Q4</v>
      </c>
    </row>
    <row r="316" spans="1:6">
      <c r="A316">
        <v>9</v>
      </c>
      <c r="B316">
        <v>43769</v>
      </c>
      <c r="C316" t="s">
        <v>237</v>
      </c>
      <c r="D316">
        <v>13</v>
      </c>
      <c r="E316">
        <f>SUMIFS(SalesReceipts[profit],SalesReceipts[product_group],SalesTargets[[#This Row],[product_group]],SalesReceipts[sales_outlet_id],SalesTargets[[#This Row],[sales_outlet_id]],SalesReceipts[month],MONTH(SalesTargets[[#This Row],[year_month]]))</f>
        <v>1.31</v>
      </c>
      <c r="F316" t="str">
        <f>"Q"&amp;ROUNDUP(MONTH(SalesTargets[[#This Row],[year_month]])/3,0)</f>
        <v>Q4</v>
      </c>
    </row>
    <row r="317" spans="1:6">
      <c r="A317">
        <v>9</v>
      </c>
      <c r="B317">
        <v>43769</v>
      </c>
      <c r="C317" t="s">
        <v>238</v>
      </c>
      <c r="D317">
        <v>6</v>
      </c>
      <c r="E317">
        <f>SUMIFS(SalesReceipts[profit],SalesReceipts[product_group],SalesTargets[[#This Row],[product_group]],SalesReceipts[sales_outlet_id],SalesTargets[[#This Row],[sales_outlet_id]],SalesReceipts[month],MONTH(SalesTargets[[#This Row],[year_month]]))</f>
        <v>19.04</v>
      </c>
      <c r="F317" t="str">
        <f>"Q"&amp;ROUNDUP(MONTH(SalesTargets[[#This Row],[year_month]])/3,0)</f>
        <v>Q4</v>
      </c>
    </row>
    <row r="318" spans="1:6">
      <c r="A318">
        <v>10</v>
      </c>
      <c r="B318">
        <v>43769</v>
      </c>
      <c r="C318" t="s">
        <v>235</v>
      </c>
      <c r="D318">
        <v>8</v>
      </c>
      <c r="E318">
        <f>SUMIFS(SalesReceipts[profit],SalesReceipts[product_group],SalesTargets[[#This Row],[product_group]],SalesReceipts[sales_outlet_id],SalesTargets[[#This Row],[sales_outlet_id]],SalesReceipts[month],MONTH(SalesTargets[[#This Row],[year_month]]))</f>
        <v>13.95</v>
      </c>
      <c r="F318" t="str">
        <f>"Q"&amp;ROUNDUP(MONTH(SalesTargets[[#This Row],[year_month]])/3,0)</f>
        <v>Q4</v>
      </c>
    </row>
    <row r="319" spans="1:6">
      <c r="A319">
        <v>10</v>
      </c>
      <c r="B319">
        <v>43769</v>
      </c>
      <c r="C319" t="s">
        <v>236</v>
      </c>
      <c r="D319">
        <v>18</v>
      </c>
      <c r="E319">
        <f>SUMIFS(SalesReceipts[profit],SalesReceipts[product_group],SalesTargets[[#This Row],[product_group]],SalesReceipts[sales_outlet_id],SalesTargets[[#This Row],[sales_outlet_id]],SalesReceipts[month],MONTH(SalesTargets[[#This Row],[year_month]]))</f>
        <v>10.260000000000002</v>
      </c>
      <c r="F319" t="str">
        <f>"Q"&amp;ROUNDUP(MONTH(SalesTargets[[#This Row],[year_month]])/3,0)</f>
        <v>Q4</v>
      </c>
    </row>
    <row r="320" spans="1:6">
      <c r="A320">
        <v>10</v>
      </c>
      <c r="B320">
        <v>43769</v>
      </c>
      <c r="C320" t="s">
        <v>237</v>
      </c>
      <c r="D320">
        <v>5</v>
      </c>
      <c r="E320">
        <f>SUMIFS(SalesReceipts[profit],SalesReceipts[product_group],SalesTargets[[#This Row],[product_group]],SalesReceipts[sales_outlet_id],SalesTargets[[#This Row],[sales_outlet_id]],SalesReceipts[month],MONTH(SalesTargets[[#This Row],[year_month]]))</f>
        <v>4.9800000000000004</v>
      </c>
      <c r="F320" t="str">
        <f>"Q"&amp;ROUNDUP(MONTH(SalesTargets[[#This Row],[year_month]])/3,0)</f>
        <v>Q4</v>
      </c>
    </row>
    <row r="321" spans="1:6">
      <c r="A321">
        <v>10</v>
      </c>
      <c r="B321">
        <v>43769</v>
      </c>
      <c r="C321" t="s">
        <v>238</v>
      </c>
      <c r="D321">
        <v>16</v>
      </c>
      <c r="E321">
        <f>SUMIFS(SalesReceipts[profit],SalesReceipts[product_group],SalesTargets[[#This Row],[product_group]],SalesReceipts[sales_outlet_id],SalesTargets[[#This Row],[sales_outlet_id]],SalesReceipts[month],MONTH(SalesTargets[[#This Row],[year_month]]))</f>
        <v>0</v>
      </c>
      <c r="F321" t="str">
        <f>"Q"&amp;ROUNDUP(MONTH(SalesTargets[[#This Row],[year_month]])/3,0)</f>
        <v>Q4</v>
      </c>
    </row>
    <row r="322" spans="1:6">
      <c r="A322">
        <v>3</v>
      </c>
      <c r="B322">
        <v>43799</v>
      </c>
      <c r="C322" t="s">
        <v>235</v>
      </c>
      <c r="D322">
        <v>4</v>
      </c>
      <c r="E322">
        <f>SUMIFS(SalesReceipts[profit],SalesReceipts[product_group],SalesTargets[[#This Row],[product_group]],SalesReceipts[sales_outlet_id],SalesTargets[[#This Row],[sales_outlet_id]],SalesReceipts[month],MONTH(SalesTargets[[#This Row],[year_month]]))</f>
        <v>0</v>
      </c>
      <c r="F322" t="str">
        <f>"Q"&amp;ROUNDUP(MONTH(SalesTargets[[#This Row],[year_month]])/3,0)</f>
        <v>Q4</v>
      </c>
    </row>
    <row r="323" spans="1:6">
      <c r="A323">
        <v>3</v>
      </c>
      <c r="B323">
        <v>43799</v>
      </c>
      <c r="C323" t="s">
        <v>236</v>
      </c>
      <c r="D323">
        <v>1</v>
      </c>
      <c r="E323">
        <f>SUMIFS(SalesReceipts[profit],SalesReceipts[product_group],SalesTargets[[#This Row],[product_group]],SalesReceipts[sales_outlet_id],SalesTargets[[#This Row],[sales_outlet_id]],SalesReceipts[month],MONTH(SalesTargets[[#This Row],[year_month]]))</f>
        <v>11.240000000000002</v>
      </c>
      <c r="F323" t="str">
        <f>"Q"&amp;ROUNDUP(MONTH(SalesTargets[[#This Row],[year_month]])/3,0)</f>
        <v>Q4</v>
      </c>
    </row>
    <row r="324" spans="1:6">
      <c r="A324">
        <v>3</v>
      </c>
      <c r="B324">
        <v>43799</v>
      </c>
      <c r="C324" t="s">
        <v>237</v>
      </c>
      <c r="D324">
        <v>4</v>
      </c>
      <c r="E324">
        <f>SUMIFS(SalesReceipts[profit],SalesReceipts[product_group],SalesTargets[[#This Row],[product_group]],SalesReceipts[sales_outlet_id],SalesTargets[[#This Row],[sales_outlet_id]],SalesReceipts[month],MONTH(SalesTargets[[#This Row],[year_month]]))</f>
        <v>0.92999999999999994</v>
      </c>
      <c r="F324" t="str">
        <f>"Q"&amp;ROUNDUP(MONTH(SalesTargets[[#This Row],[year_month]])/3,0)</f>
        <v>Q4</v>
      </c>
    </row>
    <row r="325" spans="1:6">
      <c r="A325">
        <v>3</v>
      </c>
      <c r="B325">
        <v>43799</v>
      </c>
      <c r="C325" t="s">
        <v>238</v>
      </c>
      <c r="D325">
        <v>14</v>
      </c>
      <c r="E325">
        <f>SUMIFS(SalesReceipts[profit],SalesReceipts[product_group],SalesTargets[[#This Row],[product_group]],SalesReceipts[sales_outlet_id],SalesTargets[[#This Row],[sales_outlet_id]],SalesReceipts[month],MONTH(SalesTargets[[#This Row],[year_month]]))</f>
        <v>0</v>
      </c>
      <c r="F325" t="str">
        <f>"Q"&amp;ROUNDUP(MONTH(SalesTargets[[#This Row],[year_month]])/3,0)</f>
        <v>Q4</v>
      </c>
    </row>
    <row r="326" spans="1:6">
      <c r="A326">
        <v>4</v>
      </c>
      <c r="B326">
        <v>43799</v>
      </c>
      <c r="C326" t="s">
        <v>235</v>
      </c>
      <c r="D326">
        <v>11</v>
      </c>
      <c r="E326">
        <f>SUMIFS(SalesReceipts[profit],SalesReceipts[product_group],SalesTargets[[#This Row],[product_group]],SalesReceipts[sales_outlet_id],SalesTargets[[#This Row],[sales_outlet_id]],SalesReceipts[month],MONTH(SalesTargets[[#This Row],[year_month]]))</f>
        <v>21.199999999999996</v>
      </c>
      <c r="F326" t="str">
        <f>"Q"&amp;ROUNDUP(MONTH(SalesTargets[[#This Row],[year_month]])/3,0)</f>
        <v>Q4</v>
      </c>
    </row>
    <row r="327" spans="1:6">
      <c r="A327">
        <v>4</v>
      </c>
      <c r="B327">
        <v>43799</v>
      </c>
      <c r="C327" t="s">
        <v>236</v>
      </c>
      <c r="D327">
        <v>16</v>
      </c>
      <c r="E327">
        <f>SUMIFS(SalesReceipts[profit],SalesReceipts[product_group],SalesTargets[[#This Row],[product_group]],SalesReceipts[sales_outlet_id],SalesTargets[[#This Row],[sales_outlet_id]],SalesReceipts[month],MONTH(SalesTargets[[#This Row],[year_month]]))</f>
        <v>21.150000000000002</v>
      </c>
      <c r="F327" t="str">
        <f>"Q"&amp;ROUNDUP(MONTH(SalesTargets[[#This Row],[year_month]])/3,0)</f>
        <v>Q4</v>
      </c>
    </row>
    <row r="328" spans="1:6">
      <c r="A328">
        <v>4</v>
      </c>
      <c r="B328">
        <v>43799</v>
      </c>
      <c r="C328" t="s">
        <v>237</v>
      </c>
      <c r="D328">
        <v>18</v>
      </c>
      <c r="E328">
        <f>SUMIFS(SalesReceipts[profit],SalesReceipts[product_group],SalesTargets[[#This Row],[product_group]],SalesReceipts[sales_outlet_id],SalesTargets[[#This Row],[sales_outlet_id]],SalesReceipts[month],MONTH(SalesTargets[[#This Row],[year_month]]))</f>
        <v>0</v>
      </c>
      <c r="F328" t="str">
        <f>"Q"&amp;ROUNDUP(MONTH(SalesTargets[[#This Row],[year_month]])/3,0)</f>
        <v>Q4</v>
      </c>
    </row>
    <row r="329" spans="1:6">
      <c r="A329">
        <v>4</v>
      </c>
      <c r="B329">
        <v>43799</v>
      </c>
      <c r="C329" t="s">
        <v>238</v>
      </c>
      <c r="D329">
        <v>16</v>
      </c>
      <c r="E329">
        <f>SUMIFS(SalesReceipts[profit],SalesReceipts[product_group],SalesTargets[[#This Row],[product_group]],SalesReceipts[sales_outlet_id],SalesTargets[[#This Row],[sales_outlet_id]],SalesReceipts[month],MONTH(SalesTargets[[#This Row],[year_month]]))</f>
        <v>0</v>
      </c>
      <c r="F329" t="str">
        <f>"Q"&amp;ROUNDUP(MONTH(SalesTargets[[#This Row],[year_month]])/3,0)</f>
        <v>Q4</v>
      </c>
    </row>
    <row r="330" spans="1:6">
      <c r="A330">
        <v>5</v>
      </c>
      <c r="B330">
        <v>43799</v>
      </c>
      <c r="C330" t="s">
        <v>235</v>
      </c>
      <c r="D330">
        <v>17</v>
      </c>
      <c r="E330">
        <f>SUMIFS(SalesReceipts[profit],SalesReceipts[product_group],SalesTargets[[#This Row],[product_group]],SalesReceipts[sales_outlet_id],SalesTargets[[#This Row],[sales_outlet_id]],SalesReceipts[month],MONTH(SalesTargets[[#This Row],[year_month]]))</f>
        <v>4.88</v>
      </c>
      <c r="F330" t="str">
        <f>"Q"&amp;ROUNDUP(MONTH(SalesTargets[[#This Row],[year_month]])/3,0)</f>
        <v>Q4</v>
      </c>
    </row>
    <row r="331" spans="1:6">
      <c r="A331">
        <v>5</v>
      </c>
      <c r="B331">
        <v>43799</v>
      </c>
      <c r="C331" t="s">
        <v>236</v>
      </c>
      <c r="D331">
        <v>18</v>
      </c>
      <c r="E331">
        <f>SUMIFS(SalesReceipts[profit],SalesReceipts[product_group],SalesTargets[[#This Row],[product_group]],SalesReceipts[sales_outlet_id],SalesTargets[[#This Row],[sales_outlet_id]],SalesReceipts[month],MONTH(SalesTargets[[#This Row],[year_month]]))</f>
        <v>11.43</v>
      </c>
      <c r="F331" t="str">
        <f>"Q"&amp;ROUNDUP(MONTH(SalesTargets[[#This Row],[year_month]])/3,0)</f>
        <v>Q4</v>
      </c>
    </row>
    <row r="332" spans="1:6">
      <c r="A332">
        <v>5</v>
      </c>
      <c r="B332">
        <v>43799</v>
      </c>
      <c r="C332" t="s">
        <v>237</v>
      </c>
      <c r="D332">
        <v>1</v>
      </c>
      <c r="E332">
        <f>SUMIFS(SalesReceipts[profit],SalesReceipts[product_group],SalesTargets[[#This Row],[product_group]],SalesReceipts[sales_outlet_id],SalesTargets[[#This Row],[sales_outlet_id]],SalesReceipts[month],MONTH(SalesTargets[[#This Row],[year_month]]))</f>
        <v>3.3200000000000003</v>
      </c>
      <c r="F332" t="str">
        <f>"Q"&amp;ROUNDUP(MONTH(SalesTargets[[#This Row],[year_month]])/3,0)</f>
        <v>Q4</v>
      </c>
    </row>
    <row r="333" spans="1:6">
      <c r="A333">
        <v>5</v>
      </c>
      <c r="B333">
        <v>43799</v>
      </c>
      <c r="C333" t="s">
        <v>238</v>
      </c>
      <c r="D333">
        <v>11</v>
      </c>
      <c r="E333">
        <f>SUMIFS(SalesReceipts[profit],SalesReceipts[product_group],SalesTargets[[#This Row],[product_group]],SalesReceipts[sales_outlet_id],SalesTargets[[#This Row],[sales_outlet_id]],SalesReceipts[month],MONTH(SalesTargets[[#This Row],[year_month]]))</f>
        <v>0</v>
      </c>
      <c r="F333" t="str">
        <f>"Q"&amp;ROUNDUP(MONTH(SalesTargets[[#This Row],[year_month]])/3,0)</f>
        <v>Q4</v>
      </c>
    </row>
    <row r="334" spans="1:6">
      <c r="A334">
        <v>6</v>
      </c>
      <c r="B334">
        <v>43799</v>
      </c>
      <c r="C334" t="s">
        <v>235</v>
      </c>
      <c r="D334">
        <v>1</v>
      </c>
      <c r="E334">
        <f>SUMIFS(SalesReceipts[profit],SalesReceipts[product_group],SalesTargets[[#This Row],[product_group]],SalesReceipts[sales_outlet_id],SalesTargets[[#This Row],[sales_outlet_id]],SalesReceipts[month],MONTH(SalesTargets[[#This Row],[year_month]]))</f>
        <v>22</v>
      </c>
      <c r="F334" t="str">
        <f>"Q"&amp;ROUNDUP(MONTH(SalesTargets[[#This Row],[year_month]])/3,0)</f>
        <v>Q4</v>
      </c>
    </row>
    <row r="335" spans="1:6">
      <c r="A335">
        <v>6</v>
      </c>
      <c r="B335">
        <v>43799</v>
      </c>
      <c r="C335" t="s">
        <v>236</v>
      </c>
      <c r="D335">
        <v>5</v>
      </c>
      <c r="E335">
        <f>SUMIFS(SalesReceipts[profit],SalesReceipts[product_group],SalesTargets[[#This Row],[product_group]],SalesReceipts[sales_outlet_id],SalesTargets[[#This Row],[sales_outlet_id]],SalesReceipts[month],MONTH(SalesTargets[[#This Row],[year_month]]))</f>
        <v>32.79</v>
      </c>
      <c r="F335" t="str">
        <f>"Q"&amp;ROUNDUP(MONTH(SalesTargets[[#This Row],[year_month]])/3,0)</f>
        <v>Q4</v>
      </c>
    </row>
    <row r="336" spans="1:6">
      <c r="A336">
        <v>6</v>
      </c>
      <c r="B336">
        <v>43799</v>
      </c>
      <c r="C336" t="s">
        <v>237</v>
      </c>
      <c r="D336">
        <v>17</v>
      </c>
      <c r="E336">
        <f>SUMIFS(SalesReceipts[profit],SalesReceipts[product_group],SalesTargets[[#This Row],[product_group]],SalesReceipts[sales_outlet_id],SalesTargets[[#This Row],[sales_outlet_id]],SalesReceipts[month],MONTH(SalesTargets[[#This Row],[year_month]]))</f>
        <v>0</v>
      </c>
      <c r="F336" t="str">
        <f>"Q"&amp;ROUNDUP(MONTH(SalesTargets[[#This Row],[year_month]])/3,0)</f>
        <v>Q4</v>
      </c>
    </row>
    <row r="337" spans="1:6">
      <c r="A337">
        <v>6</v>
      </c>
      <c r="B337">
        <v>43799</v>
      </c>
      <c r="C337" t="s">
        <v>238</v>
      </c>
      <c r="D337">
        <v>17</v>
      </c>
      <c r="E337">
        <f>SUMIFS(SalesReceipts[profit],SalesReceipts[product_group],SalesTargets[[#This Row],[product_group]],SalesReceipts[sales_outlet_id],SalesTargets[[#This Row],[sales_outlet_id]],SalesReceipts[month],MONTH(SalesTargets[[#This Row],[year_month]]))</f>
        <v>0</v>
      </c>
      <c r="F337" t="str">
        <f>"Q"&amp;ROUNDUP(MONTH(SalesTargets[[#This Row],[year_month]])/3,0)</f>
        <v>Q4</v>
      </c>
    </row>
    <row r="338" spans="1:6">
      <c r="A338">
        <v>7</v>
      </c>
      <c r="B338">
        <v>43799</v>
      </c>
      <c r="C338" t="s">
        <v>235</v>
      </c>
      <c r="D338">
        <v>3</v>
      </c>
      <c r="E338">
        <f>SUMIFS(SalesReceipts[profit],SalesReceipts[product_group],SalesTargets[[#This Row],[product_group]],SalesReceipts[sales_outlet_id],SalesTargets[[#This Row],[sales_outlet_id]],SalesReceipts[month],MONTH(SalesTargets[[#This Row],[year_month]]))</f>
        <v>0</v>
      </c>
      <c r="F338" t="str">
        <f>"Q"&amp;ROUNDUP(MONTH(SalesTargets[[#This Row],[year_month]])/3,0)</f>
        <v>Q4</v>
      </c>
    </row>
    <row r="339" spans="1:6">
      <c r="A339">
        <v>7</v>
      </c>
      <c r="B339">
        <v>43799</v>
      </c>
      <c r="C339" t="s">
        <v>236</v>
      </c>
      <c r="D339">
        <v>15</v>
      </c>
      <c r="E339">
        <f>SUMIFS(SalesReceipts[profit],SalesReceipts[product_group],SalesTargets[[#This Row],[product_group]],SalesReceipts[sales_outlet_id],SalesTargets[[#This Row],[sales_outlet_id]],SalesReceipts[month],MONTH(SalesTargets[[#This Row],[year_month]]))</f>
        <v>6.3199999999999994</v>
      </c>
      <c r="F339" t="str">
        <f>"Q"&amp;ROUNDUP(MONTH(SalesTargets[[#This Row],[year_month]])/3,0)</f>
        <v>Q4</v>
      </c>
    </row>
    <row r="340" spans="1:6">
      <c r="A340">
        <v>7</v>
      </c>
      <c r="B340">
        <v>43799</v>
      </c>
      <c r="C340" t="s">
        <v>237</v>
      </c>
      <c r="D340">
        <v>6</v>
      </c>
      <c r="E340">
        <f>SUMIFS(SalesReceipts[profit],SalesReceipts[product_group],SalesTargets[[#This Row],[product_group]],SalesReceipts[sales_outlet_id],SalesTargets[[#This Row],[sales_outlet_id]],SalesReceipts[month],MONTH(SalesTargets[[#This Row],[year_month]]))</f>
        <v>1.2200000000000002</v>
      </c>
      <c r="F340" t="str">
        <f>"Q"&amp;ROUNDUP(MONTH(SalesTargets[[#This Row],[year_month]])/3,0)</f>
        <v>Q4</v>
      </c>
    </row>
    <row r="341" spans="1:6">
      <c r="A341">
        <v>7</v>
      </c>
      <c r="B341">
        <v>43799</v>
      </c>
      <c r="C341" t="s">
        <v>238</v>
      </c>
      <c r="D341">
        <v>2</v>
      </c>
      <c r="E341">
        <f>SUMIFS(SalesReceipts[profit],SalesReceipts[product_group],SalesTargets[[#This Row],[product_group]],SalesReceipts[sales_outlet_id],SalesTargets[[#This Row],[sales_outlet_id]],SalesReceipts[month],MONTH(SalesTargets[[#This Row],[year_month]]))</f>
        <v>0</v>
      </c>
      <c r="F341" t="str">
        <f>"Q"&amp;ROUNDUP(MONTH(SalesTargets[[#This Row],[year_month]])/3,0)</f>
        <v>Q4</v>
      </c>
    </row>
    <row r="342" spans="1:6">
      <c r="A342">
        <v>8</v>
      </c>
      <c r="B342">
        <v>43799</v>
      </c>
      <c r="C342" t="s">
        <v>235</v>
      </c>
      <c r="D342">
        <v>9</v>
      </c>
      <c r="E342">
        <f>SUMIFS(SalesReceipts[profit],SalesReceipts[product_group],SalesTargets[[#This Row],[product_group]],SalesReceipts[sales_outlet_id],SalesTargets[[#This Row],[sales_outlet_id]],SalesReceipts[month],MONTH(SalesTargets[[#This Row],[year_month]]))</f>
        <v>0</v>
      </c>
      <c r="F342" t="str">
        <f>"Q"&amp;ROUNDUP(MONTH(SalesTargets[[#This Row],[year_month]])/3,0)</f>
        <v>Q4</v>
      </c>
    </row>
    <row r="343" spans="1:6">
      <c r="A343">
        <v>8</v>
      </c>
      <c r="B343">
        <v>43799</v>
      </c>
      <c r="C343" t="s">
        <v>236</v>
      </c>
      <c r="D343">
        <v>11</v>
      </c>
      <c r="E343">
        <f>SUMIFS(SalesReceipts[profit],SalesReceipts[product_group],SalesTargets[[#This Row],[product_group]],SalesReceipts[sales_outlet_id],SalesTargets[[#This Row],[sales_outlet_id]],SalesReceipts[month],MONTH(SalesTargets[[#This Row],[year_month]]))</f>
        <v>25.86</v>
      </c>
      <c r="F343" t="str">
        <f>"Q"&amp;ROUNDUP(MONTH(SalesTargets[[#This Row],[year_month]])/3,0)</f>
        <v>Q4</v>
      </c>
    </row>
    <row r="344" spans="1:6">
      <c r="A344">
        <v>8</v>
      </c>
      <c r="B344">
        <v>43799</v>
      </c>
      <c r="C344" t="s">
        <v>237</v>
      </c>
      <c r="D344">
        <v>16</v>
      </c>
      <c r="E344">
        <f>SUMIFS(SalesReceipts[profit],SalesReceipts[product_group],SalesTargets[[#This Row],[product_group]],SalesReceipts[sales_outlet_id],SalesTargets[[#This Row],[sales_outlet_id]],SalesReceipts[month],MONTH(SalesTargets[[#This Row],[year_month]]))</f>
        <v>2.0700000000000003</v>
      </c>
      <c r="F344" t="str">
        <f>"Q"&amp;ROUNDUP(MONTH(SalesTargets[[#This Row],[year_month]])/3,0)</f>
        <v>Q4</v>
      </c>
    </row>
    <row r="345" spans="1:6">
      <c r="A345">
        <v>8</v>
      </c>
      <c r="B345">
        <v>43799</v>
      </c>
      <c r="C345" t="s">
        <v>238</v>
      </c>
      <c r="D345">
        <v>4</v>
      </c>
      <c r="E345">
        <f>SUMIFS(SalesReceipts[profit],SalesReceipts[product_group],SalesTargets[[#This Row],[product_group]],SalesReceipts[sales_outlet_id],SalesTargets[[#This Row],[sales_outlet_id]],SalesReceipts[month],MONTH(SalesTargets[[#This Row],[year_month]]))</f>
        <v>0</v>
      </c>
      <c r="F345" t="str">
        <f>"Q"&amp;ROUNDUP(MONTH(SalesTargets[[#This Row],[year_month]])/3,0)</f>
        <v>Q4</v>
      </c>
    </row>
    <row r="346" spans="1:6">
      <c r="A346">
        <v>9</v>
      </c>
      <c r="B346">
        <v>43799</v>
      </c>
      <c r="C346" t="s">
        <v>235</v>
      </c>
      <c r="D346">
        <v>5</v>
      </c>
      <c r="E346">
        <f>SUMIFS(SalesReceipts[profit],SalesReceipts[product_group],SalesTargets[[#This Row],[product_group]],SalesReceipts[sales_outlet_id],SalesTargets[[#This Row],[sales_outlet_id]],SalesReceipts[month],MONTH(SalesTargets[[#This Row],[year_month]]))</f>
        <v>3.5999999999999996</v>
      </c>
      <c r="F346" t="str">
        <f>"Q"&amp;ROUNDUP(MONTH(SalesTargets[[#This Row],[year_month]])/3,0)</f>
        <v>Q4</v>
      </c>
    </row>
    <row r="347" spans="1:6">
      <c r="A347">
        <v>9</v>
      </c>
      <c r="B347">
        <v>43799</v>
      </c>
      <c r="C347" t="s">
        <v>236</v>
      </c>
      <c r="D347">
        <v>9</v>
      </c>
      <c r="E347">
        <f>SUMIFS(SalesReceipts[profit],SalesReceipts[product_group],SalesTargets[[#This Row],[product_group]],SalesReceipts[sales_outlet_id],SalesTargets[[#This Row],[sales_outlet_id]],SalesReceipts[month],MONTH(SalesTargets[[#This Row],[year_month]]))</f>
        <v>4.12</v>
      </c>
      <c r="F347" t="str">
        <f>"Q"&amp;ROUNDUP(MONTH(SalesTargets[[#This Row],[year_month]])/3,0)</f>
        <v>Q4</v>
      </c>
    </row>
    <row r="348" spans="1:6">
      <c r="A348">
        <v>9</v>
      </c>
      <c r="B348">
        <v>43799</v>
      </c>
      <c r="C348" t="s">
        <v>237</v>
      </c>
      <c r="D348">
        <v>10</v>
      </c>
      <c r="E348">
        <f>SUMIFS(SalesReceipts[profit],SalesReceipts[product_group],SalesTargets[[#This Row],[product_group]],SalesReceipts[sales_outlet_id],SalesTargets[[#This Row],[sales_outlet_id]],SalesReceipts[month],MONTH(SalesTargets[[#This Row],[year_month]]))</f>
        <v>0.92999999999999994</v>
      </c>
      <c r="F348" t="str">
        <f>"Q"&amp;ROUNDUP(MONTH(SalesTargets[[#This Row],[year_month]])/3,0)</f>
        <v>Q4</v>
      </c>
    </row>
    <row r="349" spans="1:6">
      <c r="A349">
        <v>9</v>
      </c>
      <c r="B349">
        <v>43799</v>
      </c>
      <c r="C349" t="s">
        <v>238</v>
      </c>
      <c r="D349">
        <v>19</v>
      </c>
      <c r="E349">
        <f>SUMIFS(SalesReceipts[profit],SalesReceipts[product_group],SalesTargets[[#This Row],[product_group]],SalesReceipts[sales_outlet_id],SalesTargets[[#This Row],[sales_outlet_id]],SalesReceipts[month],MONTH(SalesTargets[[#This Row],[year_month]]))</f>
        <v>9.52</v>
      </c>
      <c r="F349" t="str">
        <f>"Q"&amp;ROUNDUP(MONTH(SalesTargets[[#This Row],[year_month]])/3,0)</f>
        <v>Q4</v>
      </c>
    </row>
    <row r="350" spans="1:6">
      <c r="A350">
        <v>10</v>
      </c>
      <c r="B350">
        <v>43799</v>
      </c>
      <c r="C350" t="s">
        <v>235</v>
      </c>
      <c r="D350">
        <v>1</v>
      </c>
      <c r="E350">
        <f>SUMIFS(SalesReceipts[profit],SalesReceipts[product_group],SalesTargets[[#This Row],[product_group]],SalesReceipts[sales_outlet_id],SalesTargets[[#This Row],[sales_outlet_id]],SalesReceipts[month],MONTH(SalesTargets[[#This Row],[year_month]]))</f>
        <v>10.280000000000001</v>
      </c>
      <c r="F350" t="str">
        <f>"Q"&amp;ROUNDUP(MONTH(SalesTargets[[#This Row],[year_month]])/3,0)</f>
        <v>Q4</v>
      </c>
    </row>
    <row r="351" spans="1:6">
      <c r="A351">
        <v>10</v>
      </c>
      <c r="B351">
        <v>43799</v>
      </c>
      <c r="C351" t="s">
        <v>236</v>
      </c>
      <c r="D351">
        <v>4</v>
      </c>
      <c r="E351">
        <f>SUMIFS(SalesReceipts[profit],SalesReceipts[product_group],SalesTargets[[#This Row],[product_group]],SalesReceipts[sales_outlet_id],SalesTargets[[#This Row],[sales_outlet_id]],SalesReceipts[month],MONTH(SalesTargets[[#This Row],[year_month]]))</f>
        <v>6.92</v>
      </c>
      <c r="F351" t="str">
        <f>"Q"&amp;ROUNDUP(MONTH(SalesTargets[[#This Row],[year_month]])/3,0)</f>
        <v>Q4</v>
      </c>
    </row>
    <row r="352" spans="1:6">
      <c r="A352">
        <v>10</v>
      </c>
      <c r="B352">
        <v>43799</v>
      </c>
      <c r="C352" t="s">
        <v>237</v>
      </c>
      <c r="D352">
        <v>18</v>
      </c>
      <c r="E352">
        <f>SUMIFS(SalesReceipts[profit],SalesReceipts[product_group],SalesTargets[[#This Row],[product_group]],SalesReceipts[sales_outlet_id],SalesTargets[[#This Row],[sales_outlet_id]],SalesReceipts[month],MONTH(SalesTargets[[#This Row],[year_month]]))</f>
        <v>3.6700000000000004</v>
      </c>
      <c r="F352" t="str">
        <f>"Q"&amp;ROUNDUP(MONTH(SalesTargets[[#This Row],[year_month]])/3,0)</f>
        <v>Q4</v>
      </c>
    </row>
    <row r="353" spans="1:6">
      <c r="A353">
        <v>10</v>
      </c>
      <c r="B353">
        <v>43799</v>
      </c>
      <c r="C353" t="s">
        <v>238</v>
      </c>
      <c r="D353">
        <v>19</v>
      </c>
      <c r="E353">
        <f>SUMIFS(SalesReceipts[profit],SalesReceipts[product_group],SalesTargets[[#This Row],[product_group]],SalesReceipts[sales_outlet_id],SalesTargets[[#This Row],[sales_outlet_id]],SalesReceipts[month],MONTH(SalesTargets[[#This Row],[year_month]]))</f>
        <v>0</v>
      </c>
      <c r="F353" t="str">
        <f>"Q"&amp;ROUNDUP(MONTH(SalesTargets[[#This Row],[year_month]])/3,0)</f>
        <v>Q4</v>
      </c>
    </row>
    <row r="354" spans="1:6">
      <c r="A354">
        <v>3</v>
      </c>
      <c r="B354">
        <v>43830</v>
      </c>
      <c r="C354" t="s">
        <v>235</v>
      </c>
      <c r="D354">
        <v>1</v>
      </c>
      <c r="E354">
        <f>SUMIFS(SalesReceipts[profit],SalesReceipts[product_group],SalesTargets[[#This Row],[product_group]],SalesReceipts[sales_outlet_id],SalesTargets[[#This Row],[sales_outlet_id]],SalesReceipts[month],MONTH(SalesTargets[[#This Row],[year_month]]))</f>
        <v>4.09</v>
      </c>
      <c r="F354" t="str">
        <f>"Q"&amp;ROUNDUP(MONTH(SalesTargets[[#This Row],[year_month]])/3,0)</f>
        <v>Q4</v>
      </c>
    </row>
    <row r="355" spans="1:6">
      <c r="A355">
        <v>3</v>
      </c>
      <c r="B355">
        <v>43830</v>
      </c>
      <c r="C355" t="s">
        <v>236</v>
      </c>
      <c r="D355">
        <v>14</v>
      </c>
      <c r="E355">
        <f>SUMIFS(SalesReceipts[profit],SalesReceipts[product_group],SalesTargets[[#This Row],[product_group]],SalesReceipts[sales_outlet_id],SalesTargets[[#This Row],[sales_outlet_id]],SalesReceipts[month],MONTH(SalesTargets[[#This Row],[year_month]]))</f>
        <v>7.59</v>
      </c>
      <c r="F355" t="str">
        <f>"Q"&amp;ROUNDUP(MONTH(SalesTargets[[#This Row],[year_month]])/3,0)</f>
        <v>Q4</v>
      </c>
    </row>
    <row r="356" spans="1:6">
      <c r="A356">
        <v>3</v>
      </c>
      <c r="B356">
        <v>43830</v>
      </c>
      <c r="C356" t="s">
        <v>237</v>
      </c>
      <c r="D356">
        <v>8</v>
      </c>
      <c r="E356">
        <f>SUMIFS(SalesReceipts[profit],SalesReceipts[product_group],SalesTargets[[#This Row],[product_group]],SalesReceipts[sales_outlet_id],SalesTargets[[#This Row],[sales_outlet_id]],SalesReceipts[month],MONTH(SalesTargets[[#This Row],[year_month]]))</f>
        <v>2.4400000000000004</v>
      </c>
      <c r="F356" t="str">
        <f>"Q"&amp;ROUNDUP(MONTH(SalesTargets[[#This Row],[year_month]])/3,0)</f>
        <v>Q4</v>
      </c>
    </row>
    <row r="357" spans="1:6">
      <c r="A357">
        <v>3</v>
      </c>
      <c r="B357">
        <v>43830</v>
      </c>
      <c r="C357" t="s">
        <v>238</v>
      </c>
      <c r="D357">
        <v>2</v>
      </c>
      <c r="E357">
        <f>SUMIFS(SalesReceipts[profit],SalesReceipts[product_group],SalesTargets[[#This Row],[product_group]],SalesReceipts[sales_outlet_id],SalesTargets[[#This Row],[sales_outlet_id]],SalesReceipts[month],MONTH(SalesTargets[[#This Row],[year_month]]))</f>
        <v>27.2</v>
      </c>
      <c r="F357" t="str">
        <f>"Q"&amp;ROUNDUP(MONTH(SalesTargets[[#This Row],[year_month]])/3,0)</f>
        <v>Q4</v>
      </c>
    </row>
    <row r="358" spans="1:6">
      <c r="A358">
        <v>4</v>
      </c>
      <c r="B358">
        <v>43830</v>
      </c>
      <c r="C358" t="s">
        <v>235</v>
      </c>
      <c r="D358">
        <v>20</v>
      </c>
      <c r="E358">
        <f>SUMIFS(SalesReceipts[profit],SalesReceipts[product_group],SalesTargets[[#This Row],[product_group]],SalesReceipts[sales_outlet_id],SalesTargets[[#This Row],[sales_outlet_id]],SalesReceipts[month],MONTH(SalesTargets[[#This Row],[year_month]]))</f>
        <v>5.9899999999999984</v>
      </c>
      <c r="F358" t="str">
        <f>"Q"&amp;ROUNDUP(MONTH(SalesTargets[[#This Row],[year_month]])/3,0)</f>
        <v>Q4</v>
      </c>
    </row>
    <row r="359" spans="1:6">
      <c r="A359">
        <v>4</v>
      </c>
      <c r="B359">
        <v>43830</v>
      </c>
      <c r="C359" t="s">
        <v>236</v>
      </c>
      <c r="D359">
        <v>16</v>
      </c>
      <c r="E359">
        <f>SUMIFS(SalesReceipts[profit],SalesReceipts[product_group],SalesTargets[[#This Row],[product_group]],SalesReceipts[sales_outlet_id],SalesTargets[[#This Row],[sales_outlet_id]],SalesReceipts[month],MONTH(SalesTargets[[#This Row],[year_month]]))</f>
        <v>22.3</v>
      </c>
      <c r="F359" t="str">
        <f>"Q"&amp;ROUNDUP(MONTH(SalesTargets[[#This Row],[year_month]])/3,0)</f>
        <v>Q4</v>
      </c>
    </row>
    <row r="360" spans="1:6">
      <c r="A360">
        <v>4</v>
      </c>
      <c r="B360">
        <v>43830</v>
      </c>
      <c r="C360" t="s">
        <v>237</v>
      </c>
      <c r="D360">
        <v>16</v>
      </c>
      <c r="E360">
        <f>SUMIFS(SalesReceipts[profit],SalesReceipts[product_group],SalesTargets[[#This Row],[product_group]],SalesReceipts[sales_outlet_id],SalesTargets[[#This Row],[sales_outlet_id]],SalesReceipts[month],MONTH(SalesTargets[[#This Row],[year_month]]))</f>
        <v>0.92999999999999994</v>
      </c>
      <c r="F360" t="str">
        <f>"Q"&amp;ROUNDUP(MONTH(SalesTargets[[#This Row],[year_month]])/3,0)</f>
        <v>Q4</v>
      </c>
    </row>
    <row r="361" spans="1:6">
      <c r="A361">
        <v>4</v>
      </c>
      <c r="B361">
        <v>43830</v>
      </c>
      <c r="C361" t="s">
        <v>238</v>
      </c>
      <c r="D361">
        <v>17</v>
      </c>
      <c r="E361">
        <f>SUMIFS(SalesReceipts[profit],SalesReceipts[product_group],SalesTargets[[#This Row],[product_group]],SalesReceipts[sales_outlet_id],SalesTargets[[#This Row],[sales_outlet_id]],SalesReceipts[month],MONTH(SalesTargets[[#This Row],[year_month]]))</f>
        <v>0</v>
      </c>
      <c r="F361" t="str">
        <f>"Q"&amp;ROUNDUP(MONTH(SalesTargets[[#This Row],[year_month]])/3,0)</f>
        <v>Q4</v>
      </c>
    </row>
    <row r="362" spans="1:6">
      <c r="A362">
        <v>5</v>
      </c>
      <c r="B362">
        <v>43830</v>
      </c>
      <c r="C362" t="s">
        <v>235</v>
      </c>
      <c r="D362">
        <v>16</v>
      </c>
      <c r="E362">
        <f>SUMIFS(SalesReceipts[profit],SalesReceipts[product_group],SalesTargets[[#This Row],[product_group]],SalesReceipts[sales_outlet_id],SalesTargets[[#This Row],[sales_outlet_id]],SalesReceipts[month],MONTH(SalesTargets[[#This Row],[year_month]]))</f>
        <v>8.59</v>
      </c>
      <c r="F362" t="str">
        <f>"Q"&amp;ROUNDUP(MONTH(SalesTargets[[#This Row],[year_month]])/3,0)</f>
        <v>Q4</v>
      </c>
    </row>
    <row r="363" spans="1:6">
      <c r="A363">
        <v>5</v>
      </c>
      <c r="B363">
        <v>43830</v>
      </c>
      <c r="C363" t="s">
        <v>236</v>
      </c>
      <c r="D363">
        <v>2</v>
      </c>
      <c r="E363">
        <f>SUMIFS(SalesReceipts[profit],SalesReceipts[product_group],SalesTargets[[#This Row],[product_group]],SalesReceipts[sales_outlet_id],SalesTargets[[#This Row],[sales_outlet_id]],SalesReceipts[month],MONTH(SalesTargets[[#This Row],[year_month]]))</f>
        <v>18.250000000000004</v>
      </c>
      <c r="F363" t="str">
        <f>"Q"&amp;ROUNDUP(MONTH(SalesTargets[[#This Row],[year_month]])/3,0)</f>
        <v>Q4</v>
      </c>
    </row>
    <row r="364" spans="1:6">
      <c r="A364">
        <v>5</v>
      </c>
      <c r="B364">
        <v>43830</v>
      </c>
      <c r="C364" t="s">
        <v>237</v>
      </c>
      <c r="D364">
        <v>5</v>
      </c>
      <c r="E364">
        <f>SUMIFS(SalesReceipts[profit],SalesReceipts[product_group],SalesTargets[[#This Row],[product_group]],SalesReceipts[sales_outlet_id],SalesTargets[[#This Row],[sales_outlet_id]],SalesReceipts[month],MONTH(SalesTargets[[#This Row],[year_month]]))</f>
        <v>1.31</v>
      </c>
      <c r="F364" t="str">
        <f>"Q"&amp;ROUNDUP(MONTH(SalesTargets[[#This Row],[year_month]])/3,0)</f>
        <v>Q4</v>
      </c>
    </row>
    <row r="365" spans="1:6">
      <c r="A365">
        <v>5</v>
      </c>
      <c r="B365">
        <v>43830</v>
      </c>
      <c r="C365" t="s">
        <v>238</v>
      </c>
      <c r="D365">
        <v>13</v>
      </c>
      <c r="E365">
        <f>SUMIFS(SalesReceipts[profit],SalesReceipts[product_group],SalesTargets[[#This Row],[product_group]],SalesReceipts[sales_outlet_id],SalesTargets[[#This Row],[sales_outlet_id]],SalesReceipts[month],MONTH(SalesTargets[[#This Row],[year_month]]))</f>
        <v>0</v>
      </c>
      <c r="F365" t="str">
        <f>"Q"&amp;ROUNDUP(MONTH(SalesTargets[[#This Row],[year_month]])/3,0)</f>
        <v>Q4</v>
      </c>
    </row>
    <row r="366" spans="1:6">
      <c r="A366">
        <v>6</v>
      </c>
      <c r="B366">
        <v>43830</v>
      </c>
      <c r="C366" t="s">
        <v>235</v>
      </c>
      <c r="D366">
        <v>2</v>
      </c>
      <c r="E366">
        <f>SUMIFS(SalesReceipts[profit],SalesReceipts[product_group],SalesTargets[[#This Row],[product_group]],SalesReceipts[sales_outlet_id],SalesTargets[[#This Row],[sales_outlet_id]],SalesReceipts[month],MONTH(SalesTargets[[#This Row],[year_month]]))</f>
        <v>1.7899999999999991</v>
      </c>
      <c r="F366" t="str">
        <f>"Q"&amp;ROUNDUP(MONTH(SalesTargets[[#This Row],[year_month]])/3,0)</f>
        <v>Q4</v>
      </c>
    </row>
    <row r="367" spans="1:6">
      <c r="A367">
        <v>6</v>
      </c>
      <c r="B367">
        <v>43830</v>
      </c>
      <c r="C367" t="s">
        <v>236</v>
      </c>
      <c r="D367">
        <v>17</v>
      </c>
      <c r="E367">
        <f>SUMIFS(SalesReceipts[profit],SalesReceipts[product_group],SalesTargets[[#This Row],[product_group]],SalesReceipts[sales_outlet_id],SalesTargets[[#This Row],[sales_outlet_id]],SalesReceipts[month],MONTH(SalesTargets[[#This Row],[year_month]]))</f>
        <v>22.18</v>
      </c>
      <c r="F367" t="str">
        <f>"Q"&amp;ROUNDUP(MONTH(SalesTargets[[#This Row],[year_month]])/3,0)</f>
        <v>Q4</v>
      </c>
    </row>
    <row r="368" spans="1:6">
      <c r="A368">
        <v>6</v>
      </c>
      <c r="B368">
        <v>43830</v>
      </c>
      <c r="C368" t="s">
        <v>237</v>
      </c>
      <c r="D368">
        <v>6</v>
      </c>
      <c r="E368">
        <f>SUMIFS(SalesReceipts[profit],SalesReceipts[product_group],SalesTargets[[#This Row],[product_group]],SalesReceipts[sales_outlet_id],SalesTargets[[#This Row],[sales_outlet_id]],SalesReceipts[month],MONTH(SalesTargets[[#This Row],[year_month]]))</f>
        <v>1.2200000000000002</v>
      </c>
      <c r="F368" t="str">
        <f>"Q"&amp;ROUNDUP(MONTH(SalesTargets[[#This Row],[year_month]])/3,0)</f>
        <v>Q4</v>
      </c>
    </row>
    <row r="369" spans="1:6">
      <c r="A369">
        <v>6</v>
      </c>
      <c r="B369">
        <v>43830</v>
      </c>
      <c r="C369" t="s">
        <v>238</v>
      </c>
      <c r="D369">
        <v>19</v>
      </c>
      <c r="E369">
        <f>SUMIFS(SalesReceipts[profit],SalesReceipts[product_group],SalesTargets[[#This Row],[product_group]],SalesReceipts[sales_outlet_id],SalesTargets[[#This Row],[sales_outlet_id]],SalesReceipts[month],MONTH(SalesTargets[[#This Row],[year_month]]))</f>
        <v>0</v>
      </c>
      <c r="F369" t="str">
        <f>"Q"&amp;ROUNDUP(MONTH(SalesTargets[[#This Row],[year_month]])/3,0)</f>
        <v>Q4</v>
      </c>
    </row>
    <row r="370" spans="1:6">
      <c r="A370">
        <v>7</v>
      </c>
      <c r="B370">
        <v>43830</v>
      </c>
      <c r="C370" t="s">
        <v>235</v>
      </c>
      <c r="D370">
        <v>14</v>
      </c>
      <c r="E370">
        <f>SUMIFS(SalesReceipts[profit],SalesReceipts[product_group],SalesTargets[[#This Row],[product_group]],SalesReceipts[sales_outlet_id],SalesTargets[[#This Row],[sales_outlet_id]],SalesReceipts[month],MONTH(SalesTargets[[#This Row],[year_month]]))</f>
        <v>3</v>
      </c>
      <c r="F370" t="str">
        <f>"Q"&amp;ROUNDUP(MONTH(SalesTargets[[#This Row],[year_month]])/3,0)</f>
        <v>Q4</v>
      </c>
    </row>
    <row r="371" spans="1:6">
      <c r="A371">
        <v>7</v>
      </c>
      <c r="B371">
        <v>43830</v>
      </c>
      <c r="C371" t="s">
        <v>236</v>
      </c>
      <c r="D371">
        <v>3</v>
      </c>
      <c r="E371">
        <f>SUMIFS(SalesReceipts[profit],SalesReceipts[product_group],SalesTargets[[#This Row],[product_group]],SalesReceipts[sales_outlet_id],SalesTargets[[#This Row],[sales_outlet_id]],SalesReceipts[month],MONTH(SalesTargets[[#This Row],[year_month]]))</f>
        <v>15.62</v>
      </c>
      <c r="F371" t="str">
        <f>"Q"&amp;ROUNDUP(MONTH(SalesTargets[[#This Row],[year_month]])/3,0)</f>
        <v>Q4</v>
      </c>
    </row>
    <row r="372" spans="1:6">
      <c r="A372">
        <v>7</v>
      </c>
      <c r="B372">
        <v>43830</v>
      </c>
      <c r="C372" t="s">
        <v>237</v>
      </c>
      <c r="D372">
        <v>11</v>
      </c>
      <c r="E372">
        <f>SUMIFS(SalesReceipts[profit],SalesReceipts[product_group],SalesTargets[[#This Row],[product_group]],SalesReceipts[sales_outlet_id],SalesTargets[[#This Row],[sales_outlet_id]],SalesReceipts[month],MONTH(SalesTargets[[#This Row],[year_month]]))</f>
        <v>1.1400000000000001</v>
      </c>
      <c r="F372" t="str">
        <f>"Q"&amp;ROUNDUP(MONTH(SalesTargets[[#This Row],[year_month]])/3,0)</f>
        <v>Q4</v>
      </c>
    </row>
    <row r="373" spans="1:6">
      <c r="A373">
        <v>7</v>
      </c>
      <c r="B373">
        <v>43830</v>
      </c>
      <c r="C373" t="s">
        <v>238</v>
      </c>
      <c r="D373">
        <v>18</v>
      </c>
      <c r="E373">
        <f>SUMIFS(SalesReceipts[profit],SalesReceipts[product_group],SalesTargets[[#This Row],[product_group]],SalesReceipts[sales_outlet_id],SalesTargets[[#This Row],[sales_outlet_id]],SalesReceipts[month],MONTH(SalesTargets[[#This Row],[year_month]]))</f>
        <v>0</v>
      </c>
      <c r="F373" t="str">
        <f>"Q"&amp;ROUNDUP(MONTH(SalesTargets[[#This Row],[year_month]])/3,0)</f>
        <v>Q4</v>
      </c>
    </row>
    <row r="374" spans="1:6">
      <c r="A374">
        <v>8</v>
      </c>
      <c r="B374">
        <v>43830</v>
      </c>
      <c r="C374" t="s">
        <v>235</v>
      </c>
      <c r="D374">
        <v>15</v>
      </c>
      <c r="E374">
        <f>SUMIFS(SalesReceipts[profit],SalesReceipts[product_group],SalesTargets[[#This Row],[product_group]],SalesReceipts[sales_outlet_id],SalesTargets[[#This Row],[sales_outlet_id]],SalesReceipts[month],MONTH(SalesTargets[[#This Row],[year_month]]))</f>
        <v>8.379999999999999</v>
      </c>
      <c r="F374" t="str">
        <f>"Q"&amp;ROUNDUP(MONTH(SalesTargets[[#This Row],[year_month]])/3,0)</f>
        <v>Q4</v>
      </c>
    </row>
    <row r="375" spans="1:6">
      <c r="A375">
        <v>8</v>
      </c>
      <c r="B375">
        <v>43830</v>
      </c>
      <c r="C375" t="s">
        <v>236</v>
      </c>
      <c r="D375">
        <v>7</v>
      </c>
      <c r="E375">
        <f>SUMIFS(SalesReceipts[profit],SalesReceipts[product_group],SalesTargets[[#This Row],[product_group]],SalesReceipts[sales_outlet_id],SalesTargets[[#This Row],[sales_outlet_id]],SalesReceipts[month],MONTH(SalesTargets[[#This Row],[year_month]]))</f>
        <v>4</v>
      </c>
      <c r="F375" t="str">
        <f>"Q"&amp;ROUNDUP(MONTH(SalesTargets[[#This Row],[year_month]])/3,0)</f>
        <v>Q4</v>
      </c>
    </row>
    <row r="376" spans="1:6">
      <c r="A376">
        <v>8</v>
      </c>
      <c r="B376">
        <v>43830</v>
      </c>
      <c r="C376" t="s">
        <v>237</v>
      </c>
      <c r="D376">
        <v>2</v>
      </c>
      <c r="E376">
        <f>SUMIFS(SalesReceipts[profit],SalesReceipts[product_group],SalesTargets[[#This Row],[product_group]],SalesReceipts[sales_outlet_id],SalesTargets[[#This Row],[sales_outlet_id]],SalesReceipts[month],MONTH(SalesTargets[[#This Row],[year_month]]))</f>
        <v>0</v>
      </c>
      <c r="F376" t="str">
        <f>"Q"&amp;ROUNDUP(MONTH(SalesTargets[[#This Row],[year_month]])/3,0)</f>
        <v>Q4</v>
      </c>
    </row>
    <row r="377" spans="1:6">
      <c r="A377">
        <v>8</v>
      </c>
      <c r="B377">
        <v>43830</v>
      </c>
      <c r="C377" t="s">
        <v>238</v>
      </c>
      <c r="D377">
        <v>1</v>
      </c>
      <c r="E377">
        <f>SUMIFS(SalesReceipts[profit],SalesReceipts[product_group],SalesTargets[[#This Row],[product_group]],SalesReceipts[sales_outlet_id],SalesTargets[[#This Row],[sales_outlet_id]],SalesReceipts[month],MONTH(SalesTargets[[#This Row],[year_month]]))</f>
        <v>0</v>
      </c>
      <c r="F377" t="str">
        <f>"Q"&amp;ROUNDUP(MONTH(SalesTargets[[#This Row],[year_month]])/3,0)</f>
        <v>Q4</v>
      </c>
    </row>
    <row r="378" spans="1:6">
      <c r="A378">
        <v>9</v>
      </c>
      <c r="B378">
        <v>43830</v>
      </c>
      <c r="C378" t="s">
        <v>235</v>
      </c>
      <c r="D378">
        <v>2</v>
      </c>
      <c r="E378">
        <f>SUMIFS(SalesReceipts[profit],SalesReceipts[product_group],SalesTargets[[#This Row],[product_group]],SalesReceipts[sales_outlet_id],SalesTargets[[#This Row],[sales_outlet_id]],SalesReceipts[month],MONTH(SalesTargets[[#This Row],[year_month]]))</f>
        <v>0</v>
      </c>
      <c r="F378" t="str">
        <f>"Q"&amp;ROUNDUP(MONTH(SalesTargets[[#This Row],[year_month]])/3,0)</f>
        <v>Q4</v>
      </c>
    </row>
    <row r="379" spans="1:6">
      <c r="A379">
        <v>9</v>
      </c>
      <c r="B379">
        <v>43830</v>
      </c>
      <c r="C379" t="s">
        <v>236</v>
      </c>
      <c r="D379">
        <v>9</v>
      </c>
      <c r="E379">
        <f>SUMIFS(SalesReceipts[profit],SalesReceipts[product_group],SalesTargets[[#This Row],[product_group]],SalesReceipts[sales_outlet_id],SalesTargets[[#This Row],[sales_outlet_id]],SalesReceipts[month],MONTH(SalesTargets[[#This Row],[year_month]]))</f>
        <v>6.59</v>
      </c>
      <c r="F379" t="str">
        <f>"Q"&amp;ROUNDUP(MONTH(SalesTargets[[#This Row],[year_month]])/3,0)</f>
        <v>Q4</v>
      </c>
    </row>
    <row r="380" spans="1:6">
      <c r="A380">
        <v>9</v>
      </c>
      <c r="B380">
        <v>43830</v>
      </c>
      <c r="C380" t="s">
        <v>237</v>
      </c>
      <c r="D380">
        <v>14</v>
      </c>
      <c r="E380">
        <f>SUMIFS(SalesReceipts[profit],SalesReceipts[product_group],SalesTargets[[#This Row],[product_group]],SalesReceipts[sales_outlet_id],SalesTargets[[#This Row],[sales_outlet_id]],SalesReceipts[month],MONTH(SalesTargets[[#This Row],[year_month]]))</f>
        <v>3.7500000000000004</v>
      </c>
      <c r="F380" t="str">
        <f>"Q"&amp;ROUNDUP(MONTH(SalesTargets[[#This Row],[year_month]])/3,0)</f>
        <v>Q4</v>
      </c>
    </row>
    <row r="381" spans="1:6">
      <c r="A381">
        <v>9</v>
      </c>
      <c r="B381">
        <v>43830</v>
      </c>
      <c r="C381" t="s">
        <v>238</v>
      </c>
      <c r="D381">
        <v>13</v>
      </c>
      <c r="E381">
        <f>SUMIFS(SalesReceipts[profit],SalesReceipts[product_group],SalesTargets[[#This Row],[product_group]],SalesReceipts[sales_outlet_id],SalesTargets[[#This Row],[sales_outlet_id]],SalesReceipts[month],MONTH(SalesTargets[[#This Row],[year_month]]))</f>
        <v>0</v>
      </c>
      <c r="F381" t="str">
        <f>"Q"&amp;ROUNDUP(MONTH(SalesTargets[[#This Row],[year_month]])/3,0)</f>
        <v>Q4</v>
      </c>
    </row>
    <row r="382" spans="1:6">
      <c r="A382">
        <v>10</v>
      </c>
      <c r="B382">
        <v>43830</v>
      </c>
      <c r="C382" t="s">
        <v>235</v>
      </c>
      <c r="D382">
        <v>12</v>
      </c>
      <c r="E382">
        <f>SUMIFS(SalesReceipts[profit],SalesReceipts[product_group],SalesTargets[[#This Row],[product_group]],SalesReceipts[sales_outlet_id],SalesTargets[[#This Row],[sales_outlet_id]],SalesReceipts[month],MONTH(SalesTargets[[#This Row],[year_month]]))</f>
        <v>1.2800000000000002</v>
      </c>
      <c r="F382" t="str">
        <f>"Q"&amp;ROUNDUP(MONTH(SalesTargets[[#This Row],[year_month]])/3,0)</f>
        <v>Q4</v>
      </c>
    </row>
    <row r="383" spans="1:6">
      <c r="A383">
        <v>10</v>
      </c>
      <c r="B383">
        <v>43830</v>
      </c>
      <c r="C383" t="s">
        <v>236</v>
      </c>
      <c r="D383">
        <v>17</v>
      </c>
      <c r="E383">
        <f>SUMIFS(SalesReceipts[profit],SalesReceipts[product_group],SalesTargets[[#This Row],[product_group]],SalesReceipts[sales_outlet_id],SalesTargets[[#This Row],[sales_outlet_id]],SalesReceipts[month],MONTH(SalesTargets[[#This Row],[year_month]]))</f>
        <v>8.41</v>
      </c>
      <c r="F383" t="str">
        <f>"Q"&amp;ROUNDUP(MONTH(SalesTargets[[#This Row],[year_month]])/3,0)</f>
        <v>Q4</v>
      </c>
    </row>
    <row r="384" spans="1:6">
      <c r="A384">
        <v>10</v>
      </c>
      <c r="B384">
        <v>43830</v>
      </c>
      <c r="C384" t="s">
        <v>237</v>
      </c>
      <c r="D384">
        <v>13</v>
      </c>
      <c r="E384">
        <f>SUMIFS(SalesReceipts[profit],SalesReceipts[product_group],SalesTargets[[#This Row],[product_group]],SalesReceipts[sales_outlet_id],SalesTargets[[#This Row],[sales_outlet_id]],SalesReceipts[month],MONTH(SalesTargets[[#This Row],[year_month]]))</f>
        <v>1.2200000000000002</v>
      </c>
      <c r="F384" t="str">
        <f>"Q"&amp;ROUNDUP(MONTH(SalesTargets[[#This Row],[year_month]])/3,0)</f>
        <v>Q4</v>
      </c>
    </row>
    <row r="385" spans="1:6">
      <c r="A385">
        <v>10</v>
      </c>
      <c r="B385">
        <v>43830</v>
      </c>
      <c r="C385" t="s">
        <v>238</v>
      </c>
      <c r="D385">
        <v>8</v>
      </c>
      <c r="E385">
        <f>SUMIFS(SalesReceipts[profit],SalesReceipts[product_group],SalesTargets[[#This Row],[product_group]],SalesReceipts[sales_outlet_id],SalesTargets[[#This Row],[sales_outlet_id]],SalesReceipts[month],MONTH(SalesTargets[[#This Row],[year_month]]))</f>
        <v>15.64</v>
      </c>
      <c r="F385" t="str">
        <f>"Q"&amp;ROUNDUP(MONTH(SalesTargets[[#This Row],[year_month]])/3,0)</f>
        <v>Q4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82535-A761-48C3-BBA7-4C02210C5299}">
  <sheetPr>
    <tabColor rgb="FFC081FF"/>
  </sheetPr>
  <dimension ref="A1:H89"/>
  <sheetViews>
    <sheetView topLeftCell="A80" workbookViewId="0">
      <selection activeCell="D97" sqref="D97"/>
    </sheetView>
  </sheetViews>
  <sheetFormatPr defaultRowHeight="15.5"/>
  <cols>
    <col min="1" max="1" width="12" bestFit="1" customWidth="1"/>
    <col min="2" max="2" width="15.4140625" bestFit="1" customWidth="1"/>
    <col min="3" max="3" width="17.6640625" bestFit="1" customWidth="1"/>
    <col min="4" max="4" width="20.5" bestFit="1" customWidth="1"/>
    <col min="5" max="5" width="27.08203125" bestFit="1" customWidth="1"/>
    <col min="6" max="6" width="17.33203125" bestFit="1" customWidth="1"/>
    <col min="7" max="7" width="16.58203125" bestFit="1" customWidth="1"/>
    <col min="8" max="8" width="12.4140625" bestFit="1" customWidth="1"/>
  </cols>
  <sheetData>
    <row r="1" spans="1:8">
      <c r="A1" t="s">
        <v>241</v>
      </c>
      <c r="B1" t="s">
        <v>233</v>
      </c>
      <c r="C1" t="s">
        <v>242</v>
      </c>
      <c r="D1" t="s">
        <v>243</v>
      </c>
      <c r="E1" t="s">
        <v>244</v>
      </c>
      <c r="F1" t="s">
        <v>245</v>
      </c>
      <c r="G1" t="s">
        <v>246</v>
      </c>
      <c r="H1" t="s">
        <v>247</v>
      </c>
    </row>
    <row r="2" spans="1:8">
      <c r="A2">
        <v>1</v>
      </c>
      <c r="B2" t="s">
        <v>235</v>
      </c>
      <c r="C2" t="s">
        <v>248</v>
      </c>
      <c r="D2" t="s">
        <v>249</v>
      </c>
      <c r="E2" t="s">
        <v>250</v>
      </c>
      <c r="F2" t="s">
        <v>251</v>
      </c>
      <c r="G2">
        <v>14.4</v>
      </c>
      <c r="H2">
        <v>18</v>
      </c>
    </row>
    <row r="3" spans="1:8">
      <c r="A3">
        <v>2</v>
      </c>
      <c r="B3" t="s">
        <v>235</v>
      </c>
      <c r="C3" t="s">
        <v>248</v>
      </c>
      <c r="D3" t="s">
        <v>252</v>
      </c>
      <c r="E3" t="s">
        <v>253</v>
      </c>
      <c r="F3" t="s">
        <v>251</v>
      </c>
      <c r="G3">
        <v>14.4</v>
      </c>
      <c r="H3">
        <v>18</v>
      </c>
    </row>
    <row r="4" spans="1:8">
      <c r="A4">
        <v>3</v>
      </c>
      <c r="B4" t="s">
        <v>235</v>
      </c>
      <c r="C4" t="s">
        <v>248</v>
      </c>
      <c r="D4" t="s">
        <v>254</v>
      </c>
      <c r="E4" t="s">
        <v>255</v>
      </c>
      <c r="F4" t="s">
        <v>256</v>
      </c>
      <c r="G4">
        <v>11.8</v>
      </c>
      <c r="H4">
        <v>14.75</v>
      </c>
    </row>
    <row r="5" spans="1:8">
      <c r="A5">
        <v>4</v>
      </c>
      <c r="B5" t="s">
        <v>235</v>
      </c>
      <c r="C5" t="s">
        <v>248</v>
      </c>
      <c r="D5" t="s">
        <v>254</v>
      </c>
      <c r="E5" t="s">
        <v>257</v>
      </c>
      <c r="F5" t="s">
        <v>256</v>
      </c>
      <c r="G5">
        <v>16.36</v>
      </c>
      <c r="H5">
        <v>20.45</v>
      </c>
    </row>
    <row r="6" spans="1:8">
      <c r="A6">
        <v>5</v>
      </c>
      <c r="B6" t="s">
        <v>235</v>
      </c>
      <c r="C6" t="s">
        <v>248</v>
      </c>
      <c r="D6" t="s">
        <v>258</v>
      </c>
      <c r="E6" t="s">
        <v>259</v>
      </c>
      <c r="F6" t="s">
        <v>256</v>
      </c>
      <c r="G6">
        <v>12</v>
      </c>
      <c r="H6">
        <v>15</v>
      </c>
    </row>
    <row r="7" spans="1:8">
      <c r="A7">
        <v>6</v>
      </c>
      <c r="B7" t="s">
        <v>235</v>
      </c>
      <c r="C7" t="s">
        <v>248</v>
      </c>
      <c r="D7" t="s">
        <v>258</v>
      </c>
      <c r="E7" t="s">
        <v>260</v>
      </c>
      <c r="F7" t="s">
        <v>256</v>
      </c>
      <c r="G7">
        <v>16.8</v>
      </c>
      <c r="H7">
        <v>21</v>
      </c>
    </row>
    <row r="8" spans="1:8">
      <c r="A8">
        <v>7</v>
      </c>
      <c r="B8" t="s">
        <v>235</v>
      </c>
      <c r="C8" t="s">
        <v>248</v>
      </c>
      <c r="D8" t="s">
        <v>261</v>
      </c>
      <c r="E8" t="s">
        <v>262</v>
      </c>
      <c r="F8" t="s">
        <v>256</v>
      </c>
      <c r="G8">
        <v>15.8</v>
      </c>
      <c r="H8">
        <v>19.75</v>
      </c>
    </row>
    <row r="9" spans="1:8">
      <c r="A9">
        <v>8</v>
      </c>
      <c r="B9" t="s">
        <v>235</v>
      </c>
      <c r="C9" t="s">
        <v>248</v>
      </c>
      <c r="D9" t="s">
        <v>261</v>
      </c>
      <c r="E9" t="s">
        <v>263</v>
      </c>
      <c r="F9" t="s">
        <v>264</v>
      </c>
      <c r="G9">
        <v>36</v>
      </c>
      <c r="H9">
        <v>45</v>
      </c>
    </row>
    <row r="10" spans="1:8">
      <c r="A10">
        <v>9</v>
      </c>
      <c r="B10" t="s">
        <v>235</v>
      </c>
      <c r="C10" t="s">
        <v>248</v>
      </c>
      <c r="D10" t="s">
        <v>249</v>
      </c>
      <c r="E10" t="s">
        <v>265</v>
      </c>
      <c r="F10" t="s">
        <v>256</v>
      </c>
      <c r="G10">
        <v>18</v>
      </c>
      <c r="H10">
        <v>22.5</v>
      </c>
    </row>
    <row r="11" spans="1:8">
      <c r="A11">
        <v>10</v>
      </c>
      <c r="B11" t="s">
        <v>235</v>
      </c>
      <c r="C11" t="s">
        <v>248</v>
      </c>
      <c r="D11" t="s">
        <v>266</v>
      </c>
      <c r="E11" t="s">
        <v>267</v>
      </c>
      <c r="F11" t="s">
        <v>256</v>
      </c>
      <c r="G11">
        <v>8</v>
      </c>
      <c r="H11">
        <v>10</v>
      </c>
    </row>
    <row r="12" spans="1:8">
      <c r="A12">
        <v>11</v>
      </c>
      <c r="B12" t="s">
        <v>235</v>
      </c>
      <c r="C12" t="s">
        <v>268</v>
      </c>
      <c r="D12" t="s">
        <v>269</v>
      </c>
      <c r="E12" t="s">
        <v>270</v>
      </c>
      <c r="F12" t="s">
        <v>271</v>
      </c>
      <c r="G12">
        <v>7.16</v>
      </c>
      <c r="H12">
        <v>8.9499999999999993</v>
      </c>
    </row>
    <row r="13" spans="1:8">
      <c r="A13">
        <v>12</v>
      </c>
      <c r="B13" t="s">
        <v>235</v>
      </c>
      <c r="C13" t="s">
        <v>268</v>
      </c>
      <c r="D13" t="s">
        <v>269</v>
      </c>
      <c r="E13" t="s">
        <v>272</v>
      </c>
      <c r="F13" t="s">
        <v>271</v>
      </c>
      <c r="G13">
        <v>7.16</v>
      </c>
      <c r="H13">
        <v>8.9499999999999993</v>
      </c>
    </row>
    <row r="14" spans="1:8">
      <c r="A14">
        <v>13</v>
      </c>
      <c r="B14" t="s">
        <v>235</v>
      </c>
      <c r="C14" t="s">
        <v>268</v>
      </c>
      <c r="D14" t="s">
        <v>273</v>
      </c>
      <c r="E14" t="s">
        <v>274</v>
      </c>
      <c r="F14" t="s">
        <v>271</v>
      </c>
      <c r="G14">
        <v>7.16</v>
      </c>
      <c r="H14">
        <v>8.9499999999999993</v>
      </c>
    </row>
    <row r="15" spans="1:8">
      <c r="A15">
        <v>14</v>
      </c>
      <c r="B15" t="s">
        <v>235</v>
      </c>
      <c r="C15" t="s">
        <v>268</v>
      </c>
      <c r="D15" t="s">
        <v>273</v>
      </c>
      <c r="E15" t="s">
        <v>275</v>
      </c>
      <c r="F15" t="s">
        <v>271</v>
      </c>
      <c r="G15">
        <v>7.16</v>
      </c>
      <c r="H15">
        <v>8.9499999999999993</v>
      </c>
    </row>
    <row r="16" spans="1:8">
      <c r="A16">
        <v>15</v>
      </c>
      <c r="B16" t="s">
        <v>235</v>
      </c>
      <c r="C16" t="s">
        <v>268</v>
      </c>
      <c r="D16" t="s">
        <v>276</v>
      </c>
      <c r="E16" t="s">
        <v>277</v>
      </c>
      <c r="F16" t="s">
        <v>278</v>
      </c>
      <c r="G16">
        <v>7.4</v>
      </c>
      <c r="H16">
        <v>9.25</v>
      </c>
    </row>
    <row r="17" spans="1:8">
      <c r="A17">
        <v>16</v>
      </c>
      <c r="B17" t="s">
        <v>235</v>
      </c>
      <c r="C17" t="s">
        <v>268</v>
      </c>
      <c r="D17" t="s">
        <v>279</v>
      </c>
      <c r="E17" t="s">
        <v>280</v>
      </c>
      <c r="F17" t="s">
        <v>271</v>
      </c>
      <c r="G17">
        <v>7.16</v>
      </c>
      <c r="H17">
        <v>8.9499999999999993</v>
      </c>
    </row>
    <row r="18" spans="1:8">
      <c r="A18">
        <v>17</v>
      </c>
      <c r="B18" t="s">
        <v>235</v>
      </c>
      <c r="C18" t="s">
        <v>268</v>
      </c>
      <c r="D18" t="s">
        <v>279</v>
      </c>
      <c r="E18" t="s">
        <v>281</v>
      </c>
      <c r="F18" t="s">
        <v>271</v>
      </c>
      <c r="G18">
        <v>7.6</v>
      </c>
      <c r="H18">
        <v>9.5</v>
      </c>
    </row>
    <row r="19" spans="1:8">
      <c r="A19">
        <v>18</v>
      </c>
      <c r="B19" t="s">
        <v>235</v>
      </c>
      <c r="C19" t="s">
        <v>268</v>
      </c>
      <c r="D19" t="s">
        <v>279</v>
      </c>
      <c r="E19" t="s">
        <v>282</v>
      </c>
      <c r="F19" t="s">
        <v>271</v>
      </c>
      <c r="G19">
        <v>8.76</v>
      </c>
      <c r="H19">
        <v>10.95</v>
      </c>
    </row>
    <row r="20" spans="1:8">
      <c r="A20">
        <v>19</v>
      </c>
      <c r="B20" t="s">
        <v>235</v>
      </c>
      <c r="C20" t="s">
        <v>283</v>
      </c>
      <c r="D20" t="s">
        <v>284</v>
      </c>
      <c r="E20" t="s">
        <v>285</v>
      </c>
      <c r="F20" t="s">
        <v>256</v>
      </c>
      <c r="G20">
        <v>5.12</v>
      </c>
      <c r="H20">
        <v>6.4</v>
      </c>
    </row>
    <row r="21" spans="1:8">
      <c r="A21">
        <v>20</v>
      </c>
      <c r="B21" t="s">
        <v>235</v>
      </c>
      <c r="C21" t="s">
        <v>283</v>
      </c>
      <c r="D21" t="s">
        <v>286</v>
      </c>
      <c r="E21" t="s">
        <v>287</v>
      </c>
      <c r="F21" t="s">
        <v>256</v>
      </c>
      <c r="G21">
        <v>6.08</v>
      </c>
      <c r="H21">
        <v>7.6</v>
      </c>
    </row>
    <row r="22" spans="1:8">
      <c r="A22">
        <v>21</v>
      </c>
      <c r="B22" t="s">
        <v>235</v>
      </c>
      <c r="C22" t="s">
        <v>283</v>
      </c>
      <c r="D22" t="s">
        <v>284</v>
      </c>
      <c r="E22" t="s">
        <v>288</v>
      </c>
      <c r="F22" t="s">
        <v>256</v>
      </c>
      <c r="G22">
        <v>10.66</v>
      </c>
      <c r="H22">
        <v>13.33</v>
      </c>
    </row>
    <row r="23" spans="1:8">
      <c r="A23">
        <v>22</v>
      </c>
      <c r="B23" t="s">
        <v>236</v>
      </c>
      <c r="C23" t="s">
        <v>289</v>
      </c>
      <c r="D23" t="s">
        <v>290</v>
      </c>
      <c r="E23" t="s">
        <v>291</v>
      </c>
      <c r="F23" t="s">
        <v>292</v>
      </c>
      <c r="G23">
        <v>0.4</v>
      </c>
      <c r="H23">
        <v>2</v>
      </c>
    </row>
    <row r="24" spans="1:8">
      <c r="A24">
        <v>23</v>
      </c>
      <c r="B24" t="s">
        <v>236</v>
      </c>
      <c r="C24" t="s">
        <v>289</v>
      </c>
      <c r="D24" t="s">
        <v>290</v>
      </c>
      <c r="E24" t="s">
        <v>293</v>
      </c>
      <c r="F24" t="s">
        <v>294</v>
      </c>
      <c r="G24">
        <v>0.5</v>
      </c>
      <c r="H24">
        <v>2.5</v>
      </c>
    </row>
    <row r="25" spans="1:8">
      <c r="A25">
        <v>24</v>
      </c>
      <c r="B25" t="s">
        <v>236</v>
      </c>
      <c r="C25" t="s">
        <v>289</v>
      </c>
      <c r="D25" t="s">
        <v>290</v>
      </c>
      <c r="E25" t="s">
        <v>295</v>
      </c>
      <c r="F25" t="s">
        <v>296</v>
      </c>
      <c r="G25">
        <v>0.6</v>
      </c>
      <c r="H25">
        <v>3</v>
      </c>
    </row>
    <row r="26" spans="1:8">
      <c r="A26">
        <v>25</v>
      </c>
      <c r="B26" t="s">
        <v>236</v>
      </c>
      <c r="C26" t="s">
        <v>289</v>
      </c>
      <c r="D26" t="s">
        <v>297</v>
      </c>
      <c r="E26" t="s">
        <v>298</v>
      </c>
      <c r="F26" t="s">
        <v>292</v>
      </c>
      <c r="G26">
        <v>0.44</v>
      </c>
      <c r="H26">
        <v>2.2000000000000002</v>
      </c>
    </row>
    <row r="27" spans="1:8">
      <c r="A27">
        <v>26</v>
      </c>
      <c r="B27" t="s">
        <v>236</v>
      </c>
      <c r="C27" t="s">
        <v>289</v>
      </c>
      <c r="D27" t="s">
        <v>297</v>
      </c>
      <c r="E27" t="s">
        <v>299</v>
      </c>
      <c r="F27" t="s">
        <v>294</v>
      </c>
      <c r="G27">
        <v>0.6</v>
      </c>
      <c r="H27">
        <v>3</v>
      </c>
    </row>
    <row r="28" spans="1:8">
      <c r="A28">
        <v>27</v>
      </c>
      <c r="B28" t="s">
        <v>236</v>
      </c>
      <c r="C28" t="s">
        <v>289</v>
      </c>
      <c r="D28" t="s">
        <v>297</v>
      </c>
      <c r="E28" t="s">
        <v>300</v>
      </c>
      <c r="F28" t="s">
        <v>296</v>
      </c>
      <c r="G28">
        <v>0.7</v>
      </c>
      <c r="H28">
        <v>3.5</v>
      </c>
    </row>
    <row r="29" spans="1:8">
      <c r="A29">
        <v>28</v>
      </c>
      <c r="B29" t="s">
        <v>236</v>
      </c>
      <c r="C29" t="s">
        <v>289</v>
      </c>
      <c r="D29" t="s">
        <v>301</v>
      </c>
      <c r="E29" t="s">
        <v>302</v>
      </c>
      <c r="F29" t="s">
        <v>292</v>
      </c>
      <c r="G29">
        <v>0.4</v>
      </c>
      <c r="H29">
        <v>2</v>
      </c>
    </row>
    <row r="30" spans="1:8">
      <c r="A30">
        <v>29</v>
      </c>
      <c r="B30" t="s">
        <v>236</v>
      </c>
      <c r="C30" t="s">
        <v>289</v>
      </c>
      <c r="D30" t="s">
        <v>301</v>
      </c>
      <c r="E30" t="s">
        <v>303</v>
      </c>
      <c r="F30" t="s">
        <v>294</v>
      </c>
      <c r="G30">
        <v>0.5</v>
      </c>
      <c r="H30">
        <v>2.5</v>
      </c>
    </row>
    <row r="31" spans="1:8">
      <c r="A31">
        <v>30</v>
      </c>
      <c r="B31" t="s">
        <v>236</v>
      </c>
      <c r="C31" t="s">
        <v>289</v>
      </c>
      <c r="D31" t="s">
        <v>301</v>
      </c>
      <c r="E31" t="s">
        <v>304</v>
      </c>
      <c r="F31" t="s">
        <v>296</v>
      </c>
      <c r="G31">
        <v>0.6</v>
      </c>
      <c r="H31">
        <v>3</v>
      </c>
    </row>
    <row r="32" spans="1:8">
      <c r="A32">
        <v>31</v>
      </c>
      <c r="B32" t="s">
        <v>236</v>
      </c>
      <c r="C32" t="s">
        <v>289</v>
      </c>
      <c r="D32" t="s">
        <v>301</v>
      </c>
      <c r="E32" t="s">
        <v>305</v>
      </c>
      <c r="F32" t="s">
        <v>292</v>
      </c>
      <c r="G32">
        <v>0.44</v>
      </c>
      <c r="H32">
        <v>2.2000000000000002</v>
      </c>
    </row>
    <row r="33" spans="1:8">
      <c r="A33">
        <v>32</v>
      </c>
      <c r="B33" t="s">
        <v>236</v>
      </c>
      <c r="C33" t="s">
        <v>289</v>
      </c>
      <c r="D33" t="s">
        <v>301</v>
      </c>
      <c r="E33" t="s">
        <v>306</v>
      </c>
      <c r="F33" t="s">
        <v>294</v>
      </c>
      <c r="G33">
        <v>0.6</v>
      </c>
      <c r="H33">
        <v>3</v>
      </c>
    </row>
    <row r="34" spans="1:8">
      <c r="A34">
        <v>33</v>
      </c>
      <c r="B34" t="s">
        <v>236</v>
      </c>
      <c r="C34" t="s">
        <v>289</v>
      </c>
      <c r="D34" t="s">
        <v>301</v>
      </c>
      <c r="E34" t="s">
        <v>307</v>
      </c>
      <c r="F34" t="s">
        <v>296</v>
      </c>
      <c r="G34">
        <v>0.7</v>
      </c>
      <c r="H34">
        <v>3.5</v>
      </c>
    </row>
    <row r="35" spans="1:8">
      <c r="A35">
        <v>34</v>
      </c>
      <c r="B35" t="s">
        <v>236</v>
      </c>
      <c r="C35" t="s">
        <v>289</v>
      </c>
      <c r="D35" t="s">
        <v>308</v>
      </c>
      <c r="E35" t="s">
        <v>309</v>
      </c>
      <c r="F35" t="s">
        <v>292</v>
      </c>
      <c r="G35">
        <v>0.49</v>
      </c>
      <c r="H35">
        <v>2.4500000000000002</v>
      </c>
    </row>
    <row r="36" spans="1:8">
      <c r="A36">
        <v>35</v>
      </c>
      <c r="B36" t="s">
        <v>236</v>
      </c>
      <c r="C36" t="s">
        <v>289</v>
      </c>
      <c r="D36" t="s">
        <v>308</v>
      </c>
      <c r="E36" t="s">
        <v>310</v>
      </c>
      <c r="F36" t="s">
        <v>294</v>
      </c>
      <c r="G36">
        <v>0.62</v>
      </c>
      <c r="H36">
        <v>3.1</v>
      </c>
    </row>
    <row r="37" spans="1:8">
      <c r="A37">
        <v>36</v>
      </c>
      <c r="B37" t="s">
        <v>236</v>
      </c>
      <c r="C37" t="s">
        <v>289</v>
      </c>
      <c r="D37" t="s">
        <v>308</v>
      </c>
      <c r="E37" t="s">
        <v>311</v>
      </c>
      <c r="F37" t="s">
        <v>296</v>
      </c>
      <c r="G37">
        <v>0.75</v>
      </c>
      <c r="H37">
        <v>3.75</v>
      </c>
    </row>
    <row r="38" spans="1:8">
      <c r="A38">
        <v>37</v>
      </c>
      <c r="B38" t="s">
        <v>236</v>
      </c>
      <c r="C38" t="s">
        <v>289</v>
      </c>
      <c r="D38" t="s">
        <v>312</v>
      </c>
      <c r="E38" t="s">
        <v>313</v>
      </c>
      <c r="F38" t="s">
        <v>314</v>
      </c>
      <c r="G38">
        <v>0.6</v>
      </c>
      <c r="H38">
        <v>3</v>
      </c>
    </row>
    <row r="39" spans="1:8">
      <c r="A39">
        <v>38</v>
      </c>
      <c r="B39" t="s">
        <v>236</v>
      </c>
      <c r="C39" t="s">
        <v>289</v>
      </c>
      <c r="D39" t="s">
        <v>312</v>
      </c>
      <c r="E39" t="s">
        <v>315</v>
      </c>
      <c r="F39" t="s">
        <v>314</v>
      </c>
      <c r="G39">
        <v>0.75</v>
      </c>
      <c r="H39">
        <v>3.75</v>
      </c>
    </row>
    <row r="40" spans="1:8">
      <c r="A40">
        <v>39</v>
      </c>
      <c r="B40" t="s">
        <v>236</v>
      </c>
      <c r="C40" t="s">
        <v>289</v>
      </c>
      <c r="D40" t="s">
        <v>312</v>
      </c>
      <c r="E40" t="s">
        <v>316</v>
      </c>
      <c r="F40" t="s">
        <v>317</v>
      </c>
      <c r="G40">
        <v>0.85</v>
      </c>
      <c r="H40">
        <v>4.25</v>
      </c>
    </row>
    <row r="41" spans="1:8">
      <c r="A41">
        <v>40</v>
      </c>
      <c r="B41" t="s">
        <v>236</v>
      </c>
      <c r="C41" t="s">
        <v>289</v>
      </c>
      <c r="D41" t="s">
        <v>312</v>
      </c>
      <c r="E41" t="s">
        <v>318</v>
      </c>
      <c r="F41" t="s">
        <v>314</v>
      </c>
      <c r="G41">
        <v>0.75</v>
      </c>
      <c r="H41">
        <v>3.75</v>
      </c>
    </row>
    <row r="42" spans="1:8">
      <c r="A42">
        <v>41</v>
      </c>
      <c r="B42" t="s">
        <v>236</v>
      </c>
      <c r="C42" t="s">
        <v>289</v>
      </c>
      <c r="D42" t="s">
        <v>312</v>
      </c>
      <c r="E42" t="s">
        <v>319</v>
      </c>
      <c r="F42" t="s">
        <v>317</v>
      </c>
      <c r="G42">
        <v>0.85</v>
      </c>
      <c r="H42">
        <v>4.25</v>
      </c>
    </row>
    <row r="43" spans="1:8">
      <c r="A43">
        <v>42</v>
      </c>
      <c r="B43" t="s">
        <v>236</v>
      </c>
      <c r="C43" t="s">
        <v>320</v>
      </c>
      <c r="D43" t="s">
        <v>321</v>
      </c>
      <c r="E43" t="s">
        <v>322</v>
      </c>
      <c r="F43" t="s">
        <v>294</v>
      </c>
      <c r="G43">
        <v>0.63</v>
      </c>
      <c r="H43">
        <v>2.5</v>
      </c>
    </row>
    <row r="44" spans="1:8">
      <c r="A44">
        <v>43</v>
      </c>
      <c r="B44" t="s">
        <v>236</v>
      </c>
      <c r="C44" t="s">
        <v>320</v>
      </c>
      <c r="D44" t="s">
        <v>321</v>
      </c>
      <c r="E44" t="s">
        <v>323</v>
      </c>
      <c r="F44" t="s">
        <v>296</v>
      </c>
      <c r="G44">
        <v>0.75</v>
      </c>
      <c r="H44">
        <v>3</v>
      </c>
    </row>
    <row r="45" spans="1:8">
      <c r="A45">
        <v>44</v>
      </c>
      <c r="B45" t="s">
        <v>236</v>
      </c>
      <c r="C45" t="s">
        <v>320</v>
      </c>
      <c r="D45" t="s">
        <v>321</v>
      </c>
      <c r="E45" t="s">
        <v>324</v>
      </c>
      <c r="F45" t="s">
        <v>294</v>
      </c>
      <c r="G45">
        <v>0.63</v>
      </c>
      <c r="H45">
        <v>2.5</v>
      </c>
    </row>
    <row r="46" spans="1:8">
      <c r="A46">
        <v>45</v>
      </c>
      <c r="B46" t="s">
        <v>236</v>
      </c>
      <c r="C46" t="s">
        <v>320</v>
      </c>
      <c r="D46" t="s">
        <v>321</v>
      </c>
      <c r="E46" t="s">
        <v>325</v>
      </c>
      <c r="F46" t="s">
        <v>296</v>
      </c>
      <c r="G46">
        <v>0.75</v>
      </c>
      <c r="H46">
        <v>3</v>
      </c>
    </row>
    <row r="47" spans="1:8">
      <c r="A47">
        <v>46</v>
      </c>
      <c r="B47" t="s">
        <v>236</v>
      </c>
      <c r="C47" t="s">
        <v>320</v>
      </c>
      <c r="D47" t="s">
        <v>326</v>
      </c>
      <c r="E47" t="s">
        <v>327</v>
      </c>
      <c r="F47" t="s">
        <v>294</v>
      </c>
      <c r="G47">
        <v>0.63</v>
      </c>
      <c r="H47">
        <v>2.5</v>
      </c>
    </row>
    <row r="48" spans="1:8">
      <c r="A48">
        <v>47</v>
      </c>
      <c r="B48" t="s">
        <v>236</v>
      </c>
      <c r="C48" t="s">
        <v>320</v>
      </c>
      <c r="D48" t="s">
        <v>326</v>
      </c>
      <c r="E48" t="s">
        <v>328</v>
      </c>
      <c r="F48" t="s">
        <v>296</v>
      </c>
      <c r="G48">
        <v>0.75</v>
      </c>
      <c r="H48">
        <v>3</v>
      </c>
    </row>
    <row r="49" spans="1:8">
      <c r="A49">
        <v>48</v>
      </c>
      <c r="B49" t="s">
        <v>236</v>
      </c>
      <c r="C49" t="s">
        <v>320</v>
      </c>
      <c r="D49" t="s">
        <v>329</v>
      </c>
      <c r="E49" t="s">
        <v>330</v>
      </c>
      <c r="F49" t="s">
        <v>294</v>
      </c>
      <c r="G49">
        <v>0.63</v>
      </c>
      <c r="H49">
        <v>2.5</v>
      </c>
    </row>
    <row r="50" spans="1:8">
      <c r="A50">
        <v>49</v>
      </c>
      <c r="B50" t="s">
        <v>236</v>
      </c>
      <c r="C50" t="s">
        <v>320</v>
      </c>
      <c r="D50" t="s">
        <v>329</v>
      </c>
      <c r="E50" t="s">
        <v>331</v>
      </c>
      <c r="F50" t="s">
        <v>296</v>
      </c>
      <c r="G50">
        <v>0.75</v>
      </c>
      <c r="H50">
        <v>3</v>
      </c>
    </row>
    <row r="51" spans="1:8">
      <c r="A51">
        <v>50</v>
      </c>
      <c r="B51" t="s">
        <v>236</v>
      </c>
      <c r="C51" t="s">
        <v>320</v>
      </c>
      <c r="D51" t="s">
        <v>329</v>
      </c>
      <c r="E51" t="s">
        <v>332</v>
      </c>
      <c r="F51" t="s">
        <v>294</v>
      </c>
      <c r="G51">
        <v>0.63</v>
      </c>
      <c r="H51">
        <v>2.5</v>
      </c>
    </row>
    <row r="52" spans="1:8">
      <c r="A52">
        <v>51</v>
      </c>
      <c r="B52" t="s">
        <v>236</v>
      </c>
      <c r="C52" t="s">
        <v>320</v>
      </c>
      <c r="D52" t="s">
        <v>329</v>
      </c>
      <c r="E52" t="s">
        <v>333</v>
      </c>
      <c r="F52" t="s">
        <v>296</v>
      </c>
      <c r="G52">
        <v>0.75</v>
      </c>
      <c r="H52">
        <v>3</v>
      </c>
    </row>
    <row r="53" spans="1:8">
      <c r="A53">
        <v>52</v>
      </c>
      <c r="B53" t="s">
        <v>236</v>
      </c>
      <c r="C53" t="s">
        <v>320</v>
      </c>
      <c r="D53" t="s">
        <v>334</v>
      </c>
      <c r="E53" t="s">
        <v>335</v>
      </c>
      <c r="F53" t="s">
        <v>294</v>
      </c>
      <c r="G53">
        <v>0.63</v>
      </c>
      <c r="H53">
        <v>2.5</v>
      </c>
    </row>
    <row r="54" spans="1:8">
      <c r="A54">
        <v>53</v>
      </c>
      <c r="B54" t="s">
        <v>236</v>
      </c>
      <c r="C54" t="s">
        <v>320</v>
      </c>
      <c r="D54" t="s">
        <v>334</v>
      </c>
      <c r="E54" t="s">
        <v>336</v>
      </c>
      <c r="F54" t="s">
        <v>296</v>
      </c>
      <c r="G54">
        <v>0.75</v>
      </c>
      <c r="H54">
        <v>3</v>
      </c>
    </row>
    <row r="55" spans="1:8">
      <c r="A55">
        <v>54</v>
      </c>
      <c r="B55" t="s">
        <v>236</v>
      </c>
      <c r="C55" t="s">
        <v>320</v>
      </c>
      <c r="D55" t="s">
        <v>334</v>
      </c>
      <c r="E55" t="s">
        <v>337</v>
      </c>
      <c r="F55" t="s">
        <v>294</v>
      </c>
      <c r="G55">
        <v>0.63</v>
      </c>
      <c r="H55">
        <v>2.5</v>
      </c>
    </row>
    <row r="56" spans="1:8">
      <c r="A56">
        <v>55</v>
      </c>
      <c r="B56" t="s">
        <v>236</v>
      </c>
      <c r="C56" t="s">
        <v>320</v>
      </c>
      <c r="D56" t="s">
        <v>334</v>
      </c>
      <c r="E56" t="s">
        <v>338</v>
      </c>
      <c r="F56" t="s">
        <v>296</v>
      </c>
      <c r="G56">
        <v>1</v>
      </c>
      <c r="H56">
        <v>4</v>
      </c>
    </row>
    <row r="57" spans="1:8">
      <c r="A57">
        <v>56</v>
      </c>
      <c r="B57" t="s">
        <v>236</v>
      </c>
      <c r="C57" t="s">
        <v>320</v>
      </c>
      <c r="D57" t="s">
        <v>334</v>
      </c>
      <c r="E57" t="s">
        <v>339</v>
      </c>
      <c r="F57" t="s">
        <v>294</v>
      </c>
      <c r="G57">
        <v>0.64</v>
      </c>
      <c r="H57">
        <v>2.5499999999999998</v>
      </c>
    </row>
    <row r="58" spans="1:8">
      <c r="A58">
        <v>57</v>
      </c>
      <c r="B58" t="s">
        <v>236</v>
      </c>
      <c r="C58" t="s">
        <v>320</v>
      </c>
      <c r="D58" t="s">
        <v>334</v>
      </c>
      <c r="E58" t="s">
        <v>340</v>
      </c>
      <c r="F58" t="s">
        <v>296</v>
      </c>
      <c r="G58">
        <v>0.78</v>
      </c>
      <c r="H58">
        <v>3.1</v>
      </c>
    </row>
    <row r="59" spans="1:8">
      <c r="A59">
        <v>58</v>
      </c>
      <c r="B59" t="s">
        <v>236</v>
      </c>
      <c r="C59" t="s">
        <v>284</v>
      </c>
      <c r="D59" t="s">
        <v>341</v>
      </c>
      <c r="E59" t="s">
        <v>342</v>
      </c>
      <c r="F59" t="s">
        <v>251</v>
      </c>
      <c r="G59">
        <v>2.63</v>
      </c>
      <c r="H59">
        <v>3.5</v>
      </c>
    </row>
    <row r="60" spans="1:8">
      <c r="A60">
        <v>59</v>
      </c>
      <c r="B60" t="s">
        <v>236</v>
      </c>
      <c r="C60" t="s">
        <v>284</v>
      </c>
      <c r="D60" t="s">
        <v>341</v>
      </c>
      <c r="E60" t="s">
        <v>343</v>
      </c>
      <c r="F60" t="s">
        <v>294</v>
      </c>
      <c r="G60">
        <v>3.38</v>
      </c>
      <c r="H60">
        <v>4.5</v>
      </c>
    </row>
    <row r="61" spans="1:8">
      <c r="A61">
        <v>60</v>
      </c>
      <c r="B61" t="s">
        <v>236</v>
      </c>
      <c r="C61" t="s">
        <v>284</v>
      </c>
      <c r="D61" t="s">
        <v>341</v>
      </c>
      <c r="E61" t="s">
        <v>344</v>
      </c>
      <c r="F61" t="s">
        <v>251</v>
      </c>
      <c r="G61">
        <v>2.81</v>
      </c>
      <c r="H61">
        <v>3.75</v>
      </c>
    </row>
    <row r="62" spans="1:8">
      <c r="A62">
        <v>61</v>
      </c>
      <c r="B62" t="s">
        <v>236</v>
      </c>
      <c r="C62" t="s">
        <v>284</v>
      </c>
      <c r="D62" t="s">
        <v>341</v>
      </c>
      <c r="E62" t="s">
        <v>345</v>
      </c>
      <c r="F62" t="s">
        <v>294</v>
      </c>
      <c r="G62">
        <v>3.56</v>
      </c>
      <c r="H62">
        <v>4.75</v>
      </c>
    </row>
    <row r="63" spans="1:8">
      <c r="A63">
        <v>62</v>
      </c>
      <c r="B63" t="s">
        <v>236</v>
      </c>
      <c r="C63" t="s">
        <v>284</v>
      </c>
      <c r="D63" t="s">
        <v>341</v>
      </c>
      <c r="E63" t="s">
        <v>346</v>
      </c>
      <c r="F63" t="s">
        <v>292</v>
      </c>
      <c r="G63">
        <v>2.25</v>
      </c>
      <c r="H63">
        <v>3</v>
      </c>
    </row>
    <row r="64" spans="1:8">
      <c r="A64">
        <v>63</v>
      </c>
      <c r="B64" t="s">
        <v>347</v>
      </c>
      <c r="C64" t="s">
        <v>348</v>
      </c>
      <c r="D64" t="s">
        <v>349</v>
      </c>
      <c r="E64" t="s">
        <v>350</v>
      </c>
      <c r="F64" t="s">
        <v>351</v>
      </c>
      <c r="G64">
        <v>0.04</v>
      </c>
      <c r="H64">
        <v>0.8</v>
      </c>
    </row>
    <row r="65" spans="1:8">
      <c r="A65">
        <v>64</v>
      </c>
      <c r="B65" t="s">
        <v>347</v>
      </c>
      <c r="C65" t="s">
        <v>348</v>
      </c>
      <c r="D65" t="s">
        <v>349</v>
      </c>
      <c r="E65" t="s">
        <v>352</v>
      </c>
      <c r="F65" t="s">
        <v>351</v>
      </c>
      <c r="G65">
        <v>0.04</v>
      </c>
      <c r="H65">
        <v>0.8</v>
      </c>
    </row>
    <row r="66" spans="1:8">
      <c r="A66">
        <v>65</v>
      </c>
      <c r="B66" t="s">
        <v>347</v>
      </c>
      <c r="C66" t="s">
        <v>348</v>
      </c>
      <c r="D66" t="s">
        <v>353</v>
      </c>
      <c r="E66" t="s">
        <v>354</v>
      </c>
      <c r="F66" t="s">
        <v>351</v>
      </c>
      <c r="G66">
        <v>0.04</v>
      </c>
      <c r="H66">
        <v>0.8</v>
      </c>
    </row>
    <row r="67" spans="1:8">
      <c r="A67">
        <v>66</v>
      </c>
      <c r="B67" t="s">
        <v>236</v>
      </c>
      <c r="C67" t="s">
        <v>289</v>
      </c>
      <c r="D67" t="s">
        <v>355</v>
      </c>
      <c r="E67" t="s">
        <v>356</v>
      </c>
      <c r="F67" t="s">
        <v>314</v>
      </c>
      <c r="G67">
        <v>0.99</v>
      </c>
      <c r="H67">
        <v>4.95</v>
      </c>
    </row>
    <row r="68" spans="1:8">
      <c r="A68">
        <v>67</v>
      </c>
      <c r="B68" t="s">
        <v>236</v>
      </c>
      <c r="C68" t="s">
        <v>289</v>
      </c>
      <c r="D68" t="s">
        <v>355</v>
      </c>
      <c r="E68" t="s">
        <v>357</v>
      </c>
      <c r="F68" t="s">
        <v>317</v>
      </c>
      <c r="G68">
        <v>1.19</v>
      </c>
      <c r="H68">
        <v>5.95</v>
      </c>
    </row>
    <row r="69" spans="1:8">
      <c r="A69">
        <v>68</v>
      </c>
      <c r="B69" t="s">
        <v>236</v>
      </c>
      <c r="C69" t="s">
        <v>284</v>
      </c>
      <c r="D69" t="s">
        <v>355</v>
      </c>
      <c r="E69" t="s">
        <v>358</v>
      </c>
      <c r="F69" t="s">
        <v>292</v>
      </c>
      <c r="G69">
        <v>2.81</v>
      </c>
      <c r="H69">
        <v>3.75</v>
      </c>
    </row>
    <row r="70" spans="1:8">
      <c r="A70">
        <v>69</v>
      </c>
      <c r="B70" t="s">
        <v>237</v>
      </c>
      <c r="C70" t="s">
        <v>359</v>
      </c>
      <c r="D70" t="s">
        <v>360</v>
      </c>
      <c r="E70" t="s">
        <v>361</v>
      </c>
      <c r="F70" t="s">
        <v>362</v>
      </c>
      <c r="G70">
        <v>2.11</v>
      </c>
      <c r="H70">
        <v>3.25</v>
      </c>
    </row>
    <row r="71" spans="1:8">
      <c r="A71">
        <v>70</v>
      </c>
      <c r="B71" t="s">
        <v>237</v>
      </c>
      <c r="C71" t="s">
        <v>359</v>
      </c>
      <c r="D71" t="s">
        <v>363</v>
      </c>
      <c r="E71" t="s">
        <v>364</v>
      </c>
      <c r="F71" t="s">
        <v>362</v>
      </c>
      <c r="G71">
        <v>2.11</v>
      </c>
      <c r="H71">
        <v>3.25</v>
      </c>
    </row>
    <row r="72" spans="1:8">
      <c r="A72">
        <v>71</v>
      </c>
      <c r="B72" t="s">
        <v>237</v>
      </c>
      <c r="C72" t="s">
        <v>359</v>
      </c>
      <c r="D72" t="s">
        <v>360</v>
      </c>
      <c r="E72" t="s">
        <v>365</v>
      </c>
      <c r="F72" t="s">
        <v>362</v>
      </c>
      <c r="G72">
        <v>2.44</v>
      </c>
      <c r="H72">
        <v>3.75</v>
      </c>
    </row>
    <row r="73" spans="1:8">
      <c r="A73">
        <v>72</v>
      </c>
      <c r="B73" t="s">
        <v>237</v>
      </c>
      <c r="C73" t="s">
        <v>359</v>
      </c>
      <c r="D73" t="s">
        <v>363</v>
      </c>
      <c r="E73" t="s">
        <v>366</v>
      </c>
      <c r="F73" t="s">
        <v>362</v>
      </c>
      <c r="G73">
        <v>2.11</v>
      </c>
      <c r="H73">
        <v>3.25</v>
      </c>
    </row>
    <row r="74" spans="1:8">
      <c r="A74">
        <v>73</v>
      </c>
      <c r="B74" t="s">
        <v>237</v>
      </c>
      <c r="C74" t="s">
        <v>359</v>
      </c>
      <c r="D74" t="s">
        <v>360</v>
      </c>
      <c r="E74" t="s">
        <v>367</v>
      </c>
      <c r="F74" t="s">
        <v>362</v>
      </c>
      <c r="G74">
        <v>2.44</v>
      </c>
      <c r="H74">
        <v>3.75</v>
      </c>
    </row>
    <row r="75" spans="1:8">
      <c r="A75">
        <v>74</v>
      </c>
      <c r="B75" t="s">
        <v>237</v>
      </c>
      <c r="C75" t="s">
        <v>359</v>
      </c>
      <c r="D75" t="s">
        <v>368</v>
      </c>
      <c r="E75" t="s">
        <v>369</v>
      </c>
      <c r="F75" t="s">
        <v>362</v>
      </c>
      <c r="G75">
        <v>2.2799999999999998</v>
      </c>
      <c r="H75">
        <v>3.5</v>
      </c>
    </row>
    <row r="76" spans="1:8">
      <c r="A76">
        <v>75</v>
      </c>
      <c r="B76" t="s">
        <v>237</v>
      </c>
      <c r="C76" t="s">
        <v>359</v>
      </c>
      <c r="D76" t="s">
        <v>368</v>
      </c>
      <c r="E76" t="s">
        <v>370</v>
      </c>
      <c r="F76" t="s">
        <v>362</v>
      </c>
      <c r="G76">
        <v>2.2799999999999998</v>
      </c>
      <c r="H76">
        <v>3.5</v>
      </c>
    </row>
    <row r="77" spans="1:8">
      <c r="A77">
        <v>76</v>
      </c>
      <c r="B77" t="s">
        <v>237</v>
      </c>
      <c r="C77" t="s">
        <v>359</v>
      </c>
      <c r="D77" t="s">
        <v>368</v>
      </c>
      <c r="E77" t="s">
        <v>371</v>
      </c>
      <c r="F77" t="s">
        <v>362</v>
      </c>
      <c r="G77">
        <v>2.2799999999999998</v>
      </c>
      <c r="H77">
        <v>3.5</v>
      </c>
    </row>
    <row r="78" spans="1:8">
      <c r="A78">
        <v>77</v>
      </c>
      <c r="B78" t="s">
        <v>237</v>
      </c>
      <c r="C78" t="s">
        <v>359</v>
      </c>
      <c r="D78" t="s">
        <v>363</v>
      </c>
      <c r="E78" t="s">
        <v>372</v>
      </c>
      <c r="F78" t="s">
        <v>362</v>
      </c>
      <c r="G78">
        <v>1.95</v>
      </c>
      <c r="H78">
        <v>3</v>
      </c>
    </row>
    <row r="79" spans="1:8">
      <c r="A79">
        <v>78</v>
      </c>
      <c r="B79" t="s">
        <v>237</v>
      </c>
      <c r="C79" t="s">
        <v>359</v>
      </c>
      <c r="D79" t="s">
        <v>363</v>
      </c>
      <c r="E79" t="s">
        <v>373</v>
      </c>
      <c r="F79" t="s">
        <v>362</v>
      </c>
      <c r="G79">
        <v>2.93</v>
      </c>
      <c r="H79">
        <v>4.5</v>
      </c>
    </row>
    <row r="80" spans="1:8">
      <c r="A80">
        <v>79</v>
      </c>
      <c r="B80" t="s">
        <v>237</v>
      </c>
      <c r="C80" t="s">
        <v>359</v>
      </c>
      <c r="D80" t="s">
        <v>363</v>
      </c>
      <c r="E80" t="s">
        <v>374</v>
      </c>
      <c r="F80" t="s">
        <v>362</v>
      </c>
      <c r="G80">
        <v>2.44</v>
      </c>
      <c r="H80">
        <v>3.75</v>
      </c>
    </row>
    <row r="81" spans="1:8">
      <c r="A81">
        <v>80</v>
      </c>
      <c r="B81" t="s">
        <v>238</v>
      </c>
      <c r="C81" t="s">
        <v>375</v>
      </c>
      <c r="D81" t="s">
        <v>376</v>
      </c>
      <c r="E81" t="s">
        <v>377</v>
      </c>
      <c r="F81" t="s">
        <v>362</v>
      </c>
      <c r="G81">
        <v>7.36</v>
      </c>
      <c r="H81">
        <v>23</v>
      </c>
    </row>
    <row r="82" spans="1:8">
      <c r="A82">
        <v>81</v>
      </c>
      <c r="B82" t="s">
        <v>238</v>
      </c>
      <c r="C82" t="s">
        <v>375</v>
      </c>
      <c r="D82" t="s">
        <v>376</v>
      </c>
      <c r="E82" t="s">
        <v>378</v>
      </c>
      <c r="F82" t="s">
        <v>362</v>
      </c>
      <c r="G82">
        <v>8.9600000000000009</v>
      </c>
      <c r="H82">
        <v>28</v>
      </c>
    </row>
    <row r="83" spans="1:8">
      <c r="A83">
        <v>82</v>
      </c>
      <c r="B83" t="s">
        <v>238</v>
      </c>
      <c r="C83" t="s">
        <v>375</v>
      </c>
      <c r="D83" t="s">
        <v>379</v>
      </c>
      <c r="E83" t="s">
        <v>380</v>
      </c>
      <c r="F83" t="s">
        <v>362</v>
      </c>
      <c r="G83">
        <v>3.84</v>
      </c>
      <c r="H83">
        <v>12</v>
      </c>
    </row>
    <row r="84" spans="1:8">
      <c r="A84">
        <v>83</v>
      </c>
      <c r="B84" t="s">
        <v>238</v>
      </c>
      <c r="C84" t="s">
        <v>375</v>
      </c>
      <c r="D84" t="s">
        <v>379</v>
      </c>
      <c r="E84" t="s">
        <v>381</v>
      </c>
      <c r="F84" t="s">
        <v>362</v>
      </c>
      <c r="G84">
        <v>4.4800000000000004</v>
      </c>
      <c r="H84">
        <v>14</v>
      </c>
    </row>
    <row r="85" spans="1:8">
      <c r="A85">
        <v>84</v>
      </c>
      <c r="B85" t="s">
        <v>347</v>
      </c>
      <c r="C85" t="s">
        <v>348</v>
      </c>
      <c r="D85" t="s">
        <v>349</v>
      </c>
      <c r="E85" t="s">
        <v>382</v>
      </c>
      <c r="F85" t="s">
        <v>351</v>
      </c>
      <c r="G85">
        <v>0.04</v>
      </c>
      <c r="H85">
        <v>0.8</v>
      </c>
    </row>
    <row r="86" spans="1:8">
      <c r="A86">
        <v>85</v>
      </c>
      <c r="B86" t="s">
        <v>236</v>
      </c>
      <c r="C86" t="s">
        <v>289</v>
      </c>
      <c r="D86" t="s">
        <v>383</v>
      </c>
      <c r="E86" t="s">
        <v>384</v>
      </c>
      <c r="F86" t="s">
        <v>385</v>
      </c>
      <c r="G86">
        <v>1.2</v>
      </c>
      <c r="H86">
        <v>6</v>
      </c>
    </row>
    <row r="87" spans="1:8">
      <c r="A87">
        <v>86</v>
      </c>
      <c r="B87" t="s">
        <v>236</v>
      </c>
      <c r="C87" t="s">
        <v>289</v>
      </c>
      <c r="D87" t="s">
        <v>312</v>
      </c>
      <c r="E87" t="s">
        <v>386</v>
      </c>
      <c r="F87" t="s">
        <v>314</v>
      </c>
      <c r="G87">
        <v>0.6</v>
      </c>
      <c r="H87">
        <v>3</v>
      </c>
    </row>
    <row r="88" spans="1:8">
      <c r="A88">
        <v>87</v>
      </c>
      <c r="B88" t="s">
        <v>236</v>
      </c>
      <c r="C88" t="s">
        <v>289</v>
      </c>
      <c r="D88" t="s">
        <v>312</v>
      </c>
      <c r="E88" t="s">
        <v>387</v>
      </c>
      <c r="F88" t="s">
        <v>294</v>
      </c>
      <c r="G88">
        <v>0.42</v>
      </c>
      <c r="H88">
        <v>2.1</v>
      </c>
    </row>
    <row r="89" spans="1:8">
      <c r="A89">
        <v>88</v>
      </c>
      <c r="B89" t="s">
        <v>237</v>
      </c>
      <c r="C89" t="s">
        <v>359</v>
      </c>
      <c r="D89" t="s">
        <v>363</v>
      </c>
      <c r="E89" t="s">
        <v>388</v>
      </c>
      <c r="F89" t="s">
        <v>362</v>
      </c>
      <c r="G89">
        <v>1.72</v>
      </c>
      <c r="H89">
        <v>2.65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CD14B-08EA-4228-B9B5-DCF92019242F}">
  <sheetPr>
    <tabColor rgb="FFC081FF"/>
  </sheetPr>
  <dimension ref="A3:G91"/>
  <sheetViews>
    <sheetView topLeftCell="A11" zoomScaleNormal="100" workbookViewId="0">
      <selection activeCell="S7" sqref="S7"/>
    </sheetView>
  </sheetViews>
  <sheetFormatPr defaultRowHeight="15.5"/>
  <cols>
    <col min="1" max="1" width="12.25" bestFit="1" customWidth="1"/>
    <col min="2" max="2" width="17.6640625" bestFit="1" customWidth="1"/>
    <col min="3" max="3" width="17.9140625" bestFit="1" customWidth="1"/>
    <col min="5" max="5" width="10.5" bestFit="1" customWidth="1"/>
    <col min="6" max="6" width="17.5" bestFit="1" customWidth="1"/>
    <col min="7" max="7" width="17.4140625" bestFit="1" customWidth="1"/>
  </cols>
  <sheetData>
    <row r="3" spans="1:7">
      <c r="A3" s="18" t="s">
        <v>403</v>
      </c>
      <c r="B3" t="s">
        <v>405</v>
      </c>
    </row>
    <row r="4" spans="1:7">
      <c r="A4" s="19" t="s">
        <v>347</v>
      </c>
      <c r="B4" s="20">
        <v>44</v>
      </c>
    </row>
    <row r="5" spans="1:7">
      <c r="A5" s="19" t="s">
        <v>236</v>
      </c>
      <c r="B5" s="20">
        <v>556</v>
      </c>
    </row>
    <row r="6" spans="1:7">
      <c r="A6" s="19" t="s">
        <v>237</v>
      </c>
      <c r="B6" s="20">
        <v>136</v>
      </c>
    </row>
    <row r="7" spans="1:7">
      <c r="A7" s="19" t="s">
        <v>238</v>
      </c>
      <c r="B7" s="20">
        <v>46</v>
      </c>
    </row>
    <row r="8" spans="1:7">
      <c r="A8" s="19" t="s">
        <v>235</v>
      </c>
      <c r="B8" s="20">
        <v>218</v>
      </c>
    </row>
    <row r="9" spans="1:7">
      <c r="A9" s="19" t="s">
        <v>404</v>
      </c>
      <c r="B9" s="20">
        <v>1000</v>
      </c>
    </row>
    <row r="15" spans="1:7">
      <c r="A15" s="18" t="s">
        <v>403</v>
      </c>
      <c r="B15" t="s">
        <v>405</v>
      </c>
      <c r="C15" t="s">
        <v>406</v>
      </c>
      <c r="E15" t="s">
        <v>407</v>
      </c>
      <c r="F15" t="str">
        <f>B15</f>
        <v>Count of product_id</v>
      </c>
      <c r="G15" t="str">
        <f>C15</f>
        <v>Sum of ProfitMargin</v>
      </c>
    </row>
    <row r="16" spans="1:7">
      <c r="A16" s="19" t="s">
        <v>220</v>
      </c>
      <c r="B16" s="20">
        <v>245</v>
      </c>
      <c r="C16" s="20">
        <v>0.45622850745074961</v>
      </c>
      <c r="E16" t="str">
        <f>A16</f>
        <v>Markham</v>
      </c>
      <c r="F16">
        <f t="shared" ref="F16:H16" si="0">B16</f>
        <v>245</v>
      </c>
      <c r="G16" s="21">
        <f t="shared" si="0"/>
        <v>0.45622850745074961</v>
      </c>
    </row>
    <row r="17" spans="1:7">
      <c r="A17" s="19" t="s">
        <v>213</v>
      </c>
      <c r="B17" s="20">
        <v>261</v>
      </c>
      <c r="C17" s="20">
        <v>0.41197543857203595</v>
      </c>
      <c r="E17" t="str">
        <f>A17</f>
        <v>Mississauga</v>
      </c>
      <c r="F17">
        <f t="shared" ref="F17:F18" si="1">B17</f>
        <v>261</v>
      </c>
      <c r="G17" s="21">
        <f t="shared" ref="G17:G18" si="2">C17</f>
        <v>0.41197543857203595</v>
      </c>
    </row>
    <row r="18" spans="1:7">
      <c r="A18" s="19" t="s">
        <v>1</v>
      </c>
      <c r="B18" s="20">
        <v>493</v>
      </c>
      <c r="C18" s="20">
        <v>0.41740021865824423</v>
      </c>
      <c r="E18" t="str">
        <f>A18</f>
        <v>Toronto</v>
      </c>
      <c r="F18">
        <f t="shared" si="1"/>
        <v>493</v>
      </c>
      <c r="G18" s="21">
        <f t="shared" si="2"/>
        <v>0.41740021865824423</v>
      </c>
    </row>
    <row r="23" spans="1:7">
      <c r="A23" s="18" t="s">
        <v>403</v>
      </c>
      <c r="B23" t="s">
        <v>448</v>
      </c>
    </row>
    <row r="24" spans="1:7">
      <c r="A24" s="19" t="s">
        <v>408</v>
      </c>
      <c r="B24" s="20">
        <v>26</v>
      </c>
    </row>
    <row r="25" spans="1:7">
      <c r="A25" s="19" t="s">
        <v>409</v>
      </c>
      <c r="B25" s="20">
        <v>23</v>
      </c>
    </row>
    <row r="26" spans="1:7">
      <c r="A26" s="19" t="s">
        <v>410</v>
      </c>
      <c r="B26" s="20">
        <v>38</v>
      </c>
    </row>
    <row r="27" spans="1:7">
      <c r="A27" s="19" t="s">
        <v>411</v>
      </c>
      <c r="B27" s="20">
        <v>25</v>
      </c>
    </row>
    <row r="28" spans="1:7">
      <c r="A28" s="19" t="s">
        <v>412</v>
      </c>
      <c r="B28" s="20">
        <v>30</v>
      </c>
    </row>
    <row r="29" spans="1:7">
      <c r="A29" s="19" t="s">
        <v>413</v>
      </c>
      <c r="B29" s="20">
        <v>29</v>
      </c>
    </row>
    <row r="30" spans="1:7">
      <c r="A30" s="19" t="s">
        <v>414</v>
      </c>
      <c r="B30" s="20">
        <v>14</v>
      </c>
    </row>
    <row r="31" spans="1:7">
      <c r="A31" s="19" t="s">
        <v>415</v>
      </c>
      <c r="B31" s="20">
        <v>26</v>
      </c>
    </row>
    <row r="32" spans="1:7">
      <c r="A32" s="19" t="s">
        <v>416</v>
      </c>
      <c r="B32" s="20">
        <v>19</v>
      </c>
    </row>
    <row r="33" spans="1:2">
      <c r="A33" s="19" t="s">
        <v>417</v>
      </c>
      <c r="B33" s="20">
        <v>32</v>
      </c>
    </row>
    <row r="34" spans="1:2">
      <c r="A34" s="19" t="s">
        <v>418</v>
      </c>
      <c r="B34" s="20">
        <v>32</v>
      </c>
    </row>
    <row r="35" spans="1:2">
      <c r="A35" s="19" t="s">
        <v>419</v>
      </c>
      <c r="B35" s="20">
        <v>26</v>
      </c>
    </row>
    <row r="36" spans="1:2">
      <c r="A36" s="19" t="s">
        <v>420</v>
      </c>
      <c r="B36" s="20">
        <v>27</v>
      </c>
    </row>
    <row r="37" spans="1:2">
      <c r="A37" s="19" t="s">
        <v>421</v>
      </c>
      <c r="B37" s="20">
        <v>24</v>
      </c>
    </row>
    <row r="38" spans="1:2">
      <c r="A38" s="19" t="s">
        <v>422</v>
      </c>
      <c r="B38" s="20">
        <v>22</v>
      </c>
    </row>
    <row r="39" spans="1:2">
      <c r="A39" s="19" t="s">
        <v>423</v>
      </c>
      <c r="B39" s="20">
        <v>22</v>
      </c>
    </row>
    <row r="40" spans="1:2">
      <c r="A40" s="19" t="s">
        <v>424</v>
      </c>
      <c r="B40" s="20">
        <v>28</v>
      </c>
    </row>
    <row r="41" spans="1:2">
      <c r="A41" s="19" t="s">
        <v>425</v>
      </c>
      <c r="B41" s="20">
        <v>27</v>
      </c>
    </row>
    <row r="42" spans="1:2">
      <c r="A42" s="19" t="s">
        <v>426</v>
      </c>
      <c r="B42" s="20">
        <v>29</v>
      </c>
    </row>
    <row r="43" spans="1:2">
      <c r="A43" s="19" t="s">
        <v>427</v>
      </c>
      <c r="B43" s="20">
        <v>26</v>
      </c>
    </row>
    <row r="44" spans="1:2">
      <c r="A44" s="19" t="s">
        <v>428</v>
      </c>
      <c r="B44" s="20">
        <v>25</v>
      </c>
    </row>
    <row r="45" spans="1:2">
      <c r="A45" s="19" t="s">
        <v>429</v>
      </c>
      <c r="B45" s="20">
        <v>25</v>
      </c>
    </row>
    <row r="46" spans="1:2">
      <c r="A46" s="19" t="s">
        <v>430</v>
      </c>
      <c r="B46" s="20">
        <v>21</v>
      </c>
    </row>
    <row r="47" spans="1:2">
      <c r="A47" s="19" t="s">
        <v>431</v>
      </c>
      <c r="B47" s="20">
        <v>27</v>
      </c>
    </row>
    <row r="48" spans="1:2">
      <c r="A48" s="19" t="s">
        <v>432</v>
      </c>
      <c r="B48" s="20">
        <v>27</v>
      </c>
    </row>
    <row r="49" spans="1:2">
      <c r="A49" s="19" t="s">
        <v>433</v>
      </c>
      <c r="B49" s="20">
        <v>18</v>
      </c>
    </row>
    <row r="50" spans="1:2">
      <c r="A50" s="19" t="s">
        <v>434</v>
      </c>
      <c r="B50" s="20">
        <v>19</v>
      </c>
    </row>
    <row r="51" spans="1:2">
      <c r="A51" s="19" t="s">
        <v>435</v>
      </c>
      <c r="B51" s="20">
        <v>21</v>
      </c>
    </row>
    <row r="52" spans="1:2">
      <c r="A52" s="19" t="s">
        <v>436</v>
      </c>
      <c r="B52" s="20">
        <v>26</v>
      </c>
    </row>
    <row r="53" spans="1:2">
      <c r="A53" s="19" t="s">
        <v>437</v>
      </c>
      <c r="B53" s="20">
        <v>24</v>
      </c>
    </row>
    <row r="54" spans="1:2">
      <c r="A54" s="19" t="s">
        <v>438</v>
      </c>
      <c r="B54" s="20">
        <v>25</v>
      </c>
    </row>
    <row r="55" spans="1:2">
      <c r="A55" s="19" t="s">
        <v>439</v>
      </c>
      <c r="B55" s="20">
        <v>22</v>
      </c>
    </row>
    <row r="56" spans="1:2">
      <c r="A56" s="19" t="s">
        <v>440</v>
      </c>
      <c r="B56" s="20">
        <v>31</v>
      </c>
    </row>
    <row r="57" spans="1:2">
      <c r="A57" s="19" t="s">
        <v>441</v>
      </c>
      <c r="B57" s="20">
        <v>29</v>
      </c>
    </row>
    <row r="58" spans="1:2">
      <c r="A58" s="19" t="s">
        <v>442</v>
      </c>
      <c r="B58" s="20">
        <v>26</v>
      </c>
    </row>
    <row r="59" spans="1:2">
      <c r="A59" s="19" t="s">
        <v>443</v>
      </c>
      <c r="B59" s="20">
        <v>27</v>
      </c>
    </row>
    <row r="60" spans="1:2">
      <c r="A60" s="19" t="s">
        <v>444</v>
      </c>
      <c r="B60" s="20">
        <v>15</v>
      </c>
    </row>
    <row r="61" spans="1:2">
      <c r="A61" s="19" t="s">
        <v>445</v>
      </c>
      <c r="B61" s="20">
        <v>22</v>
      </c>
    </row>
    <row r="62" spans="1:2">
      <c r="A62" s="19" t="s">
        <v>446</v>
      </c>
      <c r="B62" s="20">
        <v>24</v>
      </c>
    </row>
    <row r="63" spans="1:2">
      <c r="A63" s="19" t="s">
        <v>447</v>
      </c>
      <c r="B63" s="20">
        <v>21</v>
      </c>
    </row>
    <row r="64" spans="1:2">
      <c r="A64" s="19" t="s">
        <v>404</v>
      </c>
      <c r="B64" s="20">
        <v>1000</v>
      </c>
    </row>
    <row r="70" spans="1:3">
      <c r="A70" s="18" t="s">
        <v>403</v>
      </c>
      <c r="B70" t="s">
        <v>454</v>
      </c>
      <c r="C70" t="s">
        <v>453</v>
      </c>
    </row>
    <row r="71" spans="1:3">
      <c r="A71" s="19" t="s">
        <v>236</v>
      </c>
      <c r="B71" s="20">
        <v>1044</v>
      </c>
      <c r="C71" s="20">
        <v>1269.5600000000002</v>
      </c>
    </row>
    <row r="72" spans="1:3">
      <c r="A72" s="22" t="s">
        <v>449</v>
      </c>
      <c r="B72" s="20">
        <v>234</v>
      </c>
      <c r="C72" s="20">
        <v>304.88000000000011</v>
      </c>
    </row>
    <row r="73" spans="1:3">
      <c r="A73" s="22" t="s">
        <v>450</v>
      </c>
      <c r="B73" s="20">
        <v>267</v>
      </c>
      <c r="C73" s="20">
        <v>312.00000000000006</v>
      </c>
    </row>
    <row r="74" spans="1:3">
      <c r="A74" s="22" t="s">
        <v>451</v>
      </c>
      <c r="B74" s="20">
        <v>292</v>
      </c>
      <c r="C74" s="20">
        <v>331.57000000000005</v>
      </c>
    </row>
    <row r="75" spans="1:3">
      <c r="A75" s="22" t="s">
        <v>452</v>
      </c>
      <c r="B75" s="20">
        <v>251</v>
      </c>
      <c r="C75" s="20">
        <v>321.11</v>
      </c>
    </row>
    <row r="76" spans="1:3">
      <c r="A76" s="19" t="s">
        <v>237</v>
      </c>
      <c r="B76" s="20">
        <v>916</v>
      </c>
      <c r="C76" s="20">
        <v>164.14000000000001</v>
      </c>
    </row>
    <row r="77" spans="1:3">
      <c r="A77" s="22" t="s">
        <v>449</v>
      </c>
      <c r="B77" s="20">
        <v>214</v>
      </c>
      <c r="C77" s="20">
        <v>34.860000000000007</v>
      </c>
    </row>
    <row r="78" spans="1:3">
      <c r="A78" s="22" t="s">
        <v>450</v>
      </c>
      <c r="B78" s="20">
        <v>204</v>
      </c>
      <c r="C78" s="20">
        <v>41.53</v>
      </c>
    </row>
    <row r="79" spans="1:3">
      <c r="A79" s="22" t="s">
        <v>451</v>
      </c>
      <c r="B79" s="20">
        <v>259</v>
      </c>
      <c r="C79" s="20">
        <v>44.740000000000009</v>
      </c>
    </row>
    <row r="80" spans="1:3">
      <c r="A80" s="22" t="s">
        <v>452</v>
      </c>
      <c r="B80" s="20">
        <v>239</v>
      </c>
      <c r="C80" s="20">
        <v>43.01</v>
      </c>
    </row>
    <row r="81" spans="1:3">
      <c r="A81" s="19" t="s">
        <v>238</v>
      </c>
      <c r="B81" s="20">
        <v>1047</v>
      </c>
      <c r="C81" s="20">
        <v>591.6</v>
      </c>
    </row>
    <row r="82" spans="1:3">
      <c r="A82" s="22" t="s">
        <v>449</v>
      </c>
      <c r="B82" s="20">
        <v>261</v>
      </c>
      <c r="C82" s="20">
        <v>201.96</v>
      </c>
    </row>
    <row r="83" spans="1:3">
      <c r="A83" s="22" t="s">
        <v>450</v>
      </c>
      <c r="B83" s="20">
        <v>267</v>
      </c>
      <c r="C83" s="20">
        <v>174.08</v>
      </c>
    </row>
    <row r="84" spans="1:3">
      <c r="A84" s="22" t="s">
        <v>451</v>
      </c>
      <c r="B84" s="20">
        <v>239</v>
      </c>
      <c r="C84" s="20">
        <v>128.51999999999998</v>
      </c>
    </row>
    <row r="85" spans="1:3">
      <c r="A85" s="22" t="s">
        <v>452</v>
      </c>
      <c r="B85" s="20">
        <v>280</v>
      </c>
      <c r="C85" s="20">
        <v>87.04</v>
      </c>
    </row>
    <row r="86" spans="1:3">
      <c r="A86" s="19" t="s">
        <v>235</v>
      </c>
      <c r="B86" s="20">
        <v>980</v>
      </c>
      <c r="C86" s="20">
        <v>627.46999999999991</v>
      </c>
    </row>
    <row r="87" spans="1:3">
      <c r="A87" s="22" t="s">
        <v>449</v>
      </c>
      <c r="B87" s="20">
        <v>267</v>
      </c>
      <c r="C87" s="20">
        <v>143.51</v>
      </c>
    </row>
    <row r="88" spans="1:3">
      <c r="A88" s="22" t="s">
        <v>450</v>
      </c>
      <c r="B88" s="20">
        <v>257</v>
      </c>
      <c r="C88" s="20">
        <v>162.16999999999999</v>
      </c>
    </row>
    <row r="89" spans="1:3">
      <c r="A89" s="22" t="s">
        <v>451</v>
      </c>
      <c r="B89" s="20">
        <v>214</v>
      </c>
      <c r="C89" s="20">
        <v>169.66999999999993</v>
      </c>
    </row>
    <row r="90" spans="1:3">
      <c r="A90" s="22" t="s">
        <v>452</v>
      </c>
      <c r="B90" s="20">
        <v>242</v>
      </c>
      <c r="C90" s="20">
        <v>152.12</v>
      </c>
    </row>
    <row r="91" spans="1:3">
      <c r="A91" s="19" t="s">
        <v>404</v>
      </c>
      <c r="B91" s="20">
        <v>3987</v>
      </c>
      <c r="C91" s="20">
        <v>2652.77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28F23-D8EA-4338-943D-8C89C33EE5E0}">
  <sheetPr>
    <tabColor rgb="FFC081FF"/>
  </sheetPr>
  <dimension ref="A1:P2"/>
  <sheetViews>
    <sheetView showGridLines="0" tabSelected="1" topLeftCell="A12" zoomScale="87" zoomScaleNormal="85" workbookViewId="0">
      <selection activeCell="T8" sqref="T8"/>
    </sheetView>
  </sheetViews>
  <sheetFormatPr defaultRowHeight="15.5"/>
  <sheetData>
    <row r="1" spans="1:16">
      <c r="A1" s="23"/>
      <c r="B1" s="23"/>
      <c r="C1" s="23"/>
      <c r="D1" s="23"/>
      <c r="E1" s="23"/>
      <c r="F1" s="23"/>
      <c r="G1" s="23"/>
      <c r="H1" s="23"/>
      <c r="I1" s="23"/>
      <c r="J1" s="23"/>
      <c r="K1" s="23"/>
      <c r="L1" s="24"/>
      <c r="M1" s="24"/>
      <c r="N1" s="24"/>
      <c r="O1" s="24"/>
      <c r="P1" s="24"/>
    </row>
    <row r="2" spans="1:16">
      <c r="A2" s="23"/>
      <c r="B2" s="23"/>
      <c r="C2" s="23"/>
      <c r="D2" s="23"/>
      <c r="E2" s="23"/>
      <c r="F2" s="23"/>
      <c r="G2" s="23"/>
      <c r="H2" s="23"/>
      <c r="I2" s="23"/>
      <c r="J2" s="23"/>
      <c r="K2" s="23"/>
      <c r="L2" s="24"/>
      <c r="M2" s="24"/>
      <c r="N2" s="24"/>
      <c r="O2" s="24"/>
      <c r="P2" s="24"/>
    </row>
  </sheetData>
  <mergeCells count="1">
    <mergeCell ref="A1:K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Welcome</vt:lpstr>
      <vt:lpstr>Preface</vt:lpstr>
      <vt:lpstr>Lookup Exs</vt:lpstr>
      <vt:lpstr>Staff</vt:lpstr>
      <vt:lpstr>Cafe Outlets</vt:lpstr>
      <vt:lpstr>Sales Targets - Dollars</vt:lpstr>
      <vt:lpstr>Product</vt:lpstr>
      <vt:lpstr>Sheet1</vt:lpstr>
      <vt:lpstr>Dashboard</vt:lpstr>
      <vt:lpstr>Sales Receipts</vt:lpstr>
      <vt:lpstr>Marketing Dashboard Preface</vt:lpstr>
      <vt:lpstr>Orders</vt:lpstr>
      <vt:lpstr>Events</vt:lpstr>
      <vt:lpstr>OS</vt:lpstr>
      <vt:lpstr>Age Groups</vt:lpstr>
      <vt:lpstr>Raw Data</vt:lpstr>
      <vt:lpstr>Price Groups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Asha khatri</cp:lastModifiedBy>
  <dcterms:created xsi:type="dcterms:W3CDTF">2019-09-10T15:01:56Z</dcterms:created>
  <dcterms:modified xsi:type="dcterms:W3CDTF">2021-05-11T00:55:25Z</dcterms:modified>
</cp:coreProperties>
</file>