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wathbhat/Dev/Github/Acedamic_performence_sheets/pages/DataDump/2022/"/>
    </mc:Choice>
  </mc:AlternateContent>
  <xr:revisionPtr revIDLastSave="0" documentId="13_ncr:1_{C035B33A-52C1-E54C-9F96-EFE4DDC15C80}" xr6:coauthVersionLast="47" xr6:coauthVersionMax="47" xr10:uidLastSave="{00000000-0000-0000-0000-000000000000}"/>
  <bookViews>
    <workbookView xWindow="0" yWindow="760" windowWidth="30240" windowHeight="18880" firstSheet="1" activeTab="15" xr2:uid="{BD553110-D6C9-1F4E-9E7E-F9122366A3C4}"/>
  </bookViews>
  <sheets>
    <sheet name="Students_details" sheetId="21" r:id="rId1"/>
    <sheet name="1sem" sheetId="1" r:id="rId2"/>
    <sheet name="2sem" sheetId="2" r:id="rId3"/>
    <sheet name="3sem" sheetId="3" r:id="rId4"/>
    <sheet name="4sem" sheetId="4" r:id="rId5"/>
    <sheet name="5sem" sheetId="5" r:id="rId6"/>
    <sheet name="6sem" sheetId="6" r:id="rId7"/>
    <sheet name="7sem" sheetId="7" r:id="rId8"/>
    <sheet name="8sem" sheetId="8" r:id="rId9"/>
    <sheet name="sgpas" sheetId="10" r:id="rId10"/>
    <sheet name="Backlog" sheetId="9" r:id="rId11"/>
    <sheet name="subjects" sheetId="11" r:id="rId12"/>
    <sheet name="semsub" sheetId="12" r:id="rId13"/>
    <sheet name="Toppers_List" sheetId="13" r:id="rId14"/>
    <sheet name="Year_Toppers" sheetId="17" r:id="rId15"/>
    <sheet name="Backlogs" sheetId="19" r:id="rId16"/>
    <sheet name="kea" sheetId="20" r:id="rId17"/>
  </sheets>
  <definedNames>
    <definedName name="_xlnm._FilterDatabase" localSheetId="9" hidden="1">sgpas!$A$1:$L$66</definedName>
    <definedName name="_xlnm._FilterDatabase" localSheetId="0" hidden="1">Students_details!$A$1:$W$67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" i="1" l="1"/>
  <c r="BD2" i="1"/>
  <c r="BC3" i="1"/>
  <c r="BC4" i="1"/>
  <c r="BC5" i="1"/>
  <c r="BC6" i="1"/>
  <c r="BC7" i="1"/>
  <c r="BC8" i="1"/>
  <c r="E8" i="9" s="1"/>
  <c r="BC9" i="1"/>
  <c r="BC10" i="1"/>
  <c r="E10" i="9" s="1"/>
  <c r="BC11" i="1"/>
  <c r="BC12" i="1"/>
  <c r="BC13" i="1"/>
  <c r="BC14" i="1"/>
  <c r="BC15" i="1"/>
  <c r="BC16" i="1"/>
  <c r="E16" i="9" s="1"/>
  <c r="BC17" i="1"/>
  <c r="BC18" i="1"/>
  <c r="BC19" i="1"/>
  <c r="BC20" i="1"/>
  <c r="BC21" i="1"/>
  <c r="E21" i="9" s="1"/>
  <c r="BC22" i="1"/>
  <c r="BC23" i="1"/>
  <c r="E23" i="9" s="1"/>
  <c r="BC24" i="1"/>
  <c r="E24" i="9" s="1"/>
  <c r="BC25" i="1"/>
  <c r="BC26" i="1"/>
  <c r="BC27" i="1"/>
  <c r="BC28" i="1"/>
  <c r="BC29" i="1"/>
  <c r="BC30" i="1"/>
  <c r="BC31" i="1"/>
  <c r="BC32" i="1"/>
  <c r="E32" i="9" s="1"/>
  <c r="BC33" i="1"/>
  <c r="E33" i="9" s="1"/>
  <c r="BC34" i="1"/>
  <c r="BC35" i="1"/>
  <c r="BC36" i="1"/>
  <c r="BC37" i="1"/>
  <c r="BC38" i="1"/>
  <c r="E38" i="9" s="1"/>
  <c r="BC39" i="1"/>
  <c r="E39" i="9" s="1"/>
  <c r="BC40" i="1"/>
  <c r="E40" i="9" s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E54" i="9" s="1"/>
  <c r="BC55" i="1"/>
  <c r="BC56" i="1"/>
  <c r="E56" i="9" s="1"/>
  <c r="BC57" i="1"/>
  <c r="E57" i="9" s="1"/>
  <c r="BC58" i="1"/>
  <c r="BC59" i="1"/>
  <c r="BC60" i="1"/>
  <c r="BC61" i="1"/>
  <c r="BC62" i="1"/>
  <c r="BC63" i="1"/>
  <c r="BC64" i="1"/>
  <c r="BC65" i="1"/>
  <c r="BC66" i="1"/>
  <c r="BC23" i="2"/>
  <c r="BC24" i="2"/>
  <c r="BC25" i="2"/>
  <c r="E25" i="9" s="1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E55" i="9" s="1"/>
  <c r="BC56" i="2"/>
  <c r="BC57" i="2"/>
  <c r="BC58" i="2"/>
  <c r="BC59" i="2"/>
  <c r="E59" i="9" s="1"/>
  <c r="BC60" i="2"/>
  <c r="BC61" i="2"/>
  <c r="BC62" i="2"/>
  <c r="BC63" i="2"/>
  <c r="BC64" i="2"/>
  <c r="BC65" i="2"/>
  <c r="BC66" i="2"/>
  <c r="BC67" i="2"/>
  <c r="E26" i="9"/>
  <c r="E28" i="9"/>
  <c r="E36" i="9"/>
  <c r="E41" i="9"/>
  <c r="E42" i="9"/>
  <c r="E44" i="9"/>
  <c r="E50" i="9"/>
  <c r="E52" i="9"/>
  <c r="E60" i="9"/>
  <c r="E29" i="9"/>
  <c r="E34" i="9"/>
  <c r="E45" i="9"/>
  <c r="E58" i="9"/>
  <c r="BC2" i="2"/>
  <c r="BC3" i="2"/>
  <c r="BC4" i="2"/>
  <c r="BC5" i="2"/>
  <c r="BC6" i="2"/>
  <c r="E6" i="9" s="1"/>
  <c r="BC7" i="2"/>
  <c r="BC8" i="2"/>
  <c r="BC9" i="2"/>
  <c r="BC10" i="2"/>
  <c r="BC11" i="2"/>
  <c r="BC12" i="2"/>
  <c r="BC13" i="2"/>
  <c r="BC14" i="2"/>
  <c r="E14" i="9" s="1"/>
  <c r="BC15" i="2"/>
  <c r="BC16" i="2"/>
  <c r="BC17" i="2"/>
  <c r="BC18" i="2"/>
  <c r="BC19" i="2"/>
  <c r="BC20" i="2"/>
  <c r="BC21" i="2"/>
  <c r="BC22" i="2"/>
  <c r="E22" i="9" s="1"/>
  <c r="E3" i="9"/>
  <c r="E4" i="9"/>
  <c r="E7" i="9"/>
  <c r="E9" i="9"/>
  <c r="E11" i="9"/>
  <c r="E12" i="9"/>
  <c r="E15" i="9"/>
  <c r="E17" i="9"/>
  <c r="E18" i="9"/>
  <c r="E19" i="9"/>
  <c r="E20" i="9"/>
  <c r="E27" i="9"/>
  <c r="E30" i="9"/>
  <c r="E31" i="9"/>
  <c r="E35" i="9"/>
  <c r="E43" i="9"/>
  <c r="E47" i="9"/>
  <c r="E48" i="9"/>
  <c r="E49" i="9"/>
  <c r="E51" i="9"/>
  <c r="E62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2" i="8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2" i="7"/>
  <c r="BA3" i="6"/>
  <c r="BA4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2" i="6"/>
  <c r="BI3" i="5"/>
  <c r="BI4" i="5"/>
  <c r="BI5" i="5"/>
  <c r="BI6" i="5"/>
  <c r="BI7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8" i="5"/>
  <c r="BI49" i="5"/>
  <c r="BI50" i="5"/>
  <c r="BI51" i="5"/>
  <c r="BI52" i="5"/>
  <c r="BI53" i="5"/>
  <c r="BI54" i="5"/>
  <c r="BI55" i="5"/>
  <c r="BI56" i="5"/>
  <c r="BI57" i="5"/>
  <c r="BI58" i="5"/>
  <c r="BI59" i="5"/>
  <c r="BI60" i="5"/>
  <c r="BI61" i="5"/>
  <c r="BI62" i="5"/>
  <c r="BI63" i="5"/>
  <c r="BI64" i="5"/>
  <c r="BI65" i="5"/>
  <c r="BI66" i="5"/>
  <c r="BI2" i="5"/>
  <c r="BI2" i="4"/>
  <c r="BI3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65" i="4"/>
  <c r="BI66" i="4"/>
  <c r="BH3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H66" i="4"/>
  <c r="BH2" i="4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2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I3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2" i="3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2" i="2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D2" i="9"/>
  <c r="BD62" i="1"/>
  <c r="AF34" i="1"/>
  <c r="E13" i="9" l="1"/>
  <c r="E5" i="9"/>
  <c r="E46" i="9"/>
  <c r="E61" i="9"/>
  <c r="E53" i="9"/>
  <c r="E37" i="9"/>
  <c r="K5" i="10"/>
  <c r="K10" i="10"/>
  <c r="K13" i="10"/>
  <c r="K18" i="10"/>
  <c r="K21" i="10"/>
  <c r="K26" i="10"/>
  <c r="K29" i="10"/>
  <c r="K34" i="10"/>
  <c r="K37" i="10"/>
  <c r="K42" i="10"/>
  <c r="K45" i="10"/>
  <c r="K50" i="10"/>
  <c r="K53" i="10"/>
  <c r="K58" i="10"/>
  <c r="K61" i="10"/>
  <c r="K66" i="10"/>
  <c r="J5" i="10"/>
  <c r="J9" i="10"/>
  <c r="J13" i="10"/>
  <c r="J17" i="10"/>
  <c r="J21" i="10"/>
  <c r="J25" i="10"/>
  <c r="J29" i="10"/>
  <c r="J33" i="10"/>
  <c r="J37" i="10"/>
  <c r="J41" i="10"/>
  <c r="J45" i="10"/>
  <c r="J49" i="10"/>
  <c r="J53" i="10"/>
  <c r="J57" i="10"/>
  <c r="J61" i="10"/>
  <c r="J6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H4" i="10"/>
  <c r="H5" i="10"/>
  <c r="H8" i="10"/>
  <c r="H10" i="10"/>
  <c r="H12" i="10"/>
  <c r="H13" i="10"/>
  <c r="H16" i="10"/>
  <c r="H18" i="10"/>
  <c r="H20" i="10"/>
  <c r="H21" i="10"/>
  <c r="H24" i="10"/>
  <c r="H26" i="10"/>
  <c r="H28" i="10"/>
  <c r="H29" i="10"/>
  <c r="H32" i="10"/>
  <c r="H34" i="10"/>
  <c r="H36" i="10"/>
  <c r="H37" i="10"/>
  <c r="H40" i="10"/>
  <c r="H42" i="10"/>
  <c r="H44" i="10"/>
  <c r="H45" i="10"/>
  <c r="H48" i="10"/>
  <c r="H50" i="10"/>
  <c r="H52" i="10"/>
  <c r="H53" i="10"/>
  <c r="H56" i="10"/>
  <c r="H58" i="10"/>
  <c r="H60" i="10"/>
  <c r="H61" i="10"/>
  <c r="H64" i="10"/>
  <c r="H66" i="10"/>
  <c r="I2" i="10"/>
  <c r="BE2" i="5"/>
  <c r="H2" i="10" s="1"/>
  <c r="G5" i="10"/>
  <c r="G8" i="10"/>
  <c r="G10" i="10"/>
  <c r="G13" i="10"/>
  <c r="G16" i="10"/>
  <c r="G18" i="10"/>
  <c r="G21" i="10"/>
  <c r="G24" i="10"/>
  <c r="G26" i="10"/>
  <c r="G29" i="10"/>
  <c r="G32" i="10"/>
  <c r="G34" i="10"/>
  <c r="G37" i="10"/>
  <c r="G40" i="10"/>
  <c r="G42" i="10"/>
  <c r="G45" i="10"/>
  <c r="G48" i="10"/>
  <c r="G50" i="10"/>
  <c r="G53" i="10"/>
  <c r="G56" i="10"/>
  <c r="G58" i="10"/>
  <c r="G61" i="10"/>
  <c r="G64" i="10"/>
  <c r="G66" i="10"/>
  <c r="E63" i="10"/>
  <c r="E64" i="10"/>
  <c r="E65" i="10"/>
  <c r="E66" i="10"/>
  <c r="D63" i="10"/>
  <c r="D64" i="10"/>
  <c r="D65" i="10"/>
  <c r="D66" i="10"/>
  <c r="BE3" i="4"/>
  <c r="G3" i="10" s="1"/>
  <c r="BE4" i="4"/>
  <c r="G4" i="10" s="1"/>
  <c r="BE5" i="4"/>
  <c r="BE6" i="4"/>
  <c r="G6" i="10" s="1"/>
  <c r="BE7" i="4"/>
  <c r="G7" i="10" s="1"/>
  <c r="BE8" i="4"/>
  <c r="BE9" i="4"/>
  <c r="G9" i="10" s="1"/>
  <c r="BE10" i="4"/>
  <c r="BE11" i="4"/>
  <c r="G11" i="10" s="1"/>
  <c r="BE12" i="4"/>
  <c r="G12" i="10" s="1"/>
  <c r="BE13" i="4"/>
  <c r="BE14" i="4"/>
  <c r="G14" i="10" s="1"/>
  <c r="BE15" i="4"/>
  <c r="G15" i="10" s="1"/>
  <c r="BE16" i="4"/>
  <c r="BE17" i="4"/>
  <c r="G17" i="10" s="1"/>
  <c r="BE18" i="4"/>
  <c r="BE19" i="4"/>
  <c r="G19" i="10" s="1"/>
  <c r="BE20" i="4"/>
  <c r="G20" i="10" s="1"/>
  <c r="BE21" i="4"/>
  <c r="BE22" i="4"/>
  <c r="G22" i="10" s="1"/>
  <c r="BE23" i="4"/>
  <c r="G23" i="10" s="1"/>
  <c r="BE24" i="4"/>
  <c r="BE25" i="4"/>
  <c r="G25" i="10" s="1"/>
  <c r="BE26" i="4"/>
  <c r="BE27" i="4"/>
  <c r="G27" i="10" s="1"/>
  <c r="BE28" i="4"/>
  <c r="G28" i="10" s="1"/>
  <c r="BE29" i="4"/>
  <c r="BE30" i="4"/>
  <c r="G30" i="10" s="1"/>
  <c r="BE31" i="4"/>
  <c r="G31" i="10" s="1"/>
  <c r="BE32" i="4"/>
  <c r="BE33" i="4"/>
  <c r="G33" i="10" s="1"/>
  <c r="BE34" i="4"/>
  <c r="BE35" i="4"/>
  <c r="G35" i="10" s="1"/>
  <c r="BE36" i="4"/>
  <c r="G36" i="10" s="1"/>
  <c r="BE37" i="4"/>
  <c r="BE38" i="4"/>
  <c r="G38" i="10" s="1"/>
  <c r="BE39" i="4"/>
  <c r="G39" i="10" s="1"/>
  <c r="BE40" i="4"/>
  <c r="BE41" i="4"/>
  <c r="G41" i="10" s="1"/>
  <c r="BE42" i="4"/>
  <c r="BE43" i="4"/>
  <c r="G43" i="10" s="1"/>
  <c r="BE44" i="4"/>
  <c r="G44" i="10" s="1"/>
  <c r="BE45" i="4"/>
  <c r="BE46" i="4"/>
  <c r="G46" i="10" s="1"/>
  <c r="BE47" i="4"/>
  <c r="G47" i="10" s="1"/>
  <c r="BE48" i="4"/>
  <c r="BE49" i="4"/>
  <c r="G49" i="10" s="1"/>
  <c r="BE50" i="4"/>
  <c r="BE51" i="4"/>
  <c r="G51" i="10" s="1"/>
  <c r="BE52" i="4"/>
  <c r="G52" i="10" s="1"/>
  <c r="BE53" i="4"/>
  <c r="BE54" i="4"/>
  <c r="G54" i="10" s="1"/>
  <c r="BE55" i="4"/>
  <c r="G55" i="10" s="1"/>
  <c r="BE56" i="4"/>
  <c r="BE57" i="4"/>
  <c r="G57" i="10" s="1"/>
  <c r="BE58" i="4"/>
  <c r="BE59" i="4"/>
  <c r="G59" i="10" s="1"/>
  <c r="BE60" i="4"/>
  <c r="G60" i="10" s="1"/>
  <c r="BE61" i="4"/>
  <c r="BE62" i="4"/>
  <c r="G62" i="10" s="1"/>
  <c r="BE63" i="4"/>
  <c r="G63" i="10" s="1"/>
  <c r="BE64" i="4"/>
  <c r="BE65" i="4"/>
  <c r="G65" i="10" s="1"/>
  <c r="BE66" i="4"/>
  <c r="BE2" i="4"/>
  <c r="G2" i="10" s="1"/>
  <c r="Y2" i="8"/>
  <c r="AQ2" i="7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2" i="8"/>
  <c r="AP2" i="7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2" i="8"/>
  <c r="V3" i="8"/>
  <c r="K3" i="10" s="1"/>
  <c r="V4" i="8"/>
  <c r="K4" i="10" s="1"/>
  <c r="V5" i="8"/>
  <c r="V6" i="8"/>
  <c r="K6" i="10" s="1"/>
  <c r="V7" i="8"/>
  <c r="K7" i="10" s="1"/>
  <c r="V8" i="8"/>
  <c r="K8" i="10" s="1"/>
  <c r="V9" i="8"/>
  <c r="K9" i="10" s="1"/>
  <c r="V10" i="8"/>
  <c r="V11" i="8"/>
  <c r="K11" i="10" s="1"/>
  <c r="V12" i="8"/>
  <c r="K12" i="10" s="1"/>
  <c r="V13" i="8"/>
  <c r="V14" i="8"/>
  <c r="K14" i="10" s="1"/>
  <c r="V15" i="8"/>
  <c r="K15" i="10" s="1"/>
  <c r="V16" i="8"/>
  <c r="K16" i="10" s="1"/>
  <c r="V17" i="8"/>
  <c r="K17" i="10" s="1"/>
  <c r="V18" i="8"/>
  <c r="V19" i="8"/>
  <c r="K19" i="10" s="1"/>
  <c r="V20" i="8"/>
  <c r="K20" i="10" s="1"/>
  <c r="V21" i="8"/>
  <c r="V22" i="8"/>
  <c r="K22" i="10" s="1"/>
  <c r="V23" i="8"/>
  <c r="K23" i="10" s="1"/>
  <c r="V24" i="8"/>
  <c r="K24" i="10" s="1"/>
  <c r="V25" i="8"/>
  <c r="K25" i="10" s="1"/>
  <c r="V26" i="8"/>
  <c r="V27" i="8"/>
  <c r="K27" i="10" s="1"/>
  <c r="V28" i="8"/>
  <c r="K28" i="10" s="1"/>
  <c r="V29" i="8"/>
  <c r="V30" i="8"/>
  <c r="K30" i="10" s="1"/>
  <c r="V31" i="8"/>
  <c r="K31" i="10" s="1"/>
  <c r="V32" i="8"/>
  <c r="K32" i="10" s="1"/>
  <c r="V33" i="8"/>
  <c r="K33" i="10" s="1"/>
  <c r="V34" i="8"/>
  <c r="V35" i="8"/>
  <c r="K35" i="10" s="1"/>
  <c r="V36" i="8"/>
  <c r="K36" i="10" s="1"/>
  <c r="V37" i="8"/>
  <c r="V38" i="8"/>
  <c r="K38" i="10" s="1"/>
  <c r="V39" i="8"/>
  <c r="K39" i="10" s="1"/>
  <c r="V40" i="8"/>
  <c r="K40" i="10" s="1"/>
  <c r="V41" i="8"/>
  <c r="K41" i="10" s="1"/>
  <c r="V42" i="8"/>
  <c r="V43" i="8"/>
  <c r="K43" i="10" s="1"/>
  <c r="V44" i="8"/>
  <c r="K44" i="10" s="1"/>
  <c r="V45" i="8"/>
  <c r="V46" i="8"/>
  <c r="K46" i="10" s="1"/>
  <c r="V47" i="8"/>
  <c r="K47" i="10" s="1"/>
  <c r="V48" i="8"/>
  <c r="K48" i="10" s="1"/>
  <c r="V49" i="8"/>
  <c r="K49" i="10" s="1"/>
  <c r="V50" i="8"/>
  <c r="V51" i="8"/>
  <c r="K51" i="10" s="1"/>
  <c r="V52" i="8"/>
  <c r="K52" i="10" s="1"/>
  <c r="V53" i="8"/>
  <c r="V54" i="8"/>
  <c r="K54" i="10" s="1"/>
  <c r="V55" i="8"/>
  <c r="K55" i="10" s="1"/>
  <c r="V56" i="8"/>
  <c r="K56" i="10" s="1"/>
  <c r="V57" i="8"/>
  <c r="K57" i="10" s="1"/>
  <c r="V58" i="8"/>
  <c r="V59" i="8"/>
  <c r="K59" i="10" s="1"/>
  <c r="V60" i="8"/>
  <c r="K60" i="10" s="1"/>
  <c r="V61" i="8"/>
  <c r="V62" i="8"/>
  <c r="K62" i="10" s="1"/>
  <c r="V63" i="8"/>
  <c r="K63" i="10" s="1"/>
  <c r="V64" i="8"/>
  <c r="K64" i="10" s="1"/>
  <c r="V65" i="8"/>
  <c r="K65" i="10" s="1"/>
  <c r="V66" i="8"/>
  <c r="V2" i="8"/>
  <c r="K2" i="10" s="1"/>
  <c r="AN2" i="7"/>
  <c r="J2" i="10" s="1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Z2" i="6"/>
  <c r="AZ3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X2" i="6"/>
  <c r="AY2" i="6" s="1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2" i="7"/>
  <c r="AN3" i="7"/>
  <c r="J3" i="10" s="1"/>
  <c r="AN4" i="7"/>
  <c r="J4" i="10" s="1"/>
  <c r="AN5" i="7"/>
  <c r="AN6" i="7"/>
  <c r="J6" i="10" s="1"/>
  <c r="AN7" i="7"/>
  <c r="J7" i="10" s="1"/>
  <c r="AN8" i="7"/>
  <c r="J8" i="10" s="1"/>
  <c r="AN9" i="7"/>
  <c r="AN10" i="7"/>
  <c r="J10" i="10" s="1"/>
  <c r="AN11" i="7"/>
  <c r="J11" i="10" s="1"/>
  <c r="AN12" i="7"/>
  <c r="J12" i="10" s="1"/>
  <c r="AN13" i="7"/>
  <c r="AN14" i="7"/>
  <c r="J14" i="10" s="1"/>
  <c r="AN15" i="7"/>
  <c r="J15" i="10" s="1"/>
  <c r="AN16" i="7"/>
  <c r="J16" i="10" s="1"/>
  <c r="AN17" i="7"/>
  <c r="AN18" i="7"/>
  <c r="J18" i="10" s="1"/>
  <c r="AN19" i="7"/>
  <c r="J19" i="10" s="1"/>
  <c r="AN20" i="7"/>
  <c r="J20" i="10" s="1"/>
  <c r="AN21" i="7"/>
  <c r="AN22" i="7"/>
  <c r="J22" i="10" s="1"/>
  <c r="AN23" i="7"/>
  <c r="J23" i="10" s="1"/>
  <c r="AN24" i="7"/>
  <c r="J24" i="10" s="1"/>
  <c r="AN25" i="7"/>
  <c r="AN26" i="7"/>
  <c r="J26" i="10" s="1"/>
  <c r="AN27" i="7"/>
  <c r="J27" i="10" s="1"/>
  <c r="AN28" i="7"/>
  <c r="J28" i="10" s="1"/>
  <c r="AN29" i="7"/>
  <c r="AN30" i="7"/>
  <c r="J30" i="10" s="1"/>
  <c r="AN31" i="7"/>
  <c r="J31" i="10" s="1"/>
  <c r="AN32" i="7"/>
  <c r="J32" i="10" s="1"/>
  <c r="AN33" i="7"/>
  <c r="AN34" i="7"/>
  <c r="J34" i="10" s="1"/>
  <c r="AN35" i="7"/>
  <c r="J35" i="10" s="1"/>
  <c r="AN36" i="7"/>
  <c r="J36" i="10" s="1"/>
  <c r="AN37" i="7"/>
  <c r="AN38" i="7"/>
  <c r="J38" i="10" s="1"/>
  <c r="AN39" i="7"/>
  <c r="J39" i="10" s="1"/>
  <c r="AN40" i="7"/>
  <c r="J40" i="10" s="1"/>
  <c r="AN41" i="7"/>
  <c r="AN42" i="7"/>
  <c r="J42" i="10" s="1"/>
  <c r="AN43" i="7"/>
  <c r="J43" i="10" s="1"/>
  <c r="AN44" i="7"/>
  <c r="J44" i="10" s="1"/>
  <c r="AN45" i="7"/>
  <c r="AN46" i="7"/>
  <c r="J46" i="10" s="1"/>
  <c r="AN47" i="7"/>
  <c r="J47" i="10" s="1"/>
  <c r="AN48" i="7"/>
  <c r="J48" i="10" s="1"/>
  <c r="AN49" i="7"/>
  <c r="AN50" i="7"/>
  <c r="J50" i="10" s="1"/>
  <c r="AN51" i="7"/>
  <c r="J51" i="10" s="1"/>
  <c r="AN52" i="7"/>
  <c r="J52" i="10" s="1"/>
  <c r="AN53" i="7"/>
  <c r="AN54" i="7"/>
  <c r="J54" i="10" s="1"/>
  <c r="AN55" i="7"/>
  <c r="J55" i="10" s="1"/>
  <c r="AN56" i="7"/>
  <c r="J56" i="10" s="1"/>
  <c r="AN57" i="7"/>
  <c r="AN58" i="7"/>
  <c r="J58" i="10" s="1"/>
  <c r="AN59" i="7"/>
  <c r="J59" i="10" s="1"/>
  <c r="AN60" i="7"/>
  <c r="J60" i="10" s="1"/>
  <c r="AN61" i="7"/>
  <c r="AN62" i="7"/>
  <c r="J62" i="10" s="1"/>
  <c r="AN63" i="7"/>
  <c r="J63" i="10" s="1"/>
  <c r="AN64" i="7"/>
  <c r="J64" i="10" s="1"/>
  <c r="AN65" i="7"/>
  <c r="AN66" i="7"/>
  <c r="J66" i="10" s="1"/>
  <c r="AW2" i="6"/>
  <c r="BH2" i="5"/>
  <c r="BH3" i="5"/>
  <c r="AY63" i="6"/>
  <c r="BG2" i="5"/>
  <c r="AX3" i="6"/>
  <c r="AY3" i="6" s="1"/>
  <c r="AX4" i="6"/>
  <c r="AY4" i="6" s="1"/>
  <c r="AX5" i="6"/>
  <c r="AY5" i="6" s="1"/>
  <c r="AX6" i="6"/>
  <c r="AY6" i="6" s="1"/>
  <c r="AX7" i="6"/>
  <c r="AY7" i="6" s="1"/>
  <c r="AX8" i="6"/>
  <c r="AY8" i="6" s="1"/>
  <c r="AX9" i="6"/>
  <c r="AY9" i="6" s="1"/>
  <c r="AX10" i="6"/>
  <c r="AY10" i="6" s="1"/>
  <c r="AX11" i="6"/>
  <c r="AY11" i="6" s="1"/>
  <c r="AX12" i="6"/>
  <c r="AY12" i="6" s="1"/>
  <c r="AX13" i="6"/>
  <c r="AY13" i="6" s="1"/>
  <c r="AX14" i="6"/>
  <c r="AY14" i="6" s="1"/>
  <c r="AX15" i="6"/>
  <c r="AY15" i="6" s="1"/>
  <c r="AX16" i="6"/>
  <c r="AY16" i="6" s="1"/>
  <c r="AX17" i="6"/>
  <c r="AY17" i="6" s="1"/>
  <c r="AX18" i="6"/>
  <c r="AY18" i="6" s="1"/>
  <c r="AX19" i="6"/>
  <c r="AY19" i="6" s="1"/>
  <c r="AX20" i="6"/>
  <c r="AY20" i="6" s="1"/>
  <c r="AX21" i="6"/>
  <c r="AY21" i="6" s="1"/>
  <c r="AX22" i="6"/>
  <c r="AY22" i="6" s="1"/>
  <c r="AX23" i="6"/>
  <c r="AY23" i="6" s="1"/>
  <c r="AX24" i="6"/>
  <c r="AY24" i="6" s="1"/>
  <c r="AX25" i="6"/>
  <c r="AY25" i="6" s="1"/>
  <c r="AX26" i="6"/>
  <c r="AY26" i="6" s="1"/>
  <c r="AX27" i="6"/>
  <c r="AY27" i="6" s="1"/>
  <c r="AX28" i="6"/>
  <c r="AY28" i="6" s="1"/>
  <c r="AX29" i="6"/>
  <c r="AY29" i="6" s="1"/>
  <c r="AX30" i="6"/>
  <c r="AY30" i="6" s="1"/>
  <c r="AX31" i="6"/>
  <c r="AY31" i="6" s="1"/>
  <c r="AX32" i="6"/>
  <c r="AY32" i="6" s="1"/>
  <c r="AX33" i="6"/>
  <c r="AY33" i="6" s="1"/>
  <c r="AX34" i="6"/>
  <c r="AY34" i="6" s="1"/>
  <c r="AX35" i="6"/>
  <c r="AY35" i="6" s="1"/>
  <c r="AX36" i="6"/>
  <c r="AY36" i="6" s="1"/>
  <c r="AX37" i="6"/>
  <c r="AY37" i="6" s="1"/>
  <c r="AX38" i="6"/>
  <c r="AY38" i="6" s="1"/>
  <c r="AX39" i="6"/>
  <c r="AY39" i="6" s="1"/>
  <c r="AX40" i="6"/>
  <c r="AY40" i="6" s="1"/>
  <c r="AX41" i="6"/>
  <c r="AY41" i="6" s="1"/>
  <c r="AX42" i="6"/>
  <c r="AY42" i="6" s="1"/>
  <c r="AX43" i="6"/>
  <c r="AY43" i="6" s="1"/>
  <c r="AX44" i="6"/>
  <c r="AY44" i="6" s="1"/>
  <c r="AX45" i="6"/>
  <c r="AY45" i="6" s="1"/>
  <c r="AX46" i="6"/>
  <c r="AY46" i="6" s="1"/>
  <c r="AX47" i="6"/>
  <c r="AY47" i="6" s="1"/>
  <c r="AX48" i="6"/>
  <c r="AY48" i="6" s="1"/>
  <c r="AX49" i="6"/>
  <c r="AY49" i="6" s="1"/>
  <c r="AX50" i="6"/>
  <c r="AY50" i="6" s="1"/>
  <c r="AX51" i="6"/>
  <c r="AY51" i="6" s="1"/>
  <c r="AX52" i="6"/>
  <c r="AY52" i="6" s="1"/>
  <c r="AX53" i="6"/>
  <c r="AY53" i="6" s="1"/>
  <c r="AX54" i="6"/>
  <c r="AY54" i="6" s="1"/>
  <c r="AX55" i="6"/>
  <c r="AY55" i="6" s="1"/>
  <c r="AX56" i="6"/>
  <c r="AY56" i="6" s="1"/>
  <c r="AX57" i="6"/>
  <c r="AY57" i="6" s="1"/>
  <c r="AX58" i="6"/>
  <c r="AY58" i="6" s="1"/>
  <c r="AX59" i="6"/>
  <c r="AY59" i="6" s="1"/>
  <c r="AX60" i="6"/>
  <c r="AY60" i="6" s="1"/>
  <c r="AX61" i="6"/>
  <c r="AY61" i="6" s="1"/>
  <c r="AX62" i="6"/>
  <c r="AY62" i="6" s="1"/>
  <c r="AX63" i="6"/>
  <c r="AX64" i="6"/>
  <c r="AY64" i="6" s="1"/>
  <c r="AX65" i="6"/>
  <c r="AY65" i="6" s="1"/>
  <c r="AX66" i="6"/>
  <c r="AY66" i="6" s="1"/>
  <c r="AW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G3" i="5"/>
  <c r="BG4" i="5"/>
  <c r="BG5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2" i="4"/>
  <c r="BF3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2" i="5"/>
  <c r="BE3" i="5"/>
  <c r="H3" i="10" s="1"/>
  <c r="BE4" i="5"/>
  <c r="BE5" i="5"/>
  <c r="BE6" i="5"/>
  <c r="H6" i="10" s="1"/>
  <c r="BE7" i="5"/>
  <c r="H7" i="10" s="1"/>
  <c r="BE8" i="5"/>
  <c r="BE9" i="5"/>
  <c r="H9" i="10" s="1"/>
  <c r="BE10" i="5"/>
  <c r="BE11" i="5"/>
  <c r="H11" i="10" s="1"/>
  <c r="BE12" i="5"/>
  <c r="BE13" i="5"/>
  <c r="BE14" i="5"/>
  <c r="H14" i="10" s="1"/>
  <c r="BE15" i="5"/>
  <c r="H15" i="10" s="1"/>
  <c r="BE16" i="5"/>
  <c r="BE17" i="5"/>
  <c r="H17" i="10" s="1"/>
  <c r="BE18" i="5"/>
  <c r="BE19" i="5"/>
  <c r="H19" i="10" s="1"/>
  <c r="BE20" i="5"/>
  <c r="BE21" i="5"/>
  <c r="BE22" i="5"/>
  <c r="H22" i="10" s="1"/>
  <c r="BE23" i="5"/>
  <c r="H23" i="10" s="1"/>
  <c r="BE24" i="5"/>
  <c r="BE25" i="5"/>
  <c r="H25" i="10" s="1"/>
  <c r="BE26" i="5"/>
  <c r="BE27" i="5"/>
  <c r="H27" i="10" s="1"/>
  <c r="BE28" i="5"/>
  <c r="BE29" i="5"/>
  <c r="BE30" i="5"/>
  <c r="H30" i="10" s="1"/>
  <c r="BE31" i="5"/>
  <c r="H31" i="10" s="1"/>
  <c r="BE32" i="5"/>
  <c r="BE33" i="5"/>
  <c r="H33" i="10" s="1"/>
  <c r="BE34" i="5"/>
  <c r="BE35" i="5"/>
  <c r="H35" i="10" s="1"/>
  <c r="BE36" i="5"/>
  <c r="BE37" i="5"/>
  <c r="BE38" i="5"/>
  <c r="H38" i="10" s="1"/>
  <c r="BE39" i="5"/>
  <c r="H39" i="10" s="1"/>
  <c r="BE40" i="5"/>
  <c r="BE41" i="5"/>
  <c r="H41" i="10" s="1"/>
  <c r="BE42" i="5"/>
  <c r="BE43" i="5"/>
  <c r="H43" i="10" s="1"/>
  <c r="BE44" i="5"/>
  <c r="BE45" i="5"/>
  <c r="BE46" i="5"/>
  <c r="H46" i="10" s="1"/>
  <c r="BE47" i="5"/>
  <c r="H47" i="10" s="1"/>
  <c r="BE48" i="5"/>
  <c r="BE49" i="5"/>
  <c r="H49" i="10" s="1"/>
  <c r="BE50" i="5"/>
  <c r="BE51" i="5"/>
  <c r="H51" i="10" s="1"/>
  <c r="BE52" i="5"/>
  <c r="BE53" i="5"/>
  <c r="BE54" i="5"/>
  <c r="H54" i="10" s="1"/>
  <c r="BE55" i="5"/>
  <c r="H55" i="10" s="1"/>
  <c r="BE56" i="5"/>
  <c r="BE57" i="5"/>
  <c r="H57" i="10" s="1"/>
  <c r="BE58" i="5"/>
  <c r="BE59" i="5"/>
  <c r="H59" i="10" s="1"/>
  <c r="BE60" i="5"/>
  <c r="BE61" i="5"/>
  <c r="BE62" i="5"/>
  <c r="H62" i="10" s="1"/>
  <c r="BE63" i="5"/>
  <c r="H63" i="10" s="1"/>
  <c r="BE64" i="5"/>
  <c r="BE65" i="5"/>
  <c r="H65" i="10" s="1"/>
  <c r="BE66" i="5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2" i="4"/>
  <c r="BE2" i="3"/>
  <c r="BF2" i="3" s="1"/>
  <c r="BE3" i="3"/>
  <c r="BF3" i="3" s="1"/>
  <c r="BG3" i="3" s="1"/>
  <c r="BG21" i="3"/>
  <c r="BE4" i="3"/>
  <c r="BF4" i="3" s="1"/>
  <c r="BG4" i="3" s="1"/>
  <c r="BE5" i="3"/>
  <c r="F5" i="10" s="1"/>
  <c r="BE6" i="3"/>
  <c r="BF6" i="3" s="1"/>
  <c r="BG6" i="3" s="1"/>
  <c r="BE7" i="3"/>
  <c r="BF7" i="3" s="1"/>
  <c r="BG7" i="3" s="1"/>
  <c r="BE8" i="3"/>
  <c r="BF8" i="3" s="1"/>
  <c r="BG8" i="3" s="1"/>
  <c r="BE9" i="3"/>
  <c r="BF9" i="3" s="1"/>
  <c r="BG9" i="3" s="1"/>
  <c r="BE10" i="3"/>
  <c r="BF10" i="3" s="1"/>
  <c r="BG10" i="3" s="1"/>
  <c r="BE11" i="3"/>
  <c r="BF11" i="3" s="1"/>
  <c r="BG11" i="3" s="1"/>
  <c r="BE12" i="3"/>
  <c r="BF12" i="3" s="1"/>
  <c r="BG12" i="3" s="1"/>
  <c r="BE13" i="3"/>
  <c r="F13" i="10" s="1"/>
  <c r="BE14" i="3"/>
  <c r="BF14" i="3" s="1"/>
  <c r="BG14" i="3" s="1"/>
  <c r="BE15" i="3"/>
  <c r="BF15" i="3" s="1"/>
  <c r="BG15" i="3" s="1"/>
  <c r="BE16" i="3"/>
  <c r="BF16" i="3" s="1"/>
  <c r="BG16" i="3" s="1"/>
  <c r="BE17" i="3"/>
  <c r="BF17" i="3" s="1"/>
  <c r="BG17" i="3" s="1"/>
  <c r="BE18" i="3"/>
  <c r="BF18" i="3" s="1"/>
  <c r="BG18" i="3" s="1"/>
  <c r="BE19" i="3"/>
  <c r="BF19" i="3" s="1"/>
  <c r="BG19" i="3" s="1"/>
  <c r="BE20" i="3"/>
  <c r="BF20" i="3" s="1"/>
  <c r="BG20" i="3" s="1"/>
  <c r="BE21" i="3"/>
  <c r="F21" i="10" s="1"/>
  <c r="BE22" i="3"/>
  <c r="BF22" i="3" s="1"/>
  <c r="BG22" i="3" s="1"/>
  <c r="BE23" i="3"/>
  <c r="BF23" i="3" s="1"/>
  <c r="BG23" i="3" s="1"/>
  <c r="BE24" i="3"/>
  <c r="BF24" i="3" s="1"/>
  <c r="BG24" i="3" s="1"/>
  <c r="BE25" i="3"/>
  <c r="BF25" i="3" s="1"/>
  <c r="BG25" i="3" s="1"/>
  <c r="BE26" i="3"/>
  <c r="BF26" i="3" s="1"/>
  <c r="BG26" i="3" s="1"/>
  <c r="BE27" i="3"/>
  <c r="F27" i="10" s="1"/>
  <c r="BE28" i="3"/>
  <c r="BF28" i="3" s="1"/>
  <c r="BG28" i="3" s="1"/>
  <c r="BE29" i="3"/>
  <c r="F29" i="10" s="1"/>
  <c r="BE30" i="3"/>
  <c r="BF30" i="3" s="1"/>
  <c r="BG30" i="3" s="1"/>
  <c r="BE31" i="3"/>
  <c r="BF31" i="3" s="1"/>
  <c r="BG31" i="3" s="1"/>
  <c r="BE32" i="3"/>
  <c r="BF32" i="3" s="1"/>
  <c r="BG32" i="3" s="1"/>
  <c r="BE33" i="3"/>
  <c r="BF33" i="3" s="1"/>
  <c r="BG33" i="3" s="1"/>
  <c r="BE34" i="3"/>
  <c r="BF34" i="3" s="1"/>
  <c r="BG34" i="3" s="1"/>
  <c r="BE35" i="3"/>
  <c r="BF35" i="3" s="1"/>
  <c r="BG35" i="3" s="1"/>
  <c r="BE36" i="3"/>
  <c r="BF36" i="3" s="1"/>
  <c r="BG36" i="3" s="1"/>
  <c r="BE37" i="3"/>
  <c r="F37" i="10" s="1"/>
  <c r="BE38" i="3"/>
  <c r="BF38" i="3" s="1"/>
  <c r="BG38" i="3" s="1"/>
  <c r="BE39" i="3"/>
  <c r="BF39" i="3" s="1"/>
  <c r="BG39" i="3" s="1"/>
  <c r="BE40" i="3"/>
  <c r="BF40" i="3" s="1"/>
  <c r="BG40" i="3" s="1"/>
  <c r="BE41" i="3"/>
  <c r="BF41" i="3" s="1"/>
  <c r="BG41" i="3" s="1"/>
  <c r="BE42" i="3"/>
  <c r="BF42" i="3" s="1"/>
  <c r="BG42" i="3" s="1"/>
  <c r="BE43" i="3"/>
  <c r="BF43" i="3" s="1"/>
  <c r="BG43" i="3" s="1"/>
  <c r="BE44" i="3"/>
  <c r="BF44" i="3" s="1"/>
  <c r="BG44" i="3" s="1"/>
  <c r="BE45" i="3"/>
  <c r="F45" i="10" s="1"/>
  <c r="BE46" i="3"/>
  <c r="BF46" i="3" s="1"/>
  <c r="BG46" i="3" s="1"/>
  <c r="BE47" i="3"/>
  <c r="BF47" i="3" s="1"/>
  <c r="BG47" i="3" s="1"/>
  <c r="BE48" i="3"/>
  <c r="BF48" i="3" s="1"/>
  <c r="BG48" i="3" s="1"/>
  <c r="BE49" i="3"/>
  <c r="BF49" i="3" s="1"/>
  <c r="BG49" i="3" s="1"/>
  <c r="BE50" i="3"/>
  <c r="BF50" i="3" s="1"/>
  <c r="BG50" i="3" s="1"/>
  <c r="BE51" i="3"/>
  <c r="BF51" i="3" s="1"/>
  <c r="BG51" i="3" s="1"/>
  <c r="BE52" i="3"/>
  <c r="BF52" i="3" s="1"/>
  <c r="BG52" i="3" s="1"/>
  <c r="BE53" i="3"/>
  <c r="F53" i="10" s="1"/>
  <c r="BE54" i="3"/>
  <c r="BF54" i="3" s="1"/>
  <c r="BG54" i="3" s="1"/>
  <c r="BE55" i="3"/>
  <c r="BF55" i="3" s="1"/>
  <c r="BG55" i="3" s="1"/>
  <c r="BE56" i="3"/>
  <c r="BF56" i="3" s="1"/>
  <c r="BG56" i="3" s="1"/>
  <c r="BE57" i="3"/>
  <c r="BF57" i="3" s="1"/>
  <c r="BG57" i="3" s="1"/>
  <c r="BE58" i="3"/>
  <c r="BF58" i="3" s="1"/>
  <c r="BG58" i="3" s="1"/>
  <c r="BE59" i="3"/>
  <c r="BF59" i="3" s="1"/>
  <c r="BG59" i="3" s="1"/>
  <c r="BE60" i="3"/>
  <c r="BF60" i="3" s="1"/>
  <c r="BG60" i="3" s="1"/>
  <c r="BE61" i="3"/>
  <c r="F61" i="10" s="1"/>
  <c r="BE62" i="3"/>
  <c r="BF62" i="3" s="1"/>
  <c r="BG62" i="3" s="1"/>
  <c r="BE63" i="3"/>
  <c r="BF63" i="3" s="1"/>
  <c r="BG63" i="3" s="1"/>
  <c r="BE64" i="3"/>
  <c r="BF64" i="3" s="1"/>
  <c r="BG64" i="3" s="1"/>
  <c r="BE65" i="3"/>
  <c r="BF65" i="3" s="1"/>
  <c r="BG65" i="3" s="1"/>
  <c r="BE66" i="3"/>
  <c r="BF66" i="3" s="1"/>
  <c r="BG66" i="3" s="1"/>
  <c r="BB2" i="3"/>
  <c r="BC2" i="3" s="1"/>
  <c r="BD2" i="3"/>
  <c r="BB5" i="3"/>
  <c r="BB6" i="3"/>
  <c r="BD6" i="3" s="1"/>
  <c r="BC6" i="3"/>
  <c r="BB7" i="3"/>
  <c r="BB8" i="3"/>
  <c r="BB9" i="3"/>
  <c r="BB10" i="3"/>
  <c r="BD10" i="3" s="1"/>
  <c r="BC10" i="3"/>
  <c r="BB11" i="3"/>
  <c r="BB12" i="3"/>
  <c r="BC12" i="3" s="1"/>
  <c r="BB13" i="3"/>
  <c r="BB14" i="3"/>
  <c r="BC14" i="3" s="1"/>
  <c r="BB15" i="3"/>
  <c r="BB16" i="3"/>
  <c r="BB17" i="3"/>
  <c r="BB18" i="3"/>
  <c r="BC18" i="3" s="1"/>
  <c r="BB19" i="3"/>
  <c r="BB20" i="3"/>
  <c r="BC20" i="3" s="1"/>
  <c r="BB21" i="3"/>
  <c r="BB22" i="3"/>
  <c r="BD22" i="3" s="1"/>
  <c r="BB23" i="3"/>
  <c r="BB24" i="3"/>
  <c r="BB25" i="3"/>
  <c r="BB26" i="3"/>
  <c r="BC26" i="3" s="1"/>
  <c r="BB27" i="3"/>
  <c r="BB28" i="3"/>
  <c r="BD28" i="3" s="1"/>
  <c r="BC28" i="3"/>
  <c r="BB29" i="3"/>
  <c r="BB30" i="3"/>
  <c r="BC30" i="3" s="1"/>
  <c r="BB31" i="3"/>
  <c r="BB32" i="3"/>
  <c r="BB33" i="3"/>
  <c r="BB34" i="3"/>
  <c r="BD34" i="3" s="1"/>
  <c r="BC34" i="3"/>
  <c r="BB35" i="3"/>
  <c r="BB36" i="3"/>
  <c r="BD36" i="3" s="1"/>
  <c r="BC36" i="3"/>
  <c r="BB37" i="3"/>
  <c r="BB38" i="3"/>
  <c r="BC38" i="3" s="1"/>
  <c r="BB39" i="3"/>
  <c r="BB40" i="3"/>
  <c r="BB41" i="3"/>
  <c r="BB42" i="3"/>
  <c r="BD42" i="3" s="1"/>
  <c r="BB43" i="3"/>
  <c r="BB44" i="3"/>
  <c r="BC44" i="3" s="1"/>
  <c r="BB47" i="3"/>
  <c r="BC47" i="3" s="1"/>
  <c r="BB48" i="3"/>
  <c r="BC48" i="3" s="1"/>
  <c r="BB49" i="3"/>
  <c r="BC49" i="3" s="1"/>
  <c r="BB50" i="3"/>
  <c r="BD50" i="3" s="1"/>
  <c r="BC50" i="3"/>
  <c r="BB51" i="3"/>
  <c r="BC51" i="3" s="1"/>
  <c r="BB53" i="3"/>
  <c r="BD53" i="3" s="1"/>
  <c r="BB57" i="3"/>
  <c r="BC57" i="3" s="1"/>
  <c r="BD57" i="3"/>
  <c r="BB58" i="3"/>
  <c r="BD58" i="3" s="1"/>
  <c r="BB59" i="3"/>
  <c r="BC59" i="3" s="1"/>
  <c r="BB60" i="3"/>
  <c r="BD60" i="3" s="1"/>
  <c r="BB61" i="3"/>
  <c r="BC61" i="3" s="1"/>
  <c r="BB62" i="3"/>
  <c r="BD62" i="3" s="1"/>
  <c r="BB63" i="3"/>
  <c r="BC63" i="3" s="1"/>
  <c r="BD63" i="3"/>
  <c r="BB64" i="3"/>
  <c r="BD64" i="3" s="1"/>
  <c r="BB65" i="3"/>
  <c r="BC65" i="3" s="1"/>
  <c r="BD65" i="3"/>
  <c r="BB66" i="3"/>
  <c r="BD66" i="3" s="1"/>
  <c r="F2" i="2"/>
  <c r="G2" i="2" s="1"/>
  <c r="L2" i="2"/>
  <c r="M2" i="2" s="1"/>
  <c r="R2" i="2"/>
  <c r="S2" i="2" s="1"/>
  <c r="X2" i="2"/>
  <c r="Y2" i="2" s="1"/>
  <c r="AD2" i="2"/>
  <c r="AE2" i="2" s="1"/>
  <c r="AJ2" i="2"/>
  <c r="AK2" i="2" s="1"/>
  <c r="AL2" i="2"/>
  <c r="AP2" i="2"/>
  <c r="AR2" i="2" s="1"/>
  <c r="AV2" i="2"/>
  <c r="AW2" i="2" s="1"/>
  <c r="F3" i="2"/>
  <c r="G3" i="2"/>
  <c r="H3" i="2"/>
  <c r="L3" i="2"/>
  <c r="M3" i="2" s="1"/>
  <c r="R3" i="2"/>
  <c r="T3" i="2" s="1"/>
  <c r="X3" i="2"/>
  <c r="Y3" i="2" s="1"/>
  <c r="AD3" i="2"/>
  <c r="AE3" i="2" s="1"/>
  <c r="AJ3" i="2"/>
  <c r="AP3" i="2"/>
  <c r="AR3" i="2" s="1"/>
  <c r="AV3" i="2"/>
  <c r="F4" i="2"/>
  <c r="G4" i="2" s="1"/>
  <c r="L4" i="2"/>
  <c r="R4" i="2"/>
  <c r="S4" i="2" s="1"/>
  <c r="X4" i="2"/>
  <c r="Y4" i="2" s="1"/>
  <c r="AD4" i="2"/>
  <c r="AE4" i="2"/>
  <c r="AF4" i="2"/>
  <c r="AJ4" i="2"/>
  <c r="AK4" i="2" s="1"/>
  <c r="AP4" i="2"/>
  <c r="AR4" i="2" s="1"/>
  <c r="AV4" i="2"/>
  <c r="AW4" i="2"/>
  <c r="AX4" i="2"/>
  <c r="F5" i="2"/>
  <c r="G5" i="2" s="1"/>
  <c r="L5" i="2"/>
  <c r="M5" i="2" s="1"/>
  <c r="R5" i="2"/>
  <c r="T5" i="2" s="1"/>
  <c r="X5" i="2"/>
  <c r="Y5" i="2" s="1"/>
  <c r="AD5" i="2"/>
  <c r="AE5" i="2" s="1"/>
  <c r="AJ5" i="2"/>
  <c r="AP5" i="2"/>
  <c r="AQ5" i="2" s="1"/>
  <c r="AV5" i="2"/>
  <c r="F6" i="2"/>
  <c r="G6" i="2" s="1"/>
  <c r="L6" i="2"/>
  <c r="R6" i="2"/>
  <c r="S6" i="2" s="1"/>
  <c r="X6" i="2"/>
  <c r="Y6" i="2"/>
  <c r="Z6" i="2"/>
  <c r="AD6" i="2"/>
  <c r="AE6" i="2" s="1"/>
  <c r="AJ6" i="2"/>
  <c r="AK6" i="2" s="1"/>
  <c r="AP6" i="2"/>
  <c r="AR6" i="2" s="1"/>
  <c r="AQ6" i="2"/>
  <c r="AV6" i="2"/>
  <c r="AW6" i="2" s="1"/>
  <c r="F7" i="2"/>
  <c r="G7" i="2" s="1"/>
  <c r="L7" i="2"/>
  <c r="M7" i="2" s="1"/>
  <c r="R7" i="2"/>
  <c r="T7" i="2" s="1"/>
  <c r="S7" i="2"/>
  <c r="X7" i="2"/>
  <c r="Y7" i="2" s="1"/>
  <c r="AD7" i="2"/>
  <c r="AE7" i="2" s="1"/>
  <c r="AJ7" i="2"/>
  <c r="AP7" i="2"/>
  <c r="AQ7" i="2"/>
  <c r="AR7" i="2"/>
  <c r="AV7" i="2"/>
  <c r="F8" i="2"/>
  <c r="H8" i="2" s="1"/>
  <c r="L8" i="2"/>
  <c r="R8" i="2"/>
  <c r="S8" i="2" s="1"/>
  <c r="X8" i="2"/>
  <c r="Y8" i="2"/>
  <c r="Z8" i="2"/>
  <c r="AD8" i="2"/>
  <c r="AF8" i="2" s="1"/>
  <c r="AE8" i="2"/>
  <c r="AJ8" i="2"/>
  <c r="AK8" i="2" s="1"/>
  <c r="AP8" i="2"/>
  <c r="AR8" i="2" s="1"/>
  <c r="AV8" i="2"/>
  <c r="AX8" i="2" s="1"/>
  <c r="AW8" i="2"/>
  <c r="F9" i="2"/>
  <c r="G9" i="2"/>
  <c r="H9" i="2"/>
  <c r="L9" i="2"/>
  <c r="M9" i="2" s="1"/>
  <c r="R9" i="2"/>
  <c r="T9" i="2" s="1"/>
  <c r="X9" i="2"/>
  <c r="Y9" i="2" s="1"/>
  <c r="AD9" i="2"/>
  <c r="AE9" i="2" s="1"/>
  <c r="AJ9" i="2"/>
  <c r="AK9" i="2" s="1"/>
  <c r="AL9" i="2"/>
  <c r="AP9" i="2"/>
  <c r="AQ9" i="2" s="1"/>
  <c r="AV9" i="2"/>
  <c r="AW9" i="2" s="1"/>
  <c r="F10" i="2"/>
  <c r="H10" i="2" s="1"/>
  <c r="L10" i="2"/>
  <c r="M10" i="2" s="1"/>
  <c r="R10" i="2"/>
  <c r="S10" i="2" s="1"/>
  <c r="X10" i="2"/>
  <c r="Z10" i="2" s="1"/>
  <c r="AD10" i="2"/>
  <c r="AE10" i="2"/>
  <c r="AF10" i="2"/>
  <c r="AJ10" i="2"/>
  <c r="AK10" i="2" s="1"/>
  <c r="AP10" i="2"/>
  <c r="AV10" i="2"/>
  <c r="AW10" i="2" s="1"/>
  <c r="F11" i="2"/>
  <c r="G11" i="2"/>
  <c r="H11" i="2"/>
  <c r="L11" i="2"/>
  <c r="N11" i="2" s="1"/>
  <c r="R11" i="2"/>
  <c r="T11" i="2" s="1"/>
  <c r="X11" i="2"/>
  <c r="Y11" i="2" s="1"/>
  <c r="AD11" i="2"/>
  <c r="AE11" i="2"/>
  <c r="AF11" i="2"/>
  <c r="AJ11" i="2"/>
  <c r="AK11" i="2" s="1"/>
  <c r="AL11" i="2"/>
  <c r="AP11" i="2"/>
  <c r="AQ11" i="2" s="1"/>
  <c r="AV11" i="2"/>
  <c r="AX11" i="2" s="1"/>
  <c r="AW11" i="2"/>
  <c r="F12" i="2"/>
  <c r="G12" i="2" s="1"/>
  <c r="L12" i="2"/>
  <c r="M12" i="2" s="1"/>
  <c r="R12" i="2"/>
  <c r="T12" i="2" s="1"/>
  <c r="X12" i="2"/>
  <c r="Y12" i="2" s="1"/>
  <c r="AD12" i="2"/>
  <c r="AE12" i="2" s="1"/>
  <c r="AJ12" i="2"/>
  <c r="AP12" i="2"/>
  <c r="AR12" i="2" s="1"/>
  <c r="AV12" i="2"/>
  <c r="AW12" i="2"/>
  <c r="AX12" i="2"/>
  <c r="F13" i="2"/>
  <c r="G13" i="2" s="1"/>
  <c r="L13" i="2"/>
  <c r="N13" i="2" s="1"/>
  <c r="R13" i="2"/>
  <c r="T13" i="2" s="1"/>
  <c r="X13" i="2"/>
  <c r="Y13" i="2" s="1"/>
  <c r="AD13" i="2"/>
  <c r="AF13" i="2" s="1"/>
  <c r="AJ13" i="2"/>
  <c r="AK13" i="2" s="1"/>
  <c r="AP13" i="2"/>
  <c r="AQ13" i="2" s="1"/>
  <c r="AV13" i="2"/>
  <c r="F14" i="2"/>
  <c r="H14" i="2" s="1"/>
  <c r="G14" i="2"/>
  <c r="L14" i="2"/>
  <c r="R14" i="2"/>
  <c r="S14" i="2"/>
  <c r="T14" i="2"/>
  <c r="X14" i="2"/>
  <c r="Y14" i="2" s="1"/>
  <c r="AD14" i="2"/>
  <c r="AE14" i="2" s="1"/>
  <c r="AJ14" i="2"/>
  <c r="AK14" i="2" s="1"/>
  <c r="AL14" i="2"/>
  <c r="AP14" i="2"/>
  <c r="AR14" i="2" s="1"/>
  <c r="AV14" i="2"/>
  <c r="F15" i="2"/>
  <c r="G15" i="2" s="1"/>
  <c r="L15" i="2"/>
  <c r="M15" i="2" s="1"/>
  <c r="R15" i="2"/>
  <c r="T15" i="2" s="1"/>
  <c r="S15" i="2"/>
  <c r="X15" i="2"/>
  <c r="Z15" i="2" s="1"/>
  <c r="AD15" i="2"/>
  <c r="AE15" i="2"/>
  <c r="AF15" i="2"/>
  <c r="AJ15" i="2"/>
  <c r="AK15" i="2" s="1"/>
  <c r="AP15" i="2"/>
  <c r="AR15" i="2" s="1"/>
  <c r="AV15" i="2"/>
  <c r="AW15" i="2" s="1"/>
  <c r="F16" i="2"/>
  <c r="L16" i="2"/>
  <c r="M16" i="2" s="1"/>
  <c r="R16" i="2"/>
  <c r="S16" i="2" s="1"/>
  <c r="X16" i="2"/>
  <c r="AD16" i="2"/>
  <c r="AE16" i="2" s="1"/>
  <c r="AJ16" i="2"/>
  <c r="AK16" i="2" s="1"/>
  <c r="AP16" i="2"/>
  <c r="AR16" i="2" s="1"/>
  <c r="AV16" i="2"/>
  <c r="AW16" i="2" s="1"/>
  <c r="F17" i="2"/>
  <c r="G17" i="2"/>
  <c r="H17" i="2"/>
  <c r="L17" i="2"/>
  <c r="M17" i="2" s="1"/>
  <c r="R17" i="2"/>
  <c r="X17" i="2"/>
  <c r="Y17" i="2"/>
  <c r="Z17" i="2"/>
  <c r="AD17" i="2"/>
  <c r="AE17" i="2" s="1"/>
  <c r="AJ17" i="2"/>
  <c r="AP17" i="2"/>
  <c r="AQ17" i="2" s="1"/>
  <c r="AV17" i="2"/>
  <c r="AX17" i="2" s="1"/>
  <c r="AW17" i="2"/>
  <c r="F18" i="2"/>
  <c r="G18" i="2" s="1"/>
  <c r="H18" i="2"/>
  <c r="L18" i="2"/>
  <c r="M18" i="2" s="1"/>
  <c r="R18" i="2"/>
  <c r="X18" i="2"/>
  <c r="Y18" i="2" s="1"/>
  <c r="AD18" i="2"/>
  <c r="AE18" i="2" s="1"/>
  <c r="AJ18" i="2"/>
  <c r="AK18" i="2" s="1"/>
  <c r="AP18" i="2"/>
  <c r="AR18" i="2" s="1"/>
  <c r="AQ18" i="2"/>
  <c r="AV18" i="2"/>
  <c r="AW18" i="2"/>
  <c r="AX18" i="2"/>
  <c r="F19" i="2"/>
  <c r="H19" i="2" s="1"/>
  <c r="G19" i="2"/>
  <c r="L19" i="2"/>
  <c r="R19" i="2"/>
  <c r="T19" i="2" s="1"/>
  <c r="X19" i="2"/>
  <c r="Y19" i="2"/>
  <c r="Z19" i="2"/>
  <c r="AD19" i="2"/>
  <c r="AJ19" i="2"/>
  <c r="AK19" i="2" s="1"/>
  <c r="AP19" i="2"/>
  <c r="AQ19" i="2" s="1"/>
  <c r="AV19" i="2"/>
  <c r="F20" i="2"/>
  <c r="G20" i="2" s="1"/>
  <c r="L20" i="2"/>
  <c r="M20" i="2" s="1"/>
  <c r="R20" i="2"/>
  <c r="S20" i="2" s="1"/>
  <c r="X20" i="2"/>
  <c r="Y20" i="2" s="1"/>
  <c r="AD20" i="2"/>
  <c r="AE20" i="2" s="1"/>
  <c r="AJ20" i="2"/>
  <c r="AK20" i="2" s="1"/>
  <c r="AP20" i="2"/>
  <c r="AR20" i="2" s="1"/>
  <c r="AQ20" i="2"/>
  <c r="AV20" i="2"/>
  <c r="AW20" i="2" s="1"/>
  <c r="F21" i="2"/>
  <c r="H21" i="2" s="1"/>
  <c r="L21" i="2"/>
  <c r="M21" i="2" s="1"/>
  <c r="N21" i="2"/>
  <c r="R21" i="2"/>
  <c r="T21" i="2" s="1"/>
  <c r="S21" i="2"/>
  <c r="X21" i="2"/>
  <c r="AD21" i="2"/>
  <c r="AE21" i="2" s="1"/>
  <c r="AF21" i="2"/>
  <c r="AJ21" i="2"/>
  <c r="AK21" i="2" s="1"/>
  <c r="AP21" i="2"/>
  <c r="AV21" i="2"/>
  <c r="AW21" i="2" s="1"/>
  <c r="F22" i="2"/>
  <c r="G22" i="2" s="1"/>
  <c r="L22" i="2"/>
  <c r="M22" i="2" s="1"/>
  <c r="N22" i="2"/>
  <c r="R22" i="2"/>
  <c r="S22" i="2" s="1"/>
  <c r="X22" i="2"/>
  <c r="Y22" i="2" s="1"/>
  <c r="AD22" i="2"/>
  <c r="AE22" i="2" s="1"/>
  <c r="AJ22" i="2"/>
  <c r="AL22" i="2" s="1"/>
  <c r="AP22" i="2"/>
  <c r="AR22" i="2" s="1"/>
  <c r="AV22" i="2"/>
  <c r="AW22" i="2"/>
  <c r="AX22" i="2"/>
  <c r="F23" i="2"/>
  <c r="G23" i="2" s="1"/>
  <c r="L23" i="2"/>
  <c r="M23" i="2" s="1"/>
  <c r="R23" i="2"/>
  <c r="T23" i="2" s="1"/>
  <c r="X23" i="2"/>
  <c r="Y23" i="2" s="1"/>
  <c r="AD23" i="2"/>
  <c r="AE23" i="2" s="1"/>
  <c r="AJ23" i="2"/>
  <c r="AK23" i="2" s="1"/>
  <c r="AP23" i="2"/>
  <c r="AQ23" i="2"/>
  <c r="AR23" i="2"/>
  <c r="AV23" i="2"/>
  <c r="F24" i="2"/>
  <c r="H24" i="2" s="1"/>
  <c r="G24" i="2"/>
  <c r="L24" i="2"/>
  <c r="M24" i="2" s="1"/>
  <c r="R24" i="2"/>
  <c r="S24" i="2" s="1"/>
  <c r="X24" i="2"/>
  <c r="Y24" i="2"/>
  <c r="Z24" i="2"/>
  <c r="AD24" i="2"/>
  <c r="AF24" i="2" s="1"/>
  <c r="AJ24" i="2"/>
  <c r="AK24" i="2" s="1"/>
  <c r="AP24" i="2"/>
  <c r="AR24" i="2" s="1"/>
  <c r="AV24" i="2"/>
  <c r="AX24" i="2" s="1"/>
  <c r="F25" i="2"/>
  <c r="G25" i="2" s="1"/>
  <c r="L25" i="2"/>
  <c r="M25" i="2" s="1"/>
  <c r="R25" i="2"/>
  <c r="T25" i="2" s="1"/>
  <c r="S25" i="2"/>
  <c r="X25" i="2"/>
  <c r="Y25" i="2" s="1"/>
  <c r="AD25" i="2"/>
  <c r="AE25" i="2" s="1"/>
  <c r="AJ25" i="2"/>
  <c r="AK25" i="2" s="1"/>
  <c r="AP25" i="2"/>
  <c r="AQ25" i="2"/>
  <c r="AR25" i="2"/>
  <c r="AV25" i="2"/>
  <c r="AW25" i="2" s="1"/>
  <c r="F26" i="2"/>
  <c r="H26" i="2" s="1"/>
  <c r="L26" i="2"/>
  <c r="M26" i="2" s="1"/>
  <c r="R26" i="2"/>
  <c r="S26" i="2"/>
  <c r="T26" i="2"/>
  <c r="X26" i="2"/>
  <c r="Z26" i="2" s="1"/>
  <c r="AD26" i="2"/>
  <c r="AE26" i="2" s="1"/>
  <c r="AJ26" i="2"/>
  <c r="AK26" i="2" s="1"/>
  <c r="AP26" i="2"/>
  <c r="AV26" i="2"/>
  <c r="AW26" i="2" s="1"/>
  <c r="F27" i="2"/>
  <c r="G27" i="2" s="1"/>
  <c r="L27" i="2"/>
  <c r="N27" i="2" s="1"/>
  <c r="M27" i="2"/>
  <c r="R27" i="2"/>
  <c r="X27" i="2"/>
  <c r="Y27" i="2" s="1"/>
  <c r="AD27" i="2"/>
  <c r="AE27" i="2" s="1"/>
  <c r="AJ27" i="2"/>
  <c r="AK27" i="2" s="1"/>
  <c r="AP27" i="2"/>
  <c r="AQ27" i="2" s="1"/>
  <c r="AV27" i="2"/>
  <c r="AW27" i="2" s="1"/>
  <c r="F28" i="2"/>
  <c r="G28" i="2" s="1"/>
  <c r="L28" i="2"/>
  <c r="N28" i="2" s="1"/>
  <c r="M28" i="2"/>
  <c r="R28" i="2"/>
  <c r="X28" i="2"/>
  <c r="Z28" i="2" s="1"/>
  <c r="Y28" i="2"/>
  <c r="AD28" i="2"/>
  <c r="AJ28" i="2"/>
  <c r="AK28" i="2" s="1"/>
  <c r="AP28" i="2"/>
  <c r="AQ28" i="2" s="1"/>
  <c r="AV28" i="2"/>
  <c r="F29" i="2"/>
  <c r="G29" i="2" s="1"/>
  <c r="H29" i="2"/>
  <c r="L29" i="2"/>
  <c r="M29" i="2" s="1"/>
  <c r="N29" i="2"/>
  <c r="R29" i="2"/>
  <c r="S29" i="2" s="1"/>
  <c r="X29" i="2"/>
  <c r="Z29" i="2" s="1"/>
  <c r="AD29" i="2"/>
  <c r="AE29" i="2"/>
  <c r="AF29" i="2"/>
  <c r="AJ29" i="2"/>
  <c r="AK29" i="2" s="1"/>
  <c r="AL29" i="2"/>
  <c r="AP29" i="2"/>
  <c r="AV29" i="2"/>
  <c r="AX29" i="2" s="1"/>
  <c r="AW29" i="2"/>
  <c r="F30" i="2"/>
  <c r="G30" i="2" s="1"/>
  <c r="L30" i="2"/>
  <c r="M30" i="2" s="1"/>
  <c r="R30" i="2"/>
  <c r="X30" i="2"/>
  <c r="Z30" i="2" s="1"/>
  <c r="Y30" i="2"/>
  <c r="AD30" i="2"/>
  <c r="AE30" i="2" s="1"/>
  <c r="AJ30" i="2"/>
  <c r="AK30" i="2" s="1"/>
  <c r="AP30" i="2"/>
  <c r="AQ30" i="2"/>
  <c r="AR30" i="2"/>
  <c r="AV30" i="2"/>
  <c r="AX30" i="2" s="1"/>
  <c r="F31" i="2"/>
  <c r="G31" i="2" s="1"/>
  <c r="H31" i="2"/>
  <c r="L31" i="2"/>
  <c r="M31" i="2" s="1"/>
  <c r="R31" i="2"/>
  <c r="S31" i="2"/>
  <c r="T31" i="2"/>
  <c r="X31" i="2"/>
  <c r="Z31" i="2" s="1"/>
  <c r="AD31" i="2"/>
  <c r="AF31" i="2" s="1"/>
  <c r="AJ31" i="2"/>
  <c r="AK31" i="2" s="1"/>
  <c r="AP31" i="2"/>
  <c r="AV31" i="2"/>
  <c r="AW31" i="2" s="1"/>
  <c r="F32" i="2"/>
  <c r="G32" i="2" s="1"/>
  <c r="L32" i="2"/>
  <c r="R32" i="2"/>
  <c r="X32" i="2"/>
  <c r="Y32" i="2" s="1"/>
  <c r="AD32" i="2"/>
  <c r="AE32" i="2" s="1"/>
  <c r="AJ32" i="2"/>
  <c r="AK32" i="2" s="1"/>
  <c r="AL32" i="2"/>
  <c r="AP32" i="2"/>
  <c r="AQ32" i="2" s="1"/>
  <c r="AV32" i="2"/>
  <c r="AX32" i="2" s="1"/>
  <c r="F33" i="2"/>
  <c r="H33" i="2" s="1"/>
  <c r="G33" i="2"/>
  <c r="L33" i="2"/>
  <c r="M33" i="2" s="1"/>
  <c r="R33" i="2"/>
  <c r="T33" i="2" s="1"/>
  <c r="S33" i="2"/>
  <c r="X33" i="2"/>
  <c r="Z33" i="2" s="1"/>
  <c r="Y33" i="2"/>
  <c r="AD33" i="2"/>
  <c r="AF33" i="2" s="1"/>
  <c r="AE33" i="2"/>
  <c r="AJ33" i="2"/>
  <c r="AL33" i="2" s="1"/>
  <c r="AP33" i="2"/>
  <c r="AV33" i="2"/>
  <c r="AW33" i="2"/>
  <c r="AX33" i="2"/>
  <c r="F34" i="2"/>
  <c r="G34" i="2" s="1"/>
  <c r="L34" i="2"/>
  <c r="N34" i="2" s="1"/>
  <c r="R34" i="2"/>
  <c r="X34" i="2"/>
  <c r="Y34" i="2"/>
  <c r="Z34" i="2"/>
  <c r="AD34" i="2"/>
  <c r="AE34" i="2" s="1"/>
  <c r="AF34" i="2"/>
  <c r="AJ34" i="2"/>
  <c r="AK34" i="2" s="1"/>
  <c r="AP34" i="2"/>
  <c r="AQ34" i="2" s="1"/>
  <c r="AV34" i="2"/>
  <c r="AX34" i="2" s="1"/>
  <c r="F35" i="2"/>
  <c r="H35" i="2" s="1"/>
  <c r="G35" i="2"/>
  <c r="L35" i="2"/>
  <c r="M35" i="2" s="1"/>
  <c r="R35" i="2"/>
  <c r="T35" i="2" s="1"/>
  <c r="X35" i="2"/>
  <c r="Z35" i="2" s="1"/>
  <c r="AD35" i="2"/>
  <c r="AE35" i="2" s="1"/>
  <c r="AJ35" i="2"/>
  <c r="AL35" i="2" s="1"/>
  <c r="AK35" i="2"/>
  <c r="AP35" i="2"/>
  <c r="AV35" i="2"/>
  <c r="AW35" i="2" s="1"/>
  <c r="AX35" i="2"/>
  <c r="F36" i="2"/>
  <c r="G36" i="2" s="1"/>
  <c r="H36" i="2"/>
  <c r="L36" i="2"/>
  <c r="M36" i="2" s="1"/>
  <c r="R36" i="2"/>
  <c r="X36" i="2"/>
  <c r="Y36" i="2" s="1"/>
  <c r="Z36" i="2"/>
  <c r="AD36" i="2"/>
  <c r="AJ36" i="2"/>
  <c r="AK36" i="2" s="1"/>
  <c r="AP36" i="2"/>
  <c r="AV36" i="2"/>
  <c r="F37" i="2"/>
  <c r="H37" i="2" s="1"/>
  <c r="L37" i="2"/>
  <c r="M37" i="2" s="1"/>
  <c r="R37" i="2"/>
  <c r="S37" i="2" s="1"/>
  <c r="X37" i="2"/>
  <c r="Z37" i="2" s="1"/>
  <c r="Y37" i="2"/>
  <c r="AD37" i="2"/>
  <c r="AE37" i="2" s="1"/>
  <c r="AJ37" i="2"/>
  <c r="AK37" i="2" s="1"/>
  <c r="AP37" i="2"/>
  <c r="AV37" i="2"/>
  <c r="F38" i="2"/>
  <c r="H38" i="2" s="1"/>
  <c r="G38" i="2"/>
  <c r="L38" i="2"/>
  <c r="M38" i="2" s="1"/>
  <c r="R38" i="2"/>
  <c r="X38" i="2"/>
  <c r="Y38" i="2" s="1"/>
  <c r="Z38" i="2"/>
  <c r="AD38" i="2"/>
  <c r="AJ38" i="2"/>
  <c r="AK38" i="2" s="1"/>
  <c r="AP38" i="2"/>
  <c r="AR38" i="2" s="1"/>
  <c r="AV38" i="2"/>
  <c r="F39" i="2"/>
  <c r="G39" i="2"/>
  <c r="H39" i="2"/>
  <c r="L39" i="2"/>
  <c r="M39" i="2" s="1"/>
  <c r="R39" i="2"/>
  <c r="S39" i="2" s="1"/>
  <c r="X39" i="2"/>
  <c r="Z39" i="2" s="1"/>
  <c r="AD39" i="2"/>
  <c r="AE39" i="2" s="1"/>
  <c r="AJ39" i="2"/>
  <c r="AK39" i="2" s="1"/>
  <c r="AP39" i="2"/>
  <c r="AV39" i="2"/>
  <c r="AW39" i="2" s="1"/>
  <c r="AX39" i="2"/>
  <c r="F40" i="2"/>
  <c r="G40" i="2" s="1"/>
  <c r="H40" i="2"/>
  <c r="L40" i="2"/>
  <c r="N40" i="2" s="1"/>
  <c r="R40" i="2"/>
  <c r="X40" i="2"/>
  <c r="AD40" i="2"/>
  <c r="AE40" i="2" s="1"/>
  <c r="AJ40" i="2"/>
  <c r="AK40" i="2" s="1"/>
  <c r="AL40" i="2"/>
  <c r="AP40" i="2"/>
  <c r="AV40" i="2"/>
  <c r="AX40" i="2" s="1"/>
  <c r="F41" i="2"/>
  <c r="L41" i="2"/>
  <c r="M41" i="2" s="1"/>
  <c r="R41" i="2"/>
  <c r="X41" i="2"/>
  <c r="AD41" i="2"/>
  <c r="AE41" i="2" s="1"/>
  <c r="AJ41" i="2"/>
  <c r="AP41" i="2"/>
  <c r="AV41" i="2"/>
  <c r="AW41" i="2" s="1"/>
  <c r="F42" i="2"/>
  <c r="G42" i="2" s="1"/>
  <c r="L42" i="2"/>
  <c r="M42" i="2" s="1"/>
  <c r="N42" i="2"/>
  <c r="R42" i="2"/>
  <c r="X42" i="2"/>
  <c r="Y42" i="2" s="1"/>
  <c r="AD42" i="2"/>
  <c r="AE42" i="2" s="1"/>
  <c r="AJ42" i="2"/>
  <c r="AK42" i="2" s="1"/>
  <c r="AP42" i="2"/>
  <c r="AQ42" i="2" s="1"/>
  <c r="AV42" i="2"/>
  <c r="AX42" i="2" s="1"/>
  <c r="F43" i="2"/>
  <c r="G43" i="2" s="1"/>
  <c r="L43" i="2"/>
  <c r="M43" i="2" s="1"/>
  <c r="N43" i="2"/>
  <c r="R43" i="2"/>
  <c r="S43" i="2" s="1"/>
  <c r="X43" i="2"/>
  <c r="Z43" i="2" s="1"/>
  <c r="AD43" i="2"/>
  <c r="AE43" i="2" s="1"/>
  <c r="AJ43" i="2"/>
  <c r="AK43" i="2" s="1"/>
  <c r="AL43" i="2"/>
  <c r="AP43" i="2"/>
  <c r="AV43" i="2"/>
  <c r="AW43" i="2" s="1"/>
  <c r="F44" i="2"/>
  <c r="G44" i="2" s="1"/>
  <c r="L44" i="2"/>
  <c r="M44" i="2" s="1"/>
  <c r="R44" i="2"/>
  <c r="T44" i="2" s="1"/>
  <c r="X44" i="2"/>
  <c r="Y44" i="2" s="1"/>
  <c r="Z44" i="2"/>
  <c r="AD44" i="2"/>
  <c r="AE44" i="2" s="1"/>
  <c r="AJ44" i="2"/>
  <c r="AK44" i="2" s="1"/>
  <c r="AP44" i="2"/>
  <c r="AQ44" i="2" s="1"/>
  <c r="AV44" i="2"/>
  <c r="AW44" i="2" s="1"/>
  <c r="F45" i="2"/>
  <c r="G45" i="2"/>
  <c r="H45" i="2"/>
  <c r="L45" i="2"/>
  <c r="M45" i="2" s="1"/>
  <c r="R45" i="2"/>
  <c r="T45" i="2" s="1"/>
  <c r="X45" i="2"/>
  <c r="Z45" i="2" s="1"/>
  <c r="Y45" i="2"/>
  <c r="AD45" i="2"/>
  <c r="AE45" i="2" s="1"/>
  <c r="AJ45" i="2"/>
  <c r="AP45" i="2"/>
  <c r="AV45" i="2"/>
  <c r="AX45" i="2" s="1"/>
  <c r="AW45" i="2"/>
  <c r="F46" i="2"/>
  <c r="G46" i="2" s="1"/>
  <c r="L46" i="2"/>
  <c r="N46" i="2" s="1"/>
  <c r="R46" i="2"/>
  <c r="T46" i="2" s="1"/>
  <c r="S46" i="2"/>
  <c r="X46" i="2"/>
  <c r="Y46" i="2" s="1"/>
  <c r="AD46" i="2"/>
  <c r="AF46" i="2" s="1"/>
  <c r="AJ46" i="2"/>
  <c r="AK46" i="2" s="1"/>
  <c r="AP46" i="2"/>
  <c r="AQ46" i="2" s="1"/>
  <c r="AV46" i="2"/>
  <c r="AX46" i="2" s="1"/>
  <c r="AW46" i="2"/>
  <c r="F47" i="2"/>
  <c r="G47" i="2"/>
  <c r="H47" i="2"/>
  <c r="L47" i="2"/>
  <c r="R47" i="2"/>
  <c r="S47" i="2" s="1"/>
  <c r="X47" i="2"/>
  <c r="Y47" i="2" s="1"/>
  <c r="AD47" i="2"/>
  <c r="AE47" i="2" s="1"/>
  <c r="AF47" i="2"/>
  <c r="AJ47" i="2"/>
  <c r="AP47" i="2"/>
  <c r="AR47" i="2" s="1"/>
  <c r="AV47" i="2"/>
  <c r="F48" i="2"/>
  <c r="G48" i="2" s="1"/>
  <c r="L48" i="2"/>
  <c r="N48" i="2" s="1"/>
  <c r="M48" i="2"/>
  <c r="R48" i="2"/>
  <c r="T48" i="2" s="1"/>
  <c r="S48" i="2"/>
  <c r="X48" i="2"/>
  <c r="Z48" i="2" s="1"/>
  <c r="Y48" i="2"/>
  <c r="AD48" i="2"/>
  <c r="AE48" i="2" s="1"/>
  <c r="AF48" i="2"/>
  <c r="AJ48" i="2"/>
  <c r="AK48" i="2" s="1"/>
  <c r="AP48" i="2"/>
  <c r="AR48" i="2" s="1"/>
  <c r="AQ48" i="2"/>
  <c r="AV48" i="2"/>
  <c r="AW48" i="2" s="1"/>
  <c r="F49" i="2"/>
  <c r="L49" i="2"/>
  <c r="R49" i="2"/>
  <c r="S49" i="2"/>
  <c r="T49" i="2"/>
  <c r="X49" i="2"/>
  <c r="AD49" i="2"/>
  <c r="AE49" i="2" s="1"/>
  <c r="AF49" i="2"/>
  <c r="AJ49" i="2"/>
  <c r="AK49" i="2" s="1"/>
  <c r="AP49" i="2"/>
  <c r="AR49" i="2" s="1"/>
  <c r="AV49" i="2"/>
  <c r="F50" i="2"/>
  <c r="G50" i="2" s="1"/>
  <c r="L50" i="2"/>
  <c r="M50" i="2" s="1"/>
  <c r="R50" i="2"/>
  <c r="X50" i="2"/>
  <c r="Z50" i="2" s="1"/>
  <c r="Y50" i="2"/>
  <c r="AD50" i="2"/>
  <c r="AF50" i="2" s="1"/>
  <c r="AJ50" i="2"/>
  <c r="AP50" i="2"/>
  <c r="AQ50" i="2"/>
  <c r="AR50" i="2"/>
  <c r="AV50" i="2"/>
  <c r="AW50" i="2" s="1"/>
  <c r="F51" i="2"/>
  <c r="H51" i="2" s="1"/>
  <c r="L51" i="2"/>
  <c r="M51" i="2" s="1"/>
  <c r="R51" i="2"/>
  <c r="X51" i="2"/>
  <c r="Z51" i="2" s="1"/>
  <c r="AD51" i="2"/>
  <c r="AF51" i="2" s="1"/>
  <c r="AE51" i="2"/>
  <c r="AJ51" i="2"/>
  <c r="AK51" i="2" s="1"/>
  <c r="AP51" i="2"/>
  <c r="AV51" i="2"/>
  <c r="AW51" i="2" s="1"/>
  <c r="F52" i="2"/>
  <c r="H52" i="2" s="1"/>
  <c r="G52" i="2"/>
  <c r="L52" i="2"/>
  <c r="R52" i="2"/>
  <c r="T52" i="2" s="1"/>
  <c r="S52" i="2"/>
  <c r="X52" i="2"/>
  <c r="Y52" i="2" s="1"/>
  <c r="AD52" i="2"/>
  <c r="AJ52" i="2"/>
  <c r="AK52" i="2" s="1"/>
  <c r="AP52" i="2"/>
  <c r="AQ52" i="2"/>
  <c r="AR52" i="2"/>
  <c r="AV52" i="2"/>
  <c r="F53" i="2"/>
  <c r="G53" i="2" s="1"/>
  <c r="L53" i="2"/>
  <c r="M53" i="2" s="1"/>
  <c r="R53" i="2"/>
  <c r="T53" i="2" s="1"/>
  <c r="X53" i="2"/>
  <c r="Y53" i="2" s="1"/>
  <c r="AD53" i="2"/>
  <c r="AE53" i="2"/>
  <c r="AF53" i="2"/>
  <c r="AJ53" i="2"/>
  <c r="AK53" i="2" s="1"/>
  <c r="AP53" i="2"/>
  <c r="AR53" i="2" s="1"/>
  <c r="AV53" i="2"/>
  <c r="AW53" i="2" s="1"/>
  <c r="AX53" i="2"/>
  <c r="F54" i="2"/>
  <c r="G54" i="2"/>
  <c r="H54" i="2"/>
  <c r="L54" i="2"/>
  <c r="N54" i="2" s="1"/>
  <c r="R54" i="2"/>
  <c r="X54" i="2"/>
  <c r="AD54" i="2"/>
  <c r="AF54" i="2" s="1"/>
  <c r="AE54" i="2"/>
  <c r="AJ54" i="2"/>
  <c r="AP54" i="2"/>
  <c r="AV54" i="2"/>
  <c r="AX54" i="2" s="1"/>
  <c r="F55" i="2"/>
  <c r="G55" i="2" s="1"/>
  <c r="H55" i="2"/>
  <c r="L55" i="2"/>
  <c r="R55" i="2"/>
  <c r="X55" i="2"/>
  <c r="Y55" i="2" s="1"/>
  <c r="AD55" i="2"/>
  <c r="AE55" i="2" s="1"/>
  <c r="AJ55" i="2"/>
  <c r="AL55" i="2" s="1"/>
  <c r="AP55" i="2"/>
  <c r="AR55" i="2" s="1"/>
  <c r="AQ55" i="2"/>
  <c r="AV55" i="2"/>
  <c r="AW55" i="2" s="1"/>
  <c r="F56" i="2"/>
  <c r="G56" i="2" s="1"/>
  <c r="L56" i="2"/>
  <c r="M56" i="2" s="1"/>
  <c r="R56" i="2"/>
  <c r="T56" i="2" s="1"/>
  <c r="X56" i="2"/>
  <c r="Z56" i="2" s="1"/>
  <c r="Y56" i="2"/>
  <c r="AD56" i="2"/>
  <c r="AE56" i="2" s="1"/>
  <c r="AF56" i="2"/>
  <c r="AJ56" i="2"/>
  <c r="AK56" i="2" s="1"/>
  <c r="AP56" i="2"/>
  <c r="AR56" i="2" s="1"/>
  <c r="AV56" i="2"/>
  <c r="AW56" i="2" s="1"/>
  <c r="F57" i="2"/>
  <c r="G57" i="2" s="1"/>
  <c r="L57" i="2"/>
  <c r="M57" i="2" s="1"/>
  <c r="N57" i="2"/>
  <c r="R57" i="2"/>
  <c r="S57" i="2" s="1"/>
  <c r="X57" i="2"/>
  <c r="Y57" i="2" s="1"/>
  <c r="AD57" i="2"/>
  <c r="AE57" i="2" s="1"/>
  <c r="AJ57" i="2"/>
  <c r="AL57" i="2" s="1"/>
  <c r="AK57" i="2"/>
  <c r="AP57" i="2"/>
  <c r="AR57" i="2" s="1"/>
  <c r="AV57" i="2"/>
  <c r="AX57" i="2" s="1"/>
  <c r="F58" i="2"/>
  <c r="G58" i="2"/>
  <c r="H58" i="2"/>
  <c r="L58" i="2"/>
  <c r="M58" i="2" s="1"/>
  <c r="R58" i="2"/>
  <c r="X58" i="2"/>
  <c r="AD58" i="2"/>
  <c r="AE58" i="2" s="1"/>
  <c r="AJ58" i="2"/>
  <c r="AP58" i="2"/>
  <c r="AQ58" i="2" s="1"/>
  <c r="AR58" i="2"/>
  <c r="AV58" i="2"/>
  <c r="AW58" i="2" s="1"/>
  <c r="F59" i="2"/>
  <c r="H59" i="2" s="1"/>
  <c r="L59" i="2"/>
  <c r="M59" i="2" s="1"/>
  <c r="R59" i="2"/>
  <c r="S59" i="2" s="1"/>
  <c r="T59" i="2"/>
  <c r="X59" i="2"/>
  <c r="Z59" i="2" s="1"/>
  <c r="AD59" i="2"/>
  <c r="AF59" i="2" s="1"/>
  <c r="AE59" i="2"/>
  <c r="AJ59" i="2"/>
  <c r="AK59" i="2" s="1"/>
  <c r="AP59" i="2"/>
  <c r="AV59" i="2"/>
  <c r="AW59" i="2" s="1"/>
  <c r="AX59" i="2"/>
  <c r="F60" i="2"/>
  <c r="G60" i="2" s="1"/>
  <c r="L60" i="2"/>
  <c r="M60" i="2" s="1"/>
  <c r="R60" i="2"/>
  <c r="T60" i="2" s="1"/>
  <c r="X60" i="2"/>
  <c r="Y60" i="2" s="1"/>
  <c r="Z60" i="2"/>
  <c r="AD60" i="2"/>
  <c r="AE60" i="2" s="1"/>
  <c r="AJ60" i="2"/>
  <c r="AK60" i="2" s="1"/>
  <c r="AP60" i="2"/>
  <c r="AQ60" i="2" s="1"/>
  <c r="AV60" i="2"/>
  <c r="AW60" i="2" s="1"/>
  <c r="F61" i="2"/>
  <c r="G61" i="2" s="1"/>
  <c r="H61" i="2"/>
  <c r="L61" i="2"/>
  <c r="M61" i="2" s="1"/>
  <c r="R61" i="2"/>
  <c r="X61" i="2"/>
  <c r="Z61" i="2" s="1"/>
  <c r="Y61" i="2"/>
  <c r="AD61" i="2"/>
  <c r="AE61" i="2" s="1"/>
  <c r="AJ61" i="2"/>
  <c r="AP61" i="2"/>
  <c r="AR61" i="2" s="1"/>
  <c r="AV61" i="2"/>
  <c r="AX61" i="2" s="1"/>
  <c r="AW61" i="2"/>
  <c r="F62" i="2"/>
  <c r="G62" i="2" s="1"/>
  <c r="L62" i="2"/>
  <c r="N62" i="2" s="1"/>
  <c r="R62" i="2"/>
  <c r="T62" i="2" s="1"/>
  <c r="S62" i="2"/>
  <c r="X62" i="2"/>
  <c r="Y62" i="2" s="1"/>
  <c r="AD62" i="2"/>
  <c r="AF62" i="2" s="1"/>
  <c r="AJ62" i="2"/>
  <c r="AK62" i="2" s="1"/>
  <c r="AP62" i="2"/>
  <c r="AQ62" i="2" s="1"/>
  <c r="AR62" i="2"/>
  <c r="AV62" i="2"/>
  <c r="AX62" i="2" s="1"/>
  <c r="AW62" i="2"/>
  <c r="F2" i="1"/>
  <c r="G2" i="1" s="1"/>
  <c r="L2" i="1"/>
  <c r="R2" i="1"/>
  <c r="S2" i="1" s="1"/>
  <c r="X2" i="1"/>
  <c r="Z2" i="1" s="1"/>
  <c r="AD2" i="1"/>
  <c r="AE2" i="1" s="1"/>
  <c r="AJ2" i="1"/>
  <c r="AP2" i="1"/>
  <c r="AR2" i="1" s="1"/>
  <c r="AV2" i="1"/>
  <c r="F3" i="1"/>
  <c r="G3" i="1" s="1"/>
  <c r="L3" i="1"/>
  <c r="M3" i="1" s="1"/>
  <c r="R3" i="1"/>
  <c r="T3" i="1" s="1"/>
  <c r="X3" i="1"/>
  <c r="AD3" i="1"/>
  <c r="AE3" i="1" s="1"/>
  <c r="AJ3" i="1"/>
  <c r="AK3" i="1" s="1"/>
  <c r="AP3" i="1"/>
  <c r="AR3" i="1" s="1"/>
  <c r="AV3" i="1"/>
  <c r="AW3" i="1" s="1"/>
  <c r="F4" i="1"/>
  <c r="L4" i="1"/>
  <c r="R4" i="1"/>
  <c r="S4" i="1" s="1"/>
  <c r="X4" i="1"/>
  <c r="AD4" i="1"/>
  <c r="AE4" i="1" s="1"/>
  <c r="AJ4" i="1"/>
  <c r="AK4" i="1" s="1"/>
  <c r="AP4" i="1"/>
  <c r="AR4" i="1" s="1"/>
  <c r="AV4" i="1"/>
  <c r="AW4" i="1" s="1"/>
  <c r="F5" i="1"/>
  <c r="G5" i="1" s="1"/>
  <c r="L5" i="1"/>
  <c r="M5" i="1" s="1"/>
  <c r="R5" i="1"/>
  <c r="X5" i="1"/>
  <c r="Z5" i="1" s="1"/>
  <c r="AD5" i="1"/>
  <c r="AE5" i="1" s="1"/>
  <c r="AJ5" i="1"/>
  <c r="AP5" i="1"/>
  <c r="AR5" i="1" s="1"/>
  <c r="AV5" i="1"/>
  <c r="AX5" i="1" s="1"/>
  <c r="F6" i="1"/>
  <c r="L6" i="1"/>
  <c r="M6" i="1" s="1"/>
  <c r="R6" i="1"/>
  <c r="X6" i="1"/>
  <c r="Z6" i="1" s="1"/>
  <c r="AD6" i="1"/>
  <c r="AE6" i="1" s="1"/>
  <c r="AJ6" i="1"/>
  <c r="AK6" i="1" s="1"/>
  <c r="AP6" i="1"/>
  <c r="AR6" i="1" s="1"/>
  <c r="AV6" i="1"/>
  <c r="F7" i="1"/>
  <c r="G7" i="1" s="1"/>
  <c r="L7" i="1"/>
  <c r="R7" i="1"/>
  <c r="T7" i="1" s="1"/>
  <c r="X7" i="1"/>
  <c r="Y7" i="1" s="1"/>
  <c r="AD7" i="1"/>
  <c r="AJ7" i="1"/>
  <c r="AK7" i="1" s="1"/>
  <c r="AP7" i="1"/>
  <c r="AQ7" i="1" s="1"/>
  <c r="AV7" i="1"/>
  <c r="F8" i="1"/>
  <c r="L8" i="1"/>
  <c r="R8" i="1"/>
  <c r="T8" i="1" s="1"/>
  <c r="X8" i="1"/>
  <c r="Z8" i="1" s="1"/>
  <c r="AD8" i="1"/>
  <c r="AE8" i="1" s="1"/>
  <c r="AJ8" i="1"/>
  <c r="AK8" i="1" s="1"/>
  <c r="AP8" i="1"/>
  <c r="AV8" i="1"/>
  <c r="AW8" i="1" s="1"/>
  <c r="F9" i="1"/>
  <c r="G9" i="1" s="1"/>
  <c r="L9" i="1"/>
  <c r="M9" i="1" s="1"/>
  <c r="R9" i="1"/>
  <c r="T9" i="1" s="1"/>
  <c r="X9" i="1"/>
  <c r="AD9" i="1"/>
  <c r="AE9" i="1" s="1"/>
  <c r="AJ9" i="1"/>
  <c r="AK9" i="1" s="1"/>
  <c r="AP9" i="1"/>
  <c r="AV9" i="1"/>
  <c r="AW9" i="1" s="1"/>
  <c r="F10" i="1"/>
  <c r="G10" i="1" s="1"/>
  <c r="L10" i="1"/>
  <c r="M10" i="1" s="1"/>
  <c r="R10" i="1"/>
  <c r="S10" i="1" s="1"/>
  <c r="X10" i="1"/>
  <c r="Y10" i="1" s="1"/>
  <c r="AD10" i="1"/>
  <c r="AE10" i="1" s="1"/>
  <c r="AJ10" i="1"/>
  <c r="AL10" i="1" s="1"/>
  <c r="AP10" i="1"/>
  <c r="AQ10" i="1" s="1"/>
  <c r="AV10" i="1"/>
  <c r="AW10" i="1" s="1"/>
  <c r="F11" i="1"/>
  <c r="G11" i="1" s="1"/>
  <c r="L11" i="1"/>
  <c r="N11" i="1" s="1"/>
  <c r="R11" i="1"/>
  <c r="S11" i="1" s="1"/>
  <c r="X11" i="1"/>
  <c r="Y11" i="1" s="1"/>
  <c r="AD11" i="1"/>
  <c r="AJ11" i="1"/>
  <c r="AK11" i="1" s="1"/>
  <c r="AP11" i="1"/>
  <c r="AQ11" i="1" s="1"/>
  <c r="AV11" i="1"/>
  <c r="AW11" i="1" s="1"/>
  <c r="F12" i="1"/>
  <c r="L12" i="1"/>
  <c r="M12" i="1" s="1"/>
  <c r="R12" i="1"/>
  <c r="S12" i="1" s="1"/>
  <c r="X12" i="1"/>
  <c r="Y12" i="1" s="1"/>
  <c r="AD12" i="1"/>
  <c r="AE12" i="1" s="1"/>
  <c r="AJ12" i="1"/>
  <c r="AL12" i="1" s="1"/>
  <c r="AP12" i="1"/>
  <c r="AR12" i="1" s="1"/>
  <c r="AV12" i="1"/>
  <c r="AW12" i="1" s="1"/>
  <c r="F13" i="1"/>
  <c r="G13" i="1" s="1"/>
  <c r="L13" i="1"/>
  <c r="R13" i="1"/>
  <c r="S13" i="1" s="1"/>
  <c r="X13" i="1"/>
  <c r="Y13" i="1" s="1"/>
  <c r="AD13" i="1"/>
  <c r="AJ13" i="1"/>
  <c r="AK13" i="1" s="1"/>
  <c r="AP13" i="1"/>
  <c r="AQ13" i="1" s="1"/>
  <c r="AV13" i="1"/>
  <c r="AW13" i="1" s="1"/>
  <c r="F14" i="1"/>
  <c r="L14" i="1"/>
  <c r="M14" i="1" s="1"/>
  <c r="R14" i="1"/>
  <c r="T14" i="1" s="1"/>
  <c r="X14" i="1"/>
  <c r="Y14" i="1" s="1"/>
  <c r="AD14" i="1"/>
  <c r="AF14" i="1" s="1"/>
  <c r="AJ14" i="1"/>
  <c r="AL14" i="1" s="1"/>
  <c r="AP14" i="1"/>
  <c r="AR14" i="1" s="1"/>
  <c r="AV14" i="1"/>
  <c r="AW14" i="1" s="1"/>
  <c r="F15" i="1"/>
  <c r="H15" i="1" s="1"/>
  <c r="L15" i="1"/>
  <c r="R15" i="1"/>
  <c r="T15" i="1" s="1"/>
  <c r="X15" i="1"/>
  <c r="Y15" i="1" s="1"/>
  <c r="AD15" i="1"/>
  <c r="AJ15" i="1"/>
  <c r="AK15" i="1" s="1"/>
  <c r="AP15" i="1"/>
  <c r="AQ15" i="1" s="1"/>
  <c r="AV15" i="1"/>
  <c r="AW15" i="1" s="1"/>
  <c r="F16" i="1"/>
  <c r="L16" i="1"/>
  <c r="M16" i="1" s="1"/>
  <c r="R16" i="1"/>
  <c r="S16" i="1" s="1"/>
  <c r="X16" i="1"/>
  <c r="Y16" i="1" s="1"/>
  <c r="AD16" i="1"/>
  <c r="AF16" i="1" s="1"/>
  <c r="AJ16" i="1"/>
  <c r="AL16" i="1" s="1"/>
  <c r="AP16" i="1"/>
  <c r="AR16" i="1" s="1"/>
  <c r="AV16" i="1"/>
  <c r="AW16" i="1" s="1"/>
  <c r="F17" i="1"/>
  <c r="H17" i="1" s="1"/>
  <c r="L17" i="1"/>
  <c r="R17" i="1"/>
  <c r="T17" i="1" s="1"/>
  <c r="X17" i="1"/>
  <c r="Y17" i="1" s="1"/>
  <c r="AD17" i="1"/>
  <c r="AJ17" i="1"/>
  <c r="AK17" i="1" s="1"/>
  <c r="AP17" i="1"/>
  <c r="AQ17" i="1" s="1"/>
  <c r="AV17" i="1"/>
  <c r="AW17" i="1" s="1"/>
  <c r="F18" i="1"/>
  <c r="L18" i="1"/>
  <c r="M18" i="1" s="1"/>
  <c r="R18" i="1"/>
  <c r="T18" i="1" s="1"/>
  <c r="X18" i="1"/>
  <c r="Y18" i="1" s="1"/>
  <c r="AD18" i="1"/>
  <c r="AF18" i="1" s="1"/>
  <c r="AJ18" i="1"/>
  <c r="AL18" i="1" s="1"/>
  <c r="AP18" i="1"/>
  <c r="AR18" i="1" s="1"/>
  <c r="AV18" i="1"/>
  <c r="AW18" i="1" s="1"/>
  <c r="F19" i="1"/>
  <c r="H19" i="1" s="1"/>
  <c r="L19" i="1"/>
  <c r="R19" i="1"/>
  <c r="S19" i="1" s="1"/>
  <c r="X19" i="1"/>
  <c r="Y19" i="1" s="1"/>
  <c r="AD19" i="1"/>
  <c r="AJ19" i="1"/>
  <c r="AK19" i="1" s="1"/>
  <c r="AP19" i="1"/>
  <c r="AQ19" i="1" s="1"/>
  <c r="AV19" i="1"/>
  <c r="AW19" i="1" s="1"/>
  <c r="F20" i="1"/>
  <c r="L20" i="1"/>
  <c r="M20" i="1" s="1"/>
  <c r="R20" i="1"/>
  <c r="S20" i="1" s="1"/>
  <c r="X20" i="1"/>
  <c r="Y20" i="1" s="1"/>
  <c r="AD20" i="1"/>
  <c r="AF20" i="1" s="1"/>
  <c r="AJ20" i="1"/>
  <c r="AL20" i="1" s="1"/>
  <c r="AP20" i="1"/>
  <c r="AQ20" i="1" s="1"/>
  <c r="AV20" i="1"/>
  <c r="AW20" i="1" s="1"/>
  <c r="F21" i="1"/>
  <c r="H21" i="1" s="1"/>
  <c r="L21" i="1"/>
  <c r="R21" i="1"/>
  <c r="S21" i="1" s="1"/>
  <c r="X21" i="1"/>
  <c r="Y21" i="1" s="1"/>
  <c r="AD21" i="1"/>
  <c r="AJ21" i="1"/>
  <c r="AK21" i="1" s="1"/>
  <c r="AP21" i="1"/>
  <c r="AQ21" i="1" s="1"/>
  <c r="AV21" i="1"/>
  <c r="AW21" i="1" s="1"/>
  <c r="F22" i="1"/>
  <c r="L22" i="1"/>
  <c r="M22" i="1" s="1"/>
  <c r="R22" i="1"/>
  <c r="S22" i="1" s="1"/>
  <c r="X22" i="1"/>
  <c r="Y22" i="1" s="1"/>
  <c r="AD22" i="1"/>
  <c r="AF22" i="1" s="1"/>
  <c r="AJ22" i="1"/>
  <c r="AL22" i="1" s="1"/>
  <c r="AP22" i="1"/>
  <c r="AR22" i="1" s="1"/>
  <c r="AV22" i="1"/>
  <c r="AW22" i="1" s="1"/>
  <c r="F23" i="1"/>
  <c r="H23" i="1" s="1"/>
  <c r="L23" i="1"/>
  <c r="R23" i="1"/>
  <c r="T23" i="1" s="1"/>
  <c r="X23" i="1"/>
  <c r="Y23" i="1" s="1"/>
  <c r="AD23" i="1"/>
  <c r="AJ23" i="1"/>
  <c r="AK23" i="1" s="1"/>
  <c r="AP23" i="1"/>
  <c r="AQ23" i="1" s="1"/>
  <c r="AV23" i="1"/>
  <c r="AW23" i="1" s="1"/>
  <c r="F24" i="1"/>
  <c r="L24" i="1"/>
  <c r="R24" i="1"/>
  <c r="T24" i="1" s="1"/>
  <c r="X24" i="1"/>
  <c r="Y24" i="1" s="1"/>
  <c r="AD24" i="1"/>
  <c r="AF24" i="1" s="1"/>
  <c r="AJ24" i="1"/>
  <c r="AP24" i="1"/>
  <c r="AR24" i="1" s="1"/>
  <c r="AV24" i="1"/>
  <c r="AW24" i="1" s="1"/>
  <c r="F25" i="1"/>
  <c r="H25" i="1" s="1"/>
  <c r="L25" i="1"/>
  <c r="N25" i="1" s="1"/>
  <c r="R25" i="1"/>
  <c r="T25" i="1" s="1"/>
  <c r="X25" i="1"/>
  <c r="AD25" i="1"/>
  <c r="AJ25" i="1"/>
  <c r="AK25" i="1" s="1"/>
  <c r="AP25" i="1"/>
  <c r="AQ25" i="1" s="1"/>
  <c r="AV25" i="1"/>
  <c r="AW25" i="1" s="1"/>
  <c r="F26" i="1"/>
  <c r="L26" i="1"/>
  <c r="M26" i="1" s="1"/>
  <c r="R26" i="1"/>
  <c r="S26" i="1" s="1"/>
  <c r="X26" i="1"/>
  <c r="Y26" i="1" s="1"/>
  <c r="AD26" i="1"/>
  <c r="AF26" i="1" s="1"/>
  <c r="AJ26" i="1"/>
  <c r="AL26" i="1" s="1"/>
  <c r="AP26" i="1"/>
  <c r="AR26" i="1" s="1"/>
  <c r="AV26" i="1"/>
  <c r="AW26" i="1" s="1"/>
  <c r="F27" i="1"/>
  <c r="H27" i="1" s="1"/>
  <c r="L27" i="1"/>
  <c r="N27" i="1" s="1"/>
  <c r="R27" i="1"/>
  <c r="T27" i="1" s="1"/>
  <c r="X27" i="1"/>
  <c r="Y27" i="1" s="1"/>
  <c r="AD27" i="1"/>
  <c r="AJ27" i="1"/>
  <c r="AK27" i="1" s="1"/>
  <c r="AP27" i="1"/>
  <c r="AR27" i="1" s="1"/>
  <c r="AV27" i="1"/>
  <c r="AW27" i="1" s="1"/>
  <c r="F28" i="1"/>
  <c r="L28" i="1"/>
  <c r="M28" i="1" s="1"/>
  <c r="R28" i="1"/>
  <c r="T28" i="1" s="1"/>
  <c r="X28" i="1"/>
  <c r="Y28" i="1" s="1"/>
  <c r="AD28" i="1"/>
  <c r="AF28" i="1" s="1"/>
  <c r="AJ28" i="1"/>
  <c r="AP28" i="1"/>
  <c r="AR28" i="1" s="1"/>
  <c r="AV28" i="1"/>
  <c r="AW28" i="1" s="1"/>
  <c r="F29" i="1"/>
  <c r="H29" i="1" s="1"/>
  <c r="L29" i="1"/>
  <c r="N29" i="1" s="1"/>
  <c r="R29" i="1"/>
  <c r="T29" i="1" s="1"/>
  <c r="X29" i="1"/>
  <c r="AD29" i="1"/>
  <c r="AF29" i="1" s="1"/>
  <c r="AJ29" i="1"/>
  <c r="AP29" i="1"/>
  <c r="AQ29" i="1" s="1"/>
  <c r="AV29" i="1"/>
  <c r="AW29" i="1" s="1"/>
  <c r="F30" i="1"/>
  <c r="H30" i="1" s="1"/>
  <c r="L30" i="1"/>
  <c r="M30" i="1" s="1"/>
  <c r="R30" i="1"/>
  <c r="T30" i="1" s="1"/>
  <c r="X30" i="1"/>
  <c r="Y30" i="1" s="1"/>
  <c r="AD30" i="1"/>
  <c r="AF30" i="1" s="1"/>
  <c r="AJ30" i="1"/>
  <c r="AL30" i="1" s="1"/>
  <c r="AP30" i="1"/>
  <c r="AQ30" i="1" s="1"/>
  <c r="AV30" i="1"/>
  <c r="AW30" i="1" s="1"/>
  <c r="F31" i="1"/>
  <c r="H31" i="1" s="1"/>
  <c r="L31" i="1"/>
  <c r="R31" i="1"/>
  <c r="S31" i="1" s="1"/>
  <c r="X31" i="1"/>
  <c r="Y31" i="1" s="1"/>
  <c r="AD31" i="1"/>
  <c r="AJ31" i="1"/>
  <c r="AL31" i="1" s="1"/>
  <c r="AP31" i="1"/>
  <c r="AR31" i="1" s="1"/>
  <c r="AV31" i="1"/>
  <c r="F32" i="1"/>
  <c r="H32" i="1" s="1"/>
  <c r="L32" i="1"/>
  <c r="M32" i="1" s="1"/>
  <c r="R32" i="1"/>
  <c r="T32" i="1" s="1"/>
  <c r="X32" i="1"/>
  <c r="Y32" i="1" s="1"/>
  <c r="AD32" i="1"/>
  <c r="AF32" i="1" s="1"/>
  <c r="AJ32" i="1"/>
  <c r="AK32" i="1" s="1"/>
  <c r="AP32" i="1"/>
  <c r="AQ32" i="1" s="1"/>
  <c r="AV32" i="1"/>
  <c r="AW32" i="1" s="1"/>
  <c r="F33" i="1"/>
  <c r="L33" i="1"/>
  <c r="N33" i="1" s="1"/>
  <c r="R33" i="1"/>
  <c r="T33" i="1" s="1"/>
  <c r="X33" i="1"/>
  <c r="AD33" i="1"/>
  <c r="AF33" i="1" s="1"/>
  <c r="AJ33" i="1"/>
  <c r="AP33" i="1"/>
  <c r="AQ33" i="1" s="1"/>
  <c r="AV33" i="1"/>
  <c r="AW33" i="1" s="1"/>
  <c r="F34" i="1"/>
  <c r="G34" i="1" s="1"/>
  <c r="L34" i="1"/>
  <c r="M34" i="1" s="1"/>
  <c r="R34" i="1"/>
  <c r="T34" i="1" s="1"/>
  <c r="X34" i="1"/>
  <c r="Y34" i="1" s="1"/>
  <c r="AD34" i="1"/>
  <c r="AJ34" i="1"/>
  <c r="AL34" i="1" s="1"/>
  <c r="AP34" i="1"/>
  <c r="AQ34" i="1" s="1"/>
  <c r="AV34" i="1"/>
  <c r="AW34" i="1" s="1"/>
  <c r="F35" i="1"/>
  <c r="H35" i="1" s="1"/>
  <c r="L35" i="1"/>
  <c r="R35" i="1"/>
  <c r="S35" i="1" s="1"/>
  <c r="X35" i="1"/>
  <c r="Y35" i="1" s="1"/>
  <c r="AD35" i="1"/>
  <c r="AJ35" i="1"/>
  <c r="AK35" i="1" s="1"/>
  <c r="AP35" i="1"/>
  <c r="AR35" i="1" s="1"/>
  <c r="AV35" i="1"/>
  <c r="F36" i="1"/>
  <c r="H36" i="1" s="1"/>
  <c r="L36" i="1"/>
  <c r="N36" i="1" s="1"/>
  <c r="R36" i="1"/>
  <c r="S36" i="1" s="1"/>
  <c r="X36" i="1"/>
  <c r="Y36" i="1" s="1"/>
  <c r="AD36" i="1"/>
  <c r="AF36" i="1" s="1"/>
  <c r="AJ36" i="1"/>
  <c r="AK36" i="1" s="1"/>
  <c r="AP36" i="1"/>
  <c r="AR36" i="1" s="1"/>
  <c r="AV36" i="1"/>
  <c r="F37" i="1"/>
  <c r="H37" i="1" s="1"/>
  <c r="L37" i="1"/>
  <c r="M37" i="1" s="1"/>
  <c r="R37" i="1"/>
  <c r="S37" i="1" s="1"/>
  <c r="X37" i="1"/>
  <c r="Z37" i="1" s="1"/>
  <c r="AD37" i="1"/>
  <c r="AF37" i="1" s="1"/>
  <c r="AJ37" i="1"/>
  <c r="AL37" i="1" s="1"/>
  <c r="AP37" i="1"/>
  <c r="AR37" i="1" s="1"/>
  <c r="AV37" i="1"/>
  <c r="AW37" i="1" s="1"/>
  <c r="F38" i="1"/>
  <c r="L38" i="1"/>
  <c r="M38" i="1" s="1"/>
  <c r="R38" i="1"/>
  <c r="S38" i="1" s="1"/>
  <c r="X38" i="1"/>
  <c r="AD38" i="1"/>
  <c r="AE38" i="1" s="1"/>
  <c r="AJ38" i="1"/>
  <c r="AK38" i="1" s="1"/>
  <c r="AP38" i="1"/>
  <c r="AQ38" i="1" s="1"/>
  <c r="AV38" i="1"/>
  <c r="AX38" i="1" s="1"/>
  <c r="F39" i="1"/>
  <c r="G39" i="1" s="1"/>
  <c r="L39" i="1"/>
  <c r="N39" i="1" s="1"/>
  <c r="R39" i="1"/>
  <c r="T39" i="1" s="1"/>
  <c r="X39" i="1"/>
  <c r="Y39" i="1" s="1"/>
  <c r="AD39" i="1"/>
  <c r="AJ39" i="1"/>
  <c r="AL39" i="1" s="1"/>
  <c r="AP39" i="1"/>
  <c r="AQ39" i="1" s="1"/>
  <c r="AV39" i="1"/>
  <c r="F40" i="1"/>
  <c r="H40" i="1" s="1"/>
  <c r="L40" i="1"/>
  <c r="M40" i="1" s="1"/>
  <c r="R40" i="1"/>
  <c r="X40" i="1"/>
  <c r="Y40" i="1" s="1"/>
  <c r="AD40" i="1"/>
  <c r="AE40" i="1" s="1"/>
  <c r="AJ40" i="1"/>
  <c r="AP40" i="1"/>
  <c r="AQ40" i="1" s="1"/>
  <c r="AV40" i="1"/>
  <c r="AW40" i="1" s="1"/>
  <c r="F41" i="1"/>
  <c r="G41" i="1" s="1"/>
  <c r="L41" i="1"/>
  <c r="N41" i="1" s="1"/>
  <c r="R41" i="1"/>
  <c r="S41" i="1" s="1"/>
  <c r="X41" i="1"/>
  <c r="Y41" i="1" s="1"/>
  <c r="AD41" i="1"/>
  <c r="AJ41" i="1"/>
  <c r="AK41" i="1" s="1"/>
  <c r="AP41" i="1"/>
  <c r="AQ41" i="1" s="1"/>
  <c r="AV41" i="1"/>
  <c r="F42" i="1"/>
  <c r="H42" i="1" s="1"/>
  <c r="L42" i="1"/>
  <c r="R42" i="1"/>
  <c r="S42" i="1" s="1"/>
  <c r="X42" i="1"/>
  <c r="Y42" i="1" s="1"/>
  <c r="AD42" i="1"/>
  <c r="AJ42" i="1"/>
  <c r="AK42" i="1" s="1"/>
  <c r="AP42" i="1"/>
  <c r="AQ42" i="1" s="1"/>
  <c r="AV42" i="1"/>
  <c r="AW42" i="1" s="1"/>
  <c r="F43" i="1"/>
  <c r="G43" i="1" s="1"/>
  <c r="L43" i="1"/>
  <c r="M43" i="1" s="1"/>
  <c r="R43" i="1"/>
  <c r="S43" i="1" s="1"/>
  <c r="X43" i="1"/>
  <c r="AD43" i="1"/>
  <c r="AF43" i="1" s="1"/>
  <c r="AJ43" i="1"/>
  <c r="AK43" i="1" s="1"/>
  <c r="AP43" i="1"/>
  <c r="AV43" i="1"/>
  <c r="AW43" i="1" s="1"/>
  <c r="F44" i="1"/>
  <c r="H44" i="1" s="1"/>
  <c r="L44" i="1"/>
  <c r="M44" i="1" s="1"/>
  <c r="R44" i="1"/>
  <c r="T44" i="1" s="1"/>
  <c r="X44" i="1"/>
  <c r="Y44" i="1" s="1"/>
  <c r="AD44" i="1"/>
  <c r="AE44" i="1" s="1"/>
  <c r="AJ44" i="1"/>
  <c r="AK44" i="1" s="1"/>
  <c r="AP44" i="1"/>
  <c r="AR44" i="1" s="1"/>
  <c r="AV44" i="1"/>
  <c r="AX44" i="1" s="1"/>
  <c r="F45" i="1"/>
  <c r="G45" i="1" s="1"/>
  <c r="L45" i="1"/>
  <c r="M45" i="1" s="1"/>
  <c r="R45" i="1"/>
  <c r="S45" i="1" s="1"/>
  <c r="X45" i="1"/>
  <c r="Y45" i="1" s="1"/>
  <c r="AD45" i="1"/>
  <c r="AF45" i="1" s="1"/>
  <c r="AJ45" i="1"/>
  <c r="AP45" i="1"/>
  <c r="AR45" i="1" s="1"/>
  <c r="AQ45" i="1"/>
  <c r="AV45" i="1"/>
  <c r="AW45" i="1" s="1"/>
  <c r="F46" i="1"/>
  <c r="H46" i="1" s="1"/>
  <c r="L46" i="1"/>
  <c r="R46" i="1"/>
  <c r="T46" i="1" s="1"/>
  <c r="X46" i="1"/>
  <c r="Y46" i="1" s="1"/>
  <c r="AD46" i="1"/>
  <c r="AF46" i="1" s="1"/>
  <c r="AJ46" i="1"/>
  <c r="AL46" i="1" s="1"/>
  <c r="AP46" i="1"/>
  <c r="AR46" i="1" s="1"/>
  <c r="AV46" i="1"/>
  <c r="AW46" i="1" s="1"/>
  <c r="F47" i="1"/>
  <c r="G47" i="1" s="1"/>
  <c r="L47" i="1"/>
  <c r="N47" i="1" s="1"/>
  <c r="R47" i="1"/>
  <c r="T47" i="1" s="1"/>
  <c r="X47" i="1"/>
  <c r="Z47" i="1" s="1"/>
  <c r="AD47" i="1"/>
  <c r="AE47" i="1" s="1"/>
  <c r="AJ47" i="1"/>
  <c r="AP47" i="1"/>
  <c r="AR47" i="1" s="1"/>
  <c r="AV47" i="1"/>
  <c r="AX47" i="1" s="1"/>
  <c r="F48" i="1"/>
  <c r="H48" i="1" s="1"/>
  <c r="L48" i="1"/>
  <c r="R48" i="1"/>
  <c r="S48" i="1" s="1"/>
  <c r="X48" i="1"/>
  <c r="Y48" i="1" s="1"/>
  <c r="AD48" i="1"/>
  <c r="AE48" i="1" s="1"/>
  <c r="AJ48" i="1"/>
  <c r="AL48" i="1" s="1"/>
  <c r="AP48" i="1"/>
  <c r="AR48" i="1" s="1"/>
  <c r="AV48" i="1"/>
  <c r="AX48" i="1" s="1"/>
  <c r="F49" i="1"/>
  <c r="G49" i="1" s="1"/>
  <c r="L49" i="1"/>
  <c r="N49" i="1" s="1"/>
  <c r="R49" i="1"/>
  <c r="T49" i="1" s="1"/>
  <c r="X49" i="1"/>
  <c r="Y49" i="1" s="1"/>
  <c r="AD49" i="1"/>
  <c r="AE49" i="1" s="1"/>
  <c r="AJ49" i="1"/>
  <c r="AK49" i="1" s="1"/>
  <c r="AP49" i="1"/>
  <c r="AQ49" i="1" s="1"/>
  <c r="AV49" i="1"/>
  <c r="AX49" i="1" s="1"/>
  <c r="F50" i="1"/>
  <c r="H50" i="1" s="1"/>
  <c r="L50" i="1"/>
  <c r="M50" i="1" s="1"/>
  <c r="R50" i="1"/>
  <c r="T50" i="1" s="1"/>
  <c r="X50" i="1"/>
  <c r="Z50" i="1" s="1"/>
  <c r="AD50" i="1"/>
  <c r="AE50" i="1" s="1"/>
  <c r="AJ50" i="1"/>
  <c r="AL50" i="1" s="1"/>
  <c r="AP50" i="1"/>
  <c r="AR50" i="1" s="1"/>
  <c r="AV50" i="1"/>
  <c r="AX50" i="1" s="1"/>
  <c r="F51" i="1"/>
  <c r="G51" i="1" s="1"/>
  <c r="L51" i="1"/>
  <c r="N51" i="1" s="1"/>
  <c r="R51" i="1"/>
  <c r="T51" i="1" s="1"/>
  <c r="X51" i="1"/>
  <c r="Y51" i="1" s="1"/>
  <c r="AD51" i="1"/>
  <c r="AE51" i="1" s="1"/>
  <c r="AJ51" i="1"/>
  <c r="AK51" i="1" s="1"/>
  <c r="AL51" i="1"/>
  <c r="AP51" i="1"/>
  <c r="AQ51" i="1" s="1"/>
  <c r="AV51" i="1"/>
  <c r="AW51" i="1" s="1"/>
  <c r="F52" i="1"/>
  <c r="H52" i="1" s="1"/>
  <c r="L52" i="1"/>
  <c r="M52" i="1" s="1"/>
  <c r="R52" i="1"/>
  <c r="T52" i="1" s="1"/>
  <c r="X52" i="1"/>
  <c r="Y52" i="1" s="1"/>
  <c r="AD52" i="1"/>
  <c r="AF52" i="1" s="1"/>
  <c r="AJ52" i="1"/>
  <c r="AL52" i="1" s="1"/>
  <c r="AP52" i="1"/>
  <c r="AR52" i="1" s="1"/>
  <c r="AV52" i="1"/>
  <c r="AW52" i="1" s="1"/>
  <c r="F53" i="1"/>
  <c r="G53" i="1" s="1"/>
  <c r="L53" i="1"/>
  <c r="N53" i="1" s="1"/>
  <c r="R53" i="1"/>
  <c r="T53" i="1" s="1"/>
  <c r="S53" i="1"/>
  <c r="X53" i="1"/>
  <c r="Z53" i="1" s="1"/>
  <c r="AD53" i="1"/>
  <c r="AE53" i="1" s="1"/>
  <c r="AJ53" i="1"/>
  <c r="AK53" i="1" s="1"/>
  <c r="AP53" i="1"/>
  <c r="AR53" i="1" s="1"/>
  <c r="AV53" i="1"/>
  <c r="AW53" i="1" s="1"/>
  <c r="F54" i="1"/>
  <c r="L54" i="1"/>
  <c r="M54" i="1" s="1"/>
  <c r="R54" i="1"/>
  <c r="T54" i="1" s="1"/>
  <c r="X54" i="1"/>
  <c r="Y54" i="1" s="1"/>
  <c r="AD54" i="1"/>
  <c r="AF54" i="1" s="1"/>
  <c r="AJ54" i="1"/>
  <c r="AL54" i="1" s="1"/>
  <c r="AP54" i="1"/>
  <c r="AR54" i="1" s="1"/>
  <c r="AV54" i="1"/>
  <c r="AW54" i="1" s="1"/>
  <c r="F55" i="1"/>
  <c r="H55" i="1" s="1"/>
  <c r="L55" i="1"/>
  <c r="N55" i="1" s="1"/>
  <c r="R55" i="1"/>
  <c r="T55" i="1" s="1"/>
  <c r="X55" i="1"/>
  <c r="Y55" i="1" s="1"/>
  <c r="AD55" i="1"/>
  <c r="AE55" i="1" s="1"/>
  <c r="AJ55" i="1"/>
  <c r="AK55" i="1" s="1"/>
  <c r="AP55" i="1"/>
  <c r="AQ55" i="1" s="1"/>
  <c r="AV55" i="1"/>
  <c r="AW55" i="1" s="1"/>
  <c r="F56" i="1"/>
  <c r="H56" i="1" s="1"/>
  <c r="L56" i="1"/>
  <c r="M56" i="1" s="1"/>
  <c r="R56" i="1"/>
  <c r="T56" i="1" s="1"/>
  <c r="X56" i="1"/>
  <c r="Y56" i="1" s="1"/>
  <c r="AD56" i="1"/>
  <c r="AF56" i="1" s="1"/>
  <c r="AJ56" i="1"/>
  <c r="AL56" i="1" s="1"/>
  <c r="AP56" i="1"/>
  <c r="AR56" i="1" s="1"/>
  <c r="AV56" i="1"/>
  <c r="AX56" i="1" s="1"/>
  <c r="F57" i="1"/>
  <c r="G57" i="1" s="1"/>
  <c r="L57" i="1"/>
  <c r="N57" i="1" s="1"/>
  <c r="R57" i="1"/>
  <c r="T57" i="1" s="1"/>
  <c r="X57" i="1"/>
  <c r="Z57" i="1" s="1"/>
  <c r="AD57" i="1"/>
  <c r="AE57" i="1" s="1"/>
  <c r="AJ57" i="1"/>
  <c r="AK57" i="1" s="1"/>
  <c r="AP57" i="1"/>
  <c r="AQ57" i="1" s="1"/>
  <c r="AV57" i="1"/>
  <c r="AW57" i="1" s="1"/>
  <c r="F58" i="1"/>
  <c r="H58" i="1" s="1"/>
  <c r="L58" i="1"/>
  <c r="M58" i="1" s="1"/>
  <c r="R58" i="1"/>
  <c r="T58" i="1" s="1"/>
  <c r="X58" i="1"/>
  <c r="Z58" i="1" s="1"/>
  <c r="AD58" i="1"/>
  <c r="AF58" i="1" s="1"/>
  <c r="AJ58" i="1"/>
  <c r="AL58" i="1" s="1"/>
  <c r="AP58" i="1"/>
  <c r="AR58" i="1" s="1"/>
  <c r="AV58" i="1"/>
  <c r="AW58" i="1" s="1"/>
  <c r="F59" i="1"/>
  <c r="G59" i="1" s="1"/>
  <c r="L59" i="1"/>
  <c r="N59" i="1" s="1"/>
  <c r="R59" i="1"/>
  <c r="T59" i="1" s="1"/>
  <c r="X59" i="1"/>
  <c r="Y59" i="1" s="1"/>
  <c r="AD59" i="1"/>
  <c r="AE59" i="1" s="1"/>
  <c r="AJ59" i="1"/>
  <c r="AL59" i="1" s="1"/>
  <c r="AP59" i="1"/>
  <c r="AQ59" i="1" s="1"/>
  <c r="AV59" i="1"/>
  <c r="AX59" i="1" s="1"/>
  <c r="F60" i="1"/>
  <c r="H60" i="1" s="1"/>
  <c r="L60" i="1"/>
  <c r="M60" i="1" s="1"/>
  <c r="R60" i="1"/>
  <c r="S60" i="1" s="1"/>
  <c r="X60" i="1"/>
  <c r="Y60" i="1" s="1"/>
  <c r="AD60" i="1"/>
  <c r="AF60" i="1" s="1"/>
  <c r="AJ60" i="1"/>
  <c r="AL60" i="1" s="1"/>
  <c r="AP60" i="1"/>
  <c r="AR60" i="1" s="1"/>
  <c r="AV60" i="1"/>
  <c r="AX60" i="1" s="1"/>
  <c r="F61" i="1"/>
  <c r="H61" i="1" s="1"/>
  <c r="L61" i="1"/>
  <c r="N61" i="1" s="1"/>
  <c r="R61" i="1"/>
  <c r="T61" i="1" s="1"/>
  <c r="X61" i="1"/>
  <c r="Y61" i="1" s="1"/>
  <c r="AD61" i="1"/>
  <c r="AE61" i="1" s="1"/>
  <c r="AJ61" i="1"/>
  <c r="AK61" i="1" s="1"/>
  <c r="AP61" i="1"/>
  <c r="AQ61" i="1" s="1"/>
  <c r="AV61" i="1"/>
  <c r="AX61" i="1" s="1"/>
  <c r="F62" i="1"/>
  <c r="H62" i="1" s="1"/>
  <c r="L62" i="1"/>
  <c r="M62" i="1" s="1"/>
  <c r="R62" i="1"/>
  <c r="S62" i="1" s="1"/>
  <c r="X62" i="1"/>
  <c r="Z62" i="1" s="1"/>
  <c r="AD62" i="1"/>
  <c r="AE62" i="1" s="1"/>
  <c r="AJ62" i="1"/>
  <c r="AK62" i="1" s="1"/>
  <c r="AP62" i="1"/>
  <c r="AQ62" i="1" s="1"/>
  <c r="AV62" i="1"/>
  <c r="AX62" i="1" s="1"/>
  <c r="BC66" i="3" l="1"/>
  <c r="BD61" i="3"/>
  <c r="BC42" i="3"/>
  <c r="BC22" i="3"/>
  <c r="BC62" i="3"/>
  <c r="F47" i="10"/>
  <c r="F39" i="10"/>
  <c r="F31" i="10"/>
  <c r="F23" i="10"/>
  <c r="F15" i="10"/>
  <c r="BD59" i="3"/>
  <c r="F7" i="10"/>
  <c r="F63" i="10"/>
  <c r="L63" i="10" s="1"/>
  <c r="BC58" i="3"/>
  <c r="F55" i="10"/>
  <c r="BF27" i="3"/>
  <c r="BG27" i="3" s="1"/>
  <c r="BF61" i="3"/>
  <c r="BG61" i="3" s="1"/>
  <c r="BF53" i="3"/>
  <c r="BG53" i="3" s="1"/>
  <c r="BF45" i="3"/>
  <c r="BG45" i="3" s="1"/>
  <c r="BF37" i="3"/>
  <c r="BG37" i="3" s="1"/>
  <c r="BF29" i="3"/>
  <c r="BG29" i="3" s="1"/>
  <c r="BF21" i="3"/>
  <c r="BF13" i="3"/>
  <c r="BG13" i="3" s="1"/>
  <c r="BF5" i="3"/>
  <c r="BG5" i="3" s="1"/>
  <c r="F60" i="10"/>
  <c r="F52" i="10"/>
  <c r="F44" i="10"/>
  <c r="F36" i="10"/>
  <c r="F28" i="10"/>
  <c r="F20" i="10"/>
  <c r="F12" i="10"/>
  <c r="F4" i="10"/>
  <c r="F2" i="10"/>
  <c r="F59" i="10"/>
  <c r="F51" i="10"/>
  <c r="F43" i="10"/>
  <c r="F35" i="10"/>
  <c r="F19" i="10"/>
  <c r="F11" i="10"/>
  <c r="F3" i="10"/>
  <c r="F66" i="10"/>
  <c r="L66" i="10" s="1"/>
  <c r="F58" i="10"/>
  <c r="F50" i="10"/>
  <c r="F42" i="10"/>
  <c r="F34" i="10"/>
  <c r="F26" i="10"/>
  <c r="F18" i="10"/>
  <c r="F10" i="10"/>
  <c r="F65" i="10"/>
  <c r="L65" i="10" s="1"/>
  <c r="F57" i="10"/>
  <c r="F49" i="10"/>
  <c r="F41" i="10"/>
  <c r="F33" i="10"/>
  <c r="F25" i="10"/>
  <c r="F17" i="10"/>
  <c r="F9" i="10"/>
  <c r="F64" i="10"/>
  <c r="L64" i="10" s="1"/>
  <c r="F56" i="10"/>
  <c r="F48" i="10"/>
  <c r="F40" i="10"/>
  <c r="F32" i="10"/>
  <c r="F24" i="10"/>
  <c r="F16" i="10"/>
  <c r="F8" i="10"/>
  <c r="BD48" i="3"/>
  <c r="BD30" i="3"/>
  <c r="F62" i="10"/>
  <c r="F54" i="10"/>
  <c r="F46" i="10"/>
  <c r="F38" i="10"/>
  <c r="F30" i="10"/>
  <c r="F22" i="10"/>
  <c r="F14" i="10"/>
  <c r="F6" i="10"/>
  <c r="BC64" i="3"/>
  <c r="BC60" i="3"/>
  <c r="BC53" i="3"/>
  <c r="N15" i="2"/>
  <c r="AL8" i="2"/>
  <c r="H4" i="2"/>
  <c r="Z3" i="2"/>
  <c r="AX43" i="2"/>
  <c r="AF16" i="2"/>
  <c r="AR60" i="2"/>
  <c r="H60" i="2"/>
  <c r="AL51" i="2"/>
  <c r="AX50" i="2"/>
  <c r="AL46" i="2"/>
  <c r="Y39" i="2"/>
  <c r="AQ38" i="2"/>
  <c r="N35" i="2"/>
  <c r="H34" i="2"/>
  <c r="AE31" i="2"/>
  <c r="T29" i="2"/>
  <c r="AL28" i="2"/>
  <c r="AF26" i="2"/>
  <c r="AE24" i="2"/>
  <c r="Z20" i="2"/>
  <c r="Z18" i="2"/>
  <c r="AR13" i="2"/>
  <c r="Z12" i="2"/>
  <c r="S5" i="2"/>
  <c r="AQ2" i="2"/>
  <c r="G21" i="2"/>
  <c r="M11" i="2"/>
  <c r="G8" i="2"/>
  <c r="AQ3" i="2"/>
  <c r="H48" i="2"/>
  <c r="Z47" i="2"/>
  <c r="AF43" i="2"/>
  <c r="AR34" i="2"/>
  <c r="AL24" i="2"/>
  <c r="Z5" i="2"/>
  <c r="H62" i="2"/>
  <c r="AF61" i="2"/>
  <c r="AL59" i="2"/>
  <c r="N59" i="2"/>
  <c r="Z55" i="2"/>
  <c r="AE50" i="2"/>
  <c r="AR42" i="2"/>
  <c r="H42" i="2"/>
  <c r="N41" i="2"/>
  <c r="AL36" i="2"/>
  <c r="S35" i="2"/>
  <c r="AK33" i="2"/>
  <c r="AL31" i="2"/>
  <c r="AF30" i="2"/>
  <c r="AL26" i="2"/>
  <c r="AX21" i="2"/>
  <c r="S13" i="2"/>
  <c r="N10" i="2"/>
  <c r="AX57" i="1"/>
  <c r="AW56" i="1"/>
  <c r="BG2" i="3"/>
  <c r="H23" i="2"/>
  <c r="AF20" i="2"/>
  <c r="AF18" i="2"/>
  <c r="N17" i="2"/>
  <c r="T16" i="2"/>
  <c r="Z14" i="2"/>
  <c r="H13" i="2"/>
  <c r="AF12" i="2"/>
  <c r="AR9" i="2"/>
  <c r="Z7" i="2"/>
  <c r="H5" i="2"/>
  <c r="AL4" i="2"/>
  <c r="Z2" i="2"/>
  <c r="BD51" i="3"/>
  <c r="BD49" i="3"/>
  <c r="BD47" i="3"/>
  <c r="BD26" i="3"/>
  <c r="BD20" i="3"/>
  <c r="BD14" i="3"/>
  <c r="AX58" i="2"/>
  <c r="AQ57" i="2"/>
  <c r="H56" i="2"/>
  <c r="AF55" i="2"/>
  <c r="AL53" i="2"/>
  <c r="Z52" i="2"/>
  <c r="H50" i="2"/>
  <c r="AX48" i="2"/>
  <c r="H46" i="2"/>
  <c r="AF45" i="2"/>
  <c r="N45" i="2"/>
  <c r="AL44" i="2"/>
  <c r="H44" i="2"/>
  <c r="AF39" i="2"/>
  <c r="N39" i="2"/>
  <c r="N38" i="2"/>
  <c r="AF37" i="2"/>
  <c r="G37" i="2"/>
  <c r="Y35" i="2"/>
  <c r="AR32" i="2"/>
  <c r="Z32" i="2"/>
  <c r="AX31" i="2"/>
  <c r="H30" i="2"/>
  <c r="AR28" i="2"/>
  <c r="AX27" i="2"/>
  <c r="AX26" i="2"/>
  <c r="G26" i="2"/>
  <c r="Z23" i="2"/>
  <c r="AF22" i="2"/>
  <c r="H20" i="2"/>
  <c r="AF17" i="2"/>
  <c r="AL16" i="2"/>
  <c r="AL15" i="2"/>
  <c r="AQ14" i="2"/>
  <c r="Z13" i="2"/>
  <c r="H12" i="2"/>
  <c r="AL10" i="2"/>
  <c r="T10" i="2"/>
  <c r="S9" i="2"/>
  <c r="AX6" i="2"/>
  <c r="AF6" i="2"/>
  <c r="H6" i="2"/>
  <c r="Z62" i="2"/>
  <c r="S60" i="2"/>
  <c r="N58" i="2"/>
  <c r="T57" i="2"/>
  <c r="AX51" i="2"/>
  <c r="Y51" i="2"/>
  <c r="AE46" i="2"/>
  <c r="H43" i="2"/>
  <c r="Z42" i="2"/>
  <c r="AF40" i="2"/>
  <c r="AL38" i="2"/>
  <c r="N33" i="2"/>
  <c r="AQ24" i="2"/>
  <c r="AQ8" i="2"/>
  <c r="N23" i="2"/>
  <c r="T22" i="2"/>
  <c r="AL20" i="2"/>
  <c r="AR19" i="2"/>
  <c r="AR17" i="2"/>
  <c r="AX15" i="2"/>
  <c r="H15" i="2"/>
  <c r="AF14" i="2"/>
  <c r="AX10" i="2"/>
  <c r="AR5" i="2"/>
  <c r="AX2" i="2"/>
  <c r="AF2" i="2"/>
  <c r="H2" i="2"/>
  <c r="Y58" i="1"/>
  <c r="S18" i="1"/>
  <c r="Y2" i="1"/>
  <c r="N61" i="2"/>
  <c r="AF58" i="2"/>
  <c r="AF57" i="2"/>
  <c r="H57" i="2"/>
  <c r="G51" i="2"/>
  <c r="N50" i="2"/>
  <c r="AL49" i="2"/>
  <c r="AL48" i="2"/>
  <c r="T47" i="2"/>
  <c r="S44" i="2"/>
  <c r="T43" i="2"/>
  <c r="AF41" i="2"/>
  <c r="M40" i="2"/>
  <c r="AL39" i="2"/>
  <c r="T39" i="2"/>
  <c r="AF35" i="2"/>
  <c r="AL34" i="2"/>
  <c r="M34" i="2"/>
  <c r="AF32" i="2"/>
  <c r="H32" i="2"/>
  <c r="N31" i="2"/>
  <c r="AL30" i="2"/>
  <c r="N30" i="2"/>
  <c r="Y29" i="2"/>
  <c r="H28" i="2"/>
  <c r="AF27" i="2"/>
  <c r="H27" i="2"/>
  <c r="H25" i="2"/>
  <c r="AQ22" i="2"/>
  <c r="AL21" i="2"/>
  <c r="T20" i="2"/>
  <c r="N18" i="2"/>
  <c r="AX16" i="2"/>
  <c r="Y15" i="2"/>
  <c r="AL13" i="2"/>
  <c r="M13" i="2"/>
  <c r="Z9" i="2"/>
  <c r="H7" i="2"/>
  <c r="AL6" i="2"/>
  <c r="AQ4" i="2"/>
  <c r="Z4" i="2"/>
  <c r="BD44" i="3"/>
  <c r="BD38" i="3"/>
  <c r="BD18" i="3"/>
  <c r="BD12" i="3"/>
  <c r="G37" i="1"/>
  <c r="AL62" i="2"/>
  <c r="G59" i="2"/>
  <c r="AW57" i="2"/>
  <c r="AK55" i="2"/>
  <c r="AQ53" i="2"/>
  <c r="S53" i="2"/>
  <c r="M46" i="2"/>
  <c r="S45" i="2"/>
  <c r="AR44" i="2"/>
  <c r="AL42" i="2"/>
  <c r="N37" i="2"/>
  <c r="AW32" i="2"/>
  <c r="N26" i="2"/>
  <c r="AL25" i="2"/>
  <c r="AF23" i="2"/>
  <c r="N12" i="2"/>
  <c r="Y10" i="2"/>
  <c r="S3" i="2"/>
  <c r="S56" i="1"/>
  <c r="AX20" i="1"/>
  <c r="S24" i="1"/>
  <c r="AQ18" i="1"/>
  <c r="N62" i="1"/>
  <c r="AF57" i="1"/>
  <c r="AX55" i="1"/>
  <c r="AL21" i="1"/>
  <c r="AX18" i="1"/>
  <c r="AE60" i="1"/>
  <c r="AW50" i="1"/>
  <c r="AX23" i="1"/>
  <c r="H3" i="1"/>
  <c r="AQ5" i="1"/>
  <c r="S29" i="1"/>
  <c r="AF62" i="1"/>
  <c r="AW59" i="1"/>
  <c r="N58" i="1"/>
  <c r="AL35" i="1"/>
  <c r="AR33" i="1"/>
  <c r="T43" i="1"/>
  <c r="AQ14" i="1"/>
  <c r="AX8" i="1"/>
  <c r="S44" i="1"/>
  <c r="AF8" i="1"/>
  <c r="AQ16" i="1"/>
  <c r="N50" i="1"/>
  <c r="Z48" i="1"/>
  <c r="AE46" i="1"/>
  <c r="AR30" i="1"/>
  <c r="AX29" i="1"/>
  <c r="T26" i="1"/>
  <c r="AQ22" i="1"/>
  <c r="AQ12" i="1"/>
  <c r="Y5" i="1"/>
  <c r="AW48" i="1"/>
  <c r="Z45" i="1"/>
  <c r="AL43" i="1"/>
  <c r="S33" i="1"/>
  <c r="AQ26" i="1"/>
  <c r="G25" i="1"/>
  <c r="AF10" i="1"/>
  <c r="M59" i="1"/>
  <c r="AL53" i="1"/>
  <c r="M51" i="1"/>
  <c r="Y50" i="1"/>
  <c r="AX43" i="1"/>
  <c r="Z42" i="1"/>
  <c r="AK37" i="1"/>
  <c r="AQ24" i="1"/>
  <c r="AR10" i="1"/>
  <c r="H59" i="1"/>
  <c r="AQ46" i="1"/>
  <c r="Z44" i="1"/>
  <c r="AE37" i="1"/>
  <c r="AQ36" i="1"/>
  <c r="AX26" i="1"/>
  <c r="AE18" i="1"/>
  <c r="AR17" i="1"/>
  <c r="AF12" i="1"/>
  <c r="S8" i="1"/>
  <c r="Y57" i="1"/>
  <c r="N52" i="1"/>
  <c r="AW49" i="1"/>
  <c r="AR40" i="1"/>
  <c r="AQ31" i="1"/>
  <c r="S27" i="1"/>
  <c r="AR25" i="1"/>
  <c r="Z17" i="1"/>
  <c r="AX53" i="1"/>
  <c r="AR13" i="1"/>
  <c r="AE58" i="1"/>
  <c r="AE54" i="1"/>
  <c r="Y47" i="1"/>
  <c r="T45" i="1"/>
  <c r="N43" i="1"/>
  <c r="AK34" i="1"/>
  <c r="M33" i="1"/>
  <c r="AK31" i="1"/>
  <c r="T16" i="1"/>
  <c r="H9" i="1"/>
  <c r="N22" i="1"/>
  <c r="AX16" i="1"/>
  <c r="T11" i="1"/>
  <c r="S61" i="1"/>
  <c r="Z56" i="1"/>
  <c r="N54" i="1"/>
  <c r="H47" i="1"/>
  <c r="T41" i="1"/>
  <c r="AR39" i="1"/>
  <c r="AX37" i="1"/>
  <c r="T37" i="1"/>
  <c r="AQ35" i="1"/>
  <c r="G35" i="1"/>
  <c r="S34" i="1"/>
  <c r="AR32" i="1"/>
  <c r="T31" i="1"/>
  <c r="AQ27" i="1"/>
  <c r="G27" i="1"/>
  <c r="AK22" i="1"/>
  <c r="AX21" i="1"/>
  <c r="T19" i="1"/>
  <c r="Z13" i="1"/>
  <c r="AL62" i="1"/>
  <c r="G62" i="1"/>
  <c r="Z60" i="1"/>
  <c r="H57" i="1"/>
  <c r="AR55" i="1"/>
  <c r="AQ44" i="1"/>
  <c r="AR42" i="1"/>
  <c r="G42" i="1"/>
  <c r="AE36" i="1"/>
  <c r="S23" i="1"/>
  <c r="AK18" i="1"/>
  <c r="S17" i="1"/>
  <c r="S9" i="1"/>
  <c r="N5" i="1"/>
  <c r="S3" i="1"/>
  <c r="H53" i="1"/>
  <c r="AL61" i="1"/>
  <c r="Z59" i="1"/>
  <c r="AX58" i="1"/>
  <c r="AE56" i="1"/>
  <c r="Z55" i="1"/>
  <c r="S52" i="1"/>
  <c r="AF48" i="1"/>
  <c r="AX42" i="1"/>
  <c r="Z41" i="1"/>
  <c r="AX40" i="1"/>
  <c r="AL36" i="1"/>
  <c r="AX33" i="1"/>
  <c r="G30" i="1"/>
  <c r="AE29" i="1"/>
  <c r="AQ28" i="1"/>
  <c r="AX25" i="1"/>
  <c r="S25" i="1"/>
  <c r="Z19" i="1"/>
  <c r="G15" i="1"/>
  <c r="AX12" i="1"/>
  <c r="AX10" i="1"/>
  <c r="AL9" i="1"/>
  <c r="AF4" i="1"/>
  <c r="N3" i="1"/>
  <c r="AW62" i="1"/>
  <c r="AQ60" i="1"/>
  <c r="AW47" i="1"/>
  <c r="M47" i="1"/>
  <c r="G44" i="1"/>
  <c r="S39" i="1"/>
  <c r="AF38" i="1"/>
  <c r="AL32" i="1"/>
  <c r="AR23" i="1"/>
  <c r="G23" i="1"/>
  <c r="Z22" i="1"/>
  <c r="G17" i="1"/>
  <c r="S14" i="1"/>
  <c r="AL7" i="1"/>
  <c r="AQ6" i="1"/>
  <c r="N34" i="1"/>
  <c r="AR29" i="1"/>
  <c r="T4" i="1"/>
  <c r="T2" i="1"/>
  <c r="G55" i="1"/>
  <c r="S54" i="1"/>
  <c r="AQ53" i="1"/>
  <c r="M53" i="1"/>
  <c r="AE52" i="1"/>
  <c r="AQ48" i="1"/>
  <c r="T48" i="1"/>
  <c r="AX46" i="1"/>
  <c r="AE45" i="1"/>
  <c r="AK39" i="1"/>
  <c r="AW38" i="1"/>
  <c r="AX32" i="1"/>
  <c r="S32" i="1"/>
  <c r="S30" i="1"/>
  <c r="S28" i="1"/>
  <c r="Z21" i="1"/>
  <c r="AK20" i="1"/>
  <c r="S15" i="1"/>
  <c r="AK14" i="1"/>
  <c r="AK12" i="1"/>
  <c r="M11" i="1"/>
  <c r="AK10" i="1"/>
  <c r="AL8" i="1"/>
  <c r="Y6" i="1"/>
  <c r="Z49" i="1"/>
  <c r="AL42" i="1"/>
  <c r="Z39" i="1"/>
  <c r="N38" i="1"/>
  <c r="T35" i="1"/>
  <c r="AR34" i="1"/>
  <c r="AR19" i="1"/>
  <c r="T12" i="1"/>
  <c r="T10" i="1"/>
  <c r="H7" i="1"/>
  <c r="AF6" i="1"/>
  <c r="H5" i="1"/>
  <c r="AX3" i="1"/>
  <c r="H2" i="1"/>
  <c r="AX51" i="1"/>
  <c r="Z51" i="1"/>
  <c r="H39" i="1"/>
  <c r="N37" i="1"/>
  <c r="T36" i="1"/>
  <c r="Z61" i="1"/>
  <c r="AW60" i="1"/>
  <c r="AK59" i="1"/>
  <c r="M55" i="1"/>
  <c r="AK54" i="1"/>
  <c r="AK52" i="1"/>
  <c r="AF47" i="1"/>
  <c r="S46" i="1"/>
  <c r="AW44" i="1"/>
  <c r="AF40" i="1"/>
  <c r="Z32" i="1"/>
  <c r="G32" i="1"/>
  <c r="G31" i="1"/>
  <c r="Z30" i="1"/>
  <c r="AX28" i="1"/>
  <c r="Z28" i="1"/>
  <c r="AX27" i="1"/>
  <c r="Z27" i="1"/>
  <c r="AE26" i="1"/>
  <c r="Z24" i="1"/>
  <c r="AE16" i="1"/>
  <c r="AW5" i="1"/>
  <c r="T20" i="1"/>
  <c r="AR15" i="1"/>
  <c r="H13" i="1"/>
  <c r="H11" i="1"/>
  <c r="T22" i="1"/>
  <c r="AR21" i="1"/>
  <c r="T21" i="1"/>
  <c r="AR20" i="1"/>
  <c r="T62" i="1"/>
  <c r="AR61" i="1"/>
  <c r="S49" i="1"/>
  <c r="Z40" i="1"/>
  <c r="M36" i="1"/>
  <c r="Z31" i="1"/>
  <c r="Z26" i="1"/>
  <c r="G19" i="1"/>
  <c r="Z11" i="1"/>
  <c r="N10" i="1"/>
  <c r="AX4" i="1"/>
  <c r="AQ3" i="1"/>
  <c r="AQ2" i="1"/>
  <c r="AK60" i="1"/>
  <c r="N60" i="1"/>
  <c r="AR59" i="1"/>
  <c r="Z54" i="1"/>
  <c r="Z52" i="1"/>
  <c r="AF51" i="1"/>
  <c r="H51" i="1"/>
  <c r="AF50" i="1"/>
  <c r="AF49" i="1"/>
  <c r="H49" i="1"/>
  <c r="AQ47" i="1"/>
  <c r="S47" i="1"/>
  <c r="Z46" i="1"/>
  <c r="AX45" i="1"/>
  <c r="H45" i="1"/>
  <c r="AL44" i="1"/>
  <c r="T42" i="1"/>
  <c r="AL41" i="1"/>
  <c r="M39" i="1"/>
  <c r="AR38" i="1"/>
  <c r="T38" i="1"/>
  <c r="AQ37" i="1"/>
  <c r="Z35" i="1"/>
  <c r="AX34" i="1"/>
  <c r="AE34" i="1"/>
  <c r="AE33" i="1"/>
  <c r="N32" i="1"/>
  <c r="N30" i="1"/>
  <c r="N28" i="1"/>
  <c r="AL27" i="1"/>
  <c r="M27" i="1"/>
  <c r="M25" i="1"/>
  <c r="AE22" i="1"/>
  <c r="G21" i="1"/>
  <c r="AE14" i="1"/>
  <c r="T13" i="1"/>
  <c r="AR11" i="1"/>
  <c r="AL6" i="1"/>
  <c r="AF3" i="1"/>
  <c r="AF2" i="1"/>
  <c r="AR57" i="1"/>
  <c r="S57" i="1"/>
  <c r="S55" i="1"/>
  <c r="AQ54" i="1"/>
  <c r="AE43" i="1"/>
  <c r="G40" i="1"/>
  <c r="AE32" i="1"/>
  <c r="G29" i="1"/>
  <c r="AE28" i="1"/>
  <c r="AK26" i="1"/>
  <c r="AL25" i="1"/>
  <c r="AE24" i="1"/>
  <c r="Z23" i="1"/>
  <c r="AX22" i="1"/>
  <c r="AE20" i="1"/>
  <c r="AK16" i="1"/>
  <c r="Z15" i="1"/>
  <c r="AX14" i="1"/>
  <c r="AF5" i="1"/>
  <c r="G54" i="1"/>
  <c r="AE42" i="1"/>
  <c r="AF42" i="1"/>
  <c r="Y62" i="1"/>
  <c r="AW61" i="1"/>
  <c r="AF61" i="1"/>
  <c r="M61" i="1"/>
  <c r="S59" i="1"/>
  <c r="S58" i="1"/>
  <c r="M57" i="1"/>
  <c r="N56" i="1"/>
  <c r="H54" i="1"/>
  <c r="Y53" i="1"/>
  <c r="S51" i="1"/>
  <c r="S50" i="1"/>
  <c r="M49" i="1"/>
  <c r="M48" i="1"/>
  <c r="N48" i="1"/>
  <c r="AK46" i="1"/>
  <c r="AQ43" i="1"/>
  <c r="AR43" i="1"/>
  <c r="M41" i="1"/>
  <c r="N40" i="1"/>
  <c r="AL38" i="1"/>
  <c r="Z34" i="1"/>
  <c r="AL33" i="1"/>
  <c r="AK33" i="1"/>
  <c r="AF31" i="1"/>
  <c r="AE31" i="1"/>
  <c r="M29" i="1"/>
  <c r="N19" i="1"/>
  <c r="M19" i="1"/>
  <c r="H34" i="1"/>
  <c r="AW31" i="1"/>
  <c r="AX31" i="1"/>
  <c r="AK29" i="1"/>
  <c r="AL29" i="1"/>
  <c r="M35" i="1"/>
  <c r="N35" i="1"/>
  <c r="H33" i="1"/>
  <c r="G33" i="1"/>
  <c r="AL28" i="1"/>
  <c r="AK28" i="1"/>
  <c r="N23" i="1"/>
  <c r="M23" i="1"/>
  <c r="N15" i="1"/>
  <c r="M15" i="1"/>
  <c r="G61" i="1"/>
  <c r="AF59" i="1"/>
  <c r="AQ56" i="1"/>
  <c r="G56" i="1"/>
  <c r="AK47" i="1"/>
  <c r="AL47" i="1"/>
  <c r="M46" i="1"/>
  <c r="N46" i="1"/>
  <c r="H41" i="1"/>
  <c r="H38" i="1"/>
  <c r="G38" i="1"/>
  <c r="Y33" i="1"/>
  <c r="Z33" i="1"/>
  <c r="N21" i="1"/>
  <c r="M21" i="1"/>
  <c r="H12" i="1"/>
  <c r="G12" i="1"/>
  <c r="AX52" i="1"/>
  <c r="AR49" i="1"/>
  <c r="AW41" i="1"/>
  <c r="AX41" i="1"/>
  <c r="AF39" i="1"/>
  <c r="AE39" i="1"/>
  <c r="AW36" i="1"/>
  <c r="AX36" i="1"/>
  <c r="AF35" i="1"/>
  <c r="AE35" i="1"/>
  <c r="Y29" i="1"/>
  <c r="Z29" i="1"/>
  <c r="AL24" i="1"/>
  <c r="AK24" i="1"/>
  <c r="M24" i="1"/>
  <c r="N24" i="1"/>
  <c r="AF41" i="1"/>
  <c r="AE41" i="1"/>
  <c r="G60" i="1"/>
  <c r="AQ58" i="1"/>
  <c r="G58" i="1"/>
  <c r="AK56" i="1"/>
  <c r="AL55" i="1"/>
  <c r="AF53" i="1"/>
  <c r="AQ50" i="1"/>
  <c r="G50" i="1"/>
  <c r="AK48" i="1"/>
  <c r="G46" i="1"/>
  <c r="Y43" i="1"/>
  <c r="Z43" i="1"/>
  <c r="H43" i="1"/>
  <c r="AR41" i="1"/>
  <c r="Y38" i="1"/>
  <c r="Z38" i="1"/>
  <c r="AW35" i="1"/>
  <c r="AX35" i="1"/>
  <c r="AF27" i="1"/>
  <c r="AE27" i="1"/>
  <c r="H22" i="1"/>
  <c r="G22" i="1"/>
  <c r="N17" i="1"/>
  <c r="M17" i="1"/>
  <c r="G48" i="1"/>
  <c r="AK40" i="1"/>
  <c r="AL40" i="1"/>
  <c r="AR62" i="1"/>
  <c r="AX54" i="1"/>
  <c r="AR51" i="1"/>
  <c r="AK45" i="1"/>
  <c r="AL45" i="1"/>
  <c r="AF44" i="1"/>
  <c r="N44" i="1"/>
  <c r="AW39" i="1"/>
  <c r="AX39" i="1"/>
  <c r="N31" i="1"/>
  <c r="M31" i="1"/>
  <c r="H26" i="1"/>
  <c r="G26" i="1"/>
  <c r="T60" i="1"/>
  <c r="AK58" i="1"/>
  <c r="AL57" i="1"/>
  <c r="AF55" i="1"/>
  <c r="AQ52" i="1"/>
  <c r="G52" i="1"/>
  <c r="AK50" i="1"/>
  <c r="AL49" i="1"/>
  <c r="N45" i="1"/>
  <c r="M42" i="1"/>
  <c r="N42" i="1"/>
  <c r="S40" i="1"/>
  <c r="T40" i="1"/>
  <c r="Y37" i="1"/>
  <c r="AK30" i="1"/>
  <c r="Y25" i="1"/>
  <c r="Z25" i="1"/>
  <c r="N13" i="1"/>
  <c r="M13" i="1"/>
  <c r="Z9" i="1"/>
  <c r="Y9" i="1"/>
  <c r="Y8" i="1"/>
  <c r="H6" i="1"/>
  <c r="G6" i="1"/>
  <c r="M4" i="1"/>
  <c r="N4" i="1"/>
  <c r="AL2" i="1"/>
  <c r="AK2" i="1"/>
  <c r="G49" i="2"/>
  <c r="H49" i="2"/>
  <c r="G4" i="1"/>
  <c r="H4" i="1"/>
  <c r="T61" i="2"/>
  <c r="S61" i="2"/>
  <c r="AF21" i="1"/>
  <c r="AE21" i="1"/>
  <c r="AF19" i="1"/>
  <c r="AE19" i="1"/>
  <c r="AF17" i="1"/>
  <c r="AE17" i="1"/>
  <c r="AF15" i="1"/>
  <c r="AE15" i="1"/>
  <c r="AF13" i="1"/>
  <c r="AE13" i="1"/>
  <c r="AR8" i="1"/>
  <c r="AQ8" i="1"/>
  <c r="AK61" i="2"/>
  <c r="AL61" i="2"/>
  <c r="AQ54" i="2"/>
  <c r="AR54" i="2"/>
  <c r="H28" i="1"/>
  <c r="G28" i="1"/>
  <c r="AF25" i="1"/>
  <c r="AE25" i="1"/>
  <c r="H20" i="1"/>
  <c r="G20" i="1"/>
  <c r="H18" i="1"/>
  <c r="G18" i="1"/>
  <c r="H16" i="1"/>
  <c r="G16" i="1"/>
  <c r="H14" i="1"/>
  <c r="G14" i="1"/>
  <c r="AX6" i="1"/>
  <c r="AW6" i="1"/>
  <c r="Z3" i="1"/>
  <c r="Y3" i="1"/>
  <c r="AK54" i="2"/>
  <c r="AL54" i="2"/>
  <c r="AF11" i="1"/>
  <c r="AE11" i="1"/>
  <c r="AR9" i="1"/>
  <c r="AQ9" i="1"/>
  <c r="S55" i="2"/>
  <c r="T55" i="2"/>
  <c r="H24" i="1"/>
  <c r="G24" i="1"/>
  <c r="AF23" i="1"/>
  <c r="AE23" i="1"/>
  <c r="H8" i="1"/>
  <c r="G8" i="1"/>
  <c r="Y58" i="2"/>
  <c r="Z58" i="2"/>
  <c r="M55" i="2"/>
  <c r="AZ55" i="2" s="1"/>
  <c r="N55" i="2"/>
  <c r="Z36" i="1"/>
  <c r="G36" i="1"/>
  <c r="AX30" i="1"/>
  <c r="AE30" i="1"/>
  <c r="N26" i="1"/>
  <c r="AX24" i="1"/>
  <c r="M7" i="1"/>
  <c r="N7" i="1"/>
  <c r="AK5" i="1"/>
  <c r="AL5" i="1"/>
  <c r="AX60" i="2"/>
  <c r="T58" i="2"/>
  <c r="S58" i="2"/>
  <c r="AL47" i="2"/>
  <c r="AK47" i="2"/>
  <c r="T5" i="1"/>
  <c r="S5" i="1"/>
  <c r="AZ5" i="1" s="1"/>
  <c r="AR59" i="2"/>
  <c r="AQ59" i="2"/>
  <c r="AW52" i="2"/>
  <c r="AX52" i="2"/>
  <c r="AW47" i="2"/>
  <c r="AX47" i="2"/>
  <c r="M49" i="2"/>
  <c r="N49" i="2"/>
  <c r="AE38" i="2"/>
  <c r="AF38" i="2"/>
  <c r="AX36" i="2"/>
  <c r="AW36" i="2"/>
  <c r="AF28" i="2"/>
  <c r="AE28" i="2"/>
  <c r="AR40" i="2"/>
  <c r="AQ40" i="2"/>
  <c r="AQ36" i="2"/>
  <c r="AR36" i="2"/>
  <c r="AX13" i="2"/>
  <c r="AW13" i="2"/>
  <c r="AE7" i="1"/>
  <c r="AF7" i="1"/>
  <c r="AL3" i="1"/>
  <c r="M2" i="1"/>
  <c r="AZ2" i="1" s="1"/>
  <c r="D2" i="10" s="1"/>
  <c r="N2" i="1"/>
  <c r="AZ57" i="2"/>
  <c r="Z41" i="2"/>
  <c r="Y41" i="2"/>
  <c r="AX38" i="2"/>
  <c r="AW38" i="2"/>
  <c r="AX28" i="2"/>
  <c r="AW28" i="2"/>
  <c r="AL23" i="1"/>
  <c r="N20" i="1"/>
  <c r="AL19" i="1"/>
  <c r="N18" i="1"/>
  <c r="AL17" i="1"/>
  <c r="N16" i="1"/>
  <c r="AL15" i="1"/>
  <c r="N14" i="1"/>
  <c r="AL13" i="1"/>
  <c r="N12" i="1"/>
  <c r="AL11" i="1"/>
  <c r="AX9" i="1"/>
  <c r="AF9" i="1"/>
  <c r="N9" i="1"/>
  <c r="Z7" i="1"/>
  <c r="S6" i="1"/>
  <c r="T6" i="1"/>
  <c r="Y4" i="1"/>
  <c r="Z4" i="1"/>
  <c r="Z57" i="2"/>
  <c r="H53" i="2"/>
  <c r="AL52" i="2"/>
  <c r="M52" i="2"/>
  <c r="N52" i="2"/>
  <c r="AR51" i="2"/>
  <c r="AQ51" i="2"/>
  <c r="S51" i="2"/>
  <c r="T51" i="2"/>
  <c r="M47" i="2"/>
  <c r="N47" i="2"/>
  <c r="S41" i="2"/>
  <c r="T41" i="2"/>
  <c r="AW37" i="2"/>
  <c r="AX37" i="2"/>
  <c r="AW7" i="1"/>
  <c r="AX7" i="1"/>
  <c r="N6" i="1"/>
  <c r="AW2" i="1"/>
  <c r="AX2" i="1"/>
  <c r="M62" i="2"/>
  <c r="AL60" i="2"/>
  <c r="N60" i="2"/>
  <c r="AK58" i="2"/>
  <c r="AL58" i="2"/>
  <c r="AX56" i="2"/>
  <c r="AX55" i="2"/>
  <c r="Y54" i="2"/>
  <c r="Z54" i="2"/>
  <c r="Y49" i="2"/>
  <c r="Z49" i="2"/>
  <c r="AZ48" i="2"/>
  <c r="AR45" i="2"/>
  <c r="AQ45" i="2"/>
  <c r="T42" i="2"/>
  <c r="S42" i="2"/>
  <c r="AF36" i="2"/>
  <c r="AE36" i="2"/>
  <c r="T17" i="2"/>
  <c r="S17" i="2"/>
  <c r="Z20" i="1"/>
  <c r="AX19" i="1"/>
  <c r="Z18" i="1"/>
  <c r="AX17" i="1"/>
  <c r="Z16" i="1"/>
  <c r="AX15" i="1"/>
  <c r="Z14" i="1"/>
  <c r="AX13" i="1"/>
  <c r="Z12" i="1"/>
  <c r="AX11" i="1"/>
  <c r="Z10" i="1"/>
  <c r="H10" i="1"/>
  <c r="M8" i="1"/>
  <c r="N8" i="1"/>
  <c r="AR7" i="1"/>
  <c r="AL4" i="1"/>
  <c r="T54" i="2"/>
  <c r="S54" i="2"/>
  <c r="AE52" i="2"/>
  <c r="AF52" i="2"/>
  <c r="T50" i="2"/>
  <c r="S50" i="2"/>
  <c r="AZ50" i="2" s="1"/>
  <c r="AX49" i="2"/>
  <c r="AW49" i="2"/>
  <c r="AK45" i="2"/>
  <c r="AZ45" i="2" s="1"/>
  <c r="AL45" i="2"/>
  <c r="AR41" i="2"/>
  <c r="AQ41" i="2"/>
  <c r="N32" i="2"/>
  <c r="M32" i="2"/>
  <c r="T27" i="2"/>
  <c r="S27" i="2"/>
  <c r="AZ27" i="2" s="1"/>
  <c r="M14" i="2"/>
  <c r="AZ14" i="2" s="1"/>
  <c r="N14" i="2"/>
  <c r="S7" i="1"/>
  <c r="AE62" i="2"/>
  <c r="AQ61" i="2"/>
  <c r="AF60" i="2"/>
  <c r="Y59" i="2"/>
  <c r="AQ56" i="2"/>
  <c r="N56" i="2"/>
  <c r="AW54" i="2"/>
  <c r="M54" i="2"/>
  <c r="Z53" i="2"/>
  <c r="AK50" i="2"/>
  <c r="AL50" i="2"/>
  <c r="AK41" i="2"/>
  <c r="AL41" i="2"/>
  <c r="H41" i="2"/>
  <c r="G41" i="2"/>
  <c r="Z40" i="2"/>
  <c r="Y40" i="2"/>
  <c r="AW23" i="2"/>
  <c r="AX23" i="2"/>
  <c r="T38" i="2"/>
  <c r="S38" i="2"/>
  <c r="H16" i="2"/>
  <c r="G16" i="2"/>
  <c r="AL12" i="2"/>
  <c r="AK12" i="2"/>
  <c r="M6" i="2"/>
  <c r="AZ6" i="2" s="1"/>
  <c r="N6" i="2"/>
  <c r="BD32" i="3"/>
  <c r="BC32" i="3"/>
  <c r="BD29" i="3"/>
  <c r="BC29" i="3"/>
  <c r="BD5" i="3"/>
  <c r="BC5" i="3"/>
  <c r="AQ4" i="1"/>
  <c r="AZ60" i="2"/>
  <c r="AL56" i="2"/>
  <c r="S56" i="2"/>
  <c r="N53" i="2"/>
  <c r="AQ49" i="2"/>
  <c r="AZ44" i="2"/>
  <c r="Y43" i="2"/>
  <c r="T40" i="2"/>
  <c r="S40" i="2"/>
  <c r="AR35" i="2"/>
  <c r="AQ35" i="2"/>
  <c r="AZ35" i="2" s="1"/>
  <c r="T34" i="2"/>
  <c r="S34" i="2"/>
  <c r="Y31" i="2"/>
  <c r="T30" i="2"/>
  <c r="S30" i="2"/>
  <c r="AL27" i="2"/>
  <c r="Z21" i="2"/>
  <c r="Y21" i="2"/>
  <c r="AF19" i="2"/>
  <c r="AE19" i="2"/>
  <c r="AK17" i="2"/>
  <c r="AL17" i="2"/>
  <c r="S11" i="2"/>
  <c r="AZ11" i="2" s="1"/>
  <c r="AX7" i="2"/>
  <c r="AW7" i="2"/>
  <c r="M4" i="2"/>
  <c r="N4" i="2"/>
  <c r="BD40" i="3"/>
  <c r="BC40" i="3"/>
  <c r="BD37" i="3"/>
  <c r="BC37" i="3"/>
  <c r="BD8" i="3"/>
  <c r="BC8" i="3"/>
  <c r="AR43" i="2"/>
  <c r="AQ43" i="2"/>
  <c r="AR31" i="2"/>
  <c r="AQ31" i="2"/>
  <c r="AZ31" i="2" s="1"/>
  <c r="AZ20" i="2"/>
  <c r="Z16" i="2"/>
  <c r="Y16" i="2"/>
  <c r="AX5" i="2"/>
  <c r="AW5" i="2"/>
  <c r="AZ4" i="2"/>
  <c r="BD16" i="3"/>
  <c r="BC16" i="3"/>
  <c r="BD13" i="3"/>
  <c r="BC13" i="3"/>
  <c r="N51" i="2"/>
  <c r="AQ47" i="2"/>
  <c r="AW40" i="2"/>
  <c r="AR37" i="2"/>
  <c r="AQ37" i="2"/>
  <c r="T36" i="2"/>
  <c r="S36" i="2"/>
  <c r="AW34" i="2"/>
  <c r="AW30" i="2"/>
  <c r="T28" i="2"/>
  <c r="S28" i="2"/>
  <c r="Y26" i="2"/>
  <c r="AZ25" i="2"/>
  <c r="N24" i="2"/>
  <c r="AK22" i="2"/>
  <c r="AR21" i="2"/>
  <c r="AQ21" i="2"/>
  <c r="AZ21" i="2" s="1"/>
  <c r="AX19" i="2"/>
  <c r="AW19" i="2"/>
  <c r="AQ15" i="2"/>
  <c r="G10" i="2"/>
  <c r="AZ9" i="2"/>
  <c r="AR46" i="2"/>
  <c r="Z46" i="2"/>
  <c r="AX44" i="2"/>
  <c r="AF44" i="2"/>
  <c r="N44" i="2"/>
  <c r="AF42" i="2"/>
  <c r="AX41" i="2"/>
  <c r="AL37" i="2"/>
  <c r="T37" i="2"/>
  <c r="N36" i="2"/>
  <c r="T32" i="2"/>
  <c r="S32" i="2"/>
  <c r="AR26" i="2"/>
  <c r="AQ26" i="2"/>
  <c r="Z25" i="2"/>
  <c r="T18" i="2"/>
  <c r="S18" i="2"/>
  <c r="AZ18" i="2" s="1"/>
  <c r="AX14" i="2"/>
  <c r="AW14" i="2"/>
  <c r="M8" i="2"/>
  <c r="AZ8" i="2" s="1"/>
  <c r="N8" i="2"/>
  <c r="AX3" i="2"/>
  <c r="AW3" i="2"/>
  <c r="AZ2" i="2"/>
  <c r="BD24" i="3"/>
  <c r="BC24" i="3"/>
  <c r="BD21" i="3"/>
  <c r="BC21" i="3"/>
  <c r="AZ46" i="2"/>
  <c r="AW42" i="2"/>
  <c r="AR39" i="2"/>
  <c r="AQ39" i="2"/>
  <c r="AZ39" i="2" s="1"/>
  <c r="AZ34" i="2"/>
  <c r="AR33" i="2"/>
  <c r="AQ33" i="2"/>
  <c r="AZ33" i="2" s="1"/>
  <c r="AR29" i="2"/>
  <c r="AQ29" i="2"/>
  <c r="AZ29" i="2" s="1"/>
  <c r="AW24" i="2"/>
  <c r="N19" i="2"/>
  <c r="M19" i="2"/>
  <c r="AE13" i="2"/>
  <c r="S12" i="2"/>
  <c r="AR10" i="2"/>
  <c r="AQ10" i="2"/>
  <c r="BD39" i="3"/>
  <c r="BC39" i="3"/>
  <c r="BD31" i="3"/>
  <c r="BC31" i="3"/>
  <c r="BD23" i="3"/>
  <c r="BC23" i="3"/>
  <c r="BD15" i="3"/>
  <c r="BC15" i="3"/>
  <c r="BD7" i="3"/>
  <c r="BC7" i="3"/>
  <c r="AZ13" i="2"/>
  <c r="AL19" i="2"/>
  <c r="S19" i="2"/>
  <c r="N16" i="2"/>
  <c r="AQ12" i="2"/>
  <c r="AK7" i="2"/>
  <c r="AL7" i="2"/>
  <c r="AK5" i="2"/>
  <c r="AZ5" i="2" s="1"/>
  <c r="AL5" i="2"/>
  <c r="AK3" i="2"/>
  <c r="AL3" i="2"/>
  <c r="BD41" i="3"/>
  <c r="BC41" i="3"/>
  <c r="BD33" i="3"/>
  <c r="BC33" i="3"/>
  <c r="BD25" i="3"/>
  <c r="BC25" i="3"/>
  <c r="BD17" i="3"/>
  <c r="BC17" i="3"/>
  <c r="BD9" i="3"/>
  <c r="BC9" i="3"/>
  <c r="AR27" i="2"/>
  <c r="Z27" i="2"/>
  <c r="AX25" i="2"/>
  <c r="AF25" i="2"/>
  <c r="N25" i="2"/>
  <c r="T24" i="2"/>
  <c r="Z22" i="2"/>
  <c r="H22" i="2"/>
  <c r="AX20" i="2"/>
  <c r="AL18" i="2"/>
  <c r="AZ17" i="2"/>
  <c r="AR11" i="2"/>
  <c r="Z11" i="2"/>
  <c r="AX9" i="2"/>
  <c r="AF9" i="2"/>
  <c r="N9" i="2"/>
  <c r="T8" i="2"/>
  <c r="AF7" i="2"/>
  <c r="N7" i="2"/>
  <c r="T6" i="2"/>
  <c r="AF5" i="2"/>
  <c r="N5" i="2"/>
  <c r="T4" i="2"/>
  <c r="AF3" i="2"/>
  <c r="N3" i="2"/>
  <c r="T2" i="2"/>
  <c r="AL23" i="2"/>
  <c r="S23" i="2"/>
  <c r="AZ23" i="2" s="1"/>
  <c r="N20" i="2"/>
  <c r="AQ16" i="2"/>
  <c r="BD43" i="3"/>
  <c r="BC43" i="3"/>
  <c r="BD35" i="3"/>
  <c r="BC35" i="3"/>
  <c r="BD27" i="3"/>
  <c r="BC27" i="3"/>
  <c r="BD19" i="3"/>
  <c r="BC19" i="3"/>
  <c r="BD11" i="3"/>
  <c r="BC11" i="3"/>
  <c r="N2" i="2"/>
  <c r="BA14" i="2" l="1"/>
  <c r="E14" i="10"/>
  <c r="BA55" i="2"/>
  <c r="E55" i="10"/>
  <c r="BA27" i="2"/>
  <c r="BB27" i="2" s="1"/>
  <c r="E27" i="10"/>
  <c r="BA60" i="2"/>
  <c r="E60" i="10"/>
  <c r="BA39" i="2"/>
  <c r="BB39" i="2" s="1"/>
  <c r="E39" i="10"/>
  <c r="BA2" i="2"/>
  <c r="E2" i="10"/>
  <c r="BA18" i="2"/>
  <c r="BB18" i="2" s="1"/>
  <c r="E18" i="10"/>
  <c r="BA57" i="2"/>
  <c r="BB57" i="2" s="1"/>
  <c r="E57" i="10"/>
  <c r="BA11" i="2"/>
  <c r="BB11" i="2" s="1"/>
  <c r="E11" i="10"/>
  <c r="BA13" i="2"/>
  <c r="E13" i="10"/>
  <c r="BA6" i="2"/>
  <c r="BB6" i="2" s="1"/>
  <c r="E6" i="10"/>
  <c r="BA46" i="2"/>
  <c r="BB46" i="2" s="1"/>
  <c r="E46" i="10"/>
  <c r="BA25" i="2"/>
  <c r="E25" i="10"/>
  <c r="BA8" i="2"/>
  <c r="BB8" i="2" s="1"/>
  <c r="E8" i="10"/>
  <c r="BA31" i="2"/>
  <c r="BB31" i="2" s="1"/>
  <c r="E31" i="10"/>
  <c r="BA44" i="2"/>
  <c r="E44" i="10"/>
  <c r="BA50" i="2"/>
  <c r="BB50" i="2" s="1"/>
  <c r="E50" i="10"/>
  <c r="BA48" i="2"/>
  <c r="BB48" i="2" s="1"/>
  <c r="E48" i="10"/>
  <c r="L2" i="10"/>
  <c r="BA45" i="2"/>
  <c r="BB45" i="2" s="1"/>
  <c r="E45" i="10"/>
  <c r="BA29" i="2"/>
  <c r="BB29" i="2" s="1"/>
  <c r="E29" i="10"/>
  <c r="BA23" i="2"/>
  <c r="BB23" i="2" s="1"/>
  <c r="E23" i="10"/>
  <c r="AZ3" i="2"/>
  <c r="BA33" i="2"/>
  <c r="BB33" i="2" s="1"/>
  <c r="E33" i="10"/>
  <c r="AZ32" i="2"/>
  <c r="AZ36" i="2"/>
  <c r="AZ58" i="2"/>
  <c r="BB2" i="2"/>
  <c r="BA9" i="2"/>
  <c r="BB9" i="2" s="1"/>
  <c r="E9" i="10"/>
  <c r="BA20" i="2"/>
  <c r="E20" i="10"/>
  <c r="BA4" i="2"/>
  <c r="BB4" i="2" s="1"/>
  <c r="E4" i="10"/>
  <c r="BB44" i="2"/>
  <c r="AZ43" i="2"/>
  <c r="AZ62" i="2"/>
  <c r="BA17" i="2"/>
  <c r="BB17" i="2" s="1"/>
  <c r="E17" i="10"/>
  <c r="BA5" i="2"/>
  <c r="E5" i="10"/>
  <c r="BA34" i="2"/>
  <c r="BB34" i="2" s="1"/>
  <c r="E34" i="10"/>
  <c r="BA21" i="2"/>
  <c r="BB21" i="2" s="1"/>
  <c r="E21" i="10"/>
  <c r="BA35" i="2"/>
  <c r="BB35" i="2" s="1"/>
  <c r="E35" i="10"/>
  <c r="AZ24" i="2"/>
  <c r="AZ54" i="2"/>
  <c r="AZ42" i="2"/>
  <c r="BA5" i="1"/>
  <c r="D5" i="10"/>
  <c r="AZ26" i="2"/>
  <c r="AZ56" i="2"/>
  <c r="AZ19" i="2"/>
  <c r="AZ53" i="2"/>
  <c r="AZ30" i="2"/>
  <c r="AZ22" i="2"/>
  <c r="BB14" i="2"/>
  <c r="AZ7" i="2"/>
  <c r="AZ40" i="2"/>
  <c r="AZ15" i="2"/>
  <c r="AZ38" i="2"/>
  <c r="AZ44" i="1"/>
  <c r="AZ32" i="1"/>
  <c r="AZ4" i="1"/>
  <c r="AZ59" i="1"/>
  <c r="AZ10" i="1"/>
  <c r="AZ37" i="1"/>
  <c r="AZ54" i="1"/>
  <c r="AZ3" i="1"/>
  <c r="AZ47" i="1"/>
  <c r="AZ53" i="1"/>
  <c r="AZ26" i="1"/>
  <c r="AZ51" i="1"/>
  <c r="AZ34" i="1"/>
  <c r="AZ38" i="1"/>
  <c r="AZ13" i="1"/>
  <c r="AZ39" i="1"/>
  <c r="AZ55" i="1"/>
  <c r="AZ20" i="1"/>
  <c r="AZ19" i="1"/>
  <c r="AZ27" i="1"/>
  <c r="AZ9" i="1"/>
  <c r="AZ40" i="1"/>
  <c r="AZ41" i="1"/>
  <c r="AZ43" i="1"/>
  <c r="AZ15" i="1"/>
  <c r="AZ7" i="1"/>
  <c r="AZ18" i="1"/>
  <c r="AZ17" i="1"/>
  <c r="AZ42" i="1"/>
  <c r="AZ35" i="1"/>
  <c r="AZ45" i="1"/>
  <c r="BB5" i="1"/>
  <c r="BA2" i="1"/>
  <c r="BB2" i="1" s="1"/>
  <c r="AZ22" i="1"/>
  <c r="AZ50" i="1"/>
  <c r="AZ58" i="1"/>
  <c r="AZ28" i="2"/>
  <c r="BB60" i="2"/>
  <c r="AZ24" i="1"/>
  <c r="AZ28" i="1"/>
  <c r="AZ30" i="1"/>
  <c r="AZ12" i="1"/>
  <c r="AZ52" i="2"/>
  <c r="AZ59" i="2"/>
  <c r="AZ36" i="1"/>
  <c r="AZ48" i="1"/>
  <c r="AZ56" i="1"/>
  <c r="AZ57" i="1"/>
  <c r="AZ62" i="1"/>
  <c r="AZ8" i="1"/>
  <c r="AZ37" i="2"/>
  <c r="AZ12" i="2"/>
  <c r="BB5" i="2"/>
  <c r="AZ46" i="1"/>
  <c r="AZ29" i="1"/>
  <c r="AZ51" i="2"/>
  <c r="AZ16" i="2"/>
  <c r="BB25" i="2"/>
  <c r="AZ47" i="2"/>
  <c r="AZ31" i="1"/>
  <c r="AZ23" i="1"/>
  <c r="AZ14" i="1"/>
  <c r="AZ25" i="1"/>
  <c r="AZ49" i="2"/>
  <c r="AZ6" i="1"/>
  <c r="AZ60" i="1"/>
  <c r="AZ61" i="1"/>
  <c r="AZ41" i="2"/>
  <c r="BB20" i="2"/>
  <c r="AZ10" i="2"/>
  <c r="BB55" i="2"/>
  <c r="BB13" i="2"/>
  <c r="AZ16" i="1"/>
  <c r="AZ21" i="1"/>
  <c r="AZ61" i="2"/>
  <c r="AZ52" i="1"/>
  <c r="AZ49" i="1"/>
  <c r="AZ11" i="1"/>
  <c r="AZ33" i="1"/>
  <c r="BA37" i="2" l="1"/>
  <c r="BB37" i="2" s="1"/>
  <c r="E37" i="10"/>
  <c r="BA10" i="2"/>
  <c r="BB10" i="2" s="1"/>
  <c r="E10" i="10"/>
  <c r="BA38" i="2"/>
  <c r="BB38" i="2" s="1"/>
  <c r="E38" i="10"/>
  <c r="BA42" i="2"/>
  <c r="BB42" i="2" s="1"/>
  <c r="E42" i="10"/>
  <c r="BA19" i="2"/>
  <c r="BB19" i="2" s="1"/>
  <c r="E19" i="10"/>
  <c r="BA36" i="2"/>
  <c r="BB36" i="2" s="1"/>
  <c r="E36" i="10"/>
  <c r="BA54" i="2"/>
  <c r="BB54" i="2" s="1"/>
  <c r="E54" i="10"/>
  <c r="BA28" i="2"/>
  <c r="BB28" i="2" s="1"/>
  <c r="E28" i="10"/>
  <c r="BA16" i="2"/>
  <c r="BB16" i="2" s="1"/>
  <c r="E16" i="10"/>
  <c r="BA59" i="2"/>
  <c r="BB59" i="2" s="1"/>
  <c r="E59" i="10"/>
  <c r="BA22" i="2"/>
  <c r="BB22" i="2" s="1"/>
  <c r="E22" i="10"/>
  <c r="BA24" i="2"/>
  <c r="BB24" i="2" s="1"/>
  <c r="E24" i="10"/>
  <c r="BA51" i="2"/>
  <c r="BB51" i="2" s="1"/>
  <c r="E51" i="10"/>
  <c r="BA12" i="2"/>
  <c r="BB12" i="2" s="1"/>
  <c r="E12" i="10"/>
  <c r="BA56" i="2"/>
  <c r="BB56" i="2" s="1"/>
  <c r="E56" i="10"/>
  <c r="BA32" i="2"/>
  <c r="BB32" i="2" s="1"/>
  <c r="E32" i="10"/>
  <c r="BA15" i="2"/>
  <c r="BB15" i="2" s="1"/>
  <c r="E15" i="10"/>
  <c r="BA47" i="2"/>
  <c r="BB47" i="2" s="1"/>
  <c r="E47" i="10"/>
  <c r="BA61" i="2"/>
  <c r="BB61" i="2" s="1"/>
  <c r="E61" i="10"/>
  <c r="BA41" i="2"/>
  <c r="BB41" i="2" s="1"/>
  <c r="E41" i="10"/>
  <c r="BA52" i="2"/>
  <c r="BB52" i="2" s="1"/>
  <c r="E52" i="10"/>
  <c r="BA30" i="2"/>
  <c r="BB30" i="2" s="1"/>
  <c r="E30" i="10"/>
  <c r="BA26" i="2"/>
  <c r="BB26" i="2" s="1"/>
  <c r="E26" i="10"/>
  <c r="BA58" i="2"/>
  <c r="BB58" i="2" s="1"/>
  <c r="E58" i="10"/>
  <c r="BA53" i="2"/>
  <c r="BB53" i="2" s="1"/>
  <c r="E53" i="10"/>
  <c r="L5" i="10"/>
  <c r="BA62" i="2"/>
  <c r="BB62" i="2" s="1"/>
  <c r="E62" i="10"/>
  <c r="BA49" i="2"/>
  <c r="BB49" i="2" s="1"/>
  <c r="E49" i="10"/>
  <c r="BA40" i="2"/>
  <c r="BB40" i="2" s="1"/>
  <c r="E40" i="10"/>
  <c r="BA7" i="2"/>
  <c r="BB7" i="2" s="1"/>
  <c r="E7" i="10"/>
  <c r="BA43" i="2"/>
  <c r="BB43" i="2" s="1"/>
  <c r="E43" i="10"/>
  <c r="BA3" i="2"/>
  <c r="BB3" i="2" s="1"/>
  <c r="E3" i="10"/>
  <c r="BA21" i="1"/>
  <c r="BB21" i="1" s="1"/>
  <c r="D21" i="10"/>
  <c r="L21" i="10" s="1"/>
  <c r="BA11" i="1"/>
  <c r="BB11" i="1" s="1"/>
  <c r="D11" i="10"/>
  <c r="L11" i="10" s="1"/>
  <c r="BA33" i="1"/>
  <c r="BB33" i="1" s="1"/>
  <c r="D33" i="10"/>
  <c r="L33" i="10" s="1"/>
  <c r="BA57" i="1"/>
  <c r="BB57" i="1" s="1"/>
  <c r="D57" i="10"/>
  <c r="L57" i="10" s="1"/>
  <c r="BA22" i="1"/>
  <c r="BB22" i="1" s="1"/>
  <c r="D22" i="10"/>
  <c r="BA15" i="1"/>
  <c r="BB15" i="1" s="1"/>
  <c r="D15" i="10"/>
  <c r="BA40" i="1"/>
  <c r="BB40" i="1" s="1"/>
  <c r="D40" i="10"/>
  <c r="BA27" i="1"/>
  <c r="BB27" i="1" s="1"/>
  <c r="D27" i="10"/>
  <c r="L27" i="10" s="1"/>
  <c r="BA39" i="1"/>
  <c r="BB39" i="1" s="1"/>
  <c r="D39" i="10"/>
  <c r="L39" i="10" s="1"/>
  <c r="BA3" i="1"/>
  <c r="BB3" i="1" s="1"/>
  <c r="D3" i="10"/>
  <c r="BA32" i="1"/>
  <c r="BB32" i="1" s="1"/>
  <c r="D32" i="10"/>
  <c r="BA37" i="1"/>
  <c r="BB37" i="1" s="1"/>
  <c r="D37" i="10"/>
  <c r="L37" i="10" s="1"/>
  <c r="BA29" i="1"/>
  <c r="BB29" i="1" s="1"/>
  <c r="D29" i="10"/>
  <c r="L29" i="10" s="1"/>
  <c r="BA42" i="1"/>
  <c r="BB42" i="1" s="1"/>
  <c r="D42" i="10"/>
  <c r="BA14" i="1"/>
  <c r="BB14" i="1" s="1"/>
  <c r="D14" i="10"/>
  <c r="L14" i="10" s="1"/>
  <c r="BA56" i="1"/>
  <c r="BB56" i="1" s="1"/>
  <c r="D56" i="10"/>
  <c r="L56" i="10" s="1"/>
  <c r="BA28" i="1"/>
  <c r="BB28" i="1" s="1"/>
  <c r="D28" i="10"/>
  <c r="BA17" i="1"/>
  <c r="BB17" i="1" s="1"/>
  <c r="D17" i="10"/>
  <c r="L17" i="10" s="1"/>
  <c r="BA30" i="1"/>
  <c r="BB30" i="1" s="1"/>
  <c r="D30" i="10"/>
  <c r="BA25" i="1"/>
  <c r="BB25" i="1" s="1"/>
  <c r="D25" i="10"/>
  <c r="L25" i="10" s="1"/>
  <c r="BA13" i="1"/>
  <c r="BB13" i="1" s="1"/>
  <c r="D13" i="10"/>
  <c r="L13" i="10" s="1"/>
  <c r="BA52" i="1"/>
  <c r="BB52" i="1" s="1"/>
  <c r="D52" i="10"/>
  <c r="BA23" i="1"/>
  <c r="BB23" i="1" s="1"/>
  <c r="D23" i="10"/>
  <c r="L23" i="10" s="1"/>
  <c r="BA46" i="1"/>
  <c r="BB46" i="1" s="1"/>
  <c r="D46" i="10"/>
  <c r="L46" i="10" s="1"/>
  <c r="BA8" i="1"/>
  <c r="BB8" i="1" s="1"/>
  <c r="D8" i="10"/>
  <c r="L8" i="10" s="1"/>
  <c r="BA48" i="1"/>
  <c r="BB48" i="1" s="1"/>
  <c r="D48" i="10"/>
  <c r="L48" i="10" s="1"/>
  <c r="BA58" i="1"/>
  <c r="BB58" i="1" s="1"/>
  <c r="D58" i="10"/>
  <c r="BA19" i="1"/>
  <c r="BB19" i="1" s="1"/>
  <c r="D19" i="10"/>
  <c r="L19" i="10" s="1"/>
  <c r="BA38" i="1"/>
  <c r="BB38" i="1" s="1"/>
  <c r="D38" i="10"/>
  <c r="BA9" i="1"/>
  <c r="BB9" i="1" s="1"/>
  <c r="D9" i="10"/>
  <c r="L9" i="10" s="1"/>
  <c r="BA26" i="1"/>
  <c r="BB26" i="1" s="1"/>
  <c r="D26" i="10"/>
  <c r="BA60" i="1"/>
  <c r="BB60" i="1" s="1"/>
  <c r="D60" i="10"/>
  <c r="L60" i="10" s="1"/>
  <c r="BA53" i="1"/>
  <c r="BB53" i="1" s="1"/>
  <c r="D53" i="10"/>
  <c r="BA10" i="1"/>
  <c r="BB10" i="1" s="1"/>
  <c r="D10" i="10"/>
  <c r="BA35" i="1"/>
  <c r="BB35" i="1" s="1"/>
  <c r="D35" i="10"/>
  <c r="L35" i="10" s="1"/>
  <c r="BA16" i="1"/>
  <c r="BB16" i="1" s="1"/>
  <c r="D16" i="10"/>
  <c r="L16" i="10" s="1"/>
  <c r="BA61" i="1"/>
  <c r="BB61" i="1" s="1"/>
  <c r="D61" i="10"/>
  <c r="BA24" i="1"/>
  <c r="BB24" i="1" s="1"/>
  <c r="D24" i="10"/>
  <c r="BA41" i="1"/>
  <c r="BB41" i="1" s="1"/>
  <c r="D41" i="10"/>
  <c r="BA50" i="1"/>
  <c r="BB50" i="1" s="1"/>
  <c r="D50" i="10"/>
  <c r="L50" i="10" s="1"/>
  <c r="BA34" i="1"/>
  <c r="BB34" i="1" s="1"/>
  <c r="D34" i="10"/>
  <c r="L34" i="10" s="1"/>
  <c r="BA47" i="1"/>
  <c r="BB47" i="1" s="1"/>
  <c r="D47" i="10"/>
  <c r="BA59" i="1"/>
  <c r="BB59" i="1" s="1"/>
  <c r="D59" i="10"/>
  <c r="L59" i="10" s="1"/>
  <c r="BA54" i="1"/>
  <c r="BB54" i="1" s="1"/>
  <c r="D54" i="10"/>
  <c r="L54" i="10" s="1"/>
  <c r="BA43" i="1"/>
  <c r="BB43" i="1" s="1"/>
  <c r="D43" i="10"/>
  <c r="BA49" i="1"/>
  <c r="BB49" i="1" s="1"/>
  <c r="D49" i="10"/>
  <c r="BA31" i="1"/>
  <c r="BB31" i="1" s="1"/>
  <c r="D31" i="10"/>
  <c r="L31" i="10" s="1"/>
  <c r="BA18" i="1"/>
  <c r="BB18" i="1" s="1"/>
  <c r="D18" i="10"/>
  <c r="L18" i="10" s="1"/>
  <c r="BA20" i="1"/>
  <c r="BB20" i="1" s="1"/>
  <c r="D20" i="10"/>
  <c r="L20" i="10" s="1"/>
  <c r="BA6" i="1"/>
  <c r="BB6" i="1" s="1"/>
  <c r="D6" i="10"/>
  <c r="L6" i="10" s="1"/>
  <c r="BA62" i="1"/>
  <c r="BB62" i="1" s="1"/>
  <c r="D62" i="10"/>
  <c r="L62" i="10" s="1"/>
  <c r="BA36" i="1"/>
  <c r="BB36" i="1" s="1"/>
  <c r="D36" i="10"/>
  <c r="L36" i="10" s="1"/>
  <c r="BA12" i="1"/>
  <c r="BB12" i="1" s="1"/>
  <c r="D12" i="10"/>
  <c r="BA45" i="1"/>
  <c r="BB45" i="1" s="1"/>
  <c r="D45" i="10"/>
  <c r="L45" i="10" s="1"/>
  <c r="BA7" i="1"/>
  <c r="BB7" i="1" s="1"/>
  <c r="D7" i="10"/>
  <c r="L7" i="10" s="1"/>
  <c r="BA55" i="1"/>
  <c r="BB55" i="1" s="1"/>
  <c r="D55" i="10"/>
  <c r="L55" i="10" s="1"/>
  <c r="BA51" i="1"/>
  <c r="BB51" i="1" s="1"/>
  <c r="D51" i="10"/>
  <c r="BA4" i="1"/>
  <c r="BB4" i="1" s="1"/>
  <c r="D4" i="10"/>
  <c r="L4" i="10" s="1"/>
  <c r="BA44" i="1"/>
  <c r="BB44" i="1" s="1"/>
  <c r="D44" i="10"/>
  <c r="L44" i="10" s="1"/>
  <c r="L51" i="10" l="1"/>
  <c r="L53" i="10"/>
  <c r="L52" i="10"/>
  <c r="L15" i="10"/>
  <c r="L58" i="10"/>
  <c r="L30" i="10"/>
  <c r="L32" i="10"/>
  <c r="L10" i="10"/>
  <c r="L41" i="10"/>
  <c r="L47" i="10"/>
  <c r="L24" i="10"/>
  <c r="L12" i="10"/>
  <c r="L42" i="10"/>
  <c r="L38" i="10"/>
  <c r="L28" i="10"/>
  <c r="L22" i="10"/>
  <c r="L61" i="10"/>
  <c r="L26" i="10"/>
  <c r="L40" i="10"/>
  <c r="L3" i="10"/>
  <c r="L49" i="10"/>
  <c r="L4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2" authorId="0" shapeId="0" xr:uid="{26879386-0581-EF4D-95DA-88BAAF38E14C}">
      <text>
        <r>
          <rPr>
            <sz val="10"/>
            <color rgb="FF000000"/>
            <rFont val="Arial"/>
            <family val="2"/>
          </rPr>
          <t>before make up exam 14</t>
        </r>
      </text>
    </comment>
    <comment ref="E56" authorId="0" shapeId="0" xr:uid="{538A3DE6-26B7-3840-B188-ABC50FDE831A}">
      <text>
        <r>
          <rPr>
            <sz val="10"/>
            <color rgb="FF000000"/>
            <rFont val="Arial"/>
            <family val="2"/>
          </rPr>
          <t>Before make up exam 10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</futureMetadata>
  <valueMetadata count="6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</valueMetadata>
</metadata>
</file>

<file path=xl/sharedStrings.xml><?xml version="1.0" encoding="utf-8"?>
<sst xmlns="http://schemas.openxmlformats.org/spreadsheetml/2006/main" count="9489" uniqueCount="878">
  <si>
    <t>SUSHANTH M R</t>
  </si>
  <si>
    <t>4SU23AD403</t>
  </si>
  <si>
    <t>D67</t>
  </si>
  <si>
    <t>SHREYA  S S</t>
  </si>
  <si>
    <t>4SU23AD402</t>
  </si>
  <si>
    <t>D66</t>
  </si>
  <si>
    <t>SATEERTH G PALKAR</t>
  </si>
  <si>
    <t>4SU23AD401</t>
  </si>
  <si>
    <t>D65</t>
  </si>
  <si>
    <t>KALAIVANI R</t>
  </si>
  <si>
    <t>4SU23AD400</t>
  </si>
  <si>
    <t>D64</t>
  </si>
  <si>
    <t>YASHWANTH H</t>
  </si>
  <si>
    <t>4SU22AD063</t>
  </si>
  <si>
    <t>D63</t>
  </si>
  <si>
    <t>BIDTK158</t>
  </si>
  <si>
    <t>BKSKK107</t>
  </si>
  <si>
    <t>BENGK106</t>
  </si>
  <si>
    <t>BPLCK105B</t>
  </si>
  <si>
    <t>BESCK104D</t>
  </si>
  <si>
    <t>BPOPS103</t>
  </si>
  <si>
    <t>BPHYS102</t>
  </si>
  <si>
    <t>BMATS101</t>
  </si>
  <si>
    <t>YASHASWINI</t>
  </si>
  <si>
    <t>4SU22AD062</t>
  </si>
  <si>
    <t>D62</t>
  </si>
  <si>
    <t>BESCK104C</t>
  </si>
  <si>
    <t>VINAYA</t>
  </si>
  <si>
    <t>4SU22AD061</t>
  </si>
  <si>
    <t>D61</t>
  </si>
  <si>
    <t>BESCK104A</t>
  </si>
  <si>
    <t>VANDANA</t>
  </si>
  <si>
    <t>4SU22AD059</t>
  </si>
  <si>
    <t>D59</t>
  </si>
  <si>
    <t>VAISHNAVI GOPAL NAYAK</t>
  </si>
  <si>
    <t>4SU22AD058</t>
  </si>
  <si>
    <t>D58</t>
  </si>
  <si>
    <t>BPLCK105D</t>
  </si>
  <si>
    <t>TANUSHREE B N</t>
  </si>
  <si>
    <t>4SU22AD057</t>
  </si>
  <si>
    <t>D57</t>
  </si>
  <si>
    <t>TANISH S V</t>
  </si>
  <si>
    <t>4SU22AD056</t>
  </si>
  <si>
    <t>D56</t>
  </si>
  <si>
    <t>BESCK104B</t>
  </si>
  <si>
    <t>SURAJ M S</t>
  </si>
  <si>
    <t>4SU22AD055</t>
  </si>
  <si>
    <t>D55</t>
  </si>
  <si>
    <t>SUGANDHA H B</t>
  </si>
  <si>
    <t>4SU22AD054</t>
  </si>
  <si>
    <t>D54</t>
  </si>
  <si>
    <t>SUBRAMANYA NAIK</t>
  </si>
  <si>
    <t>4SU22AD053</t>
  </si>
  <si>
    <t>D53</t>
  </si>
  <si>
    <t>SIRI H R</t>
  </si>
  <si>
    <t>4SU22AD052</t>
  </si>
  <si>
    <t>D52</t>
  </si>
  <si>
    <t>SINCHANA N G</t>
  </si>
  <si>
    <t>4SU22AD051</t>
  </si>
  <si>
    <t>D51</t>
  </si>
  <si>
    <t>SINCHANA</t>
  </si>
  <si>
    <t>4SU22AD050</t>
  </si>
  <si>
    <t>D50</t>
  </si>
  <si>
    <t>SHREYA SUVARNA</t>
  </si>
  <si>
    <t>4SU22AD049</t>
  </si>
  <si>
    <t>D49</t>
  </si>
  <si>
    <t>SHIVKUMAR</t>
  </si>
  <si>
    <t>4SU22AD048</t>
  </si>
  <si>
    <t>D48</t>
  </si>
  <si>
    <t>SHASHWATHI</t>
  </si>
  <si>
    <t>4SU22AD047</t>
  </si>
  <si>
    <t>D47</t>
  </si>
  <si>
    <t>SARTHAK JAIN</t>
  </si>
  <si>
    <t>4SU22AD046</t>
  </si>
  <si>
    <t>D46</t>
  </si>
  <si>
    <t>SAKETH</t>
  </si>
  <si>
    <t>4SU22AD045</t>
  </si>
  <si>
    <t>D45</t>
  </si>
  <si>
    <t>SAHANA SURENDRA BOGAR</t>
  </si>
  <si>
    <t>4SU22AD044</t>
  </si>
  <si>
    <t>D44</t>
  </si>
  <si>
    <t>RAHUL MALATESH SANNAPUJAR</t>
  </si>
  <si>
    <t>4SU22AD043</t>
  </si>
  <si>
    <t>D43</t>
  </si>
  <si>
    <t>PRUTHVIRAJ K</t>
  </si>
  <si>
    <t>4SU22AD042</t>
  </si>
  <si>
    <t>D42</t>
  </si>
  <si>
    <t>PRIYANKA M</t>
  </si>
  <si>
    <t>4SU22AD041</t>
  </si>
  <si>
    <t>D41</t>
  </si>
  <si>
    <t>PREETHAM S</t>
  </si>
  <si>
    <t>4SU22AD040</t>
  </si>
  <si>
    <t>D40</t>
  </si>
  <si>
    <t>PRATHVIK K S</t>
  </si>
  <si>
    <t>4SU22AD039</t>
  </si>
  <si>
    <t>D39</t>
  </si>
  <si>
    <t>PRATHISHTA</t>
  </si>
  <si>
    <t>4SU22AD038</t>
  </si>
  <si>
    <t>D38</t>
  </si>
  <si>
    <t>PRATHAM P</t>
  </si>
  <si>
    <t>4SU22AD037</t>
  </si>
  <si>
    <t>D37</t>
  </si>
  <si>
    <t>PRASHASTHI M</t>
  </si>
  <si>
    <t>4SU22AD036</t>
  </si>
  <si>
    <t>D36</t>
  </si>
  <si>
    <t>PRAJWAL</t>
  </si>
  <si>
    <t>4SU22AD035</t>
  </si>
  <si>
    <t>D35</t>
  </si>
  <si>
    <t>PAVAN</t>
  </si>
  <si>
    <t>4SU22AD034</t>
  </si>
  <si>
    <t>D34</t>
  </si>
  <si>
    <t>NITHEESH GOWDA G S</t>
  </si>
  <si>
    <t>4SU22AD033</t>
  </si>
  <si>
    <t>D33</t>
  </si>
  <si>
    <t>NISHMITHA B C</t>
  </si>
  <si>
    <t>4SU22AD032</t>
  </si>
  <si>
    <t>D32</t>
  </si>
  <si>
    <t>NANDITHA</t>
  </si>
  <si>
    <t>4SU22AD030</t>
  </si>
  <si>
    <t>D30</t>
  </si>
  <si>
    <t>MYTHRI K R</t>
  </si>
  <si>
    <t>4SU22AD029</t>
  </si>
  <si>
    <t>D29</t>
  </si>
  <si>
    <t>MOHAMMAD RASHIM</t>
  </si>
  <si>
    <t>4SU22AD028</t>
  </si>
  <si>
    <t>D28</t>
  </si>
  <si>
    <t>MANVITHA K V</t>
  </si>
  <si>
    <t>4SU22AD027</t>
  </si>
  <si>
    <t>D27</t>
  </si>
  <si>
    <t>MANASA S Y</t>
  </si>
  <si>
    <t>4SU22AD026</t>
  </si>
  <si>
    <t>D26</t>
  </si>
  <si>
    <t>LAXMAN SANNU GOUDA</t>
  </si>
  <si>
    <t>4SU22AD025</t>
  </si>
  <si>
    <t>D25</t>
  </si>
  <si>
    <t>KETHANA HARSHITHA</t>
  </si>
  <si>
    <t>4SU22AD024</t>
  </si>
  <si>
    <t>D24</t>
  </si>
  <si>
    <t>KEERTHANA P PHADKE</t>
  </si>
  <si>
    <t>4SU22AD023</t>
  </si>
  <si>
    <t>D23</t>
  </si>
  <si>
    <t>KARTHIK R V</t>
  </si>
  <si>
    <t>4SU22AD022</t>
  </si>
  <si>
    <t>D22</t>
  </si>
  <si>
    <t>K CHANDANA</t>
  </si>
  <si>
    <t>4SU22AD021</t>
  </si>
  <si>
    <t>D21</t>
  </si>
  <si>
    <t>K B SOWJANYA</t>
  </si>
  <si>
    <t>4SU22AD020</t>
  </si>
  <si>
    <t>D20</t>
  </si>
  <si>
    <t>K AKSHATHA SHETTY</t>
  </si>
  <si>
    <t>4SU22AD019</t>
  </si>
  <si>
    <t>D19</t>
  </si>
  <si>
    <t>JEEVAN</t>
  </si>
  <si>
    <t>4SU22AD018</t>
  </si>
  <si>
    <t>D18</t>
  </si>
  <si>
    <t>HEMANTH GOWDA B S</t>
  </si>
  <si>
    <t>4SU22AD017</t>
  </si>
  <si>
    <t>D17</t>
  </si>
  <si>
    <t>HARSHA G V SUBEDAR</t>
  </si>
  <si>
    <t>4SU22AD016</t>
  </si>
  <si>
    <t>D16</t>
  </si>
  <si>
    <t>H N NIRUPAMA</t>
  </si>
  <si>
    <t>4SU22AD015</t>
  </si>
  <si>
    <t>D15</t>
  </si>
  <si>
    <t>GOKUL KUSHALAPPA K K</t>
  </si>
  <si>
    <t>4SU22AD014</t>
  </si>
  <si>
    <t>D14</t>
  </si>
  <si>
    <t>FARSHEEN AHMED</t>
  </si>
  <si>
    <t>4SU22AD013</t>
  </si>
  <si>
    <t>D13</t>
  </si>
  <si>
    <t>DHARMIKA N</t>
  </si>
  <si>
    <t>4SU22AD012</t>
  </si>
  <si>
    <t>D12</t>
  </si>
  <si>
    <t>DEEPTHI N</t>
  </si>
  <si>
    <t>4SU22AD011</t>
  </si>
  <si>
    <t>D11</t>
  </si>
  <si>
    <t>DEEKSHITH</t>
  </si>
  <si>
    <t>4SU22AD010</t>
  </si>
  <si>
    <t>D10</t>
  </si>
  <si>
    <t>DARSHAN B M</t>
  </si>
  <si>
    <t>4SU22AD009</t>
  </si>
  <si>
    <t>D09</t>
  </si>
  <si>
    <t>CHINMAYI JAGADEESH AMIN</t>
  </si>
  <si>
    <t>4SU22AD008</t>
  </si>
  <si>
    <t>D08</t>
  </si>
  <si>
    <t>CHETAN N AMARAVATI</t>
  </si>
  <si>
    <t>4SU22AD007</t>
  </si>
  <si>
    <t>D07</t>
  </si>
  <si>
    <t>CHARAN H S</t>
  </si>
  <si>
    <t>4SU22AD006</t>
  </si>
  <si>
    <t>D06</t>
  </si>
  <si>
    <t>BHUVAN B S</t>
  </si>
  <si>
    <t>4SU22AD005</t>
  </si>
  <si>
    <t>D05</t>
  </si>
  <si>
    <t>APOORVA KRISHNANAND BHAT</t>
  </si>
  <si>
    <t>4SU22AD004</t>
  </si>
  <si>
    <t>D04</t>
  </si>
  <si>
    <t>AKHILESH BABURAO ONAKUDARE</t>
  </si>
  <si>
    <t>4SU22AD003</t>
  </si>
  <si>
    <t>D03</t>
  </si>
  <si>
    <t>ADITHYA S</t>
  </si>
  <si>
    <t>4SU22AD002</t>
  </si>
  <si>
    <t>D02</t>
  </si>
  <si>
    <t>ABHAYCHANDRA PARAMESHWARA HEGDE</t>
  </si>
  <si>
    <t>4SU22AD001</t>
  </si>
  <si>
    <t>D01</t>
  </si>
  <si>
    <t>s18</t>
  </si>
  <si>
    <t>s17</t>
  </si>
  <si>
    <t>s16</t>
  </si>
  <si>
    <t>s15</t>
  </si>
  <si>
    <t>s14</t>
  </si>
  <si>
    <t>s13</t>
  </si>
  <si>
    <t>s12</t>
  </si>
  <si>
    <t>s11</t>
  </si>
  <si>
    <t>list of backlogs</t>
  </si>
  <si>
    <t>Result</t>
  </si>
  <si>
    <t>%</t>
  </si>
  <si>
    <t>SGPA</t>
  </si>
  <si>
    <t>Grade8</t>
  </si>
  <si>
    <t>Gr. Pt.8</t>
  </si>
  <si>
    <t>Total8</t>
  </si>
  <si>
    <t>SEE8</t>
  </si>
  <si>
    <t>CIE8</t>
  </si>
  <si>
    <t>Grade7</t>
  </si>
  <si>
    <t>Gr. Pt.7</t>
  </si>
  <si>
    <t>Total7</t>
  </si>
  <si>
    <t>SEE7</t>
  </si>
  <si>
    <t>CIE7</t>
  </si>
  <si>
    <t>Grade6</t>
  </si>
  <si>
    <t>Gr. Pt.6</t>
  </si>
  <si>
    <t>Total6</t>
  </si>
  <si>
    <t>SEE6</t>
  </si>
  <si>
    <t>CIE6</t>
  </si>
  <si>
    <t>Grade5</t>
  </si>
  <si>
    <t>Gr. Pt.5</t>
  </si>
  <si>
    <t>Total5</t>
  </si>
  <si>
    <t>SEE5</t>
  </si>
  <si>
    <t>CIE5</t>
  </si>
  <si>
    <t>Grade4</t>
  </si>
  <si>
    <t>Gr. Pt.4</t>
  </si>
  <si>
    <t>Total4</t>
  </si>
  <si>
    <t>SEE4</t>
  </si>
  <si>
    <t>CIE4</t>
  </si>
  <si>
    <t>Grade3</t>
  </si>
  <si>
    <t>Gr. Pt.3</t>
  </si>
  <si>
    <t>Total3</t>
  </si>
  <si>
    <t>SEE3</t>
  </si>
  <si>
    <t>CIE3</t>
  </si>
  <si>
    <t>Grade2</t>
  </si>
  <si>
    <t>Gr. Pt.2</t>
  </si>
  <si>
    <t>Total2</t>
  </si>
  <si>
    <t>SEE2</t>
  </si>
  <si>
    <t>CIE2</t>
  </si>
  <si>
    <t>Grade1</t>
  </si>
  <si>
    <t>Gr. Pt.1</t>
  </si>
  <si>
    <t>Total1</t>
  </si>
  <si>
    <t>SEE1</t>
  </si>
  <si>
    <t>CIE1</t>
  </si>
  <si>
    <t>Name</t>
  </si>
  <si>
    <t>USN</t>
  </si>
  <si>
    <t>Roll No.</t>
  </si>
  <si>
    <t>BSFHK258</t>
  </si>
  <si>
    <t>BICOK207</t>
  </si>
  <si>
    <t>BPWSK206</t>
  </si>
  <si>
    <t>BETCK205B</t>
  </si>
  <si>
    <t>BESCK204B</t>
  </si>
  <si>
    <t>BCEDK203</t>
  </si>
  <si>
    <t>BCHES202</t>
  </si>
  <si>
    <t>BMATS201</t>
  </si>
  <si>
    <t>BETCK205E</t>
  </si>
  <si>
    <t>BESCK204D</t>
  </si>
  <si>
    <t>BESCK204A</t>
  </si>
  <si>
    <t>Cleared on</t>
  </si>
  <si>
    <t>BPEK359</t>
  </si>
  <si>
    <t>BCS358A</t>
  </si>
  <si>
    <t>BSCK307</t>
  </si>
  <si>
    <t>BCS306A</t>
  </si>
  <si>
    <t>BCSL305</t>
  </si>
  <si>
    <t>BCS304</t>
  </si>
  <si>
    <t>BCS303</t>
  </si>
  <si>
    <t>BCS302</t>
  </si>
  <si>
    <t>BCS301</t>
  </si>
  <si>
    <t>B+</t>
  </si>
  <si>
    <t>O</t>
  </si>
  <si>
    <t>B</t>
  </si>
  <si>
    <t>A</t>
  </si>
  <si>
    <t>C</t>
  </si>
  <si>
    <t>P</t>
  </si>
  <si>
    <t>BNSK359</t>
  </si>
  <si>
    <t>A+</t>
  </si>
  <si>
    <t>BYOK359</t>
  </si>
  <si>
    <t>F</t>
  </si>
  <si>
    <t>s39</t>
  </si>
  <si>
    <t>s38</t>
  </si>
  <si>
    <t>s37</t>
  </si>
  <si>
    <t>s36</t>
  </si>
  <si>
    <t>s35</t>
  </si>
  <si>
    <t>s34</t>
  </si>
  <si>
    <t>s33</t>
  </si>
  <si>
    <t>s32</t>
  </si>
  <si>
    <t>s31</t>
  </si>
  <si>
    <t>Grade9</t>
  </si>
  <si>
    <t>Gr. Pt.9</t>
  </si>
  <si>
    <t>Total9</t>
  </si>
  <si>
    <t>SEE9</t>
  </si>
  <si>
    <t>CIE9</t>
  </si>
  <si>
    <t>BPEK459</t>
  </si>
  <si>
    <t>BUHK408</t>
  </si>
  <si>
    <t>BBOC407</t>
  </si>
  <si>
    <t>BDS456x</t>
  </si>
  <si>
    <t>BXX405x</t>
  </si>
  <si>
    <t>BCSL404</t>
  </si>
  <si>
    <t>BCS403</t>
  </si>
  <si>
    <t>BAD402</t>
  </si>
  <si>
    <t>BCS401</t>
  </si>
  <si>
    <t>BNSK459</t>
  </si>
  <si>
    <t>BYOK459</t>
  </si>
  <si>
    <t>s49</t>
  </si>
  <si>
    <t>s48</t>
  </si>
  <si>
    <t>s47</t>
  </si>
  <si>
    <t>s46</t>
  </si>
  <si>
    <t>s45</t>
  </si>
  <si>
    <t>s44</t>
  </si>
  <si>
    <t>s43</t>
  </si>
  <si>
    <t>s42</t>
  </si>
  <si>
    <t>s41</t>
  </si>
  <si>
    <t>BPEK559</t>
  </si>
  <si>
    <t>BESK508</t>
  </si>
  <si>
    <t>BRMK557</t>
  </si>
  <si>
    <t>BAD586</t>
  </si>
  <si>
    <t>BAD515x</t>
  </si>
  <si>
    <t>BADL504</t>
  </si>
  <si>
    <t>BAD503</t>
  </si>
  <si>
    <t>BAD502</t>
  </si>
  <si>
    <t>BAD501</t>
  </si>
  <si>
    <t>BNSK559</t>
  </si>
  <si>
    <t>BYOK559</t>
  </si>
  <si>
    <t>s59</t>
  </si>
  <si>
    <t>s58</t>
  </si>
  <si>
    <t>s57</t>
  </si>
  <si>
    <t>s56</t>
  </si>
  <si>
    <t>s55</t>
  </si>
  <si>
    <t>s54</t>
  </si>
  <si>
    <t>s53</t>
  </si>
  <si>
    <t>s52</t>
  </si>
  <si>
    <t>s51</t>
  </si>
  <si>
    <t>BPEK658</t>
  </si>
  <si>
    <t>BNSK658</t>
  </si>
  <si>
    <t>BYOK658</t>
  </si>
  <si>
    <t>s68</t>
  </si>
  <si>
    <t>s67</t>
  </si>
  <si>
    <t>s66</t>
  </si>
  <si>
    <t>s65</t>
  </si>
  <si>
    <t>s64</t>
  </si>
  <si>
    <t>s63</t>
  </si>
  <si>
    <t>s62</t>
  </si>
  <si>
    <t>s61</t>
  </si>
  <si>
    <t>BAD786</t>
  </si>
  <si>
    <t>BAD755x</t>
  </si>
  <si>
    <t>BAD714x</t>
  </si>
  <si>
    <t>BAD703</t>
  </si>
  <si>
    <t>BAS702</t>
  </si>
  <si>
    <t>BAD701</t>
  </si>
  <si>
    <t>s76</t>
  </si>
  <si>
    <t>s75</t>
  </si>
  <si>
    <t>s74</t>
  </si>
  <si>
    <t>s73</t>
  </si>
  <si>
    <t>s72</t>
  </si>
  <si>
    <t>s71</t>
  </si>
  <si>
    <t>BAD803</t>
  </si>
  <si>
    <t>BAD802x</t>
  </si>
  <si>
    <t>BAD801x</t>
  </si>
  <si>
    <t>s83</t>
  </si>
  <si>
    <t>s82</t>
  </si>
  <si>
    <t>s81</t>
  </si>
  <si>
    <t>s21</t>
  </si>
  <si>
    <t>s22</t>
  </si>
  <si>
    <t>s23</t>
  </si>
  <si>
    <t>s24</t>
  </si>
  <si>
    <t>s25</t>
  </si>
  <si>
    <t>s26</t>
  </si>
  <si>
    <t>s27</t>
  </si>
  <si>
    <t>s28</t>
  </si>
  <si>
    <t xml:space="preserve">BAD601 </t>
  </si>
  <si>
    <t xml:space="preserve">BAD602 </t>
  </si>
  <si>
    <t xml:space="preserve">BAD613x </t>
  </si>
  <si>
    <t>BAD654x</t>
  </si>
  <si>
    <t>BAD685</t>
  </si>
  <si>
    <t>BADL606</t>
  </si>
  <si>
    <t>BAD657x</t>
  </si>
  <si>
    <t>Mathematics for CSE Stream-I</t>
  </si>
  <si>
    <t>Physics for CSE Stream</t>
  </si>
  <si>
    <t>Principles of Programming Using C</t>
  </si>
  <si>
    <t>Introduction to Civil Engineering</t>
  </si>
  <si>
    <t>Introduction to Electrical Engineering</t>
  </si>
  <si>
    <t>Introduction to Electronics Engineering</t>
  </si>
  <si>
    <t>Introduction to Mechanical Engineering</t>
  </si>
  <si>
    <t>Introduction to Python Programming</t>
  </si>
  <si>
    <t>Introduction to C++ programming</t>
  </si>
  <si>
    <t>Communicative English</t>
  </si>
  <si>
    <t>Samskrutika Kannada</t>
  </si>
  <si>
    <t>Innovation and Design Thinking</t>
  </si>
  <si>
    <t>Mathematics for CSE Stream-II</t>
  </si>
  <si>
    <t>Chemistry for CSE Stream</t>
  </si>
  <si>
    <t>Computer Aided Engineering Drawing</t>
  </si>
  <si>
    <t>Green Buildings</t>
  </si>
  <si>
    <t>Renewable Energy Sources</t>
  </si>
  <si>
    <t>Professional Writing Skill in English</t>
  </si>
  <si>
    <t>Indian Constitution</t>
  </si>
  <si>
    <t>Scientific Foundations for Health</t>
  </si>
  <si>
    <t>Mathematics for Computer Science</t>
  </si>
  <si>
    <t>Digital Design &amp; Computer Organization</t>
  </si>
  <si>
    <t>Operating Systems</t>
  </si>
  <si>
    <t>Data Structures and Applications</t>
  </si>
  <si>
    <t>Data Structures Lab</t>
  </si>
  <si>
    <t>Object Oriented Programming with Java</t>
  </si>
  <si>
    <t>Social Connect and Responsibility</t>
  </si>
  <si>
    <t>Data Analytics with Excel</t>
  </si>
  <si>
    <t>Physical Education</t>
  </si>
  <si>
    <t>National Service Scheme (NSS)</t>
  </si>
  <si>
    <t>Yoga</t>
  </si>
  <si>
    <t>Analysis &amp; Design of Algorithms</t>
  </si>
  <si>
    <t>Artificial Intelligence</t>
  </si>
  <si>
    <t>Database Management Systems</t>
  </si>
  <si>
    <t>Analysis &amp; Design of Algorithms Lab</t>
  </si>
  <si>
    <t>Ability Enhancement Course</t>
  </si>
  <si>
    <t>Engineering Science Course</t>
  </si>
  <si>
    <t>Biology For Engineers</t>
  </si>
  <si>
    <t>Universal human values course</t>
  </si>
  <si>
    <t>Software Engineering &amp; Project Management</t>
  </si>
  <si>
    <t>Computer Networks</t>
  </si>
  <si>
    <t>Theory of Computation</t>
  </si>
  <si>
    <t>Data Visualization Lab</t>
  </si>
  <si>
    <t>Professional Elective Course</t>
  </si>
  <si>
    <t>Mini Project</t>
  </si>
  <si>
    <t>Research Methodology and IPR</t>
  </si>
  <si>
    <t>Environmental Studies</t>
  </si>
  <si>
    <t>Big Data Analytics</t>
  </si>
  <si>
    <t>Machine Learning</t>
  </si>
  <si>
    <t>Open Elective Course</t>
  </si>
  <si>
    <t>Project Phase I</t>
  </si>
  <si>
    <t>Machine Learning lab</t>
  </si>
  <si>
    <t>Deep Learning &amp; Reinforcement Learning</t>
  </si>
  <si>
    <t>Statistical Machine Learning for Data Science</t>
  </si>
  <si>
    <t>Data Security &amp; Privacy</t>
  </si>
  <si>
    <t>Major Project Phase-II</t>
  </si>
  <si>
    <t>Professional Elective</t>
  </si>
  <si>
    <t>Open Elective</t>
  </si>
  <si>
    <t>Internship</t>
  </si>
  <si>
    <t>Subject name</t>
  </si>
  <si>
    <t>Subject Code</t>
  </si>
  <si>
    <t>sem</t>
  </si>
  <si>
    <t>no of subjects</t>
  </si>
  <si>
    <t>Backlog History</t>
  </si>
  <si>
    <t>I</t>
  </si>
  <si>
    <t>III</t>
  </si>
  <si>
    <t>II</t>
  </si>
  <si>
    <t>Backlogs History</t>
  </si>
  <si>
    <t>Current Backlogs</t>
  </si>
  <si>
    <t>CGPA</t>
  </si>
  <si>
    <t>Year</t>
  </si>
  <si>
    <t>Sem</t>
  </si>
  <si>
    <t>SGPA.1</t>
  </si>
  <si>
    <t>SGPA.2</t>
  </si>
  <si>
    <t>SGPA.3</t>
  </si>
  <si>
    <t>SGPA.4</t>
  </si>
  <si>
    <t>SGPA.5</t>
  </si>
  <si>
    <t>SGPA.6</t>
  </si>
  <si>
    <t>SGPA.7</t>
  </si>
  <si>
    <t>SGPA.8</t>
  </si>
  <si>
    <t>Sl.No</t>
  </si>
  <si>
    <t>BACKLOG   SUBJECT</t>
  </si>
  <si>
    <t xml:space="preserve">BMATS101  </t>
  </si>
  <si>
    <t xml:space="preserve">BCS301  </t>
  </si>
  <si>
    <t>starting rank</t>
  </si>
  <si>
    <t>end rank</t>
  </si>
  <si>
    <t>Roll Number</t>
  </si>
  <si>
    <t>Date of Registration</t>
  </si>
  <si>
    <t>Branch</t>
  </si>
  <si>
    <t>SSLC Marks</t>
  </si>
  <si>
    <t>Admission Quota</t>
  </si>
  <si>
    <t>Gender</t>
  </si>
  <si>
    <t>Blood Group</t>
  </si>
  <si>
    <t>Adhar Number</t>
  </si>
  <si>
    <t>Father's Name</t>
  </si>
  <si>
    <t>Mother's Name</t>
  </si>
  <si>
    <t>Parent's Mobile Number</t>
  </si>
  <si>
    <t>Student's Mobile Number</t>
  </si>
  <si>
    <t>Email ID 1</t>
  </si>
  <si>
    <t>Email ID 2</t>
  </si>
  <si>
    <t>Occupancy</t>
  </si>
  <si>
    <t>Photo</t>
  </si>
  <si>
    <t>Address</t>
  </si>
  <si>
    <t>AD</t>
  </si>
  <si>
    <t>KEA</t>
  </si>
  <si>
    <t>GM</t>
  </si>
  <si>
    <t>Male</t>
  </si>
  <si>
    <t>O +</t>
  </si>
  <si>
    <t>465844455014</t>
  </si>
  <si>
    <t>PARAMESHWARA HEGDE</t>
  </si>
  <si>
    <t>ANURADHA P HEGDE</t>
  </si>
  <si>
    <t>9481131428</t>
  </si>
  <si>
    <t>9482725515</t>
  </si>
  <si>
    <t>4su22ad001@sdmit.in</t>
  </si>
  <si>
    <t>abhayhegde002@gmail.com</t>
  </si>
  <si>
    <t>SDMIT Boys Hostel</t>
  </si>
  <si>
    <t xml:space="preserve">S/o PARAMESHWARA HEGDE
 #20 MANDEMANE,
 GURUVALLI VANALLI POST,
 SIRSI TQ U.K-581336
 </t>
  </si>
  <si>
    <t>Management</t>
  </si>
  <si>
    <t>A +</t>
  </si>
  <si>
    <t>M A SATHISH</t>
  </si>
  <si>
    <t>SOWMYA P</t>
  </si>
  <si>
    <t>4su22ad002@sdmit.in</t>
  </si>
  <si>
    <t>adithyasathish4444@gmail.com</t>
  </si>
  <si>
    <t xml:space="preserve">S/o M A SATHISH,
 MIG-I, NO-01, DR. RAJKUMAR ROAD,
 KHB COLONY, KALYANAGIRI,
 NAGARA, MYSORE-570019
 </t>
  </si>
  <si>
    <t>III B</t>
  </si>
  <si>
    <t>B +</t>
  </si>
  <si>
    <t>BABURAO APPASAB ONAKUDARE</t>
  </si>
  <si>
    <t>JYOTI BABURAO ONAKUDARE</t>
  </si>
  <si>
    <t>4su22ad003@sdmit.in</t>
  </si>
  <si>
    <t>vanakundreakhilesh@gamil.com</t>
  </si>
  <si>
    <t xml:space="preserve">S/o BABURAO APPASABE ONAKUDARE
 SHIRAGUPPI POST,
 UGAR ROAD, KAGAVAD TQ,
 BELAGAVI DIST-591242
 </t>
  </si>
  <si>
    <t>Female</t>
  </si>
  <si>
    <t>KRISHNANAND ISHWAR BHAT</t>
  </si>
  <si>
    <t>LAKSHMI KRISHNANAND BHAT</t>
  </si>
  <si>
    <t>4su22ad004@sdmit.in</t>
  </si>
  <si>
    <t>appubhat123321@gmail.com</t>
  </si>
  <si>
    <t>SDMIT Girls Hostel</t>
  </si>
  <si>
    <t xml:space="preserve">D/o KRISHNANAND ISHWAR BHAT
 KAVERI NILAYA,
 KUJALLI KUMTA
 U K DIST
 </t>
  </si>
  <si>
    <t>AB +</t>
  </si>
  <si>
    <t>B S MALLIKARJUNA</t>
  </si>
  <si>
    <t>S NIRMALA</t>
  </si>
  <si>
    <t>4su22ad005@sdmit.in</t>
  </si>
  <si>
    <t>bhuvibhuvangowda09@gmail.com</t>
  </si>
  <si>
    <t xml:space="preserve">D/o SATHISH BM,
 BALUR VILLAGE AND POST,
 MUDIGERE TALUK,
 CHIKKAMAGALUR DIST 577122
 </t>
  </si>
  <si>
    <t>III A</t>
  </si>
  <si>
    <t>SATHISH B M</t>
  </si>
  <si>
    <t>SUMAVATHI B L</t>
  </si>
  <si>
    <t>4su22ad006@sdmit.in</t>
  </si>
  <si>
    <t>charansathish455@gmail.com</t>
  </si>
  <si>
    <t>BCM hostel</t>
  </si>
  <si>
    <t xml:space="preserve">S/o SATHISH H V
 #84, 2ND CROSS, KALIKA NAGAR,
 ANDRAHALLI MAIN ROAD,
 PEENYA 2ND STAGE,
 BANGALORE-560091
 </t>
  </si>
  <si>
    <t>KEA SNQ</t>
  </si>
  <si>
    <t>II AG</t>
  </si>
  <si>
    <t>SATHISH H V</t>
  </si>
  <si>
    <t>KANTHAMMA</t>
  </si>
  <si>
    <t>4su22ad007@sdmit.in</t>
  </si>
  <si>
    <t>gamaravati2@gmail.com</t>
  </si>
  <si>
    <t xml:space="preserve">S/o NAGESH G AMARAVATI
 NEAR C.B.T VEERAPUR ROAD
 AGASAR ONI,
 HUBLI - 580020
 </t>
  </si>
  <si>
    <t>SCG</t>
  </si>
  <si>
    <t>NAGESH AMARAVATI</t>
  </si>
  <si>
    <t>SHASHIKALA N AMARAVATI</t>
  </si>
  <si>
    <t>4su22ad008@sdmit.in</t>
  </si>
  <si>
    <t>chinmayia91@gmail.com</t>
  </si>
  <si>
    <t xml:space="preserve">D/o JAGADEESH SHINAPPA AMIN,
 AMINDHAM, LAXMI NAGAR,
 KODAVOOR,
 UDUPI 576108
</t>
  </si>
  <si>
    <t>II A</t>
  </si>
  <si>
    <t>JAGADISHA AMIN</t>
  </si>
  <si>
    <t>VASANTHI AMIN</t>
  </si>
  <si>
    <t>4su22ad009@sdmit.in</t>
  </si>
  <si>
    <t>bmdarshan59@gmail.com</t>
  </si>
  <si>
    <t xml:space="preserve">S/o MALLIKARJUNA B S
 14TH WARD, OLD CHAPPARADALLI
 SANDUR(TQ), BELLARY(D) - 583119
 </t>
  </si>
  <si>
    <t>SIDDAPPA GOWDA</t>
  </si>
  <si>
    <t>REVATHI</t>
  </si>
  <si>
    <t>4su22ad010@sdmit.in</t>
  </si>
  <si>
    <t>deekshithmsgowda1@gmail.com</t>
  </si>
  <si>
    <t>Day-Scholar</t>
  </si>
  <si>
    <t xml:space="preserve">S/o SIDDAPPA GOWDA,
 MASTIKALLU MAJALU HOUSE,
 KOKKADA, DK -574198
 </t>
  </si>
  <si>
    <t>NAGARAJ RAO S</t>
  </si>
  <si>
    <t>ANUPAMA M</t>
  </si>
  <si>
    <t>4su22ad011@sdmit.in</t>
  </si>
  <si>
    <t>deepthi.n13022005@gmail.com</t>
  </si>
  <si>
    <t xml:space="preserve">D/o NAGARAJ RAO S,
 NO.73 HENNAGARA DINNE,
 HENNAGARA POST, JIGANI,
 BENGALURU -560105
 </t>
  </si>
  <si>
    <t>III AG</t>
  </si>
  <si>
    <t>RAMESH REDDY N</t>
  </si>
  <si>
    <t>KALAVATHI N</t>
  </si>
  <si>
    <t>4su22ad012@sdmit.in</t>
  </si>
  <si>
    <t>nendraguntadharmika@gmail.com</t>
  </si>
  <si>
    <t xml:space="preserve">D/o RAMESH REDDY N
 #64,SAVITRI. S. HALAGI,SIDDA KALYAN NAGAR ,UNKAL CROSS 
 UNKAL POST HUBLI  -580031
 </t>
  </si>
  <si>
    <t>II B</t>
  </si>
  <si>
    <t>M HAMZA</t>
  </si>
  <si>
    <t>REHANA</t>
  </si>
  <si>
    <t>4su22ad013@sdmit.in</t>
  </si>
  <si>
    <t>farsheenfarsheen2@gmail.com</t>
  </si>
  <si>
    <t xml:space="preserve">S/o.M HAMZA
 BANAKAL POST,
 MUDIGERE TQ.
 CHICKMANGALORE-577113
 </t>
  </si>
  <si>
    <t>KESHAVA KUMAR K K</t>
  </si>
  <si>
    <t>SONIYA K J</t>
  </si>
  <si>
    <t>4su22ad014@sdmit.in</t>
  </si>
  <si>
    <t>gokulkushalappa2004@gmail.com</t>
  </si>
  <si>
    <t xml:space="preserve">S/o KESHAVA KUMAR KK,
 AKSHAYA NILAYA,
 KAVERI EXTENSION, B M ROAD,
 KOPPA, PERIYAPATINA TALUK,
 MYSORE DIST 571104
 </t>
  </si>
  <si>
    <t>OBC</t>
  </si>
  <si>
    <t>H R NITHYANANDA MESTHA</t>
  </si>
  <si>
    <t>CHANDRAKALA</t>
  </si>
  <si>
    <t>4su22ad015@sdmit.in</t>
  </si>
  <si>
    <t>nirupamamestha@gmail.com</t>
  </si>
  <si>
    <t>Surabi Sriniketan Girls Mess</t>
  </si>
  <si>
    <t xml:space="preserve">D/o H R NITHYANANDA MESTHA
 HADAVINKONE SHIROOR,
 BYNDOOR TQ, SHIROOR POST,
 UDUPI DIST - 576228
 </t>
  </si>
  <si>
    <t>III BR</t>
  </si>
  <si>
    <t>VISHWANATH G C</t>
  </si>
  <si>
    <t>RAJESHWARI K G</t>
  </si>
  <si>
    <t>4su22ad016@sdmit.in</t>
  </si>
  <si>
    <t>harshasubedar14@gmail.com</t>
  </si>
  <si>
    <t xml:space="preserve">S/o VISHWANATH G C
 CHANDANAKERE, YEDEHALLI(PO),
 BHADRAVATHI(TQ),
 SHIMOGA(DIST) – 577227
 </t>
  </si>
  <si>
    <t>SUDHAKAR B S</t>
  </si>
  <si>
    <t>SAVITHA</t>
  </si>
  <si>
    <t>4su22ad017@sdmit.in</t>
  </si>
  <si>
    <t>hemanthsudhakar2004@gmail.com</t>
  </si>
  <si>
    <t xml:space="preserve">S/o.SUDHAKAR B S
 B V HALLY, CHANNAPATNA TQ.
 RAMANAGARA DIST-562138
 </t>
  </si>
  <si>
    <t>DHANANJAYA</t>
  </si>
  <si>
    <t>PADMASHREE</t>
  </si>
  <si>
    <t>4su22ad018@sdmit.in</t>
  </si>
  <si>
    <t>jgn232232@gmail.com</t>
  </si>
  <si>
    <t>BCM HOSTEL</t>
  </si>
  <si>
    <t xml:space="preserve">S/o DHANANJAYA,
 NAVULE HOUSE,
 BANDARU POST AND VILLAGE,
 BELTHANGADY TALUK - 574326
 </t>
  </si>
  <si>
    <t>K SANTHAPPA SHETTY</t>
  </si>
  <si>
    <t>LEELAVATHI S SHETTY</t>
  </si>
  <si>
    <t>4su22ad019@sdmit.in</t>
  </si>
  <si>
    <t>kakshathashetty6@gmail.com</t>
  </si>
  <si>
    <t xml:space="preserve">D/o K SANTHAPPA SHETTY
 2-12, SHIVAPRABHA DHAMA,
 COLLEGE ROAD, PARENKY VILLAGE,
 MADANTHYAR POST,
 BELTHANGADY TQ, D.K -574224
 </t>
  </si>
  <si>
    <t>K V BHEEMA BHAT</t>
  </si>
  <si>
    <t>SHASHIKALA</t>
  </si>
  <si>
    <t>4su22ad020@sdmit.in</t>
  </si>
  <si>
    <t>sowjanyakb22@gmail.com</t>
  </si>
  <si>
    <t xml:space="preserve">D/o K V BHEEM BHAT,
 EENADKA HOUSE,
 NELLYADI POST AND VILLEGE,
 KADABA TALUK-574229
 </t>
  </si>
  <si>
    <t>KESHAVA MURTHY</t>
  </si>
  <si>
    <t>PAPATHI</t>
  </si>
  <si>
    <t>4su22ad021@sdmit.in</t>
  </si>
  <si>
    <t>kchandana.200432@gmail.com</t>
  </si>
  <si>
    <t xml:space="preserve">D/o KESHAVA MURTHY
 #307, 1ST MAIN 'A' CROSS, NEAR RTO,
 UPKAR LAYOUT, ULLAL,
 BANGALORE – 560091
 </t>
  </si>
  <si>
    <t>III BG</t>
  </si>
  <si>
    <t>VAGEESH RB</t>
  </si>
  <si>
    <t>AMRUTHESHWARI</t>
  </si>
  <si>
    <t>4su22ad022@sdmit.in</t>
  </si>
  <si>
    <t>karthikrv199@gmail.com</t>
  </si>
  <si>
    <t xml:space="preserve">S/o VAGEESH R B
 THERUBEEDI,
 DODDABATHI POST,
 DAVANAGERE DIST – 577566
 </t>
  </si>
  <si>
    <t>N PRABHAKARA PHADKE</t>
  </si>
  <si>
    <t>SUJATHA P PHADKE</t>
  </si>
  <si>
    <t>4su22ad023@sdmit.in</t>
  </si>
  <si>
    <t>Keerthanaphadke26@gmail.com</t>
  </si>
  <si>
    <t xml:space="preserve">D/o PRABHAKAR PHADKE,
 SAMPIGE HOUSE,
 MUNDAJE POST,
 BELTHANNGADY TALUK - 574228
 </t>
  </si>
  <si>
    <t>B -</t>
  </si>
  <si>
    <t>LAXMAN POOJARY</t>
  </si>
  <si>
    <t>MANISHA</t>
  </si>
  <si>
    <t>4su22ad024@sdmit.in</t>
  </si>
  <si>
    <t>kethanaharshitha@gmail.com</t>
  </si>
  <si>
    <t xml:space="preserve">D/o LAXMAN POOJARY
 SHOBHANOTTU HOUSE
 SHIRLAL VILLAGE &amp; POST
 BELTHANGADY TALUK D.K-574217
 </t>
  </si>
  <si>
    <t>CAT - 1</t>
  </si>
  <si>
    <t>SANNU HULIYA GOUDA</t>
  </si>
  <si>
    <t>NAGAMMA SANNU GOUDA</t>
  </si>
  <si>
    <t>4su22ad025@sdmit.in</t>
  </si>
  <si>
    <t>laxman.sg0104@gmail.com</t>
  </si>
  <si>
    <t xml:space="preserve">S/oSANNU HULIYA GOUDA
 ASHOKE HOUSE,
 GOKARNA, KUMTA(T),
 UTTAR KANNADA DIST-581326
 </t>
  </si>
  <si>
    <t>III AR</t>
  </si>
  <si>
    <t>YATHISH S K</t>
  </si>
  <si>
    <t>SHYAMALA S Y</t>
  </si>
  <si>
    <t>4su22ad026@sdmit.in</t>
  </si>
  <si>
    <t>manasayathish5736@gmail.com</t>
  </si>
  <si>
    <t xml:space="preserve">D/o YATHISH S K
 SUNTI VILLAGE
 GOWDALLI POST,
 SOMWARPET KODAGU-571236
 </t>
  </si>
  <si>
    <t>VASUDEVA</t>
  </si>
  <si>
    <t>ROOPA</t>
  </si>
  <si>
    <t>4su22ad027@sdmit.in</t>
  </si>
  <si>
    <t>kvmanvitha352@gmail.com</t>
  </si>
  <si>
    <t xml:space="preserve">D/o VASUDEV,
 KODUR, KODURU,
 HOSANAGAR TALUK,
 SHIMOGA DIST. - 577418
 </t>
  </si>
  <si>
    <t>ISUBU K</t>
  </si>
  <si>
    <t>RAHAMATH UNNEESA</t>
  </si>
  <si>
    <t>4su22ad028@sdmit.in</t>
  </si>
  <si>
    <t>mohammadrashimkallaje@gmail.com</t>
  </si>
  <si>
    <t xml:space="preserve">S/o ISUBU K
 KALLAJE HOUSE,
 MUNDAJE POST,
 BELTHANGADY TQ, DK-574228
 </t>
  </si>
  <si>
    <t>KEMPARAJU</t>
  </si>
  <si>
    <t>REKHA KEMPARAJU</t>
  </si>
  <si>
    <t>4su22ad029@sdmit.in</t>
  </si>
  <si>
    <t>mythrikr88@gmail.com</t>
  </si>
  <si>
    <t xml:space="preserve">D/o KEMPARAJU
 195/B, HUDCO COLONY,
 BHADRAVATHI TQ,
 SHIVAMOGGA DIST-577302
 </t>
  </si>
  <si>
    <t>II AR</t>
  </si>
  <si>
    <t>JAYAPRAKASH</t>
  </si>
  <si>
    <t>SUMATHI</t>
  </si>
  <si>
    <t>4su22ad030@sdmit.in</t>
  </si>
  <si>
    <t>nandithaj01@gmail.com</t>
  </si>
  <si>
    <t xml:space="preserve">D/o JAYAPRAKASH
 MALLIKARJUNA STREET,
 SRINGERI POST&amp;TQ,
 CHIKMAGALORE DIST-577139
 </t>
  </si>
  <si>
    <t>D31</t>
  </si>
  <si>
    <t>4SU22AD031</t>
  </si>
  <si>
    <t>NAYAK PANCHAMI PRASHANTHA</t>
  </si>
  <si>
    <t>14-10-2022</t>
  </si>
  <si>
    <t>PRASHANTHA NAYAK</t>
  </si>
  <si>
    <t>ASHA NAYAK</t>
  </si>
  <si>
    <t>panchaminayak8@gmail.com</t>
  </si>
  <si>
    <t xml:space="preserve">D/o PRASHANTHA RAYA NAYAK,
 C2-106, KAMAL GREEN LEAF,
 NEAR ZP SCHOOL, KIRKATWADI,
 PUNE - 411024
</t>
  </si>
  <si>
    <t>CHIDANANDA B</t>
  </si>
  <si>
    <t>SHOBHA H M</t>
  </si>
  <si>
    <t>4su22ad032@sdmit.in</t>
  </si>
  <si>
    <t>nishmithab2005@gmail.com</t>
  </si>
  <si>
    <t xml:space="preserve">D/o CHIDANANDA B
 MANJUSHRI NILAYA,
 POSAVALIKE, DHARMASTHALA,
 BELTHANGADY TQ, DK-574216
 </t>
  </si>
  <si>
    <t>SIDDEGOWDA URF KARIGOWDA</t>
  </si>
  <si>
    <t>RADHA</t>
  </si>
  <si>
    <t>4su22ad033@sdmit.in</t>
  </si>
  <si>
    <t>nitheeshsiddegowda543@gmail.com</t>
  </si>
  <si>
    <t xml:space="preserve">S/o SIDDEGOWDA URF KARIGOWDA
 GUDIGERE,
 KM DODDI, MADDUR TQ,
 MANDYA DIST-571422
 </t>
  </si>
  <si>
    <t>BHASKAR</t>
  </si>
  <si>
    <t>PRAMILA</t>
  </si>
  <si>
    <t>4su22ad034@sdmit.in</t>
  </si>
  <si>
    <t>pavankutty53@gmail.com</t>
  </si>
  <si>
    <t xml:space="preserve">S/o BHASKAR,
 HOSPETY STREET,
 AREHALLI POST, BELUR TALUK,
 HASSAN DIST. 573101
 </t>
  </si>
  <si>
    <t>1lakh</t>
  </si>
  <si>
    <t>NANDA KUMAR</t>
  </si>
  <si>
    <t>JYOTHI</t>
  </si>
  <si>
    <t>4su22ad035@sdmit.in</t>
  </si>
  <si>
    <t>Prajwalbhat345@gmail.com</t>
  </si>
  <si>
    <t xml:space="preserve">S/o NANDAKUMAR,
 RESHME ROAD,
 ODINALA VILLAGE,
 BELTHANGADY TALUK – 574216
 </t>
  </si>
  <si>
    <t>MOHAN G</t>
  </si>
  <si>
    <t>AMBIKA</t>
  </si>
  <si>
    <t>4su22ad036@sdmit.in</t>
  </si>
  <si>
    <t>prashasthimohan04@gmail.com</t>
  </si>
  <si>
    <t xml:space="preserve">D/o MOHAN G
 ADIPAL JADDU,
 KUNDAPURA,
 HOSOOR, UDUPI DIST – 576233
 </t>
  </si>
  <si>
    <t>PRADEEP P</t>
  </si>
  <si>
    <t>POORNIMA K R</t>
  </si>
  <si>
    <t>4su22ad037@sdmit.in</t>
  </si>
  <si>
    <t>prathamacharya804@gmail.com</t>
  </si>
  <si>
    <t xml:space="preserve">S/o PRADEEP P,
 SHRI SHANKAR SERVICE STATION,
 VIJAYANAGARA, 2ND CROSS,
 NH-4, CHITRADURGA – 577501
 </t>
  </si>
  <si>
    <t>PRAMOD KUMAR B</t>
  </si>
  <si>
    <t>DR. RASHMI</t>
  </si>
  <si>
    <t>4su22ad038@sdmit.in</t>
  </si>
  <si>
    <t>prathishtajain29@gmail.com</t>
  </si>
  <si>
    <t xml:space="preserve">D/o PRAMOD KUMAR B,
 SDM STAFF QTRS,
 AJITHNAGARA, UJIRE,
 BELTHANGADY TQ, 574240
 </t>
  </si>
  <si>
    <t>Yes</t>
  </si>
  <si>
    <t>O -</t>
  </si>
  <si>
    <t>SUDHIR K V</t>
  </si>
  <si>
    <t>SANGEETHA</t>
  </si>
  <si>
    <t>4su22ad039@sdmit.in</t>
  </si>
  <si>
    <t>prathviknjr10@gmail.com</t>
  </si>
  <si>
    <t xml:space="preserve">S/o SUDHIR K V,
 MALLAYANA MANE,
 PADUKERI,
 KUNDAPURA - 576201
 </t>
  </si>
  <si>
    <t>SHAKTHIVELU K</t>
  </si>
  <si>
    <t>TAMIL SELVI K</t>
  </si>
  <si>
    <t>4su22ad040@sdmit.in</t>
  </si>
  <si>
    <t>preethamshakthi740@gmail.com</t>
  </si>
  <si>
    <t xml:space="preserve">S/o SHAKTHIVELU K,
 KANAKATTE VILLAGE,
 BHADRACOLONY POST,
 BHADRAVATHI TALUK - 577301
 </t>
  </si>
  <si>
    <t>M PAMPANA GOUDA</t>
  </si>
  <si>
    <t>M VIDYAVATHI</t>
  </si>
  <si>
    <t>4su22ad041@sdmit.in</t>
  </si>
  <si>
    <t>priyankam9191@gmail.com</t>
  </si>
  <si>
    <t xml:space="preserve">D/o.M PAMPANAGOUDA
 WARD NO.1
 GENIKIHAL BAZAR ONI
 GENIKIHAL BELLARY
 </t>
  </si>
  <si>
    <t>KESHAVARAJ H</t>
  </si>
  <si>
    <t>GEETHA K</t>
  </si>
  <si>
    <t>4su22ad042@sdmit.in</t>
  </si>
  <si>
    <t>pruthviraj3817@gmail.com</t>
  </si>
  <si>
    <t>S/o KESHAVARAJ
 WARD 31, ANGUNDI ROAD, VIRUPAPUR POST, 
 GANGAVATHI-583227 9449972685</t>
  </si>
  <si>
    <t>MALATESH SANNAPUJAR</t>
  </si>
  <si>
    <t>RENUKA SANNAPUJAR</t>
  </si>
  <si>
    <t>4su22ad043@sdmit.in</t>
  </si>
  <si>
    <t>malateshsannapujar@gmail.com</t>
  </si>
  <si>
    <t xml:space="preserve">S/o MALATESH SANNAPUJAR
 HALIYUR, ARER KERI,
 SHIKARIPUR(TQ),
 SHIVAMOGGA(DIST), - 577427
 </t>
  </si>
  <si>
    <t>SURENDRA N BOGAR</t>
  </si>
  <si>
    <t>RANJANA S BOGAR</t>
  </si>
  <si>
    <t>4su22ad044@sdmit.in</t>
  </si>
  <si>
    <t>sahana.s.b83@gmail.com</t>
  </si>
  <si>
    <t xml:space="preserve">D/o SURENDRA,
 S. N BOGAR, T T ROAD,
 RATTIHALLI, HAVERI DIST - 581116
 </t>
  </si>
  <si>
    <t>SHRIDHAR</t>
  </si>
  <si>
    <t>CHITHRA</t>
  </si>
  <si>
    <t>4su22ad045@sdmit.in</t>
  </si>
  <si>
    <t>Sakethm2018@gmail.com</t>
  </si>
  <si>
    <t xml:space="preserve">S/o SHRIDHARA
 PILATHABETTU HOUSE,
 KALMANJA POST &amp; VILLAGE,
 BELTHANGADY TQ, DK-574228
 </t>
  </si>
  <si>
    <t>SHUBHACHANDRA JAIN</t>
  </si>
  <si>
    <t>USHA JAIN</t>
  </si>
  <si>
    <t>4su22ad046@sdmit.in</t>
  </si>
  <si>
    <t>sarthakjain1968@gmail.com</t>
  </si>
  <si>
    <t xml:space="preserve">S/o SHUBHACHANDRA JAIN
 #1-104/6, 505 5TH MAIN ROAD,
 BELTHANGADY,
 HALEKOTE ROAD-574214
 </t>
  </si>
  <si>
    <t>SREENIVASA UPADYA</t>
  </si>
  <si>
    <t>JYOTHILAKSHMI</t>
  </si>
  <si>
    <t>4su22ad047@sdmit.in</t>
  </si>
  <si>
    <t>shashwathiupadhya091@gmail.com</t>
  </si>
  <si>
    <t xml:space="preserve">D/o SRINIVAS UPADYAYA,
 BENAJINA, AREKALLU MATT KARKI,
 GULVADI POST,
 KUNDAPURA 576283
 </t>
  </si>
  <si>
    <t>POOJARI AMBANNA</t>
  </si>
  <si>
    <t>POOJARI GIRIJAMMA</t>
  </si>
  <si>
    <t>4su22ad048@sdmit.in</t>
  </si>
  <si>
    <t>Shivakumardj74@gmail.com</t>
  </si>
  <si>
    <t xml:space="preserve">S/o POOJARI AMBANNA
 RAMADURGA POST
 DEVADURGA TQ,
 RAICHUR DIST - 584113
 </t>
  </si>
  <si>
    <t>UDAYA SUVARNA</t>
  </si>
  <si>
    <t>ASHA U SUVARNA</t>
  </si>
  <si>
    <t>4su22ad049@sdmit.in</t>
  </si>
  <si>
    <t>shreyasuvarna924@gmail.com</t>
  </si>
  <si>
    <t xml:space="preserve">D/o UDAYA SUVARNA,
 KAVERI NELAYA,
 DANDEBETTU AIRODY POST AND VILLAGE, 
 BRAMAVARA TALUK, UDUPI DIST -576226.
 </t>
  </si>
  <si>
    <t>RAVI</t>
  </si>
  <si>
    <t>SUMALATHA</t>
  </si>
  <si>
    <t>4su22ad050@sdmit.in</t>
  </si>
  <si>
    <t>sinchana8861001190@gmail.com</t>
  </si>
  <si>
    <t xml:space="preserve">D/o RAVI
 PURULIDAPALIKE,
 KANYADI II
 DHARMASTHALA - 574216
 </t>
  </si>
  <si>
    <t>NAGARAJA GONER</t>
  </si>
  <si>
    <t>RENUKA</t>
  </si>
  <si>
    <t>4su22ad051@sdmit.in</t>
  </si>
  <si>
    <t>sinchu.kubaturu@gmail.com</t>
  </si>
  <si>
    <t xml:space="preserve">D/o.NAGARAJA GONERA
 KUBATUR
 SHIMOGGA -577413
 </t>
  </si>
  <si>
    <t>H S RAMESH</t>
  </si>
  <si>
    <t>B C PUSHPA</t>
  </si>
  <si>
    <t>4su22ad052@sdmit.in</t>
  </si>
  <si>
    <t>sirihr18@gmail.com</t>
  </si>
  <si>
    <t xml:space="preserve">D/o RAMESH H S,
 SUSHANTH NAGARA,
 NEAR BETHANY SCHOOL,
 HESGAL POST, MUDIGERE 577132
 </t>
  </si>
  <si>
    <t>STG</t>
  </si>
  <si>
    <t>NARASIMHA NAIK</t>
  </si>
  <si>
    <t>SUSHEELA</t>
  </si>
  <si>
    <t>4su22ad053@sdmit.in</t>
  </si>
  <si>
    <t>nssubramanya7005@gmail.com</t>
  </si>
  <si>
    <t xml:space="preserve">S/o NARASIMHA NAIK
 RAGIJEDDU, SHANKARANARAYANA 
 KUNDAPURA TQ,
 UDUPI DIST-576227
 </t>
  </si>
  <si>
    <t>BHADRE GOWDA H N</t>
  </si>
  <si>
    <t>HEMAVATHI K N</t>
  </si>
  <si>
    <t>4su22ad054@sdmit.in</t>
  </si>
  <si>
    <t>sugandhahb9a@gmail.com</t>
  </si>
  <si>
    <t xml:space="preserve">D/o BHADRE GOWDA H. N
 MULLAPPA SHETTY HOUSE,
 BEHIDE J.V.S SCHOOL VIJAYAPURA CHIKKAMANGLORE(P&amp;V)
 CHIKKAMANGLORE DIST-577101
 </t>
  </si>
  <si>
    <t>SURESH M S</t>
  </si>
  <si>
    <t>SHYLAJA M S</t>
  </si>
  <si>
    <t>4su22ad055@sdmit.in</t>
  </si>
  <si>
    <t>surajms720@gmail.com</t>
  </si>
  <si>
    <t xml:space="preserve">S/o SURESH M S,
 #104,SHREE RAM MISHRA APARTMENT,
 9TH CROSS, K.D. RAOD, V.V. PURAM,
 JAYALAXMIPURAM, MYSORE 570002
 </t>
  </si>
  <si>
    <t>SHANTH KUMAR V</t>
  </si>
  <si>
    <t>VANITHA N</t>
  </si>
  <si>
    <t>4su22ad056@sdmit.in</t>
  </si>
  <si>
    <t>Gowdatanish012@gmail.com</t>
  </si>
  <si>
    <t xml:space="preserve">S/o SHANTAKUMAR V
 S/o VENKATAPPA,
 SANTHEBENNUR, MAIN ROAD,
 SANTHEBENNUR, CHANNAGIRI TALUK,
 DAVANAGERE DIST - 577552
 </t>
  </si>
  <si>
    <t>SC</t>
  </si>
  <si>
    <t>NARAYANA MURTHY BM</t>
  </si>
  <si>
    <t>PUSHPALATHA</t>
  </si>
  <si>
    <t>4su22ad057@sdmit.in</t>
  </si>
  <si>
    <t>tanushreebn2004@gmail.com</t>
  </si>
  <si>
    <t xml:space="preserve">D/o NARAYANA MURTHY B M
 C/O RAMKRISHNA LAKSHMI NILAYA,
 2ND CROSS NTB LAYOUT
 HOSA SIDDAPURA, BHADRAVATHI
 </t>
  </si>
  <si>
    <t>GOPAL V NAYAK</t>
  </si>
  <si>
    <t>NAYANA B NAYAK</t>
  </si>
  <si>
    <t>4su22ad058@sdmit.in</t>
  </si>
  <si>
    <t>nayakvaishnavi2004@gmail.com</t>
  </si>
  <si>
    <t xml:space="preserve">D/o NAYANA B NAYAK
 CHAITHANYA MEDICAL SHOP,
 OLD BUSSTAND, NELLIKERI,
 KUMTA POST &amp; TQ &amp; DIST-581343
 </t>
  </si>
  <si>
    <t>UDAYA</t>
  </si>
  <si>
    <t>VASANTHI</t>
  </si>
  <si>
    <t>4su22ad059@sdmit.in</t>
  </si>
  <si>
    <t>vandanapoojary9401@gmail.com</t>
  </si>
  <si>
    <t xml:space="preserve">DO UDAYA SANAGAL,
 YADTHADI,
 YADTHADI POST AND VILLAGE,
 BRAHMAVAR, UDUPI -576210
 </t>
  </si>
  <si>
    <t>D60</t>
  </si>
  <si>
    <t>NARAYANA</t>
  </si>
  <si>
    <t>VANAJA</t>
  </si>
  <si>
    <t>4su22ad061@sdmit.in</t>
  </si>
  <si>
    <t>vinayapoojary2005@gmail.com</t>
  </si>
  <si>
    <t xml:space="preserve">D/o NARAYANA,
 HAREGODU, HEBBALADI,
 HEMMADI, KUNDAPURA TALUK,
 UDUPI DIST 576230
 </t>
  </si>
  <si>
    <t>GOPAL AMIN</t>
  </si>
  <si>
    <t>4su22ad062@sdmit.in</t>
  </si>
  <si>
    <t>yashaswinigamin@gmail.com</t>
  </si>
  <si>
    <t>SAROJINI SHETTY MESS UJIRE</t>
  </si>
  <si>
    <t xml:space="preserve">D/o GOPAL AMIN,
 KODI KANYANA KODI IRODY,
 AIRODY,BRAHMAVAR TALUK,
 UDUPI DIST.- 576226
 </t>
  </si>
  <si>
    <t>HUCHAVEERAIAH H C</t>
  </si>
  <si>
    <t>JAYALAXMI</t>
  </si>
  <si>
    <t>4su22ad063@sdmit.in</t>
  </si>
  <si>
    <t>yashwanthh03@gmail.com</t>
  </si>
  <si>
    <t xml:space="preserve">S/o HUCHAVEERAIAH H C
 KAILAS HOUSE SOMANTHADKA
 MUNDAJE VILLAGE &amp; POST
 BELTHANGADY TQ ,D.K-574228
 </t>
  </si>
  <si>
    <t>30/11/2023</t>
  </si>
  <si>
    <t>78.00(dip)</t>
  </si>
  <si>
    <t>AB+</t>
  </si>
  <si>
    <t>RADHA KRISHNA V</t>
  </si>
  <si>
    <t>SHOBARANI S</t>
  </si>
  <si>
    <t>4su23ad400@sdmit.in</t>
  </si>
  <si>
    <t>kalaivani3230@gmail.com</t>
  </si>
  <si>
    <t>D/O RADHA KRISHNA V, #18 1ST MAIN ROAD, DAYANANDHANAGAR, SRIRAMPURAM, BANGALORE -21</t>
  </si>
  <si>
    <t>58.91(DIP)</t>
  </si>
  <si>
    <t>MANAGEMENT</t>
  </si>
  <si>
    <t>13008 G55</t>
  </si>
  <si>
    <t>GANAPATI A PALKAR</t>
  </si>
  <si>
    <t>ANUSHA</t>
  </si>
  <si>
    <t>4su23ad401@sdmit.in</t>
  </si>
  <si>
    <t>psateerth@gmail.com</t>
  </si>
  <si>
    <t>S/O GANAPATI A PALKAR ,#2656A , HUBLI, KARVAR ROAD KALAGHATGI PALKAR CHALL KALAGHATGI DHARWAD KARNATAKA 581204</t>
  </si>
  <si>
    <t>14/12/2023</t>
  </si>
  <si>
    <t>55.00(DIP)</t>
  </si>
  <si>
    <t>GEETHA</t>
  </si>
  <si>
    <t>4su23ad402@sdmit.in</t>
  </si>
  <si>
    <t>shreyasgowda2220@gmail.com</t>
  </si>
  <si>
    <t>D/O SHRIDHAR S.R KOTE ROAD SAKARAYAPATTANA,CHIKKMAGALURU DIST KADUR</t>
  </si>
  <si>
    <t>RAVI M S</t>
  </si>
  <si>
    <t>MANJULA</t>
  </si>
  <si>
    <t>4su23ad403@sdmit.in</t>
  </si>
  <si>
    <t xml:space="preserve">sushanthrgodasush@gmail.com
</t>
  </si>
  <si>
    <t>S/O RAVI M S, MATTIGODU VILLAGE, RUDRAPATNA POST, RAMANATHAPURA HOUSE, ARAKALGUD TALUK, HASSAN DIST 573133</t>
  </si>
  <si>
    <t>PUC Marks(PCM)</t>
  </si>
  <si>
    <t>CET Rank</t>
  </si>
  <si>
    <t>Date of Birth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</si>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</sst>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&quot;-&quot;yyyy"/>
    <numFmt numFmtId="165" formatCode="mm/dd/yyyy"/>
    <numFmt numFmtId="166" formatCode="dd/mm/yyyy;@"/>
  </numFmts>
  <fonts count="19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"/>
      <family val="2"/>
    </font>
    <font>
      <sz val="11"/>
      <color theme="1"/>
      <name val="Times New Roman"/>
      <family val="1"/>
    </font>
    <font>
      <b/>
      <sz val="12"/>
      <color theme="1"/>
      <name val="&quot;Times New Roman&quot;"/>
    </font>
    <font>
      <b/>
      <sz val="12"/>
      <color rgb="FFFF0000"/>
      <name val="Times New Roman"/>
      <family val="1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4"/>
      <color theme="1"/>
      <name val="Times New Roman"/>
      <family val="1"/>
    </font>
    <font>
      <sz val="15"/>
      <color rgb="FF9BA2B1"/>
      <name val=".AppleSystemUIFontMonospaced"/>
    </font>
    <font>
      <sz val="16"/>
      <color theme="1"/>
      <name val="Times New Roman"/>
      <family val="1"/>
    </font>
    <font>
      <sz val="10"/>
      <color rgb="FF000000"/>
      <name val="Aptos Narrow"/>
      <family val="2"/>
      <scheme val="minor"/>
    </font>
    <font>
      <sz val="12"/>
      <color theme="1"/>
      <name val="&quot;Times New Roman&quot;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rgb="FF000000"/>
      <name val="&quot;Times New Roman&quot;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indexed="65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9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medium">
        <color rgb="FF000000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000000"/>
      </left>
      <right/>
      <top/>
      <bottom style="thin">
        <color rgb="FF999999"/>
      </bottom>
      <diagonal/>
    </border>
    <border>
      <left style="medium">
        <color rgb="FF000000"/>
      </left>
      <right style="medium">
        <color rgb="FF000000"/>
      </right>
      <top/>
      <bottom style="thin">
        <color rgb="FF999999"/>
      </bottom>
      <diagonal/>
    </border>
    <border>
      <left/>
      <right style="medium">
        <color indexed="64"/>
      </right>
      <top/>
      <bottom/>
      <diagonal/>
    </border>
    <border>
      <left style="thin">
        <color rgb="FF999999"/>
      </left>
      <right style="medium">
        <color indexed="64"/>
      </right>
      <top/>
      <bottom style="thin">
        <color rgb="FF999999"/>
      </bottom>
      <diagonal/>
    </border>
    <border>
      <left style="medium">
        <color rgb="FF000000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medium">
        <color rgb="FF000000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000000"/>
      </left>
      <right style="thin">
        <color rgb="FF999999"/>
      </right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medium">
        <color rgb="FF000000"/>
      </right>
      <top/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medium">
        <color rgb="FF000000"/>
      </top>
      <bottom style="thin">
        <color rgb="FF999999"/>
      </bottom>
      <diagonal/>
    </border>
    <border>
      <left style="medium">
        <color rgb="FF000000"/>
      </left>
      <right style="thin">
        <color rgb="FF999999"/>
      </right>
      <top style="medium">
        <color rgb="FF000000"/>
      </top>
      <bottom style="thin">
        <color rgb="FF99999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999999"/>
      </left>
      <right/>
      <top style="thin">
        <color rgb="FF999999"/>
      </top>
      <bottom style="medium">
        <color rgb="FF000000"/>
      </bottom>
      <diagonal/>
    </border>
    <border>
      <left style="thin">
        <color rgb="FF999999"/>
      </left>
      <right style="medium">
        <color rgb="FF000000"/>
      </right>
      <top style="thin">
        <color rgb="FF999999"/>
      </top>
      <bottom style="medium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rgb="FF000000"/>
      </bottom>
      <diagonal/>
    </border>
    <border>
      <left style="medium">
        <color rgb="FF000000"/>
      </left>
      <right style="thin">
        <color rgb="FF999999"/>
      </right>
      <top style="thin">
        <color rgb="FF999999"/>
      </top>
      <bottom style="medium">
        <color rgb="FF000000"/>
      </bottom>
      <diagonal/>
    </border>
    <border>
      <left style="thin">
        <color rgb="FF999999"/>
      </left>
      <right/>
      <top style="thin">
        <color indexed="64"/>
      </top>
      <bottom style="thin">
        <color rgb="FF99999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/>
      <bottom style="medium">
        <color indexed="64"/>
      </bottom>
      <diagonal/>
    </border>
    <border>
      <left style="thin">
        <color rgb="FF999999"/>
      </left>
      <right style="thin">
        <color rgb="FF999999"/>
      </right>
      <top/>
      <bottom style="medium">
        <color indexed="64"/>
      </bottom>
      <diagonal/>
    </border>
    <border>
      <left style="medium">
        <color indexed="64"/>
      </left>
      <right style="thin">
        <color rgb="FF99999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999999"/>
      </bottom>
      <diagonal/>
    </border>
    <border>
      <left style="medium">
        <color indexed="64"/>
      </left>
      <right style="thin">
        <color rgb="FF999999"/>
      </right>
      <top/>
      <bottom style="thin">
        <color rgb="FF999999"/>
      </bottom>
      <diagonal/>
    </border>
    <border>
      <left style="thin">
        <color rgb="FF666666"/>
      </left>
      <right/>
      <top style="thin">
        <color rgb="FF999999"/>
      </top>
      <bottom style="thin">
        <color rgb="FF999999"/>
      </bottom>
      <diagonal/>
    </border>
    <border>
      <left style="medium">
        <color rgb="FF000000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medium">
        <color rgb="FF000000"/>
      </right>
      <top style="medium">
        <color rgb="FF000000"/>
      </top>
      <bottom style="thin">
        <color rgb="FF999999"/>
      </bottom>
      <diagonal/>
    </border>
    <border>
      <left style="thin">
        <color rgb="FF999999"/>
      </left>
      <right/>
      <top style="medium">
        <color rgb="FF000000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medium">
        <color rgb="FF000000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999999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999999"/>
      </left>
      <right/>
      <top style="medium">
        <color indexed="64"/>
      </top>
      <bottom style="medium">
        <color rgb="FF000000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999999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rgb="FF999999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999999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thin">
        <color rgb="FF999999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999999"/>
      </bottom>
      <diagonal/>
    </border>
    <border>
      <left/>
      <right style="thin">
        <color rgb="FF999999"/>
      </right>
      <top/>
      <bottom style="medium">
        <color indexed="64"/>
      </bottom>
      <diagonal/>
    </border>
    <border>
      <left style="thin">
        <color rgb="FF999999"/>
      </left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999999"/>
      </bottom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999999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4" fillId="0" borderId="0"/>
  </cellStyleXfs>
  <cellXfs count="209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6" borderId="40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1" fillId="0" borderId="0" xfId="0" applyFont="1"/>
    <xf numFmtId="0" fontId="3" fillId="2" borderId="1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" fillId="3" borderId="55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58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0" fillId="0" borderId="0" xfId="0" applyFont="1"/>
    <xf numFmtId="0" fontId="7" fillId="6" borderId="60" xfId="0" applyFont="1" applyFill="1" applyBorder="1" applyAlignment="1">
      <alignment horizontal="center"/>
    </xf>
    <xf numFmtId="0" fontId="4" fillId="3" borderId="61" xfId="0" applyFont="1" applyFill="1" applyBorder="1" applyAlignment="1">
      <alignment horizontal="center" vertical="center"/>
    </xf>
    <xf numFmtId="0" fontId="7" fillId="6" borderId="62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1" fillId="3" borderId="63" xfId="0" applyFont="1" applyFill="1" applyBorder="1" applyAlignment="1">
      <alignment horizontal="center" vertical="center"/>
    </xf>
    <xf numFmtId="0" fontId="1" fillId="3" borderId="64" xfId="0" applyFont="1" applyFill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left" vertical="center"/>
    </xf>
    <xf numFmtId="0" fontId="0" fillId="0" borderId="67" xfId="0" applyBorder="1"/>
    <xf numFmtId="0" fontId="4" fillId="3" borderId="68" xfId="0" applyFont="1" applyFill="1" applyBorder="1" applyAlignment="1">
      <alignment horizontal="center" vertical="center"/>
    </xf>
    <xf numFmtId="2" fontId="0" fillId="0" borderId="0" xfId="0" applyNumberFormat="1"/>
    <xf numFmtId="0" fontId="7" fillId="6" borderId="69" xfId="0" applyFont="1" applyFill="1" applyBorder="1" applyAlignment="1">
      <alignment horizontal="center"/>
    </xf>
    <xf numFmtId="0" fontId="0" fillId="0" borderId="70" xfId="0" applyBorder="1"/>
    <xf numFmtId="0" fontId="0" fillId="0" borderId="71" xfId="0" applyBorder="1"/>
    <xf numFmtId="0" fontId="4" fillId="3" borderId="73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4" fillId="3" borderId="74" xfId="0" applyFont="1" applyFill="1" applyBorder="1" applyAlignment="1">
      <alignment horizontal="center" vertical="center"/>
    </xf>
    <xf numFmtId="0" fontId="4" fillId="3" borderId="75" xfId="0" applyFont="1" applyFill="1" applyBorder="1" applyAlignment="1">
      <alignment horizontal="center" vertical="center"/>
    </xf>
    <xf numFmtId="0" fontId="4" fillId="3" borderId="76" xfId="0" applyFont="1" applyFill="1" applyBorder="1" applyAlignment="1">
      <alignment horizontal="center" vertical="center"/>
    </xf>
    <xf numFmtId="0" fontId="4" fillId="3" borderId="77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7" fillId="6" borderId="81" xfId="0" applyFont="1" applyFill="1" applyBorder="1" applyAlignment="1">
      <alignment horizontal="center"/>
    </xf>
    <xf numFmtId="0" fontId="1" fillId="4" borderId="82" xfId="0" applyFont="1" applyFill="1" applyBorder="1" applyAlignment="1">
      <alignment horizontal="center" vertical="center"/>
    </xf>
    <xf numFmtId="0" fontId="4" fillId="3" borderId="83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3" borderId="85" xfId="0" applyFont="1" applyFill="1" applyBorder="1" applyAlignment="1">
      <alignment horizontal="center"/>
    </xf>
    <xf numFmtId="0" fontId="13" fillId="3" borderId="85" xfId="0" applyFont="1" applyFill="1" applyBorder="1"/>
    <xf numFmtId="0" fontId="13" fillId="3" borderId="86" xfId="0" applyFont="1" applyFill="1" applyBorder="1"/>
    <xf numFmtId="0" fontId="13" fillId="3" borderId="87" xfId="0" applyFont="1" applyFill="1" applyBorder="1"/>
    <xf numFmtId="0" fontId="13" fillId="3" borderId="88" xfId="0" applyFont="1" applyFill="1" applyBorder="1"/>
    <xf numFmtId="49" fontId="4" fillId="3" borderId="22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4" fillId="3" borderId="0" xfId="0" applyNumberFormat="1" applyFont="1" applyFill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7" fillId="6" borderId="60" xfId="0" applyNumberFormat="1" applyFont="1" applyFill="1" applyBorder="1" applyAlignment="1">
      <alignment horizontal="center"/>
    </xf>
    <xf numFmtId="49" fontId="1" fillId="4" borderId="27" xfId="0" applyNumberFormat="1" applyFont="1" applyFill="1" applyBorder="1" applyAlignment="1">
      <alignment horizontal="center" vertical="center"/>
    </xf>
    <xf numFmtId="49" fontId="7" fillId="6" borderId="72" xfId="0" applyNumberFormat="1" applyFont="1" applyFill="1" applyBorder="1" applyAlignment="1">
      <alignment horizontal="center"/>
    </xf>
    <xf numFmtId="49" fontId="0" fillId="0" borderId="67" xfId="0" applyNumberFormat="1" applyBorder="1"/>
    <xf numFmtId="0" fontId="16" fillId="0" borderId="89" xfId="1" applyFont="1" applyBorder="1"/>
    <xf numFmtId="0" fontId="14" fillId="0" borderId="0" xfId="1"/>
    <xf numFmtId="0" fontId="7" fillId="2" borderId="85" xfId="1" applyFont="1" applyFill="1" applyBorder="1" applyAlignment="1">
      <alignment horizontal="center" wrapText="1"/>
    </xf>
    <xf numFmtId="0" fontId="7" fillId="2" borderId="86" xfId="1" applyFont="1" applyFill="1" applyBorder="1" applyAlignment="1">
      <alignment horizontal="center" wrapText="1"/>
    </xf>
    <xf numFmtId="0" fontId="7" fillId="2" borderId="86" xfId="1" applyFont="1" applyFill="1" applyBorder="1" applyAlignment="1">
      <alignment horizontal="center"/>
    </xf>
    <xf numFmtId="164" fontId="7" fillId="2" borderId="86" xfId="1" applyNumberFormat="1" applyFont="1" applyFill="1" applyBorder="1" applyAlignment="1">
      <alignment horizontal="center" wrapText="1"/>
    </xf>
    <xf numFmtId="2" fontId="7" fillId="2" borderId="86" xfId="1" applyNumberFormat="1" applyFont="1" applyFill="1" applyBorder="1" applyAlignment="1">
      <alignment horizontal="center" wrapText="1"/>
    </xf>
    <xf numFmtId="4" fontId="7" fillId="2" borderId="86" xfId="1" applyNumberFormat="1" applyFont="1" applyFill="1" applyBorder="1" applyAlignment="1">
      <alignment horizontal="center" wrapText="1"/>
    </xf>
    <xf numFmtId="49" fontId="7" fillId="2" borderId="86" xfId="1" applyNumberFormat="1" applyFont="1" applyFill="1" applyBorder="1" applyAlignment="1">
      <alignment horizontal="center" wrapText="1"/>
    </xf>
    <xf numFmtId="1" fontId="7" fillId="2" borderId="86" xfId="1" applyNumberFormat="1" applyFont="1" applyFill="1" applyBorder="1" applyAlignment="1">
      <alignment horizontal="center" wrapText="1"/>
    </xf>
    <xf numFmtId="0" fontId="7" fillId="2" borderId="86" xfId="1" applyFont="1" applyFill="1" applyBorder="1" applyAlignment="1">
      <alignment horizontal="left" wrapText="1"/>
    </xf>
    <xf numFmtId="0" fontId="7" fillId="2" borderId="90" xfId="1" applyFont="1" applyFill="1" applyBorder="1" applyAlignment="1">
      <alignment horizontal="center" wrapText="1"/>
    </xf>
    <xf numFmtId="0" fontId="16" fillId="0" borderId="91" xfId="1" applyFont="1" applyBorder="1"/>
    <xf numFmtId="0" fontId="15" fillId="9" borderId="85" xfId="1" applyFont="1" applyFill="1" applyBorder="1" applyAlignment="1">
      <alignment horizontal="center"/>
    </xf>
    <xf numFmtId="0" fontId="15" fillId="9" borderId="86" xfId="1" applyFont="1" applyFill="1" applyBorder="1" applyAlignment="1">
      <alignment horizontal="center"/>
    </xf>
    <xf numFmtId="0" fontId="15" fillId="9" borderId="86" xfId="1" applyFont="1" applyFill="1" applyBorder="1"/>
    <xf numFmtId="164" fontId="15" fillId="9" borderId="86" xfId="1" applyNumberFormat="1" applyFont="1" applyFill="1" applyBorder="1" applyAlignment="1">
      <alignment horizontal="center"/>
    </xf>
    <xf numFmtId="4" fontId="15" fillId="9" borderId="86" xfId="1" applyNumberFormat="1" applyFont="1" applyFill="1" applyBorder="1" applyAlignment="1">
      <alignment horizontal="center"/>
    </xf>
    <xf numFmtId="49" fontId="15" fillId="9" borderId="86" xfId="1" applyNumberFormat="1" applyFont="1" applyFill="1" applyBorder="1" applyAlignment="1">
      <alignment horizontal="center"/>
    </xf>
    <xf numFmtId="1" fontId="15" fillId="9" borderId="86" xfId="1" applyNumberFormat="1" applyFont="1" applyFill="1" applyBorder="1" applyAlignment="1">
      <alignment horizontal="center"/>
    </xf>
    <xf numFmtId="49" fontId="15" fillId="9" borderId="86" xfId="1" applyNumberFormat="1" applyFont="1" applyFill="1" applyBorder="1"/>
    <xf numFmtId="49" fontId="15" fillId="9" borderId="86" xfId="1" applyNumberFormat="1" applyFont="1" applyFill="1" applyBorder="1" applyAlignment="1">
      <alignment horizontal="left"/>
    </xf>
    <xf numFmtId="49" fontId="17" fillId="9" borderId="86" xfId="1" applyNumberFormat="1" applyFont="1" applyFill="1" applyBorder="1" applyAlignment="1">
      <alignment horizontal="center"/>
    </xf>
    <xf numFmtId="49" fontId="15" fillId="9" borderId="90" xfId="1" applyNumberFormat="1" applyFont="1" applyFill="1" applyBorder="1" applyAlignment="1">
      <alignment wrapText="1"/>
    </xf>
    <xf numFmtId="0" fontId="15" fillId="9" borderId="86" xfId="1" applyFont="1" applyFill="1" applyBorder="1" applyAlignment="1">
      <alignment horizontal="center" wrapText="1"/>
    </xf>
    <xf numFmtId="0" fontId="15" fillId="9" borderId="86" xfId="1" applyFont="1" applyFill="1" applyBorder="1" applyAlignment="1">
      <alignment horizontal="left"/>
    </xf>
    <xf numFmtId="0" fontId="17" fillId="9" borderId="86" xfId="1" applyFont="1" applyFill="1" applyBorder="1" applyAlignment="1">
      <alignment horizontal="center"/>
    </xf>
    <xf numFmtId="0" fontId="15" fillId="9" borderId="90" xfId="1" applyFont="1" applyFill="1" applyBorder="1" applyAlignment="1">
      <alignment wrapText="1"/>
    </xf>
    <xf numFmtId="0" fontId="17" fillId="9" borderId="86" xfId="1" applyFont="1" applyFill="1" applyBorder="1"/>
    <xf numFmtId="0" fontId="15" fillId="9" borderId="90" xfId="1" applyFont="1" applyFill="1" applyBorder="1" applyAlignment="1">
      <alignment vertical="top" wrapText="1"/>
    </xf>
    <xf numFmtId="2" fontId="15" fillId="9" borderId="86" xfId="1" applyNumberFormat="1" applyFont="1" applyFill="1" applyBorder="1" applyAlignment="1">
      <alignment horizontal="center"/>
    </xf>
    <xf numFmtId="3" fontId="15" fillId="9" borderId="86" xfId="1" applyNumberFormat="1" applyFont="1" applyFill="1" applyBorder="1" applyAlignment="1">
      <alignment horizontal="center"/>
    </xf>
    <xf numFmtId="49" fontId="17" fillId="9" borderId="86" xfId="1" applyNumberFormat="1" applyFont="1" applyFill="1" applyBorder="1"/>
    <xf numFmtId="10" fontId="15" fillId="9" borderId="86" xfId="1" applyNumberFormat="1" applyFont="1" applyFill="1" applyBorder="1" applyAlignment="1">
      <alignment horizontal="center"/>
    </xf>
    <xf numFmtId="0" fontId="15" fillId="9" borderId="92" xfId="1" applyFont="1" applyFill="1" applyBorder="1" applyAlignment="1">
      <alignment horizontal="center"/>
    </xf>
    <xf numFmtId="0" fontId="1" fillId="9" borderId="86" xfId="1" applyFont="1" applyFill="1" applyBorder="1" applyAlignment="1">
      <alignment horizontal="left"/>
    </xf>
    <xf numFmtId="0" fontId="1" fillId="9" borderId="86" xfId="1" applyFont="1" applyFill="1" applyBorder="1" applyAlignment="1">
      <alignment horizontal="center"/>
    </xf>
    <xf numFmtId="2" fontId="1" fillId="9" borderId="86" xfId="1" applyNumberFormat="1" applyFont="1" applyFill="1" applyBorder="1" applyAlignment="1">
      <alignment horizontal="center"/>
    </xf>
    <xf numFmtId="4" fontId="1" fillId="9" borderId="86" xfId="1" applyNumberFormat="1" applyFont="1" applyFill="1" applyBorder="1" applyAlignment="1">
      <alignment horizontal="center"/>
    </xf>
    <xf numFmtId="0" fontId="1" fillId="9" borderId="87" xfId="1" applyFont="1" applyFill="1" applyBorder="1" applyAlignment="1">
      <alignment horizontal="center"/>
    </xf>
    <xf numFmtId="0" fontId="1" fillId="9" borderId="60" xfId="1" applyFont="1" applyFill="1" applyBorder="1" applyAlignment="1">
      <alignment horizontal="center"/>
    </xf>
    <xf numFmtId="0" fontId="18" fillId="9" borderId="60" xfId="1" applyFont="1" applyFill="1" applyBorder="1" applyAlignment="1">
      <alignment horizontal="center"/>
    </xf>
    <xf numFmtId="1" fontId="1" fillId="9" borderId="86" xfId="1" applyNumberFormat="1" applyFont="1" applyFill="1" applyBorder="1" applyAlignment="1">
      <alignment horizontal="center"/>
    </xf>
    <xf numFmtId="49" fontId="1" fillId="9" borderId="86" xfId="1" applyNumberFormat="1" applyFont="1" applyFill="1" applyBorder="1" applyAlignment="1">
      <alignment horizontal="left"/>
    </xf>
    <xf numFmtId="49" fontId="1" fillId="9" borderId="86" xfId="1" applyNumberFormat="1" applyFont="1" applyFill="1" applyBorder="1" applyAlignment="1">
      <alignment horizontal="center"/>
    </xf>
    <xf numFmtId="0" fontId="1" fillId="9" borderId="90" xfId="1" applyFont="1" applyFill="1" applyBorder="1" applyAlignment="1">
      <alignment horizontal="left" vertical="top" wrapText="1"/>
    </xf>
    <xf numFmtId="165" fontId="1" fillId="9" borderId="86" xfId="1" applyNumberFormat="1" applyFont="1" applyFill="1" applyBorder="1" applyAlignment="1">
      <alignment horizontal="center"/>
    </xf>
    <xf numFmtId="49" fontId="1" fillId="9" borderId="60" xfId="1" applyNumberFormat="1" applyFont="1" applyFill="1" applyBorder="1" applyAlignment="1">
      <alignment horizontal="center"/>
    </xf>
    <xf numFmtId="0" fontId="1" fillId="9" borderId="87" xfId="1" applyFont="1" applyFill="1" applyBorder="1" applyAlignment="1">
      <alignment horizontal="center" wrapText="1"/>
    </xf>
    <xf numFmtId="0" fontId="1" fillId="9" borderId="93" xfId="1" applyFont="1" applyFill="1" applyBorder="1" applyAlignment="1">
      <alignment horizontal="left"/>
    </xf>
    <xf numFmtId="0" fontId="1" fillId="9" borderId="93" xfId="1" applyFont="1" applyFill="1" applyBorder="1" applyAlignment="1">
      <alignment horizontal="center"/>
    </xf>
    <xf numFmtId="2" fontId="1" fillId="9" borderId="93" xfId="1" applyNumberFormat="1" applyFont="1" applyFill="1" applyBorder="1" applyAlignment="1">
      <alignment horizontal="center"/>
    </xf>
    <xf numFmtId="4" fontId="1" fillId="9" borderId="93" xfId="1" applyNumberFormat="1" applyFont="1" applyFill="1" applyBorder="1" applyAlignment="1">
      <alignment horizontal="center"/>
    </xf>
    <xf numFmtId="1" fontId="1" fillId="9" borderId="93" xfId="1" applyNumberFormat="1" applyFont="1" applyFill="1" applyBorder="1" applyAlignment="1">
      <alignment horizontal="center"/>
    </xf>
    <xf numFmtId="49" fontId="1" fillId="9" borderId="93" xfId="1" applyNumberFormat="1" applyFont="1" applyFill="1" applyBorder="1" applyAlignment="1">
      <alignment horizontal="left"/>
    </xf>
    <xf numFmtId="49" fontId="1" fillId="9" borderId="93" xfId="1" applyNumberFormat="1" applyFont="1" applyFill="1" applyBorder="1" applyAlignment="1">
      <alignment horizontal="center"/>
    </xf>
    <xf numFmtId="0" fontId="1" fillId="8" borderId="94" xfId="1" applyFont="1" applyFill="1" applyBorder="1" applyAlignment="1">
      <alignment horizontal="left" wrapText="1"/>
    </xf>
    <xf numFmtId="1" fontId="14" fillId="0" borderId="0" xfId="1" applyNumberFormat="1"/>
    <xf numFmtId="49" fontId="16" fillId="0" borderId="89" xfId="1" applyNumberFormat="1" applyFont="1" applyBorder="1"/>
    <xf numFmtId="0" fontId="16" fillId="0" borderId="89" xfId="1" applyFont="1" applyBorder="1" applyAlignment="1">
      <alignment horizontal="left"/>
    </xf>
    <xf numFmtId="0" fontId="16" fillId="0" borderId="0" xfId="1" applyFont="1"/>
    <xf numFmtId="49" fontId="14" fillId="0" borderId="0" xfId="1" applyNumberFormat="1"/>
    <xf numFmtId="0" fontId="16" fillId="0" borderId="0" xfId="1" applyFont="1" applyAlignment="1">
      <alignment horizontal="left"/>
    </xf>
    <xf numFmtId="166" fontId="1" fillId="0" borderId="0" xfId="0" applyNumberFormat="1" applyFont="1"/>
  </cellXfs>
  <cellStyles count="2">
    <cellStyle name="Normal" xfId="0" builtinId="0"/>
    <cellStyle name="Normal 2" xfId="1" xr:uid="{D8369475-4F49-2C4B-A5BF-7B791326FB63}"/>
  </cellStyles>
  <dxfs count="21"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" Target="richData/rdrichvalue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2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  <rv s="0">
    <v>58</v>
    <v>5</v>
  </rv>
  <rv s="0">
    <v>59</v>
    <v>5</v>
  </rv>
  <rv s="0">
    <v>60</v>
    <v>5</v>
  </rv>
  <rv s="0">
    <v>61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  <rel r:id="rId6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56D5-D145-F640-A798-61A1D444D9F5}">
  <sheetPr>
    <outlinePr summaryBelow="0" summaryRight="0"/>
  </sheetPr>
  <dimension ref="A1:Z999"/>
  <sheetViews>
    <sheetView zoomScale="114" zoomScaleNormal="109" workbookViewId="0">
      <pane xSplit="3" ySplit="1" topLeftCell="H3" activePane="bottomRight" state="frozen"/>
      <selection pane="topRight" activeCell="D1" sqref="D1"/>
      <selection pane="bottomLeft" activeCell="A3" sqref="A3"/>
      <selection pane="bottomRight" activeCell="K67" sqref="K2:K67"/>
    </sheetView>
  </sheetViews>
  <sheetFormatPr baseColWidth="10" defaultColWidth="12.6640625" defaultRowHeight="15.75" customHeight="1"/>
  <cols>
    <col min="1" max="1" width="8.83203125" style="146" customWidth="1"/>
    <col min="2" max="2" width="12.6640625" style="146"/>
    <col min="3" max="3" width="42.6640625" style="146" customWidth="1"/>
    <col min="4" max="10" width="12.6640625" style="146"/>
    <col min="11" max="11" width="12.6640625" style="206"/>
    <col min="12" max="13" width="12.6640625" style="146"/>
    <col min="14" max="14" width="32.1640625" style="202" customWidth="1"/>
    <col min="15" max="15" width="33.5" style="146" customWidth="1"/>
    <col min="16" max="16" width="30.6640625" style="146" customWidth="1"/>
    <col min="17" max="18" width="12.6640625" style="206"/>
    <col min="19" max="19" width="20.83203125" style="146" customWidth="1"/>
    <col min="20" max="20" width="31.5" style="146" customWidth="1"/>
    <col min="21" max="21" width="22.5" style="146" customWidth="1"/>
    <col min="22" max="22" width="7.1640625" style="146" customWidth="1"/>
    <col min="23" max="23" width="41.5" style="146" customWidth="1"/>
    <col min="24" max="16384" width="12.6640625" style="146"/>
  </cols>
  <sheetData>
    <row r="1" spans="1:26" ht="52" thickBot="1">
      <c r="A1" s="147" t="s">
        <v>477</v>
      </c>
      <c r="B1" s="148" t="s">
        <v>260</v>
      </c>
      <c r="C1" s="149" t="s">
        <v>259</v>
      </c>
      <c r="D1" s="150" t="s">
        <v>478</v>
      </c>
      <c r="E1" s="148" t="s">
        <v>479</v>
      </c>
      <c r="F1" s="151" t="s">
        <v>480</v>
      </c>
      <c r="G1" s="152" t="s">
        <v>874</v>
      </c>
      <c r="H1" s="148" t="s">
        <v>481</v>
      </c>
      <c r="I1" s="148" t="s">
        <v>875</v>
      </c>
      <c r="J1" s="148" t="s">
        <v>877</v>
      </c>
      <c r="K1" s="153" t="s">
        <v>876</v>
      </c>
      <c r="L1" s="148" t="s">
        <v>482</v>
      </c>
      <c r="M1" s="148" t="s">
        <v>483</v>
      </c>
      <c r="N1" s="154" t="s">
        <v>484</v>
      </c>
      <c r="O1" s="148" t="s">
        <v>485</v>
      </c>
      <c r="P1" s="148" t="s">
        <v>486</v>
      </c>
      <c r="Q1" s="153" t="s">
        <v>487</v>
      </c>
      <c r="R1" s="153" t="s">
        <v>488</v>
      </c>
      <c r="S1" s="148" t="s">
        <v>489</v>
      </c>
      <c r="T1" s="155" t="s">
        <v>490</v>
      </c>
      <c r="U1" s="148" t="s">
        <v>491</v>
      </c>
      <c r="V1" s="148" t="s">
        <v>492</v>
      </c>
      <c r="W1" s="156" t="s">
        <v>493</v>
      </c>
      <c r="X1" s="157"/>
      <c r="Y1" s="145"/>
      <c r="Z1" s="145"/>
    </row>
    <row r="2" spans="1:26" ht="37.5" customHeight="1" thickBot="1">
      <c r="A2" s="158" t="s">
        <v>206</v>
      </c>
      <c r="B2" s="159" t="s">
        <v>205</v>
      </c>
      <c r="C2" s="160" t="s">
        <v>204</v>
      </c>
      <c r="D2" s="161">
        <v>44870</v>
      </c>
      <c r="E2" s="159" t="s">
        <v>494</v>
      </c>
      <c r="F2" s="159">
        <v>86.72</v>
      </c>
      <c r="G2" s="162">
        <v>87</v>
      </c>
      <c r="H2" s="159" t="s">
        <v>495</v>
      </c>
      <c r="I2" s="159">
        <v>49757</v>
      </c>
      <c r="J2" s="163" t="s">
        <v>496</v>
      </c>
      <c r="K2" s="208">
        <v>38232</v>
      </c>
      <c r="L2" s="163" t="s">
        <v>497</v>
      </c>
      <c r="M2" s="163" t="s">
        <v>498</v>
      </c>
      <c r="N2" s="164" t="s">
        <v>499</v>
      </c>
      <c r="O2" s="165" t="s">
        <v>500</v>
      </c>
      <c r="P2" s="165" t="s">
        <v>501</v>
      </c>
      <c r="Q2" s="163" t="s">
        <v>502</v>
      </c>
      <c r="R2" s="163" t="s">
        <v>503</v>
      </c>
      <c r="S2" s="163" t="s">
        <v>504</v>
      </c>
      <c r="T2" s="166" t="s">
        <v>505</v>
      </c>
      <c r="U2" s="163" t="s">
        <v>506</v>
      </c>
      <c r="V2" s="167" t="e" vm="1">
        <v>#VALUE!</v>
      </c>
      <c r="W2" s="168" t="s">
        <v>507</v>
      </c>
      <c r="X2" s="157"/>
      <c r="Y2" s="145"/>
      <c r="Z2" s="145"/>
    </row>
    <row r="3" spans="1:26" ht="37.5" customHeight="1" thickBot="1">
      <c r="A3" s="158" t="s">
        <v>203</v>
      </c>
      <c r="B3" s="159" t="s">
        <v>202</v>
      </c>
      <c r="C3" s="160" t="s">
        <v>201</v>
      </c>
      <c r="D3" s="161">
        <v>44856</v>
      </c>
      <c r="E3" s="159" t="s">
        <v>494</v>
      </c>
      <c r="F3" s="159">
        <v>67.2</v>
      </c>
      <c r="G3" s="162">
        <v>83.66</v>
      </c>
      <c r="H3" s="169" t="s">
        <v>508</v>
      </c>
      <c r="I3" s="159">
        <v>72962</v>
      </c>
      <c r="J3" s="159" t="s">
        <v>496</v>
      </c>
      <c r="K3" s="208">
        <v>38305</v>
      </c>
      <c r="L3" s="159" t="s">
        <v>497</v>
      </c>
      <c r="M3" s="159" t="s">
        <v>509</v>
      </c>
      <c r="N3" s="164">
        <v>874114459685</v>
      </c>
      <c r="O3" s="165" t="s">
        <v>510</v>
      </c>
      <c r="P3" s="160" t="s">
        <v>511</v>
      </c>
      <c r="Q3" s="163">
        <v>9448409634</v>
      </c>
      <c r="R3" s="163">
        <v>8277037607</v>
      </c>
      <c r="S3" s="159" t="s">
        <v>512</v>
      </c>
      <c r="T3" s="170" t="s">
        <v>513</v>
      </c>
      <c r="U3" s="159" t="s">
        <v>506</v>
      </c>
      <c r="V3" s="171" t="e" vm="2">
        <v>#VALUE!</v>
      </c>
      <c r="W3" s="172" t="s">
        <v>514</v>
      </c>
      <c r="X3" s="157"/>
      <c r="Y3" s="145"/>
      <c r="Z3" s="145"/>
    </row>
    <row r="4" spans="1:26" ht="37.5" customHeight="1" thickBot="1">
      <c r="A4" s="158" t="s">
        <v>200</v>
      </c>
      <c r="B4" s="159" t="s">
        <v>199</v>
      </c>
      <c r="C4" s="160" t="s">
        <v>198</v>
      </c>
      <c r="D4" s="161">
        <v>44867</v>
      </c>
      <c r="E4" s="159" t="s">
        <v>494</v>
      </c>
      <c r="F4" s="159">
        <v>86.72</v>
      </c>
      <c r="G4" s="162">
        <v>85</v>
      </c>
      <c r="H4" s="169" t="s">
        <v>495</v>
      </c>
      <c r="I4" s="159">
        <v>59655</v>
      </c>
      <c r="J4" s="159" t="s">
        <v>515</v>
      </c>
      <c r="K4" s="208">
        <v>37357</v>
      </c>
      <c r="L4" s="159" t="s">
        <v>497</v>
      </c>
      <c r="M4" s="159" t="s">
        <v>516</v>
      </c>
      <c r="N4" s="164">
        <v>413438362305</v>
      </c>
      <c r="O4" s="165" t="s">
        <v>517</v>
      </c>
      <c r="P4" s="160" t="s">
        <v>518</v>
      </c>
      <c r="Q4" s="163">
        <v>7760384204</v>
      </c>
      <c r="R4" s="163">
        <v>6360432110</v>
      </c>
      <c r="S4" s="159" t="s">
        <v>519</v>
      </c>
      <c r="T4" s="170" t="s">
        <v>520</v>
      </c>
      <c r="U4" s="159" t="s">
        <v>506</v>
      </c>
      <c r="V4" s="171" t="e" vm="3">
        <v>#VALUE!</v>
      </c>
      <c r="W4" s="172" t="s">
        <v>521</v>
      </c>
      <c r="X4" s="157"/>
      <c r="Y4" s="145"/>
      <c r="Z4" s="145"/>
    </row>
    <row r="5" spans="1:26" ht="37.5" customHeight="1" thickBot="1">
      <c r="A5" s="158" t="s">
        <v>197</v>
      </c>
      <c r="B5" s="159" t="s">
        <v>196</v>
      </c>
      <c r="C5" s="160" t="s">
        <v>195</v>
      </c>
      <c r="D5" s="161">
        <v>44891</v>
      </c>
      <c r="E5" s="159" t="s">
        <v>494</v>
      </c>
      <c r="F5" s="159">
        <v>96.16</v>
      </c>
      <c r="G5" s="162">
        <v>89.33</v>
      </c>
      <c r="H5" s="169" t="s">
        <v>495</v>
      </c>
      <c r="I5" s="159">
        <v>49426</v>
      </c>
      <c r="J5" s="159" t="s">
        <v>496</v>
      </c>
      <c r="K5" s="208">
        <v>37920</v>
      </c>
      <c r="L5" s="159" t="s">
        <v>522</v>
      </c>
      <c r="M5" s="159" t="s">
        <v>498</v>
      </c>
      <c r="N5" s="164">
        <v>873622834724</v>
      </c>
      <c r="O5" s="165" t="s">
        <v>523</v>
      </c>
      <c r="P5" s="160" t="s">
        <v>524</v>
      </c>
      <c r="Q5" s="163">
        <v>9448029544</v>
      </c>
      <c r="R5" s="163">
        <v>8762202744</v>
      </c>
      <c r="S5" s="159" t="s">
        <v>525</v>
      </c>
      <c r="T5" s="170" t="s">
        <v>526</v>
      </c>
      <c r="U5" s="159" t="s">
        <v>527</v>
      </c>
      <c r="V5" s="171" t="e" vm="4">
        <v>#VALUE!</v>
      </c>
      <c r="W5" s="172" t="s">
        <v>528</v>
      </c>
      <c r="X5" s="157"/>
      <c r="Y5" s="145"/>
      <c r="Z5" s="145"/>
    </row>
    <row r="6" spans="1:26" ht="37.5" customHeight="1" thickBot="1">
      <c r="A6" s="158" t="s">
        <v>194</v>
      </c>
      <c r="B6" s="159" t="s">
        <v>193</v>
      </c>
      <c r="C6" s="160" t="s">
        <v>192</v>
      </c>
      <c r="D6" s="161">
        <v>44891</v>
      </c>
      <c r="E6" s="159" t="s">
        <v>494</v>
      </c>
      <c r="F6" s="159">
        <v>73.599999999999994</v>
      </c>
      <c r="G6" s="162">
        <v>91.33</v>
      </c>
      <c r="H6" s="169" t="s">
        <v>495</v>
      </c>
      <c r="I6" s="159">
        <v>50167</v>
      </c>
      <c r="J6" s="159" t="s">
        <v>515</v>
      </c>
      <c r="K6" s="208">
        <v>38440</v>
      </c>
      <c r="L6" s="159" t="s">
        <v>497</v>
      </c>
      <c r="M6" s="159" t="s">
        <v>529</v>
      </c>
      <c r="N6" s="164">
        <v>979175619034</v>
      </c>
      <c r="O6" s="165" t="s">
        <v>530</v>
      </c>
      <c r="P6" s="160" t="s">
        <v>531</v>
      </c>
      <c r="Q6" s="163">
        <v>7760363208</v>
      </c>
      <c r="R6" s="163">
        <v>6361429521</v>
      </c>
      <c r="S6" s="159" t="s">
        <v>532</v>
      </c>
      <c r="T6" s="170" t="s">
        <v>533</v>
      </c>
      <c r="U6" s="159" t="s">
        <v>506</v>
      </c>
      <c r="V6" s="171" t="e" vm="5">
        <v>#VALUE!</v>
      </c>
      <c r="W6" s="172" t="s">
        <v>534</v>
      </c>
      <c r="X6" s="157"/>
      <c r="Y6" s="145"/>
      <c r="Z6" s="145"/>
    </row>
    <row r="7" spans="1:26" ht="37.5" customHeight="1" thickBot="1">
      <c r="A7" s="158" t="s">
        <v>191</v>
      </c>
      <c r="B7" s="159" t="s">
        <v>190</v>
      </c>
      <c r="C7" s="160" t="s">
        <v>189</v>
      </c>
      <c r="D7" s="161">
        <v>44898</v>
      </c>
      <c r="E7" s="159" t="s">
        <v>494</v>
      </c>
      <c r="F7" s="159">
        <v>70.56</v>
      </c>
      <c r="G7" s="162">
        <v>59.33</v>
      </c>
      <c r="H7" s="169" t="s">
        <v>495</v>
      </c>
      <c r="I7" s="159">
        <v>127561</v>
      </c>
      <c r="J7" s="159" t="s">
        <v>535</v>
      </c>
      <c r="K7" s="208">
        <v>38415</v>
      </c>
      <c r="L7" s="159" t="s">
        <v>497</v>
      </c>
      <c r="M7" s="173"/>
      <c r="N7" s="164">
        <v>985367891600</v>
      </c>
      <c r="O7" s="165" t="s">
        <v>536</v>
      </c>
      <c r="P7" s="160" t="s">
        <v>537</v>
      </c>
      <c r="Q7" s="163">
        <v>9945409840</v>
      </c>
      <c r="R7" s="163">
        <v>9606827525</v>
      </c>
      <c r="S7" s="159" t="s">
        <v>538</v>
      </c>
      <c r="T7" s="170" t="s">
        <v>539</v>
      </c>
      <c r="U7" s="159" t="s">
        <v>540</v>
      </c>
      <c r="V7" s="171" t="e" vm="6">
        <v>#VALUE!</v>
      </c>
      <c r="W7" s="172" t="s">
        <v>541</v>
      </c>
      <c r="X7" s="157"/>
      <c r="Y7" s="145"/>
      <c r="Z7" s="145"/>
    </row>
    <row r="8" spans="1:26" ht="37.5" customHeight="1" thickBot="1">
      <c r="A8" s="158" t="s">
        <v>188</v>
      </c>
      <c r="B8" s="159" t="s">
        <v>187</v>
      </c>
      <c r="C8" s="160" t="s">
        <v>186</v>
      </c>
      <c r="D8" s="161">
        <v>44870</v>
      </c>
      <c r="E8" s="159" t="s">
        <v>494</v>
      </c>
      <c r="F8" s="159">
        <v>89.76</v>
      </c>
      <c r="G8" s="162">
        <v>94</v>
      </c>
      <c r="H8" s="169" t="s">
        <v>542</v>
      </c>
      <c r="I8" s="159">
        <v>42109</v>
      </c>
      <c r="J8" s="159" t="s">
        <v>543</v>
      </c>
      <c r="K8" s="208">
        <v>38258</v>
      </c>
      <c r="L8" s="159" t="s">
        <v>497</v>
      </c>
      <c r="M8" s="173"/>
      <c r="N8" s="164">
        <v>322724192219</v>
      </c>
      <c r="O8" s="165" t="s">
        <v>544</v>
      </c>
      <c r="P8" s="160" t="s">
        <v>545</v>
      </c>
      <c r="Q8" s="163">
        <v>9480446559</v>
      </c>
      <c r="R8" s="163">
        <v>7760099141</v>
      </c>
      <c r="S8" s="159" t="s">
        <v>546</v>
      </c>
      <c r="T8" s="170" t="s">
        <v>547</v>
      </c>
      <c r="U8" s="159" t="s">
        <v>506</v>
      </c>
      <c r="V8" s="171" t="e" vm="7">
        <v>#VALUE!</v>
      </c>
      <c r="W8" s="174" t="s">
        <v>548</v>
      </c>
      <c r="X8" s="157"/>
      <c r="Y8" s="145"/>
      <c r="Z8" s="145"/>
    </row>
    <row r="9" spans="1:26" ht="37.5" customHeight="1" thickBot="1">
      <c r="A9" s="158" t="s">
        <v>185</v>
      </c>
      <c r="B9" s="159" t="s">
        <v>184</v>
      </c>
      <c r="C9" s="160" t="s">
        <v>183</v>
      </c>
      <c r="D9" s="161">
        <v>44890</v>
      </c>
      <c r="E9" s="159" t="s">
        <v>494</v>
      </c>
      <c r="F9" s="159">
        <v>64.319999999999993</v>
      </c>
      <c r="G9" s="162">
        <v>55.33</v>
      </c>
      <c r="H9" s="169" t="s">
        <v>542</v>
      </c>
      <c r="I9" s="159">
        <v>137528</v>
      </c>
      <c r="J9" s="159" t="s">
        <v>549</v>
      </c>
      <c r="K9" s="208">
        <v>38092</v>
      </c>
      <c r="L9" s="159" t="s">
        <v>497</v>
      </c>
      <c r="M9" s="173"/>
      <c r="N9" s="164">
        <v>444569945637</v>
      </c>
      <c r="O9" s="165" t="s">
        <v>550</v>
      </c>
      <c r="P9" s="160" t="s">
        <v>551</v>
      </c>
      <c r="Q9" s="163">
        <v>8105854522</v>
      </c>
      <c r="R9" s="163">
        <v>9483088991</v>
      </c>
      <c r="S9" s="159" t="s">
        <v>552</v>
      </c>
      <c r="T9" s="170" t="s">
        <v>553</v>
      </c>
      <c r="U9" s="159" t="s">
        <v>506</v>
      </c>
      <c r="V9" s="171" t="e" vm="8">
        <v>#VALUE!</v>
      </c>
      <c r="W9" s="174" t="s">
        <v>554</v>
      </c>
      <c r="X9" s="157"/>
      <c r="Y9" s="145"/>
      <c r="Z9" s="145"/>
    </row>
    <row r="10" spans="1:26" ht="37.5" customHeight="1" thickBot="1">
      <c r="A10" s="158" t="s">
        <v>182</v>
      </c>
      <c r="B10" s="159" t="s">
        <v>181</v>
      </c>
      <c r="C10" s="160" t="s">
        <v>180</v>
      </c>
      <c r="D10" s="161">
        <v>44753</v>
      </c>
      <c r="E10" s="159" t="s">
        <v>494</v>
      </c>
      <c r="F10" s="159">
        <v>68.319999999999993</v>
      </c>
      <c r="G10" s="162">
        <v>61.33</v>
      </c>
      <c r="H10" s="169" t="s">
        <v>508</v>
      </c>
      <c r="I10" s="159">
        <v>144257</v>
      </c>
      <c r="J10" s="159" t="s">
        <v>555</v>
      </c>
      <c r="K10" s="208">
        <v>38149</v>
      </c>
      <c r="L10" s="159" t="s">
        <v>522</v>
      </c>
      <c r="M10" s="159" t="s">
        <v>509</v>
      </c>
      <c r="N10" s="164">
        <v>218627739830</v>
      </c>
      <c r="O10" s="165" t="s">
        <v>556</v>
      </c>
      <c r="P10" s="160" t="s">
        <v>557</v>
      </c>
      <c r="Q10" s="163">
        <v>9844802720</v>
      </c>
      <c r="R10" s="163">
        <v>8951499826</v>
      </c>
      <c r="S10" s="159" t="s">
        <v>558</v>
      </c>
      <c r="T10" s="170" t="s">
        <v>559</v>
      </c>
      <c r="U10" s="159" t="s">
        <v>527</v>
      </c>
      <c r="V10" s="171" t="e" vm="9">
        <v>#VALUE!</v>
      </c>
      <c r="W10" s="174" t="s">
        <v>560</v>
      </c>
      <c r="X10" s="157"/>
      <c r="Y10" s="145"/>
      <c r="Z10" s="145"/>
    </row>
    <row r="11" spans="1:26" ht="37.5" customHeight="1" thickBot="1">
      <c r="A11" s="158" t="s">
        <v>179</v>
      </c>
      <c r="B11" s="159" t="s">
        <v>178</v>
      </c>
      <c r="C11" s="160" t="s">
        <v>177</v>
      </c>
      <c r="D11" s="161">
        <v>44845</v>
      </c>
      <c r="E11" s="159" t="s">
        <v>494</v>
      </c>
      <c r="F11" s="175">
        <v>80.8</v>
      </c>
      <c r="G11" s="162">
        <v>73.66</v>
      </c>
      <c r="H11" s="169" t="s">
        <v>508</v>
      </c>
      <c r="I11" s="159">
        <v>94004</v>
      </c>
      <c r="J11" s="159" t="s">
        <v>535</v>
      </c>
      <c r="K11" s="208">
        <v>38440</v>
      </c>
      <c r="L11" s="159" t="s">
        <v>497</v>
      </c>
      <c r="M11" s="159" t="s">
        <v>516</v>
      </c>
      <c r="N11" s="164">
        <v>836259657699</v>
      </c>
      <c r="O11" s="165" t="s">
        <v>561</v>
      </c>
      <c r="P11" s="160" t="s">
        <v>562</v>
      </c>
      <c r="Q11" s="163">
        <v>9632940357</v>
      </c>
      <c r="R11" s="163">
        <v>8951600563</v>
      </c>
      <c r="S11" s="159" t="s">
        <v>563</v>
      </c>
      <c r="T11" s="170" t="s">
        <v>564</v>
      </c>
      <c r="U11" s="159" t="s">
        <v>565</v>
      </c>
      <c r="V11" s="171" t="e" vm="10">
        <v>#VALUE!</v>
      </c>
      <c r="W11" s="174" t="s">
        <v>566</v>
      </c>
      <c r="X11" s="157"/>
      <c r="Y11" s="145"/>
      <c r="Z11" s="145"/>
    </row>
    <row r="12" spans="1:26" ht="37.5" customHeight="1" thickBot="1">
      <c r="A12" s="158" t="s">
        <v>176</v>
      </c>
      <c r="B12" s="159" t="s">
        <v>175</v>
      </c>
      <c r="C12" s="160" t="s">
        <v>174</v>
      </c>
      <c r="D12" s="161">
        <v>44884</v>
      </c>
      <c r="E12" s="159" t="s">
        <v>494</v>
      </c>
      <c r="F12" s="175">
        <v>80.599999999999994</v>
      </c>
      <c r="G12" s="162">
        <v>64</v>
      </c>
      <c r="H12" s="169" t="s">
        <v>508</v>
      </c>
      <c r="I12" s="159">
        <v>119146</v>
      </c>
      <c r="J12" s="159" t="s">
        <v>555</v>
      </c>
      <c r="K12" s="208">
        <v>38396</v>
      </c>
      <c r="L12" s="159" t="s">
        <v>522</v>
      </c>
      <c r="M12" s="159" t="s">
        <v>516</v>
      </c>
      <c r="N12" s="164">
        <v>620221918455</v>
      </c>
      <c r="O12" s="165" t="s">
        <v>567</v>
      </c>
      <c r="P12" s="160" t="s">
        <v>568</v>
      </c>
      <c r="Q12" s="163">
        <v>9901213042</v>
      </c>
      <c r="R12" s="163">
        <v>8073780339</v>
      </c>
      <c r="S12" s="159" t="s">
        <v>569</v>
      </c>
      <c r="T12" s="170" t="s">
        <v>570</v>
      </c>
      <c r="U12" s="159" t="s">
        <v>527</v>
      </c>
      <c r="V12" s="171" t="e" vm="11">
        <v>#VALUE!</v>
      </c>
      <c r="W12" s="174" t="s">
        <v>571</v>
      </c>
      <c r="X12" s="157"/>
      <c r="Y12" s="145"/>
      <c r="Z12" s="145"/>
    </row>
    <row r="13" spans="1:26" ht="37.5" customHeight="1" thickBot="1">
      <c r="A13" s="158" t="s">
        <v>173</v>
      </c>
      <c r="B13" s="159" t="s">
        <v>172</v>
      </c>
      <c r="C13" s="160" t="s">
        <v>171</v>
      </c>
      <c r="D13" s="161">
        <v>44891</v>
      </c>
      <c r="E13" s="159" t="s">
        <v>494</v>
      </c>
      <c r="F13" s="175">
        <v>80.319999999999993</v>
      </c>
      <c r="G13" s="162">
        <v>71.66</v>
      </c>
      <c r="H13" s="169" t="s">
        <v>495</v>
      </c>
      <c r="I13" s="159">
        <v>54971</v>
      </c>
      <c r="J13" s="159" t="s">
        <v>572</v>
      </c>
      <c r="K13" s="208">
        <v>38499</v>
      </c>
      <c r="L13" s="159" t="s">
        <v>522</v>
      </c>
      <c r="M13" s="173"/>
      <c r="N13" s="164">
        <v>943859580702</v>
      </c>
      <c r="O13" s="165" t="s">
        <v>573</v>
      </c>
      <c r="P13" s="160" t="s">
        <v>574</v>
      </c>
      <c r="Q13" s="163">
        <v>9620655785</v>
      </c>
      <c r="R13" s="163">
        <v>8431285769</v>
      </c>
      <c r="S13" s="159" t="s">
        <v>575</v>
      </c>
      <c r="T13" s="170" t="s">
        <v>576</v>
      </c>
      <c r="U13" s="159" t="s">
        <v>527</v>
      </c>
      <c r="V13" s="171" t="e" vm="12">
        <v>#VALUE!</v>
      </c>
      <c r="W13" s="174" t="s">
        <v>577</v>
      </c>
      <c r="X13" s="157"/>
      <c r="Y13" s="145"/>
      <c r="Z13" s="145"/>
    </row>
    <row r="14" spans="1:26" ht="37.5" customHeight="1" thickBot="1">
      <c r="A14" s="158" t="s">
        <v>170</v>
      </c>
      <c r="B14" s="159" t="s">
        <v>169</v>
      </c>
      <c r="C14" s="160" t="s">
        <v>168</v>
      </c>
      <c r="D14" s="161">
        <v>44898</v>
      </c>
      <c r="E14" s="159" t="s">
        <v>494</v>
      </c>
      <c r="F14" s="175">
        <v>75.2</v>
      </c>
      <c r="G14" s="162">
        <v>70.33</v>
      </c>
      <c r="H14" s="169" t="s">
        <v>495</v>
      </c>
      <c r="I14" s="159">
        <v>121855</v>
      </c>
      <c r="J14" s="159" t="s">
        <v>578</v>
      </c>
      <c r="K14" s="208">
        <v>37988</v>
      </c>
      <c r="L14" s="159" t="s">
        <v>497</v>
      </c>
      <c r="M14" s="159" t="s">
        <v>516</v>
      </c>
      <c r="N14" s="164">
        <v>372806082481</v>
      </c>
      <c r="O14" s="165" t="s">
        <v>579</v>
      </c>
      <c r="P14" s="160" t="s">
        <v>580</v>
      </c>
      <c r="Q14" s="163">
        <v>9740917936</v>
      </c>
      <c r="R14" s="163">
        <v>7411167473</v>
      </c>
      <c r="S14" s="159" t="s">
        <v>581</v>
      </c>
      <c r="T14" s="170" t="s">
        <v>582</v>
      </c>
      <c r="U14" s="159" t="s">
        <v>565</v>
      </c>
      <c r="V14" s="171" t="e" vm="13">
        <v>#VALUE!</v>
      </c>
      <c r="W14" s="174" t="s">
        <v>583</v>
      </c>
      <c r="X14" s="157"/>
      <c r="Y14" s="145"/>
      <c r="Z14" s="145"/>
    </row>
    <row r="15" spans="1:26" ht="37.5" customHeight="1" thickBot="1">
      <c r="A15" s="158" t="s">
        <v>167</v>
      </c>
      <c r="B15" s="159" t="s">
        <v>166</v>
      </c>
      <c r="C15" s="160" t="s">
        <v>165</v>
      </c>
      <c r="D15" s="161">
        <v>44753</v>
      </c>
      <c r="E15" s="159" t="s">
        <v>494</v>
      </c>
      <c r="F15" s="175">
        <v>71.2</v>
      </c>
      <c r="G15" s="162">
        <v>87.66</v>
      </c>
      <c r="H15" s="169" t="s">
        <v>508</v>
      </c>
      <c r="I15" s="159">
        <v>52281</v>
      </c>
      <c r="J15" s="159" t="s">
        <v>535</v>
      </c>
      <c r="K15" s="208">
        <v>38184</v>
      </c>
      <c r="L15" s="159" t="s">
        <v>497</v>
      </c>
      <c r="M15" s="159" t="s">
        <v>516</v>
      </c>
      <c r="N15" s="164">
        <v>373186993706</v>
      </c>
      <c r="O15" s="165" t="s">
        <v>584</v>
      </c>
      <c r="P15" s="160" t="s">
        <v>585</v>
      </c>
      <c r="Q15" s="163">
        <v>7899062415</v>
      </c>
      <c r="R15" s="163">
        <v>8088817170</v>
      </c>
      <c r="S15" s="159" t="s">
        <v>586</v>
      </c>
      <c r="T15" s="170" t="s">
        <v>587</v>
      </c>
      <c r="U15" s="159" t="s">
        <v>506</v>
      </c>
      <c r="V15" s="171" t="e" vm="14">
        <v>#VALUE!</v>
      </c>
      <c r="W15" s="174" t="s">
        <v>588</v>
      </c>
      <c r="X15" s="157"/>
      <c r="Y15" s="145"/>
      <c r="Z15" s="145"/>
    </row>
    <row r="16" spans="1:26" ht="37.5" customHeight="1" thickBot="1">
      <c r="A16" s="158" t="s">
        <v>164</v>
      </c>
      <c r="B16" s="159" t="s">
        <v>163</v>
      </c>
      <c r="C16" s="160" t="s">
        <v>162</v>
      </c>
      <c r="D16" s="161">
        <v>44897</v>
      </c>
      <c r="E16" s="159" t="s">
        <v>494</v>
      </c>
      <c r="F16" s="175">
        <v>85.12</v>
      </c>
      <c r="G16" s="162">
        <v>73.66</v>
      </c>
      <c r="H16" s="169" t="s">
        <v>495</v>
      </c>
      <c r="I16" s="159">
        <v>76057</v>
      </c>
      <c r="J16" s="159" t="s">
        <v>589</v>
      </c>
      <c r="K16" s="208">
        <v>38196</v>
      </c>
      <c r="L16" s="159" t="s">
        <v>522</v>
      </c>
      <c r="M16" s="159" t="s">
        <v>516</v>
      </c>
      <c r="N16" s="164">
        <v>260710947585</v>
      </c>
      <c r="O16" s="165" t="s">
        <v>590</v>
      </c>
      <c r="P16" s="160" t="s">
        <v>591</v>
      </c>
      <c r="Q16" s="163">
        <v>9620665918</v>
      </c>
      <c r="R16" s="163">
        <v>8431149102</v>
      </c>
      <c r="S16" s="159" t="s">
        <v>592</v>
      </c>
      <c r="T16" s="170" t="s">
        <v>593</v>
      </c>
      <c r="U16" s="169" t="s">
        <v>594</v>
      </c>
      <c r="V16" s="171" t="e" vm="15">
        <v>#VALUE!</v>
      </c>
      <c r="W16" s="174" t="s">
        <v>595</v>
      </c>
      <c r="X16" s="157"/>
      <c r="Y16" s="145"/>
      <c r="Z16" s="145"/>
    </row>
    <row r="17" spans="1:26" ht="37.5" customHeight="1" thickBot="1">
      <c r="A17" s="158" t="s">
        <v>161</v>
      </c>
      <c r="B17" s="159" t="s">
        <v>160</v>
      </c>
      <c r="C17" s="160" t="s">
        <v>159</v>
      </c>
      <c r="D17" s="161">
        <v>44890</v>
      </c>
      <c r="E17" s="159" t="s">
        <v>494</v>
      </c>
      <c r="F17" s="175">
        <v>86</v>
      </c>
      <c r="G17" s="162">
        <v>74</v>
      </c>
      <c r="H17" s="169" t="s">
        <v>495</v>
      </c>
      <c r="I17" s="159">
        <v>54633</v>
      </c>
      <c r="J17" s="159" t="s">
        <v>596</v>
      </c>
      <c r="K17" s="208">
        <v>38213</v>
      </c>
      <c r="L17" s="159" t="s">
        <v>497</v>
      </c>
      <c r="M17" s="159" t="s">
        <v>498</v>
      </c>
      <c r="N17" s="164">
        <v>957433407199</v>
      </c>
      <c r="O17" s="165" t="s">
        <v>597</v>
      </c>
      <c r="P17" s="160" t="s">
        <v>598</v>
      </c>
      <c r="Q17" s="163">
        <v>9113659115</v>
      </c>
      <c r="R17" s="163">
        <v>9148405947</v>
      </c>
      <c r="S17" s="159" t="s">
        <v>599</v>
      </c>
      <c r="T17" s="170" t="s">
        <v>600</v>
      </c>
      <c r="U17" s="159" t="s">
        <v>506</v>
      </c>
      <c r="V17" s="171" t="e" vm="16">
        <v>#VALUE!</v>
      </c>
      <c r="W17" s="174" t="s">
        <v>601</v>
      </c>
      <c r="X17" s="157"/>
      <c r="Y17" s="145"/>
      <c r="Z17" s="145"/>
    </row>
    <row r="18" spans="1:26" ht="37.5" customHeight="1" thickBot="1">
      <c r="A18" s="158" t="s">
        <v>158</v>
      </c>
      <c r="B18" s="159" t="s">
        <v>157</v>
      </c>
      <c r="C18" s="160" t="s">
        <v>156</v>
      </c>
      <c r="D18" s="161">
        <v>44898</v>
      </c>
      <c r="E18" s="159" t="s">
        <v>494</v>
      </c>
      <c r="F18" s="175">
        <v>86.56</v>
      </c>
      <c r="G18" s="162">
        <v>76.599999999999994</v>
      </c>
      <c r="H18" s="169" t="s">
        <v>495</v>
      </c>
      <c r="I18" s="159">
        <v>80260</v>
      </c>
      <c r="J18" s="159" t="s">
        <v>589</v>
      </c>
      <c r="K18" s="208">
        <v>38076</v>
      </c>
      <c r="L18" s="159" t="s">
        <v>497</v>
      </c>
      <c r="M18" s="173"/>
      <c r="N18" s="164">
        <v>671271068277</v>
      </c>
      <c r="O18" s="165" t="s">
        <v>602</v>
      </c>
      <c r="P18" s="160" t="s">
        <v>603</v>
      </c>
      <c r="Q18" s="163">
        <v>9591250053</v>
      </c>
      <c r="R18" s="163">
        <v>8431203951</v>
      </c>
      <c r="S18" s="159" t="s">
        <v>604</v>
      </c>
      <c r="T18" s="170" t="s">
        <v>605</v>
      </c>
      <c r="U18" s="159" t="s">
        <v>506</v>
      </c>
      <c r="V18" s="171" t="e" vm="17">
        <v>#VALUE!</v>
      </c>
      <c r="W18" s="172" t="s">
        <v>606</v>
      </c>
      <c r="X18" s="157"/>
      <c r="Y18" s="145"/>
      <c r="Z18" s="145"/>
    </row>
    <row r="19" spans="1:26" ht="37.5" customHeight="1" thickBot="1">
      <c r="A19" s="158" t="s">
        <v>155</v>
      </c>
      <c r="B19" s="159" t="s">
        <v>154</v>
      </c>
      <c r="C19" s="160" t="s">
        <v>153</v>
      </c>
      <c r="D19" s="161">
        <v>44844</v>
      </c>
      <c r="E19" s="159" t="s">
        <v>494</v>
      </c>
      <c r="F19" s="175">
        <v>87.84</v>
      </c>
      <c r="G19" s="162">
        <v>56</v>
      </c>
      <c r="H19" s="169" t="s">
        <v>508</v>
      </c>
      <c r="I19" s="159">
        <v>145011</v>
      </c>
      <c r="J19" s="159" t="s">
        <v>535</v>
      </c>
      <c r="K19" s="208">
        <v>38089</v>
      </c>
      <c r="L19" s="159" t="s">
        <v>497</v>
      </c>
      <c r="M19" s="159" t="s">
        <v>509</v>
      </c>
      <c r="N19" s="164">
        <v>713477258838</v>
      </c>
      <c r="O19" s="165" t="s">
        <v>607</v>
      </c>
      <c r="P19" s="160" t="s">
        <v>608</v>
      </c>
      <c r="Q19" s="163">
        <v>9741882363</v>
      </c>
      <c r="R19" s="163">
        <v>9900583452</v>
      </c>
      <c r="S19" s="159" t="s">
        <v>609</v>
      </c>
      <c r="T19" s="170" t="s">
        <v>610</v>
      </c>
      <c r="U19" s="159" t="s">
        <v>611</v>
      </c>
      <c r="V19" s="171" t="e" vm="18">
        <v>#VALUE!</v>
      </c>
      <c r="W19" s="174" t="s">
        <v>612</v>
      </c>
      <c r="X19" s="157"/>
      <c r="Y19" s="145"/>
      <c r="Z19" s="145"/>
    </row>
    <row r="20" spans="1:26" ht="37.5" customHeight="1" thickBot="1">
      <c r="A20" s="158" t="s">
        <v>152</v>
      </c>
      <c r="B20" s="159" t="s">
        <v>151</v>
      </c>
      <c r="C20" s="160" t="s">
        <v>150</v>
      </c>
      <c r="D20" s="161">
        <v>44890</v>
      </c>
      <c r="E20" s="159" t="s">
        <v>494</v>
      </c>
      <c r="F20" s="175">
        <v>93.76</v>
      </c>
      <c r="G20" s="162">
        <v>84</v>
      </c>
      <c r="H20" s="169" t="s">
        <v>508</v>
      </c>
      <c r="I20" s="159">
        <v>68782</v>
      </c>
      <c r="J20" s="159" t="s">
        <v>596</v>
      </c>
      <c r="K20" s="208">
        <v>38274</v>
      </c>
      <c r="L20" s="159" t="s">
        <v>522</v>
      </c>
      <c r="M20" s="159" t="s">
        <v>509</v>
      </c>
      <c r="N20" s="164">
        <v>278966325298</v>
      </c>
      <c r="O20" s="165" t="s">
        <v>613</v>
      </c>
      <c r="P20" s="160" t="s">
        <v>614</v>
      </c>
      <c r="Q20" s="163">
        <v>9972745648</v>
      </c>
      <c r="R20" s="163">
        <v>9742470148</v>
      </c>
      <c r="S20" s="159" t="s">
        <v>615</v>
      </c>
      <c r="T20" s="170" t="s">
        <v>616</v>
      </c>
      <c r="U20" s="159" t="s">
        <v>565</v>
      </c>
      <c r="V20" s="171" t="e" vm="19">
        <v>#VALUE!</v>
      </c>
      <c r="W20" s="174" t="s">
        <v>617</v>
      </c>
      <c r="X20" s="157"/>
      <c r="Y20" s="145"/>
      <c r="Z20" s="145"/>
    </row>
    <row r="21" spans="1:26" ht="37.5" customHeight="1" thickBot="1">
      <c r="A21" s="158" t="s">
        <v>149</v>
      </c>
      <c r="B21" s="159" t="s">
        <v>148</v>
      </c>
      <c r="C21" s="160" t="s">
        <v>147</v>
      </c>
      <c r="D21" s="161">
        <v>44888</v>
      </c>
      <c r="E21" s="159" t="s">
        <v>494</v>
      </c>
      <c r="F21" s="175">
        <v>86.56</v>
      </c>
      <c r="G21" s="162">
        <v>71.66</v>
      </c>
      <c r="H21" s="169" t="s">
        <v>508</v>
      </c>
      <c r="I21" s="159">
        <v>109809</v>
      </c>
      <c r="J21" s="159" t="s">
        <v>496</v>
      </c>
      <c r="K21" s="208">
        <v>38221</v>
      </c>
      <c r="L21" s="159" t="s">
        <v>522</v>
      </c>
      <c r="M21" s="159" t="s">
        <v>509</v>
      </c>
      <c r="N21" s="164">
        <v>210449813893</v>
      </c>
      <c r="O21" s="165" t="s">
        <v>618</v>
      </c>
      <c r="P21" s="160" t="s">
        <v>619</v>
      </c>
      <c r="Q21" s="163">
        <v>9632896453</v>
      </c>
      <c r="R21" s="163">
        <v>7483919872</v>
      </c>
      <c r="S21" s="159" t="s">
        <v>620</v>
      </c>
      <c r="T21" s="170" t="s">
        <v>621</v>
      </c>
      <c r="U21" s="159" t="s">
        <v>527</v>
      </c>
      <c r="V21" s="171" t="e" vm="20">
        <v>#VALUE!</v>
      </c>
      <c r="W21" s="174" t="s">
        <v>622</v>
      </c>
      <c r="X21" s="157"/>
      <c r="Y21" s="145"/>
      <c r="Z21" s="145"/>
    </row>
    <row r="22" spans="1:26" ht="37.5" customHeight="1" thickBot="1">
      <c r="A22" s="158" t="s">
        <v>146</v>
      </c>
      <c r="B22" s="159" t="s">
        <v>145</v>
      </c>
      <c r="C22" s="160" t="s">
        <v>144</v>
      </c>
      <c r="D22" s="161">
        <v>44891</v>
      </c>
      <c r="E22" s="159" t="s">
        <v>494</v>
      </c>
      <c r="F22" s="175">
        <v>79.8</v>
      </c>
      <c r="G22" s="162">
        <v>77</v>
      </c>
      <c r="H22" s="169" t="s">
        <v>495</v>
      </c>
      <c r="I22" s="159">
        <v>66499</v>
      </c>
      <c r="J22" s="159" t="s">
        <v>543</v>
      </c>
      <c r="K22" s="208">
        <v>38341</v>
      </c>
      <c r="L22" s="159" t="s">
        <v>522</v>
      </c>
      <c r="M22" s="159" t="s">
        <v>516</v>
      </c>
      <c r="N22" s="164">
        <v>971780183175</v>
      </c>
      <c r="O22" s="165" t="s">
        <v>623</v>
      </c>
      <c r="P22" s="160" t="s">
        <v>624</v>
      </c>
      <c r="Q22" s="163">
        <v>9164054888</v>
      </c>
      <c r="R22" s="163">
        <v>8431858962</v>
      </c>
      <c r="S22" s="159" t="s">
        <v>625</v>
      </c>
      <c r="T22" s="170" t="s">
        <v>626</v>
      </c>
      <c r="U22" s="159" t="s">
        <v>527</v>
      </c>
      <c r="V22" s="171" t="e" vm="21">
        <v>#VALUE!</v>
      </c>
      <c r="W22" s="174" t="s">
        <v>627</v>
      </c>
      <c r="X22" s="157"/>
      <c r="Y22" s="145"/>
      <c r="Z22" s="145"/>
    </row>
    <row r="23" spans="1:26" ht="37.5" customHeight="1" thickBot="1">
      <c r="A23" s="158" t="s">
        <v>143</v>
      </c>
      <c r="B23" s="159" t="s">
        <v>142</v>
      </c>
      <c r="C23" s="160" t="s">
        <v>141</v>
      </c>
      <c r="D23" s="161">
        <v>44897</v>
      </c>
      <c r="E23" s="159" t="s">
        <v>494</v>
      </c>
      <c r="F23" s="175">
        <v>68.319999999999993</v>
      </c>
      <c r="G23" s="162">
        <v>84</v>
      </c>
      <c r="H23" s="169" t="s">
        <v>495</v>
      </c>
      <c r="I23" s="159">
        <v>56330</v>
      </c>
      <c r="J23" s="159" t="s">
        <v>628</v>
      </c>
      <c r="K23" s="208">
        <v>38185</v>
      </c>
      <c r="L23" s="159" t="s">
        <v>497</v>
      </c>
      <c r="M23" s="159" t="s">
        <v>498</v>
      </c>
      <c r="N23" s="164">
        <v>882153275814</v>
      </c>
      <c r="O23" s="165" t="s">
        <v>629</v>
      </c>
      <c r="P23" s="160" t="s">
        <v>630</v>
      </c>
      <c r="Q23" s="163">
        <v>8722969955</v>
      </c>
      <c r="R23" s="163">
        <v>6363022201</v>
      </c>
      <c r="S23" s="159" t="s">
        <v>631</v>
      </c>
      <c r="T23" s="170" t="s">
        <v>632</v>
      </c>
      <c r="U23" s="159" t="s">
        <v>506</v>
      </c>
      <c r="V23" s="171" t="e" vm="22">
        <v>#VALUE!</v>
      </c>
      <c r="W23" s="174" t="s">
        <v>633</v>
      </c>
      <c r="X23" s="157"/>
      <c r="Y23" s="145"/>
      <c r="Z23" s="145"/>
    </row>
    <row r="24" spans="1:26" ht="37.5" customHeight="1" thickBot="1">
      <c r="A24" s="158" t="s">
        <v>140</v>
      </c>
      <c r="B24" s="159" t="s">
        <v>139</v>
      </c>
      <c r="C24" s="160" t="s">
        <v>138</v>
      </c>
      <c r="D24" s="161">
        <v>44765</v>
      </c>
      <c r="E24" s="159" t="s">
        <v>494</v>
      </c>
      <c r="F24" s="175">
        <v>74</v>
      </c>
      <c r="G24" s="162">
        <v>79.33</v>
      </c>
      <c r="H24" s="169" t="s">
        <v>508</v>
      </c>
      <c r="I24" s="176">
        <v>84326</v>
      </c>
      <c r="J24" s="159" t="s">
        <v>496</v>
      </c>
      <c r="K24" s="208">
        <v>38012</v>
      </c>
      <c r="L24" s="159" t="s">
        <v>522</v>
      </c>
      <c r="M24" s="159" t="s">
        <v>509</v>
      </c>
      <c r="N24" s="164">
        <v>388825183527</v>
      </c>
      <c r="O24" s="165" t="s">
        <v>634</v>
      </c>
      <c r="P24" s="160" t="s">
        <v>635</v>
      </c>
      <c r="Q24" s="163">
        <v>9535036610</v>
      </c>
      <c r="R24" s="163">
        <v>8792561657</v>
      </c>
      <c r="S24" s="159" t="s">
        <v>636</v>
      </c>
      <c r="T24" s="170" t="s">
        <v>637</v>
      </c>
      <c r="U24" s="159" t="s">
        <v>565</v>
      </c>
      <c r="V24" s="171" t="e" vm="23">
        <v>#VALUE!</v>
      </c>
      <c r="W24" s="174" t="s">
        <v>638</v>
      </c>
      <c r="X24" s="157"/>
      <c r="Y24" s="145"/>
      <c r="Z24" s="145"/>
    </row>
    <row r="25" spans="1:26" ht="37.5" customHeight="1" thickBot="1">
      <c r="A25" s="158" t="s">
        <v>137</v>
      </c>
      <c r="B25" s="159" t="s">
        <v>136</v>
      </c>
      <c r="C25" s="160" t="s">
        <v>135</v>
      </c>
      <c r="D25" s="161">
        <v>44868</v>
      </c>
      <c r="E25" s="159" t="s">
        <v>494</v>
      </c>
      <c r="F25" s="175">
        <v>94.24</v>
      </c>
      <c r="G25" s="162">
        <v>94.33</v>
      </c>
      <c r="H25" s="169" t="s">
        <v>495</v>
      </c>
      <c r="I25" s="159">
        <v>18487</v>
      </c>
      <c r="J25" s="159" t="s">
        <v>555</v>
      </c>
      <c r="K25" s="208">
        <v>38294</v>
      </c>
      <c r="L25" s="159" t="s">
        <v>522</v>
      </c>
      <c r="M25" s="159" t="s">
        <v>639</v>
      </c>
      <c r="N25" s="164">
        <v>363068582139</v>
      </c>
      <c r="O25" s="165" t="s">
        <v>640</v>
      </c>
      <c r="P25" s="160" t="s">
        <v>641</v>
      </c>
      <c r="Q25" s="163">
        <v>9480293266</v>
      </c>
      <c r="R25" s="163">
        <v>9483913808</v>
      </c>
      <c r="S25" s="159" t="s">
        <v>642</v>
      </c>
      <c r="T25" s="170" t="s">
        <v>643</v>
      </c>
      <c r="U25" s="159" t="s">
        <v>565</v>
      </c>
      <c r="V25" s="171" t="e" vm="24">
        <v>#VALUE!</v>
      </c>
      <c r="W25" s="174" t="s">
        <v>644</v>
      </c>
      <c r="X25" s="157"/>
      <c r="Y25" s="145"/>
      <c r="Z25" s="145"/>
    </row>
    <row r="26" spans="1:26" ht="37.5" customHeight="1" thickBot="1">
      <c r="A26" s="158" t="s">
        <v>134</v>
      </c>
      <c r="B26" s="159" t="s">
        <v>133</v>
      </c>
      <c r="C26" s="160" t="s">
        <v>132</v>
      </c>
      <c r="D26" s="161">
        <v>44890</v>
      </c>
      <c r="E26" s="159" t="s">
        <v>494</v>
      </c>
      <c r="F26" s="175">
        <v>90.24</v>
      </c>
      <c r="G26" s="162">
        <v>79.599999999999994</v>
      </c>
      <c r="H26" s="169" t="s">
        <v>495</v>
      </c>
      <c r="I26" s="159">
        <v>68434</v>
      </c>
      <c r="J26" s="159" t="s">
        <v>645</v>
      </c>
      <c r="K26" s="208">
        <v>37987</v>
      </c>
      <c r="L26" s="159" t="s">
        <v>497</v>
      </c>
      <c r="M26" s="159" t="s">
        <v>509</v>
      </c>
      <c r="N26" s="164">
        <v>653580552428</v>
      </c>
      <c r="O26" s="165" t="s">
        <v>646</v>
      </c>
      <c r="P26" s="160" t="s">
        <v>647</v>
      </c>
      <c r="Q26" s="163">
        <v>8277179261</v>
      </c>
      <c r="R26" s="163">
        <v>7795288116</v>
      </c>
      <c r="S26" s="159" t="s">
        <v>648</v>
      </c>
      <c r="T26" s="170" t="s">
        <v>649</v>
      </c>
      <c r="U26" s="159" t="s">
        <v>506</v>
      </c>
      <c r="V26" s="171" t="e" vm="25">
        <v>#VALUE!</v>
      </c>
      <c r="W26" s="174" t="s">
        <v>650</v>
      </c>
      <c r="X26" s="157"/>
      <c r="Y26" s="145"/>
      <c r="Z26" s="145"/>
    </row>
    <row r="27" spans="1:26" ht="37.5" customHeight="1" thickBot="1">
      <c r="A27" s="158" t="s">
        <v>131</v>
      </c>
      <c r="B27" s="159" t="s">
        <v>130</v>
      </c>
      <c r="C27" s="160" t="s">
        <v>129</v>
      </c>
      <c r="D27" s="161">
        <v>44868</v>
      </c>
      <c r="E27" s="159" t="s">
        <v>494</v>
      </c>
      <c r="F27" s="175">
        <v>92.64</v>
      </c>
      <c r="G27" s="162">
        <v>88.66</v>
      </c>
      <c r="H27" s="169" t="s">
        <v>542</v>
      </c>
      <c r="I27" s="159">
        <v>42693</v>
      </c>
      <c r="J27" s="159" t="s">
        <v>651</v>
      </c>
      <c r="K27" s="208">
        <v>38134</v>
      </c>
      <c r="L27" s="159" t="s">
        <v>522</v>
      </c>
      <c r="M27" s="159" t="s">
        <v>498</v>
      </c>
      <c r="N27" s="164">
        <v>573670985187</v>
      </c>
      <c r="O27" s="165" t="s">
        <v>652</v>
      </c>
      <c r="P27" s="160" t="s">
        <v>653</v>
      </c>
      <c r="Q27" s="163">
        <v>9483616066</v>
      </c>
      <c r="R27" s="163">
        <v>7204479897</v>
      </c>
      <c r="S27" s="159" t="s">
        <v>654</v>
      </c>
      <c r="T27" s="170" t="s">
        <v>655</v>
      </c>
      <c r="U27" s="159" t="s">
        <v>527</v>
      </c>
      <c r="V27" s="171" t="e" vm="26">
        <v>#VALUE!</v>
      </c>
      <c r="W27" s="172" t="s">
        <v>656</v>
      </c>
      <c r="X27" s="157"/>
      <c r="Y27" s="145"/>
      <c r="Z27" s="145"/>
    </row>
    <row r="28" spans="1:26" ht="37.5" customHeight="1" thickBot="1">
      <c r="A28" s="158" t="s">
        <v>128</v>
      </c>
      <c r="B28" s="159" t="s">
        <v>127</v>
      </c>
      <c r="C28" s="160" t="s">
        <v>126</v>
      </c>
      <c r="D28" s="161">
        <v>44863</v>
      </c>
      <c r="E28" s="159" t="s">
        <v>494</v>
      </c>
      <c r="F28" s="175">
        <v>77.599999999999994</v>
      </c>
      <c r="G28" s="162">
        <v>66.66</v>
      </c>
      <c r="H28" s="169" t="s">
        <v>508</v>
      </c>
      <c r="I28" s="159">
        <v>143566</v>
      </c>
      <c r="J28" s="159" t="s">
        <v>555</v>
      </c>
      <c r="K28" s="208">
        <v>38338</v>
      </c>
      <c r="L28" s="159" t="s">
        <v>522</v>
      </c>
      <c r="M28" s="173"/>
      <c r="N28" s="164">
        <v>406180083862</v>
      </c>
      <c r="O28" s="165" t="s">
        <v>657</v>
      </c>
      <c r="P28" s="160" t="s">
        <v>658</v>
      </c>
      <c r="Q28" s="163">
        <v>9480545283</v>
      </c>
      <c r="R28" s="163">
        <v>8867261283</v>
      </c>
      <c r="S28" s="159" t="s">
        <v>659</v>
      </c>
      <c r="T28" s="170" t="s">
        <v>660</v>
      </c>
      <c r="U28" s="159" t="s">
        <v>527</v>
      </c>
      <c r="V28" s="171" t="e" vm="27">
        <v>#VALUE!</v>
      </c>
      <c r="W28" s="174" t="s">
        <v>661</v>
      </c>
      <c r="X28" s="157"/>
      <c r="Y28" s="145"/>
      <c r="Z28" s="145"/>
    </row>
    <row r="29" spans="1:26" ht="37.5" customHeight="1" thickBot="1">
      <c r="A29" s="158" t="s">
        <v>125</v>
      </c>
      <c r="B29" s="159" t="s">
        <v>124</v>
      </c>
      <c r="C29" s="160" t="s">
        <v>123</v>
      </c>
      <c r="D29" s="161">
        <v>44868</v>
      </c>
      <c r="E29" s="159" t="s">
        <v>494</v>
      </c>
      <c r="F29" s="175">
        <v>94.08</v>
      </c>
      <c r="G29" s="162">
        <v>89.33</v>
      </c>
      <c r="H29" s="169" t="s">
        <v>495</v>
      </c>
      <c r="I29" s="159">
        <v>61456</v>
      </c>
      <c r="J29" s="159" t="s">
        <v>578</v>
      </c>
      <c r="K29" s="208">
        <v>38104</v>
      </c>
      <c r="L29" s="159" t="s">
        <v>497</v>
      </c>
      <c r="M29" s="159" t="s">
        <v>509</v>
      </c>
      <c r="N29" s="164">
        <v>935795019345</v>
      </c>
      <c r="O29" s="165" t="s">
        <v>662</v>
      </c>
      <c r="P29" s="160" t="s">
        <v>663</v>
      </c>
      <c r="Q29" s="163">
        <v>9008045613</v>
      </c>
      <c r="R29" s="163">
        <v>9108588124</v>
      </c>
      <c r="S29" s="159" t="s">
        <v>664</v>
      </c>
      <c r="T29" s="170" t="s">
        <v>665</v>
      </c>
      <c r="U29" s="159" t="s">
        <v>565</v>
      </c>
      <c r="V29" s="171" t="e" vm="28">
        <v>#VALUE!</v>
      </c>
      <c r="W29" s="174" t="s">
        <v>666</v>
      </c>
      <c r="X29" s="157"/>
      <c r="Y29" s="145"/>
      <c r="Z29" s="145"/>
    </row>
    <row r="30" spans="1:26" ht="37.5" customHeight="1" thickBot="1">
      <c r="A30" s="158" t="s">
        <v>122</v>
      </c>
      <c r="B30" s="159" t="s">
        <v>121</v>
      </c>
      <c r="C30" s="160" t="s">
        <v>120</v>
      </c>
      <c r="D30" s="161">
        <v>44868</v>
      </c>
      <c r="E30" s="159" t="s">
        <v>494</v>
      </c>
      <c r="F30" s="175">
        <v>96.16</v>
      </c>
      <c r="G30" s="162">
        <v>89.66</v>
      </c>
      <c r="H30" s="169" t="s">
        <v>495</v>
      </c>
      <c r="I30" s="159">
        <v>64945</v>
      </c>
      <c r="J30" s="159" t="s">
        <v>549</v>
      </c>
      <c r="K30" s="208">
        <v>37669</v>
      </c>
      <c r="L30" s="159" t="s">
        <v>522</v>
      </c>
      <c r="M30" s="159" t="s">
        <v>509</v>
      </c>
      <c r="N30" s="164">
        <v>619652348632</v>
      </c>
      <c r="O30" s="165" t="s">
        <v>667</v>
      </c>
      <c r="P30" s="160" t="s">
        <v>668</v>
      </c>
      <c r="Q30" s="163">
        <v>9036471533</v>
      </c>
      <c r="R30" s="163">
        <v>9742244431</v>
      </c>
      <c r="S30" s="159" t="s">
        <v>669</v>
      </c>
      <c r="T30" s="170" t="s">
        <v>670</v>
      </c>
      <c r="U30" s="159" t="s">
        <v>527</v>
      </c>
      <c r="V30" s="171" t="e" vm="29">
        <v>#VALUE!</v>
      </c>
      <c r="W30" s="174" t="s">
        <v>671</v>
      </c>
      <c r="X30" s="157"/>
      <c r="Y30" s="145"/>
      <c r="Z30" s="145"/>
    </row>
    <row r="31" spans="1:26" ht="37.5" customHeight="1" thickBot="1">
      <c r="A31" s="158" t="s">
        <v>119</v>
      </c>
      <c r="B31" s="159" t="s">
        <v>118</v>
      </c>
      <c r="C31" s="160" t="s">
        <v>117</v>
      </c>
      <c r="D31" s="161">
        <v>44890</v>
      </c>
      <c r="E31" s="159" t="s">
        <v>494</v>
      </c>
      <c r="F31" s="175">
        <v>89.12</v>
      </c>
      <c r="G31" s="162">
        <v>79.66</v>
      </c>
      <c r="H31" s="169" t="s">
        <v>495</v>
      </c>
      <c r="I31" s="159">
        <v>73219</v>
      </c>
      <c r="J31" s="159" t="s">
        <v>672</v>
      </c>
      <c r="K31" s="208">
        <v>38439</v>
      </c>
      <c r="L31" s="159" t="s">
        <v>522</v>
      </c>
      <c r="M31" s="159" t="s">
        <v>498</v>
      </c>
      <c r="N31" s="164">
        <v>639514792208</v>
      </c>
      <c r="O31" s="165" t="s">
        <v>673</v>
      </c>
      <c r="P31" s="160" t="s">
        <v>674</v>
      </c>
      <c r="Q31" s="163">
        <v>9483200657</v>
      </c>
      <c r="R31" s="163">
        <v>7483915372</v>
      </c>
      <c r="S31" s="159" t="s">
        <v>675</v>
      </c>
      <c r="T31" s="170" t="s">
        <v>676</v>
      </c>
      <c r="U31" s="159" t="s">
        <v>527</v>
      </c>
      <c r="V31" s="171" t="e" vm="30">
        <v>#VALUE!</v>
      </c>
      <c r="W31" s="174" t="s">
        <v>677</v>
      </c>
      <c r="X31" s="157"/>
      <c r="Y31" s="145"/>
      <c r="Z31" s="145"/>
    </row>
    <row r="32" spans="1:26" ht="37.5" customHeight="1" thickBot="1">
      <c r="A32" s="158" t="s">
        <v>678</v>
      </c>
      <c r="B32" s="159" t="s">
        <v>679</v>
      </c>
      <c r="C32" s="160" t="s">
        <v>680</v>
      </c>
      <c r="D32" s="159" t="s">
        <v>681</v>
      </c>
      <c r="E32" s="159" t="s">
        <v>494</v>
      </c>
      <c r="F32" s="175">
        <v>74.5</v>
      </c>
      <c r="G32" s="162">
        <v>86</v>
      </c>
      <c r="H32" s="169" t="s">
        <v>508</v>
      </c>
      <c r="I32" s="177"/>
      <c r="J32" s="159" t="s">
        <v>515</v>
      </c>
      <c r="K32" s="208">
        <v>38219</v>
      </c>
      <c r="L32" s="159" t="s">
        <v>522</v>
      </c>
      <c r="M32" s="173"/>
      <c r="N32" s="164">
        <v>278720138970</v>
      </c>
      <c r="O32" s="165" t="s">
        <v>682</v>
      </c>
      <c r="P32" s="160" t="s">
        <v>683</v>
      </c>
      <c r="Q32" s="163">
        <v>8149119482</v>
      </c>
      <c r="R32" s="163">
        <v>9322303423</v>
      </c>
      <c r="S32" s="159"/>
      <c r="T32" s="170" t="s">
        <v>684</v>
      </c>
      <c r="U32" s="159" t="s">
        <v>565</v>
      </c>
      <c r="V32" s="171" t="e" vm="31">
        <v>#VALUE!</v>
      </c>
      <c r="W32" s="172" t="s">
        <v>685</v>
      </c>
      <c r="X32" s="157"/>
      <c r="Y32" s="145"/>
      <c r="Z32" s="145"/>
    </row>
    <row r="33" spans="1:26" ht="37.5" customHeight="1" thickBot="1">
      <c r="A33" s="158" t="s">
        <v>116</v>
      </c>
      <c r="B33" s="159" t="s">
        <v>115</v>
      </c>
      <c r="C33" s="160" t="s">
        <v>114</v>
      </c>
      <c r="D33" s="161">
        <v>44868</v>
      </c>
      <c r="E33" s="159" t="s">
        <v>494</v>
      </c>
      <c r="F33" s="159">
        <v>78.8</v>
      </c>
      <c r="G33" s="159">
        <v>84</v>
      </c>
      <c r="H33" s="169" t="s">
        <v>495</v>
      </c>
      <c r="I33" s="159">
        <v>45926</v>
      </c>
      <c r="J33" s="159" t="s">
        <v>535</v>
      </c>
      <c r="K33" s="208">
        <v>38357</v>
      </c>
      <c r="L33" s="159" t="s">
        <v>522</v>
      </c>
      <c r="M33" s="159" t="s">
        <v>498</v>
      </c>
      <c r="N33" s="164">
        <v>202805091471</v>
      </c>
      <c r="O33" s="165" t="s">
        <v>686</v>
      </c>
      <c r="P33" s="160" t="s">
        <v>687</v>
      </c>
      <c r="Q33" s="163">
        <v>9964605491</v>
      </c>
      <c r="R33" s="163">
        <v>8050513906</v>
      </c>
      <c r="S33" s="159" t="s">
        <v>688</v>
      </c>
      <c r="T33" s="170" t="s">
        <v>689</v>
      </c>
      <c r="U33" s="159" t="s">
        <v>565</v>
      </c>
      <c r="V33" s="171" t="e" vm="32">
        <v>#VALUE!</v>
      </c>
      <c r="W33" s="172" t="s">
        <v>690</v>
      </c>
      <c r="X33" s="157"/>
      <c r="Y33" s="145"/>
      <c r="Z33" s="145"/>
    </row>
    <row r="34" spans="1:26" ht="37.5" customHeight="1" thickBot="1">
      <c r="A34" s="158" t="s">
        <v>113</v>
      </c>
      <c r="B34" s="159" t="s">
        <v>112</v>
      </c>
      <c r="C34" s="160" t="s">
        <v>111</v>
      </c>
      <c r="D34" s="161">
        <v>44897</v>
      </c>
      <c r="E34" s="159" t="s">
        <v>494</v>
      </c>
      <c r="F34" s="175">
        <v>85.83</v>
      </c>
      <c r="G34" s="162">
        <v>86</v>
      </c>
      <c r="H34" s="169" t="s">
        <v>495</v>
      </c>
      <c r="I34" s="159">
        <v>53775</v>
      </c>
      <c r="J34" s="159" t="s">
        <v>651</v>
      </c>
      <c r="K34" s="208">
        <v>37922</v>
      </c>
      <c r="L34" s="159" t="s">
        <v>497</v>
      </c>
      <c r="M34" s="159" t="s">
        <v>509</v>
      </c>
      <c r="N34" s="164">
        <v>829748466414</v>
      </c>
      <c r="O34" s="165" t="s">
        <v>691</v>
      </c>
      <c r="P34" s="160" t="s">
        <v>692</v>
      </c>
      <c r="Q34" s="163">
        <v>9071862566</v>
      </c>
      <c r="R34" s="163">
        <v>7204546369</v>
      </c>
      <c r="S34" s="159" t="s">
        <v>693</v>
      </c>
      <c r="T34" s="170" t="s">
        <v>694</v>
      </c>
      <c r="U34" s="159" t="s">
        <v>506</v>
      </c>
      <c r="V34" s="171" t="e" vm="33">
        <v>#VALUE!</v>
      </c>
      <c r="W34" s="172" t="s">
        <v>695</v>
      </c>
      <c r="X34" s="157"/>
      <c r="Y34" s="145"/>
      <c r="Z34" s="145"/>
    </row>
    <row r="35" spans="1:26" ht="37.5" customHeight="1" thickBot="1">
      <c r="A35" s="158" t="s">
        <v>110</v>
      </c>
      <c r="B35" s="159" t="s">
        <v>109</v>
      </c>
      <c r="C35" s="160" t="s">
        <v>108</v>
      </c>
      <c r="D35" s="161">
        <v>44776</v>
      </c>
      <c r="E35" s="159" t="s">
        <v>494</v>
      </c>
      <c r="F35" s="175">
        <v>63.94</v>
      </c>
      <c r="G35" s="162">
        <v>55</v>
      </c>
      <c r="H35" s="169" t="s">
        <v>508</v>
      </c>
      <c r="I35" s="159">
        <v>151199</v>
      </c>
      <c r="J35" s="159" t="s">
        <v>555</v>
      </c>
      <c r="K35" s="208">
        <v>38219</v>
      </c>
      <c r="L35" s="159" t="s">
        <v>497</v>
      </c>
      <c r="M35" s="159" t="s">
        <v>509</v>
      </c>
      <c r="N35" s="164">
        <v>528525297424</v>
      </c>
      <c r="O35" s="165" t="s">
        <v>696</v>
      </c>
      <c r="P35" s="160" t="s">
        <v>697</v>
      </c>
      <c r="Q35" s="163">
        <v>9663837827</v>
      </c>
      <c r="R35" s="163">
        <v>9019507804</v>
      </c>
      <c r="S35" s="159" t="s">
        <v>698</v>
      </c>
      <c r="T35" s="170" t="s">
        <v>699</v>
      </c>
      <c r="U35" s="159" t="s">
        <v>506</v>
      </c>
      <c r="V35" s="171" t="e" vm="34">
        <v>#VALUE!</v>
      </c>
      <c r="W35" s="174" t="s">
        <v>700</v>
      </c>
      <c r="X35" s="157"/>
      <c r="Y35" s="145"/>
      <c r="Z35" s="145"/>
    </row>
    <row r="36" spans="1:26" ht="37.5" customHeight="1" thickBot="1">
      <c r="A36" s="158" t="s">
        <v>107</v>
      </c>
      <c r="B36" s="159" t="s">
        <v>106</v>
      </c>
      <c r="C36" s="160" t="s">
        <v>105</v>
      </c>
      <c r="D36" s="161">
        <v>44756</v>
      </c>
      <c r="E36" s="159" t="s">
        <v>494</v>
      </c>
      <c r="F36" s="175">
        <v>78.55</v>
      </c>
      <c r="G36" s="162">
        <v>62</v>
      </c>
      <c r="H36" s="169" t="s">
        <v>508</v>
      </c>
      <c r="I36" s="163" t="s">
        <v>701</v>
      </c>
      <c r="J36" s="159" t="s">
        <v>496</v>
      </c>
      <c r="K36" s="208">
        <v>44683</v>
      </c>
      <c r="L36" s="159" t="s">
        <v>497</v>
      </c>
      <c r="M36" s="159" t="s">
        <v>498</v>
      </c>
      <c r="N36" s="164">
        <v>285555801511</v>
      </c>
      <c r="O36" s="165" t="s">
        <v>702</v>
      </c>
      <c r="P36" s="160" t="s">
        <v>703</v>
      </c>
      <c r="Q36" s="163">
        <v>9740936771</v>
      </c>
      <c r="R36" s="163">
        <v>7019105081</v>
      </c>
      <c r="S36" s="159" t="s">
        <v>704</v>
      </c>
      <c r="T36" s="170" t="s">
        <v>705</v>
      </c>
      <c r="U36" s="159" t="s">
        <v>565</v>
      </c>
      <c r="V36" s="171" t="e" vm="35">
        <v>#VALUE!</v>
      </c>
      <c r="W36" s="174" t="s">
        <v>706</v>
      </c>
      <c r="X36" s="157"/>
      <c r="Y36" s="145"/>
      <c r="Z36" s="145"/>
    </row>
    <row r="37" spans="1:26" ht="37.5" customHeight="1" thickBot="1">
      <c r="A37" s="158" t="s">
        <v>104</v>
      </c>
      <c r="B37" s="159" t="s">
        <v>103</v>
      </c>
      <c r="C37" s="160" t="s">
        <v>102</v>
      </c>
      <c r="D37" s="161">
        <v>44898</v>
      </c>
      <c r="E37" s="159" t="s">
        <v>494</v>
      </c>
      <c r="F37" s="175">
        <v>75.84</v>
      </c>
      <c r="G37" s="162">
        <v>68</v>
      </c>
      <c r="H37" s="169" t="s">
        <v>495</v>
      </c>
      <c r="I37" s="159">
        <v>112497</v>
      </c>
      <c r="J37" s="159" t="s">
        <v>555</v>
      </c>
      <c r="K37" s="208">
        <v>38169</v>
      </c>
      <c r="L37" s="159" t="s">
        <v>522</v>
      </c>
      <c r="M37" s="159" t="s">
        <v>498</v>
      </c>
      <c r="N37" s="164">
        <v>835754872257</v>
      </c>
      <c r="O37" s="165" t="s">
        <v>707</v>
      </c>
      <c r="P37" s="160" t="s">
        <v>708</v>
      </c>
      <c r="Q37" s="163">
        <v>9148160999</v>
      </c>
      <c r="R37" s="163">
        <v>9535326246</v>
      </c>
      <c r="S37" s="159" t="s">
        <v>709</v>
      </c>
      <c r="T37" s="170" t="s">
        <v>710</v>
      </c>
      <c r="U37" s="159" t="s">
        <v>527</v>
      </c>
      <c r="V37" s="171" t="e" vm="36">
        <v>#VALUE!</v>
      </c>
      <c r="W37" s="174" t="s">
        <v>711</v>
      </c>
      <c r="X37" s="157"/>
      <c r="Y37" s="145"/>
      <c r="Z37" s="145"/>
    </row>
    <row r="38" spans="1:26" ht="37.5" customHeight="1" thickBot="1">
      <c r="A38" s="158" t="s">
        <v>101</v>
      </c>
      <c r="B38" s="159" t="s">
        <v>100</v>
      </c>
      <c r="C38" s="160" t="s">
        <v>99</v>
      </c>
      <c r="D38" s="161">
        <v>44760</v>
      </c>
      <c r="E38" s="159" t="s">
        <v>494</v>
      </c>
      <c r="F38" s="175">
        <v>90.08</v>
      </c>
      <c r="G38" s="162">
        <v>60</v>
      </c>
      <c r="H38" s="169" t="s">
        <v>508</v>
      </c>
      <c r="I38" s="159">
        <v>132026</v>
      </c>
      <c r="J38" s="159" t="s">
        <v>555</v>
      </c>
      <c r="K38" s="208">
        <v>38181</v>
      </c>
      <c r="L38" s="159" t="s">
        <v>497</v>
      </c>
      <c r="M38" s="159" t="s">
        <v>498</v>
      </c>
      <c r="N38" s="164">
        <v>955653100987</v>
      </c>
      <c r="O38" s="165" t="s">
        <v>712</v>
      </c>
      <c r="P38" s="160" t="s">
        <v>713</v>
      </c>
      <c r="Q38" s="163">
        <v>9448439404</v>
      </c>
      <c r="R38" s="163">
        <v>8660140579</v>
      </c>
      <c r="S38" s="159" t="s">
        <v>714</v>
      </c>
      <c r="T38" s="170" t="s">
        <v>715</v>
      </c>
      <c r="U38" s="159" t="s">
        <v>506</v>
      </c>
      <c r="V38" s="171" t="e" vm="37">
        <v>#VALUE!</v>
      </c>
      <c r="W38" s="172" t="s">
        <v>716</v>
      </c>
      <c r="X38" s="157"/>
      <c r="Y38" s="145"/>
      <c r="Z38" s="145"/>
    </row>
    <row r="39" spans="1:26" ht="37.5" customHeight="1" thickBot="1">
      <c r="A39" s="158" t="s">
        <v>98</v>
      </c>
      <c r="B39" s="159" t="s">
        <v>97</v>
      </c>
      <c r="C39" s="160" t="s">
        <v>96</v>
      </c>
      <c r="D39" s="161">
        <v>44758</v>
      </c>
      <c r="E39" s="159" t="s">
        <v>494</v>
      </c>
      <c r="F39" s="175">
        <v>83.2</v>
      </c>
      <c r="G39" s="162">
        <v>62.33</v>
      </c>
      <c r="H39" s="169" t="s">
        <v>508</v>
      </c>
      <c r="I39" s="159">
        <v>134742</v>
      </c>
      <c r="J39" s="159" t="s">
        <v>596</v>
      </c>
      <c r="K39" s="208">
        <v>38075</v>
      </c>
      <c r="L39" s="159" t="s">
        <v>522</v>
      </c>
      <c r="M39" s="159" t="s">
        <v>509</v>
      </c>
      <c r="N39" s="164">
        <v>772482872155</v>
      </c>
      <c r="O39" s="165" t="s">
        <v>717</v>
      </c>
      <c r="P39" s="160" t="s">
        <v>718</v>
      </c>
      <c r="Q39" s="163">
        <v>9886384474</v>
      </c>
      <c r="R39" s="163">
        <v>9108530565</v>
      </c>
      <c r="S39" s="159" t="s">
        <v>719</v>
      </c>
      <c r="T39" s="170" t="s">
        <v>720</v>
      </c>
      <c r="U39" s="159" t="s">
        <v>565</v>
      </c>
      <c r="V39" s="171" t="e" vm="38">
        <v>#VALUE!</v>
      </c>
      <c r="W39" s="172" t="s">
        <v>721</v>
      </c>
      <c r="X39" s="157"/>
      <c r="Y39" s="145"/>
      <c r="Z39" s="145"/>
    </row>
    <row r="40" spans="1:26" ht="37.5" customHeight="1" thickBot="1">
      <c r="A40" s="158" t="s">
        <v>95</v>
      </c>
      <c r="B40" s="159" t="s">
        <v>94</v>
      </c>
      <c r="C40" s="160" t="s">
        <v>93</v>
      </c>
      <c r="D40" s="161">
        <v>44762</v>
      </c>
      <c r="E40" s="159" t="s">
        <v>494</v>
      </c>
      <c r="F40" s="175">
        <v>58</v>
      </c>
      <c r="G40" s="162" t="s">
        <v>722</v>
      </c>
      <c r="H40" s="169" t="s">
        <v>508</v>
      </c>
      <c r="I40" s="159">
        <v>125810</v>
      </c>
      <c r="J40" s="159" t="s">
        <v>555</v>
      </c>
      <c r="K40" s="208">
        <v>38167</v>
      </c>
      <c r="L40" s="159" t="s">
        <v>497</v>
      </c>
      <c r="M40" s="159" t="s">
        <v>723</v>
      </c>
      <c r="N40" s="164">
        <v>705949259608</v>
      </c>
      <c r="O40" s="165" t="s">
        <v>724</v>
      </c>
      <c r="P40" s="160" t="s">
        <v>725</v>
      </c>
      <c r="Q40" s="163">
        <v>8694012698</v>
      </c>
      <c r="R40" s="163">
        <v>8310701845</v>
      </c>
      <c r="S40" s="159" t="s">
        <v>726</v>
      </c>
      <c r="T40" s="170" t="s">
        <v>727</v>
      </c>
      <c r="U40" s="159" t="s">
        <v>506</v>
      </c>
      <c r="V40" s="171" t="e" vm="39">
        <v>#VALUE!</v>
      </c>
      <c r="W40" s="172" t="s">
        <v>728</v>
      </c>
      <c r="X40" s="157"/>
      <c r="Y40" s="145"/>
      <c r="Z40" s="145"/>
    </row>
    <row r="41" spans="1:26" ht="37.5" customHeight="1" thickBot="1">
      <c r="A41" s="158" t="s">
        <v>92</v>
      </c>
      <c r="B41" s="159" t="s">
        <v>91</v>
      </c>
      <c r="C41" s="160" t="s">
        <v>90</v>
      </c>
      <c r="D41" s="161">
        <v>44736</v>
      </c>
      <c r="E41" s="159" t="s">
        <v>494</v>
      </c>
      <c r="F41" s="175">
        <v>60</v>
      </c>
      <c r="G41" s="162">
        <v>46.66</v>
      </c>
      <c r="H41" s="169" t="s">
        <v>508</v>
      </c>
      <c r="I41" s="159">
        <v>169815</v>
      </c>
      <c r="J41" s="159" t="s">
        <v>535</v>
      </c>
      <c r="K41" s="208">
        <v>38142</v>
      </c>
      <c r="L41" s="159" t="s">
        <v>497</v>
      </c>
      <c r="M41" s="159" t="s">
        <v>498</v>
      </c>
      <c r="N41" s="164">
        <v>993897058612</v>
      </c>
      <c r="O41" s="165" t="s">
        <v>729</v>
      </c>
      <c r="P41" s="160" t="s">
        <v>730</v>
      </c>
      <c r="Q41" s="163">
        <v>9035146376</v>
      </c>
      <c r="R41" s="163">
        <v>9663074604</v>
      </c>
      <c r="S41" s="159" t="s">
        <v>731</v>
      </c>
      <c r="T41" s="170" t="s">
        <v>732</v>
      </c>
      <c r="U41" s="159" t="s">
        <v>506</v>
      </c>
      <c r="V41" s="171" t="e" vm="40">
        <v>#VALUE!</v>
      </c>
      <c r="W41" s="174" t="s">
        <v>733</v>
      </c>
      <c r="X41" s="157"/>
      <c r="Y41" s="145"/>
      <c r="Z41" s="145"/>
    </row>
    <row r="42" spans="1:26" ht="37.5" customHeight="1" thickBot="1">
      <c r="A42" s="158" t="s">
        <v>89</v>
      </c>
      <c r="B42" s="159" t="s">
        <v>88</v>
      </c>
      <c r="C42" s="160" t="s">
        <v>87</v>
      </c>
      <c r="D42" s="161">
        <v>44891</v>
      </c>
      <c r="E42" s="159" t="s">
        <v>494</v>
      </c>
      <c r="F42" s="175">
        <v>91.36</v>
      </c>
      <c r="G42" s="162">
        <v>91.66</v>
      </c>
      <c r="H42" s="169" t="s">
        <v>495</v>
      </c>
      <c r="I42" s="159">
        <v>56589</v>
      </c>
      <c r="J42" s="159" t="s">
        <v>515</v>
      </c>
      <c r="K42" s="208">
        <v>38220</v>
      </c>
      <c r="L42" s="159" t="s">
        <v>522</v>
      </c>
      <c r="M42" s="159" t="s">
        <v>639</v>
      </c>
      <c r="N42" s="164">
        <v>454978524893</v>
      </c>
      <c r="O42" s="165" t="s">
        <v>734</v>
      </c>
      <c r="P42" s="160" t="s">
        <v>735</v>
      </c>
      <c r="Q42" s="163">
        <v>9900147109</v>
      </c>
      <c r="R42" s="163">
        <v>6360746497</v>
      </c>
      <c r="S42" s="159" t="s">
        <v>736</v>
      </c>
      <c r="T42" s="170" t="s">
        <v>737</v>
      </c>
      <c r="U42" s="159" t="s">
        <v>527</v>
      </c>
      <c r="V42" s="171" t="e" vm="41">
        <v>#VALUE!</v>
      </c>
      <c r="W42" s="174" t="s">
        <v>738</v>
      </c>
      <c r="X42" s="157"/>
      <c r="Y42" s="145"/>
      <c r="Z42" s="145"/>
    </row>
    <row r="43" spans="1:26" ht="37.5" customHeight="1" thickBot="1">
      <c r="A43" s="158" t="s">
        <v>86</v>
      </c>
      <c r="B43" s="159" t="s">
        <v>85</v>
      </c>
      <c r="C43" s="160" t="s">
        <v>84</v>
      </c>
      <c r="D43" s="161">
        <v>44890</v>
      </c>
      <c r="E43" s="159" t="s">
        <v>494</v>
      </c>
      <c r="F43" s="175">
        <v>87.68</v>
      </c>
      <c r="G43" s="159">
        <v>91</v>
      </c>
      <c r="H43" s="169" t="s">
        <v>495</v>
      </c>
      <c r="I43" s="159">
        <v>24379</v>
      </c>
      <c r="J43" s="159" t="s">
        <v>555</v>
      </c>
      <c r="K43" s="208">
        <v>38113</v>
      </c>
      <c r="L43" s="159" t="s">
        <v>497</v>
      </c>
      <c r="M43" s="159" t="s">
        <v>529</v>
      </c>
      <c r="N43" s="164">
        <v>591905311806</v>
      </c>
      <c r="O43" s="165" t="s">
        <v>739</v>
      </c>
      <c r="P43" s="160" t="s">
        <v>740</v>
      </c>
      <c r="Q43" s="163">
        <v>8746990780</v>
      </c>
      <c r="R43" s="163">
        <v>6363970543</v>
      </c>
      <c r="S43" s="159" t="s">
        <v>741</v>
      </c>
      <c r="T43" s="170" t="s">
        <v>742</v>
      </c>
      <c r="U43" s="159" t="s">
        <v>506</v>
      </c>
      <c r="V43" s="171" t="e" vm="42">
        <v>#VALUE!</v>
      </c>
      <c r="W43" s="174" t="s">
        <v>743</v>
      </c>
      <c r="X43" s="157"/>
      <c r="Y43" s="145"/>
      <c r="Z43" s="145"/>
    </row>
    <row r="44" spans="1:26" ht="37.5" customHeight="1" thickBot="1">
      <c r="A44" s="158" t="s">
        <v>83</v>
      </c>
      <c r="B44" s="159" t="s">
        <v>82</v>
      </c>
      <c r="C44" s="160" t="s">
        <v>81</v>
      </c>
      <c r="D44" s="161">
        <v>44890</v>
      </c>
      <c r="E44" s="159" t="s">
        <v>494</v>
      </c>
      <c r="F44" s="175">
        <v>91.52</v>
      </c>
      <c r="G44" s="162">
        <v>86.33</v>
      </c>
      <c r="H44" s="169" t="s">
        <v>495</v>
      </c>
      <c r="I44" s="159">
        <v>57338</v>
      </c>
      <c r="J44" s="159" t="s">
        <v>672</v>
      </c>
      <c r="K44" s="208">
        <v>38221</v>
      </c>
      <c r="L44" s="159" t="s">
        <v>497</v>
      </c>
      <c r="M44" s="159" t="s">
        <v>529</v>
      </c>
      <c r="N44" s="164">
        <v>956717183399</v>
      </c>
      <c r="O44" s="165" t="s">
        <v>744</v>
      </c>
      <c r="P44" s="160" t="s">
        <v>745</v>
      </c>
      <c r="Q44" s="163">
        <v>8073043415</v>
      </c>
      <c r="R44" s="163">
        <v>9886873463</v>
      </c>
      <c r="S44" s="159" t="s">
        <v>746</v>
      </c>
      <c r="T44" s="170" t="s">
        <v>747</v>
      </c>
      <c r="U44" s="159" t="s">
        <v>506</v>
      </c>
      <c r="V44" s="171" t="e" vm="43">
        <v>#VALUE!</v>
      </c>
      <c r="W44" s="174" t="s">
        <v>748</v>
      </c>
      <c r="X44" s="157"/>
      <c r="Y44" s="145"/>
      <c r="Z44" s="145"/>
    </row>
    <row r="45" spans="1:26" ht="37.5" customHeight="1" thickBot="1">
      <c r="A45" s="158" t="s">
        <v>80</v>
      </c>
      <c r="B45" s="159" t="s">
        <v>79</v>
      </c>
      <c r="C45" s="160" t="s">
        <v>78</v>
      </c>
      <c r="D45" s="161">
        <v>44896</v>
      </c>
      <c r="E45" s="159" t="s">
        <v>494</v>
      </c>
      <c r="F45" s="175">
        <v>85.28</v>
      </c>
      <c r="G45" s="162">
        <v>77.33</v>
      </c>
      <c r="H45" s="169" t="s">
        <v>508</v>
      </c>
      <c r="I45" s="159">
        <v>86209</v>
      </c>
      <c r="J45" s="159" t="s">
        <v>515</v>
      </c>
      <c r="K45" s="208">
        <v>37797</v>
      </c>
      <c r="L45" s="159" t="s">
        <v>522</v>
      </c>
      <c r="M45" s="159" t="s">
        <v>529</v>
      </c>
      <c r="N45" s="164">
        <v>311809843778</v>
      </c>
      <c r="O45" s="165" t="s">
        <v>749</v>
      </c>
      <c r="P45" s="160" t="s">
        <v>750</v>
      </c>
      <c r="Q45" s="163">
        <v>9448746658</v>
      </c>
      <c r="R45" s="163">
        <v>6362091244</v>
      </c>
      <c r="S45" s="159" t="s">
        <v>751</v>
      </c>
      <c r="T45" s="170" t="s">
        <v>752</v>
      </c>
      <c r="U45" s="159" t="s">
        <v>527</v>
      </c>
      <c r="V45" s="171" t="e" vm="44">
        <v>#VALUE!</v>
      </c>
      <c r="W45" s="174" t="s">
        <v>753</v>
      </c>
      <c r="X45" s="157"/>
      <c r="Y45" s="145"/>
      <c r="Z45" s="145"/>
    </row>
    <row r="46" spans="1:26" ht="37.5" customHeight="1" thickBot="1">
      <c r="A46" s="158" t="s">
        <v>77</v>
      </c>
      <c r="B46" s="159" t="s">
        <v>76</v>
      </c>
      <c r="C46" s="160" t="s">
        <v>75</v>
      </c>
      <c r="D46" s="161">
        <v>44897</v>
      </c>
      <c r="E46" s="159" t="s">
        <v>494</v>
      </c>
      <c r="F46" s="175">
        <v>87.84</v>
      </c>
      <c r="G46" s="162">
        <v>78</v>
      </c>
      <c r="H46" s="169" t="s">
        <v>495</v>
      </c>
      <c r="I46" s="159">
        <v>84744</v>
      </c>
      <c r="J46" s="159" t="s">
        <v>555</v>
      </c>
      <c r="K46" s="208">
        <v>38120</v>
      </c>
      <c r="L46" s="159" t="s">
        <v>497</v>
      </c>
      <c r="M46" s="159" t="s">
        <v>498</v>
      </c>
      <c r="N46" s="164">
        <v>912986993691</v>
      </c>
      <c r="O46" s="165" t="s">
        <v>754</v>
      </c>
      <c r="P46" s="160" t="s">
        <v>755</v>
      </c>
      <c r="Q46" s="163">
        <v>9449104231</v>
      </c>
      <c r="R46" s="163">
        <v>7795704327</v>
      </c>
      <c r="S46" s="159" t="s">
        <v>756</v>
      </c>
      <c r="T46" s="170" t="s">
        <v>757</v>
      </c>
      <c r="U46" s="159" t="s">
        <v>565</v>
      </c>
      <c r="V46" s="171" t="e" vm="45">
        <v>#VALUE!</v>
      </c>
      <c r="W46" s="174" t="s">
        <v>758</v>
      </c>
      <c r="X46" s="157"/>
      <c r="Y46" s="145"/>
      <c r="Z46" s="145"/>
    </row>
    <row r="47" spans="1:26" ht="37.5" customHeight="1" thickBot="1">
      <c r="A47" s="158" t="s">
        <v>74</v>
      </c>
      <c r="B47" s="159" t="s">
        <v>73</v>
      </c>
      <c r="C47" s="160" t="s">
        <v>72</v>
      </c>
      <c r="D47" s="161">
        <v>44760</v>
      </c>
      <c r="E47" s="159" t="s">
        <v>494</v>
      </c>
      <c r="F47" s="175">
        <v>88.16</v>
      </c>
      <c r="G47" s="162">
        <v>74.66</v>
      </c>
      <c r="H47" s="169" t="s">
        <v>508</v>
      </c>
      <c r="I47" s="159">
        <v>89443</v>
      </c>
      <c r="J47" s="159" t="s">
        <v>515</v>
      </c>
      <c r="K47" s="208">
        <v>38158</v>
      </c>
      <c r="L47" s="159" t="s">
        <v>497</v>
      </c>
      <c r="M47" s="159" t="s">
        <v>516</v>
      </c>
      <c r="N47" s="164">
        <v>843873940285</v>
      </c>
      <c r="O47" s="165" t="s">
        <v>759</v>
      </c>
      <c r="P47" s="160" t="s">
        <v>760</v>
      </c>
      <c r="Q47" s="163">
        <v>9481467900</v>
      </c>
      <c r="R47" s="163">
        <v>8277736150</v>
      </c>
      <c r="S47" s="159" t="s">
        <v>761</v>
      </c>
      <c r="T47" s="170" t="s">
        <v>762</v>
      </c>
      <c r="U47" s="159" t="s">
        <v>565</v>
      </c>
      <c r="V47" s="171" t="e" vm="46">
        <v>#VALUE!</v>
      </c>
      <c r="W47" s="174" t="s">
        <v>763</v>
      </c>
      <c r="X47" s="157"/>
      <c r="Y47" s="145"/>
      <c r="Z47" s="145"/>
    </row>
    <row r="48" spans="1:26" ht="37.5" customHeight="1" thickBot="1">
      <c r="A48" s="158" t="s">
        <v>71</v>
      </c>
      <c r="B48" s="159" t="s">
        <v>70</v>
      </c>
      <c r="C48" s="160" t="s">
        <v>69</v>
      </c>
      <c r="D48" s="161">
        <v>44753</v>
      </c>
      <c r="E48" s="159" t="s">
        <v>494</v>
      </c>
      <c r="F48" s="175">
        <v>81.599999999999994</v>
      </c>
      <c r="G48" s="162">
        <v>68</v>
      </c>
      <c r="H48" s="169" t="s">
        <v>508</v>
      </c>
      <c r="I48" s="159">
        <v>120459</v>
      </c>
      <c r="J48" s="159" t="s">
        <v>496</v>
      </c>
      <c r="K48" s="208">
        <v>38307</v>
      </c>
      <c r="L48" s="159" t="s">
        <v>522</v>
      </c>
      <c r="M48" s="159" t="s">
        <v>516</v>
      </c>
      <c r="N48" s="164">
        <v>530563110421</v>
      </c>
      <c r="O48" s="165" t="s">
        <v>764</v>
      </c>
      <c r="P48" s="160" t="s">
        <v>765</v>
      </c>
      <c r="Q48" s="163">
        <v>9483803384</v>
      </c>
      <c r="R48" s="163">
        <v>9481613595</v>
      </c>
      <c r="S48" s="159" t="s">
        <v>766</v>
      </c>
      <c r="T48" s="170" t="s">
        <v>767</v>
      </c>
      <c r="U48" s="159" t="s">
        <v>527</v>
      </c>
      <c r="V48" s="171" t="e" vm="47">
        <v>#VALUE!</v>
      </c>
      <c r="W48" s="174" t="s">
        <v>768</v>
      </c>
      <c r="X48" s="157"/>
      <c r="Y48" s="145"/>
      <c r="Z48" s="145"/>
    </row>
    <row r="49" spans="1:26" ht="37.5" customHeight="1" thickBot="1">
      <c r="A49" s="158" t="s">
        <v>68</v>
      </c>
      <c r="B49" s="159" t="s">
        <v>67</v>
      </c>
      <c r="C49" s="160" t="s">
        <v>66</v>
      </c>
      <c r="D49" s="161">
        <v>44898</v>
      </c>
      <c r="E49" s="159" t="s">
        <v>494</v>
      </c>
      <c r="F49" s="175">
        <v>77.92</v>
      </c>
      <c r="G49" s="162">
        <v>55.33</v>
      </c>
      <c r="H49" s="169" t="s">
        <v>495</v>
      </c>
      <c r="I49" s="159">
        <v>149329</v>
      </c>
      <c r="J49" s="159" t="s">
        <v>555</v>
      </c>
      <c r="K49" s="208">
        <v>37727</v>
      </c>
      <c r="L49" s="159" t="s">
        <v>497</v>
      </c>
      <c r="M49" s="173"/>
      <c r="N49" s="164">
        <v>738404106026</v>
      </c>
      <c r="O49" s="165" t="s">
        <v>769</v>
      </c>
      <c r="P49" s="160" t="s">
        <v>770</v>
      </c>
      <c r="Q49" s="163">
        <v>7483316019</v>
      </c>
      <c r="R49" s="163">
        <v>7019987400</v>
      </c>
      <c r="S49" s="159" t="s">
        <v>771</v>
      </c>
      <c r="T49" s="170" t="s">
        <v>772</v>
      </c>
      <c r="U49" s="159" t="s">
        <v>506</v>
      </c>
      <c r="V49" s="171" t="e" vm="48">
        <v>#VALUE!</v>
      </c>
      <c r="W49" s="174" t="s">
        <v>773</v>
      </c>
      <c r="X49" s="157"/>
      <c r="Y49" s="145"/>
      <c r="Z49" s="145"/>
    </row>
    <row r="50" spans="1:26" ht="37.5" customHeight="1" thickBot="1">
      <c r="A50" s="158" t="s">
        <v>65</v>
      </c>
      <c r="B50" s="159" t="s">
        <v>64</v>
      </c>
      <c r="C50" s="160" t="s">
        <v>63</v>
      </c>
      <c r="D50" s="161">
        <v>44901</v>
      </c>
      <c r="E50" s="159" t="s">
        <v>494</v>
      </c>
      <c r="F50" s="175">
        <v>90.4</v>
      </c>
      <c r="G50" s="162">
        <v>70.3</v>
      </c>
      <c r="H50" s="169" t="s">
        <v>495</v>
      </c>
      <c r="I50" s="176">
        <v>106000</v>
      </c>
      <c r="J50" s="159" t="s">
        <v>645</v>
      </c>
      <c r="K50" s="208">
        <v>38247</v>
      </c>
      <c r="L50" s="159" t="s">
        <v>522</v>
      </c>
      <c r="M50" s="159" t="s">
        <v>516</v>
      </c>
      <c r="N50" s="164">
        <v>959000564933</v>
      </c>
      <c r="O50" s="165" t="s">
        <v>774</v>
      </c>
      <c r="P50" s="160" t="s">
        <v>775</v>
      </c>
      <c r="Q50" s="163">
        <v>8904723554</v>
      </c>
      <c r="R50" s="163">
        <v>7338413066</v>
      </c>
      <c r="S50" s="159" t="s">
        <v>776</v>
      </c>
      <c r="T50" s="170" t="s">
        <v>777</v>
      </c>
      <c r="U50" s="159" t="s">
        <v>527</v>
      </c>
      <c r="V50" s="171" t="e" vm="49">
        <v>#VALUE!</v>
      </c>
      <c r="W50" s="174" t="s">
        <v>778</v>
      </c>
      <c r="X50" s="157"/>
      <c r="Y50" s="145"/>
      <c r="Z50" s="145"/>
    </row>
    <row r="51" spans="1:26" ht="37.5" customHeight="1" thickBot="1">
      <c r="A51" s="158" t="s">
        <v>62</v>
      </c>
      <c r="B51" s="159" t="s">
        <v>61</v>
      </c>
      <c r="C51" s="160" t="s">
        <v>60</v>
      </c>
      <c r="D51" s="161">
        <v>44867</v>
      </c>
      <c r="E51" s="159" t="s">
        <v>494</v>
      </c>
      <c r="F51" s="175">
        <v>91.2</v>
      </c>
      <c r="G51" s="162">
        <v>89.33</v>
      </c>
      <c r="H51" s="169" t="s">
        <v>495</v>
      </c>
      <c r="I51" s="159">
        <v>49437</v>
      </c>
      <c r="J51" s="159" t="s">
        <v>555</v>
      </c>
      <c r="K51" s="208">
        <v>38056</v>
      </c>
      <c r="L51" s="159" t="s">
        <v>522</v>
      </c>
      <c r="M51" s="159" t="s">
        <v>516</v>
      </c>
      <c r="N51" s="164">
        <v>966976039444</v>
      </c>
      <c r="O51" s="165" t="s">
        <v>779</v>
      </c>
      <c r="P51" s="160" t="s">
        <v>780</v>
      </c>
      <c r="Q51" s="163">
        <v>9480328213</v>
      </c>
      <c r="R51" s="163">
        <v>8861001190</v>
      </c>
      <c r="S51" s="159" t="s">
        <v>781</v>
      </c>
      <c r="T51" s="170" t="s">
        <v>782</v>
      </c>
      <c r="U51" s="159" t="s">
        <v>565</v>
      </c>
      <c r="V51" s="171" t="e" vm="50">
        <v>#VALUE!</v>
      </c>
      <c r="W51" s="174" t="s">
        <v>783</v>
      </c>
      <c r="X51" s="157"/>
      <c r="Y51" s="145"/>
      <c r="Z51" s="145"/>
    </row>
    <row r="52" spans="1:26" ht="37.5" customHeight="1" thickBot="1">
      <c r="A52" s="158" t="s">
        <v>59</v>
      </c>
      <c r="B52" s="159" t="s">
        <v>58</v>
      </c>
      <c r="C52" s="160" t="s">
        <v>57</v>
      </c>
      <c r="D52" s="161">
        <v>44891</v>
      </c>
      <c r="E52" s="159" t="s">
        <v>494</v>
      </c>
      <c r="F52" s="175">
        <v>79.52</v>
      </c>
      <c r="G52" s="162">
        <v>88.66</v>
      </c>
      <c r="H52" s="169" t="s">
        <v>495</v>
      </c>
      <c r="I52" s="159">
        <v>66669</v>
      </c>
      <c r="J52" s="159" t="s">
        <v>651</v>
      </c>
      <c r="K52" s="208">
        <v>38014</v>
      </c>
      <c r="L52" s="159" t="s">
        <v>522</v>
      </c>
      <c r="M52" s="159" t="s">
        <v>516</v>
      </c>
      <c r="N52" s="164">
        <v>321812053867</v>
      </c>
      <c r="O52" s="165" t="s">
        <v>784</v>
      </c>
      <c r="P52" s="160" t="s">
        <v>785</v>
      </c>
      <c r="Q52" s="163">
        <v>9880855489</v>
      </c>
      <c r="R52" s="163">
        <v>7975443153</v>
      </c>
      <c r="S52" s="159" t="s">
        <v>786</v>
      </c>
      <c r="T52" s="170" t="s">
        <v>787</v>
      </c>
      <c r="U52" s="159" t="s">
        <v>527</v>
      </c>
      <c r="V52" s="171" t="e" vm="51">
        <v>#VALUE!</v>
      </c>
      <c r="W52" s="174" t="s">
        <v>788</v>
      </c>
      <c r="X52" s="157"/>
      <c r="Y52" s="145"/>
      <c r="Z52" s="145"/>
    </row>
    <row r="53" spans="1:26" ht="37.5" customHeight="1" thickBot="1">
      <c r="A53" s="158" t="s">
        <v>56</v>
      </c>
      <c r="B53" s="159" t="s">
        <v>55</v>
      </c>
      <c r="C53" s="160" t="s">
        <v>54</v>
      </c>
      <c r="D53" s="161">
        <v>44776</v>
      </c>
      <c r="E53" s="159" t="s">
        <v>494</v>
      </c>
      <c r="F53" s="175">
        <v>64.2</v>
      </c>
      <c r="G53" s="162">
        <v>56.33</v>
      </c>
      <c r="H53" s="169" t="s">
        <v>508</v>
      </c>
      <c r="I53" s="159">
        <v>130282</v>
      </c>
      <c r="J53" s="159" t="s">
        <v>555</v>
      </c>
      <c r="K53" s="208">
        <v>38085</v>
      </c>
      <c r="L53" s="159" t="s">
        <v>522</v>
      </c>
      <c r="M53" s="159" t="s">
        <v>509</v>
      </c>
      <c r="N53" s="164">
        <v>705989573527</v>
      </c>
      <c r="O53" s="165" t="s">
        <v>789</v>
      </c>
      <c r="P53" s="160" t="s">
        <v>790</v>
      </c>
      <c r="Q53" s="163">
        <v>9449497785</v>
      </c>
      <c r="R53" s="163">
        <v>8088875588</v>
      </c>
      <c r="S53" s="159" t="s">
        <v>791</v>
      </c>
      <c r="T53" s="170" t="s">
        <v>792</v>
      </c>
      <c r="U53" s="159" t="s">
        <v>527</v>
      </c>
      <c r="V53" s="171" t="e" vm="52">
        <v>#VALUE!</v>
      </c>
      <c r="W53" s="174" t="s">
        <v>793</v>
      </c>
      <c r="X53" s="157"/>
      <c r="Y53" s="145"/>
      <c r="Z53" s="145"/>
    </row>
    <row r="54" spans="1:26" ht="37.5" customHeight="1" thickBot="1">
      <c r="A54" s="158" t="s">
        <v>53</v>
      </c>
      <c r="B54" s="159" t="s">
        <v>52</v>
      </c>
      <c r="C54" s="160" t="s">
        <v>51</v>
      </c>
      <c r="D54" s="161">
        <v>44869</v>
      </c>
      <c r="E54" s="159" t="s">
        <v>494</v>
      </c>
      <c r="F54" s="159">
        <v>90.56</v>
      </c>
      <c r="G54" s="162">
        <v>80.66</v>
      </c>
      <c r="H54" s="169" t="s">
        <v>495</v>
      </c>
      <c r="I54" s="159">
        <v>86560</v>
      </c>
      <c r="J54" s="159" t="s">
        <v>794</v>
      </c>
      <c r="K54" s="208">
        <v>38288</v>
      </c>
      <c r="L54" s="159" t="s">
        <v>497</v>
      </c>
      <c r="M54" s="159" t="s">
        <v>509</v>
      </c>
      <c r="N54" s="164">
        <v>416645685743</v>
      </c>
      <c r="O54" s="165" t="s">
        <v>795</v>
      </c>
      <c r="P54" s="160" t="s">
        <v>796</v>
      </c>
      <c r="Q54" s="163">
        <v>9482142493</v>
      </c>
      <c r="R54" s="163">
        <v>9663437005</v>
      </c>
      <c r="S54" s="159" t="s">
        <v>797</v>
      </c>
      <c r="T54" s="170" t="s">
        <v>798</v>
      </c>
      <c r="U54" s="159" t="s">
        <v>506</v>
      </c>
      <c r="V54" s="171" t="e" vm="53">
        <v>#VALUE!</v>
      </c>
      <c r="W54" s="174" t="s">
        <v>799</v>
      </c>
      <c r="X54" s="157"/>
      <c r="Y54" s="145"/>
      <c r="Z54" s="145"/>
    </row>
    <row r="55" spans="1:26" ht="37.5" customHeight="1" thickBot="1">
      <c r="A55" s="158" t="s">
        <v>50</v>
      </c>
      <c r="B55" s="159" t="s">
        <v>49</v>
      </c>
      <c r="C55" s="160" t="s">
        <v>48</v>
      </c>
      <c r="D55" s="161">
        <v>44891</v>
      </c>
      <c r="E55" s="159" t="s">
        <v>494</v>
      </c>
      <c r="F55" s="175">
        <v>95.36</v>
      </c>
      <c r="G55" s="162">
        <v>84.66</v>
      </c>
      <c r="H55" s="169" t="s">
        <v>495</v>
      </c>
      <c r="I55" s="159">
        <v>60433</v>
      </c>
      <c r="J55" s="159" t="s">
        <v>535</v>
      </c>
      <c r="K55" s="208">
        <v>38208</v>
      </c>
      <c r="L55" s="159" t="s">
        <v>522</v>
      </c>
      <c r="M55" s="159" t="s">
        <v>498</v>
      </c>
      <c r="N55" s="164">
        <v>987876796863</v>
      </c>
      <c r="O55" s="165" t="s">
        <v>800</v>
      </c>
      <c r="P55" s="160" t="s">
        <v>801</v>
      </c>
      <c r="Q55" s="163">
        <v>9008851335</v>
      </c>
      <c r="R55" s="163">
        <v>9606139915</v>
      </c>
      <c r="S55" s="159" t="s">
        <v>802</v>
      </c>
      <c r="T55" s="170" t="s">
        <v>803</v>
      </c>
      <c r="U55" s="159" t="s">
        <v>527</v>
      </c>
      <c r="V55" s="171" t="e" vm="54">
        <v>#VALUE!</v>
      </c>
      <c r="W55" s="174" t="s">
        <v>804</v>
      </c>
      <c r="X55" s="157"/>
      <c r="Y55" s="145"/>
      <c r="Z55" s="145"/>
    </row>
    <row r="56" spans="1:26" ht="37.5" customHeight="1" thickBot="1">
      <c r="A56" s="158" t="s">
        <v>47</v>
      </c>
      <c r="B56" s="159" t="s">
        <v>46</v>
      </c>
      <c r="C56" s="160" t="s">
        <v>45</v>
      </c>
      <c r="D56" s="161">
        <v>44743</v>
      </c>
      <c r="E56" s="159" t="s">
        <v>494</v>
      </c>
      <c r="F56" s="175">
        <v>85.6</v>
      </c>
      <c r="G56" s="178">
        <v>0.64900000000000002</v>
      </c>
      <c r="H56" s="169" t="s">
        <v>508</v>
      </c>
      <c r="I56" s="159">
        <v>154763</v>
      </c>
      <c r="J56" s="159" t="s">
        <v>496</v>
      </c>
      <c r="K56" s="208">
        <v>38278</v>
      </c>
      <c r="L56" s="159" t="s">
        <v>497</v>
      </c>
      <c r="M56" s="159" t="s">
        <v>509</v>
      </c>
      <c r="N56" s="164">
        <v>850749707954</v>
      </c>
      <c r="O56" s="165" t="s">
        <v>805</v>
      </c>
      <c r="P56" s="160" t="s">
        <v>806</v>
      </c>
      <c r="Q56" s="163">
        <v>8073065047</v>
      </c>
      <c r="R56" s="163">
        <v>8618908971</v>
      </c>
      <c r="S56" s="159" t="s">
        <v>807</v>
      </c>
      <c r="T56" s="170" t="s">
        <v>808</v>
      </c>
      <c r="U56" s="159" t="s">
        <v>506</v>
      </c>
      <c r="V56" s="171" t="e" vm="55">
        <v>#VALUE!</v>
      </c>
      <c r="W56" s="174" t="s">
        <v>809</v>
      </c>
      <c r="X56" s="157"/>
      <c r="Y56" s="145"/>
      <c r="Z56" s="145"/>
    </row>
    <row r="57" spans="1:26" ht="37.5" customHeight="1" thickBot="1">
      <c r="A57" s="158" t="s">
        <v>43</v>
      </c>
      <c r="B57" s="159" t="s">
        <v>42</v>
      </c>
      <c r="C57" s="160" t="s">
        <v>41</v>
      </c>
      <c r="D57" s="161">
        <v>44750</v>
      </c>
      <c r="E57" s="159" t="s">
        <v>494</v>
      </c>
      <c r="F57" s="175">
        <v>84.8</v>
      </c>
      <c r="G57" s="162">
        <v>69</v>
      </c>
      <c r="H57" s="169" t="s">
        <v>508</v>
      </c>
      <c r="I57" s="159">
        <v>104629</v>
      </c>
      <c r="J57" s="159" t="s">
        <v>535</v>
      </c>
      <c r="K57" s="208">
        <v>38241</v>
      </c>
      <c r="L57" s="159" t="s">
        <v>497</v>
      </c>
      <c r="M57" s="159" t="s">
        <v>498</v>
      </c>
      <c r="N57" s="164">
        <v>589890424893</v>
      </c>
      <c r="O57" s="165" t="s">
        <v>810</v>
      </c>
      <c r="P57" s="160" t="s">
        <v>811</v>
      </c>
      <c r="Q57" s="163">
        <v>9900880377</v>
      </c>
      <c r="R57" s="163">
        <v>9591924724</v>
      </c>
      <c r="S57" s="159" t="s">
        <v>812</v>
      </c>
      <c r="T57" s="170" t="s">
        <v>813</v>
      </c>
      <c r="U57" s="159" t="s">
        <v>506</v>
      </c>
      <c r="V57" s="171" t="e" vm="56">
        <v>#VALUE!</v>
      </c>
      <c r="W57" s="174" t="s">
        <v>814</v>
      </c>
      <c r="X57" s="157"/>
      <c r="Y57" s="145"/>
      <c r="Z57" s="145"/>
    </row>
    <row r="58" spans="1:26" ht="37.5" customHeight="1" thickBot="1">
      <c r="A58" s="158" t="s">
        <v>40</v>
      </c>
      <c r="B58" s="159" t="s">
        <v>39</v>
      </c>
      <c r="C58" s="160" t="s">
        <v>38</v>
      </c>
      <c r="D58" s="161">
        <v>44891</v>
      </c>
      <c r="E58" s="159" t="s">
        <v>494</v>
      </c>
      <c r="F58" s="175">
        <v>66.56</v>
      </c>
      <c r="G58" s="162">
        <v>66.33</v>
      </c>
      <c r="H58" s="169" t="s">
        <v>495</v>
      </c>
      <c r="I58" s="159">
        <v>128382</v>
      </c>
      <c r="J58" s="159" t="s">
        <v>815</v>
      </c>
      <c r="K58" s="208">
        <v>38221</v>
      </c>
      <c r="L58" s="159" t="s">
        <v>522</v>
      </c>
      <c r="M58" s="159" t="s">
        <v>516</v>
      </c>
      <c r="N58" s="164">
        <v>306654728316</v>
      </c>
      <c r="O58" s="165" t="s">
        <v>816</v>
      </c>
      <c r="P58" s="160" t="s">
        <v>817</v>
      </c>
      <c r="Q58" s="163">
        <v>9481835651</v>
      </c>
      <c r="R58" s="163">
        <v>7892845383</v>
      </c>
      <c r="S58" s="159" t="s">
        <v>818</v>
      </c>
      <c r="T58" s="170" t="s">
        <v>819</v>
      </c>
      <c r="U58" s="159" t="s">
        <v>527</v>
      </c>
      <c r="V58" s="171" t="e" vm="57">
        <v>#VALUE!</v>
      </c>
      <c r="W58" s="174" t="s">
        <v>820</v>
      </c>
      <c r="X58" s="157"/>
      <c r="Y58" s="145"/>
      <c r="Z58" s="145"/>
    </row>
    <row r="59" spans="1:26" ht="37.5" customHeight="1" thickBot="1">
      <c r="A59" s="158" t="s">
        <v>36</v>
      </c>
      <c r="B59" s="159" t="s">
        <v>35</v>
      </c>
      <c r="C59" s="160" t="s">
        <v>34</v>
      </c>
      <c r="D59" s="161">
        <v>44890</v>
      </c>
      <c r="E59" s="159" t="s">
        <v>494</v>
      </c>
      <c r="F59" s="175">
        <v>87.52</v>
      </c>
      <c r="G59" s="162">
        <v>60.3</v>
      </c>
      <c r="H59" s="169" t="s">
        <v>495</v>
      </c>
      <c r="I59" s="159">
        <v>149334</v>
      </c>
      <c r="J59" s="159" t="s">
        <v>555</v>
      </c>
      <c r="K59" s="208">
        <v>38024</v>
      </c>
      <c r="L59" s="159" t="s">
        <v>522</v>
      </c>
      <c r="M59" s="159" t="s">
        <v>509</v>
      </c>
      <c r="N59" s="164">
        <v>949157457650</v>
      </c>
      <c r="O59" s="165" t="s">
        <v>821</v>
      </c>
      <c r="P59" s="160" t="s">
        <v>822</v>
      </c>
      <c r="Q59" s="163">
        <v>8317412534</v>
      </c>
      <c r="R59" s="163">
        <v>7204884682</v>
      </c>
      <c r="S59" s="159" t="s">
        <v>823</v>
      </c>
      <c r="T59" s="170" t="s">
        <v>824</v>
      </c>
      <c r="U59" s="159" t="s">
        <v>527</v>
      </c>
      <c r="V59" s="171" t="e" vm="58">
        <v>#VALUE!</v>
      </c>
      <c r="W59" s="174" t="s">
        <v>825</v>
      </c>
      <c r="X59" s="157"/>
      <c r="Y59" s="145"/>
      <c r="Z59" s="145"/>
    </row>
    <row r="60" spans="1:26" ht="37.5" customHeight="1" thickBot="1">
      <c r="A60" s="158" t="s">
        <v>33</v>
      </c>
      <c r="B60" s="159" t="s">
        <v>32</v>
      </c>
      <c r="C60" s="160" t="s">
        <v>31</v>
      </c>
      <c r="D60" s="161">
        <v>44868</v>
      </c>
      <c r="E60" s="159" t="s">
        <v>494</v>
      </c>
      <c r="F60" s="175">
        <v>85.28</v>
      </c>
      <c r="G60" s="162">
        <v>79.66</v>
      </c>
      <c r="H60" s="169" t="s">
        <v>495</v>
      </c>
      <c r="I60" s="159">
        <v>68366</v>
      </c>
      <c r="J60" s="159" t="s">
        <v>555</v>
      </c>
      <c r="K60" s="208">
        <v>38381</v>
      </c>
      <c r="L60" s="159" t="s">
        <v>522</v>
      </c>
      <c r="M60" s="159" t="s">
        <v>498</v>
      </c>
      <c r="N60" s="164">
        <v>964636881212</v>
      </c>
      <c r="O60" s="165" t="s">
        <v>826</v>
      </c>
      <c r="P60" s="160" t="s">
        <v>827</v>
      </c>
      <c r="Q60" s="163">
        <v>9845648296</v>
      </c>
      <c r="R60" s="163">
        <v>8792539401</v>
      </c>
      <c r="S60" s="159" t="s">
        <v>828</v>
      </c>
      <c r="T60" s="170" t="s">
        <v>829</v>
      </c>
      <c r="U60" s="159" t="s">
        <v>527</v>
      </c>
      <c r="V60" s="171" t="e" vm="59">
        <v>#VALUE!</v>
      </c>
      <c r="W60" s="174" t="s">
        <v>830</v>
      </c>
      <c r="X60" s="157"/>
      <c r="Y60" s="145"/>
      <c r="Z60" s="145"/>
    </row>
    <row r="61" spans="1:26" ht="37.5" customHeight="1" thickBot="1">
      <c r="A61" s="158" t="s">
        <v>831</v>
      </c>
      <c r="B61" s="159" t="s">
        <v>28</v>
      </c>
      <c r="C61" s="160" t="s">
        <v>27</v>
      </c>
      <c r="D61" s="161">
        <v>44756</v>
      </c>
      <c r="E61" s="159" t="s">
        <v>494</v>
      </c>
      <c r="F61" s="175">
        <v>85.28</v>
      </c>
      <c r="G61" s="162">
        <v>61.66</v>
      </c>
      <c r="H61" s="169" t="s">
        <v>508</v>
      </c>
      <c r="I61" s="176">
        <v>140607</v>
      </c>
      <c r="J61" s="159" t="s">
        <v>555</v>
      </c>
      <c r="K61" s="208">
        <v>38369</v>
      </c>
      <c r="L61" s="159" t="s">
        <v>522</v>
      </c>
      <c r="M61" s="159" t="s">
        <v>509</v>
      </c>
      <c r="N61" s="164">
        <v>796921109536</v>
      </c>
      <c r="O61" s="165" t="s">
        <v>832</v>
      </c>
      <c r="P61" s="160" t="s">
        <v>833</v>
      </c>
      <c r="Q61" s="163">
        <v>8861771810</v>
      </c>
      <c r="R61" s="163">
        <v>9035931810</v>
      </c>
      <c r="S61" s="159" t="s">
        <v>834</v>
      </c>
      <c r="T61" s="170" t="s">
        <v>835</v>
      </c>
      <c r="U61" s="159" t="s">
        <v>527</v>
      </c>
      <c r="V61" s="171" t="e" vm="60">
        <v>#VALUE!</v>
      </c>
      <c r="W61" s="174" t="s">
        <v>836</v>
      </c>
      <c r="X61" s="157"/>
      <c r="Y61" s="145"/>
      <c r="Z61" s="145"/>
    </row>
    <row r="62" spans="1:26" ht="37.5" customHeight="1" thickBot="1">
      <c r="A62" s="158" t="s">
        <v>29</v>
      </c>
      <c r="B62" s="159" t="s">
        <v>24</v>
      </c>
      <c r="C62" s="160" t="s">
        <v>23</v>
      </c>
      <c r="D62" s="161">
        <v>44764</v>
      </c>
      <c r="E62" s="159" t="s">
        <v>494</v>
      </c>
      <c r="F62" s="175">
        <v>82.72</v>
      </c>
      <c r="G62" s="162">
        <v>63</v>
      </c>
      <c r="H62" s="169" t="s">
        <v>508</v>
      </c>
      <c r="I62" s="159">
        <v>135843</v>
      </c>
      <c r="J62" s="159" t="s">
        <v>645</v>
      </c>
      <c r="K62" s="208">
        <v>38114</v>
      </c>
      <c r="L62" s="159" t="s">
        <v>522</v>
      </c>
      <c r="M62" s="159" t="s">
        <v>498</v>
      </c>
      <c r="N62" s="164">
        <v>901405691879</v>
      </c>
      <c r="O62" s="165" t="s">
        <v>837</v>
      </c>
      <c r="P62" s="160" t="s">
        <v>827</v>
      </c>
      <c r="Q62" s="163">
        <v>9902269639</v>
      </c>
      <c r="R62" s="163">
        <v>8867470899</v>
      </c>
      <c r="S62" s="159" t="s">
        <v>838</v>
      </c>
      <c r="T62" s="170" t="s">
        <v>839</v>
      </c>
      <c r="U62" s="169" t="s">
        <v>840</v>
      </c>
      <c r="V62" s="171" t="e" vm="61">
        <v>#VALUE!</v>
      </c>
      <c r="W62" s="174" t="s">
        <v>841</v>
      </c>
      <c r="X62" s="157"/>
      <c r="Y62" s="145"/>
      <c r="Z62" s="145"/>
    </row>
    <row r="63" spans="1:26" ht="37.5" customHeight="1" thickBot="1">
      <c r="A63" s="158" t="s">
        <v>25</v>
      </c>
      <c r="B63" s="159" t="s">
        <v>13</v>
      </c>
      <c r="C63" s="160" t="s">
        <v>12</v>
      </c>
      <c r="D63" s="161">
        <v>44862</v>
      </c>
      <c r="E63" s="159" t="s">
        <v>494</v>
      </c>
      <c r="F63" s="175">
        <v>82.4</v>
      </c>
      <c r="G63" s="162">
        <v>78.66</v>
      </c>
      <c r="H63" s="169" t="s">
        <v>495</v>
      </c>
      <c r="I63" s="179">
        <v>92382</v>
      </c>
      <c r="J63" s="179" t="s">
        <v>815</v>
      </c>
      <c r="K63" s="208">
        <v>38017</v>
      </c>
      <c r="L63" s="159" t="s">
        <v>497</v>
      </c>
      <c r="M63" s="159" t="s">
        <v>516</v>
      </c>
      <c r="N63" s="164">
        <v>303855792877</v>
      </c>
      <c r="O63" s="165" t="s">
        <v>842</v>
      </c>
      <c r="P63" s="160" t="s">
        <v>843</v>
      </c>
      <c r="Q63" s="163">
        <v>9008243124</v>
      </c>
      <c r="R63" s="163">
        <v>7338658294</v>
      </c>
      <c r="S63" s="159" t="s">
        <v>844</v>
      </c>
      <c r="T63" s="170" t="s">
        <v>845</v>
      </c>
      <c r="U63" s="159" t="s">
        <v>565</v>
      </c>
      <c r="V63" s="171" t="e" vm="62">
        <v>#VALUE!</v>
      </c>
      <c r="W63" s="174" t="s">
        <v>846</v>
      </c>
      <c r="X63" s="157"/>
      <c r="Y63" s="145"/>
      <c r="Z63" s="145"/>
    </row>
    <row r="64" spans="1:26" ht="37.5" customHeight="1" thickBot="1">
      <c r="A64" s="158" t="s">
        <v>14</v>
      </c>
      <c r="B64" s="180" t="s">
        <v>10</v>
      </c>
      <c r="C64" s="180" t="s">
        <v>9</v>
      </c>
      <c r="D64" s="181" t="s">
        <v>847</v>
      </c>
      <c r="E64" s="181" t="s">
        <v>494</v>
      </c>
      <c r="F64" s="182">
        <v>54.56</v>
      </c>
      <c r="G64" s="183" t="s">
        <v>848</v>
      </c>
      <c r="H64" s="184" t="s">
        <v>495</v>
      </c>
      <c r="I64" s="185">
        <v>9550</v>
      </c>
      <c r="J64" s="186" t="s">
        <v>645</v>
      </c>
      <c r="K64" s="208">
        <v>38076</v>
      </c>
      <c r="L64" s="181" t="s">
        <v>522</v>
      </c>
      <c r="M64" s="181" t="s">
        <v>849</v>
      </c>
      <c r="N64" s="187">
        <v>403895129184</v>
      </c>
      <c r="O64" s="188" t="s">
        <v>850</v>
      </c>
      <c r="P64" s="180" t="s">
        <v>851</v>
      </c>
      <c r="Q64" s="189">
        <v>8123919239</v>
      </c>
      <c r="R64" s="189">
        <v>7406893371</v>
      </c>
      <c r="S64" s="180" t="s">
        <v>852</v>
      </c>
      <c r="T64" s="180" t="s">
        <v>853</v>
      </c>
      <c r="U64" s="181" t="s">
        <v>527</v>
      </c>
      <c r="V64" s="180"/>
      <c r="W64" s="190" t="s">
        <v>854</v>
      </c>
      <c r="X64" s="157"/>
      <c r="Y64" s="145"/>
      <c r="Z64" s="145"/>
    </row>
    <row r="65" spans="1:26" ht="37.5" customHeight="1" thickBot="1">
      <c r="A65" s="158" t="s">
        <v>11</v>
      </c>
      <c r="B65" s="180" t="s">
        <v>7</v>
      </c>
      <c r="C65" s="180" t="s">
        <v>6</v>
      </c>
      <c r="D65" s="191">
        <v>45292</v>
      </c>
      <c r="E65" s="181" t="s">
        <v>494</v>
      </c>
      <c r="F65" s="182">
        <v>79</v>
      </c>
      <c r="G65" s="183" t="s">
        <v>855</v>
      </c>
      <c r="H65" s="184" t="s">
        <v>856</v>
      </c>
      <c r="I65" s="192" t="s">
        <v>857</v>
      </c>
      <c r="J65" s="186" t="s">
        <v>496</v>
      </c>
      <c r="K65" s="208">
        <v>37354</v>
      </c>
      <c r="L65" s="181" t="s">
        <v>497</v>
      </c>
      <c r="M65" s="181" t="s">
        <v>283</v>
      </c>
      <c r="N65" s="187">
        <v>703991558074</v>
      </c>
      <c r="O65" s="188" t="s">
        <v>858</v>
      </c>
      <c r="P65" s="180" t="s">
        <v>859</v>
      </c>
      <c r="Q65" s="189">
        <v>9060532875</v>
      </c>
      <c r="R65" s="189">
        <v>7483852240</v>
      </c>
      <c r="S65" s="180" t="s">
        <v>860</v>
      </c>
      <c r="T65" s="180" t="s">
        <v>861</v>
      </c>
      <c r="U65" s="181" t="s">
        <v>506</v>
      </c>
      <c r="V65" s="180"/>
      <c r="W65" s="190" t="s">
        <v>862</v>
      </c>
      <c r="X65" s="157"/>
      <c r="Y65" s="145"/>
      <c r="Z65" s="145"/>
    </row>
    <row r="66" spans="1:26" ht="37.5" customHeight="1" thickBot="1">
      <c r="A66" s="158" t="s">
        <v>8</v>
      </c>
      <c r="B66" s="180" t="s">
        <v>4</v>
      </c>
      <c r="C66" s="180" t="s">
        <v>3</v>
      </c>
      <c r="D66" s="181" t="s">
        <v>863</v>
      </c>
      <c r="E66" s="181" t="s">
        <v>494</v>
      </c>
      <c r="F66" s="182">
        <v>67</v>
      </c>
      <c r="G66" s="183" t="s">
        <v>864</v>
      </c>
      <c r="H66" s="193" t="s">
        <v>495</v>
      </c>
      <c r="I66" s="185">
        <v>15934</v>
      </c>
      <c r="J66" s="185" t="s">
        <v>535</v>
      </c>
      <c r="K66" s="208">
        <v>37338</v>
      </c>
      <c r="L66" s="181" t="s">
        <v>522</v>
      </c>
      <c r="M66" s="181" t="s">
        <v>498</v>
      </c>
      <c r="N66" s="187">
        <v>210604814031</v>
      </c>
      <c r="O66" s="188" t="s">
        <v>754</v>
      </c>
      <c r="P66" s="180" t="s">
        <v>865</v>
      </c>
      <c r="Q66" s="189">
        <v>9448421799</v>
      </c>
      <c r="R66" s="189">
        <v>9686204972</v>
      </c>
      <c r="S66" s="180" t="s">
        <v>866</v>
      </c>
      <c r="T66" s="180" t="s">
        <v>867</v>
      </c>
      <c r="U66" s="181" t="s">
        <v>527</v>
      </c>
      <c r="V66" s="180"/>
      <c r="W66" s="190" t="s">
        <v>868</v>
      </c>
      <c r="X66" s="157"/>
      <c r="Y66" s="145"/>
      <c r="Z66" s="145"/>
    </row>
    <row r="67" spans="1:26" ht="41.25" customHeight="1" thickBot="1">
      <c r="A67" s="158" t="s">
        <v>5</v>
      </c>
      <c r="B67" s="194" t="s">
        <v>1</v>
      </c>
      <c r="C67" s="194" t="s">
        <v>0</v>
      </c>
      <c r="D67" s="195" t="s">
        <v>863</v>
      </c>
      <c r="E67" s="195" t="s">
        <v>494</v>
      </c>
      <c r="F67" s="196">
        <v>75</v>
      </c>
      <c r="G67" s="197"/>
      <c r="H67" s="195" t="s">
        <v>495</v>
      </c>
      <c r="I67" s="195">
        <v>15718</v>
      </c>
      <c r="J67" s="195" t="s">
        <v>535</v>
      </c>
      <c r="K67" s="208">
        <v>37631</v>
      </c>
      <c r="L67" s="195" t="s">
        <v>497</v>
      </c>
      <c r="M67" s="195" t="s">
        <v>290</v>
      </c>
      <c r="N67" s="198">
        <v>283636229619</v>
      </c>
      <c r="O67" s="199" t="s">
        <v>869</v>
      </c>
      <c r="P67" s="194" t="s">
        <v>870</v>
      </c>
      <c r="Q67" s="200">
        <v>9845636559</v>
      </c>
      <c r="R67" s="200">
        <v>9741188368</v>
      </c>
      <c r="S67" s="194" t="s">
        <v>871</v>
      </c>
      <c r="T67" s="194" t="s">
        <v>872</v>
      </c>
      <c r="U67" s="195" t="s">
        <v>506</v>
      </c>
      <c r="V67" s="194"/>
      <c r="W67" s="201" t="s">
        <v>873</v>
      </c>
      <c r="X67" s="157"/>
      <c r="Y67" s="145"/>
      <c r="Z67" s="145"/>
    </row>
    <row r="68" spans="1:26" ht="15" thickBot="1">
      <c r="Q68" s="203"/>
      <c r="R68" s="203"/>
      <c r="S68" s="145"/>
      <c r="T68" s="204"/>
      <c r="U68" s="145"/>
      <c r="V68" s="145"/>
      <c r="W68" s="145"/>
      <c r="X68" s="145"/>
      <c r="Y68" s="145"/>
      <c r="Z68" s="145"/>
    </row>
    <row r="69" spans="1:26" ht="15" thickBot="1">
      <c r="L69" s="205"/>
      <c r="Q69" s="203"/>
      <c r="R69" s="203"/>
      <c r="S69" s="145"/>
      <c r="T69" s="204"/>
      <c r="U69" s="145"/>
      <c r="V69" s="145"/>
      <c r="W69" s="145"/>
      <c r="X69" s="145"/>
      <c r="Y69" s="145"/>
      <c r="Z69" s="145"/>
    </row>
    <row r="70" spans="1:26" ht="15" thickBot="1">
      <c r="Q70" s="203"/>
      <c r="R70" s="203"/>
      <c r="S70" s="145"/>
      <c r="T70" s="204"/>
      <c r="U70" s="145"/>
      <c r="V70" s="145"/>
      <c r="W70" s="145"/>
      <c r="X70" s="145"/>
      <c r="Y70" s="145"/>
      <c r="Z70" s="145"/>
    </row>
    <row r="71" spans="1:26" ht="15" thickBot="1">
      <c r="Q71" s="203"/>
      <c r="R71" s="203"/>
      <c r="S71" s="145"/>
      <c r="T71" s="204"/>
      <c r="U71" s="145"/>
      <c r="V71" s="145"/>
      <c r="W71" s="145"/>
      <c r="X71" s="145"/>
      <c r="Y71" s="145"/>
      <c r="Z71" s="145"/>
    </row>
    <row r="72" spans="1:26" ht="15" thickBot="1">
      <c r="Q72" s="203"/>
      <c r="R72" s="203"/>
      <c r="S72" s="145"/>
      <c r="T72" s="204"/>
      <c r="U72" s="145"/>
      <c r="V72" s="145"/>
      <c r="W72" s="145"/>
      <c r="X72" s="145"/>
      <c r="Y72" s="145"/>
      <c r="Z72" s="145"/>
    </row>
    <row r="73" spans="1:26" ht="15" thickBot="1">
      <c r="Q73" s="203"/>
      <c r="R73" s="203"/>
      <c r="S73" s="145"/>
      <c r="T73" s="204"/>
      <c r="U73" s="145"/>
      <c r="V73" s="145"/>
      <c r="W73" s="145"/>
      <c r="X73" s="145"/>
      <c r="Y73" s="145"/>
      <c r="Z73" s="145"/>
    </row>
    <row r="74" spans="1:26" ht="15" thickBot="1">
      <c r="Q74" s="203"/>
      <c r="R74" s="203"/>
      <c r="S74" s="145"/>
      <c r="T74" s="204"/>
      <c r="U74" s="145"/>
      <c r="V74" s="145"/>
      <c r="W74" s="145"/>
      <c r="X74" s="145"/>
      <c r="Y74" s="145"/>
      <c r="Z74" s="145"/>
    </row>
    <row r="75" spans="1:26" ht="15" thickBot="1">
      <c r="Q75" s="203"/>
      <c r="R75" s="203"/>
      <c r="S75" s="145"/>
      <c r="T75" s="204"/>
      <c r="U75" s="145"/>
      <c r="V75" s="145"/>
      <c r="W75" s="145"/>
      <c r="X75" s="145"/>
      <c r="Y75" s="145"/>
      <c r="Z75" s="145"/>
    </row>
    <row r="76" spans="1:26" ht="15" thickBot="1">
      <c r="Q76" s="203"/>
      <c r="R76" s="203"/>
      <c r="S76" s="145"/>
      <c r="T76" s="204"/>
      <c r="U76" s="145"/>
      <c r="V76" s="145"/>
      <c r="W76" s="145"/>
      <c r="X76" s="145"/>
      <c r="Y76" s="145"/>
      <c r="Z76" s="145"/>
    </row>
    <row r="77" spans="1:26" ht="14">
      <c r="T77" s="207"/>
    </row>
    <row r="78" spans="1:26" ht="14">
      <c r="T78" s="207"/>
    </row>
    <row r="79" spans="1:26" ht="14">
      <c r="T79" s="207"/>
    </row>
    <row r="80" spans="1:26" ht="14">
      <c r="T80" s="207"/>
    </row>
    <row r="81" spans="20:20" ht="14">
      <c r="T81" s="207"/>
    </row>
    <row r="82" spans="20:20" ht="14">
      <c r="T82" s="207"/>
    </row>
    <row r="83" spans="20:20" ht="14">
      <c r="T83" s="207"/>
    </row>
    <row r="84" spans="20:20" ht="14">
      <c r="T84" s="207"/>
    </row>
    <row r="85" spans="20:20" ht="14">
      <c r="T85" s="207"/>
    </row>
    <row r="86" spans="20:20" ht="14">
      <c r="T86" s="207"/>
    </row>
    <row r="87" spans="20:20" ht="14">
      <c r="T87" s="207"/>
    </row>
    <row r="88" spans="20:20" ht="14">
      <c r="T88" s="207"/>
    </row>
    <row r="89" spans="20:20" ht="14">
      <c r="T89" s="207"/>
    </row>
    <row r="90" spans="20:20" ht="14">
      <c r="T90" s="207"/>
    </row>
    <row r="91" spans="20:20" ht="14">
      <c r="T91" s="207"/>
    </row>
    <row r="92" spans="20:20" ht="14">
      <c r="T92" s="207"/>
    </row>
    <row r="93" spans="20:20" ht="14">
      <c r="T93" s="207"/>
    </row>
    <row r="94" spans="20:20" ht="14">
      <c r="T94" s="207"/>
    </row>
    <row r="95" spans="20:20" ht="14">
      <c r="T95" s="207"/>
    </row>
    <row r="96" spans="20:20" ht="14">
      <c r="T96" s="207"/>
    </row>
    <row r="97" spans="20:20" ht="14">
      <c r="T97" s="207"/>
    </row>
    <row r="98" spans="20:20" ht="14">
      <c r="T98" s="207"/>
    </row>
    <row r="99" spans="20:20" ht="14">
      <c r="T99" s="207"/>
    </row>
    <row r="100" spans="20:20" ht="14">
      <c r="T100" s="207"/>
    </row>
    <row r="101" spans="20:20" ht="14">
      <c r="T101" s="207"/>
    </row>
    <row r="102" spans="20:20" ht="14">
      <c r="T102" s="207"/>
    </row>
    <row r="103" spans="20:20" ht="14">
      <c r="T103" s="207"/>
    </row>
    <row r="104" spans="20:20" ht="14">
      <c r="T104" s="207"/>
    </row>
    <row r="105" spans="20:20" ht="14">
      <c r="T105" s="207"/>
    </row>
    <row r="106" spans="20:20" ht="14">
      <c r="T106" s="207"/>
    </row>
    <row r="107" spans="20:20" ht="14">
      <c r="T107" s="207"/>
    </row>
    <row r="108" spans="20:20" ht="14">
      <c r="T108" s="207"/>
    </row>
    <row r="109" spans="20:20" ht="14">
      <c r="T109" s="207"/>
    </row>
    <row r="110" spans="20:20" ht="14">
      <c r="T110" s="207"/>
    </row>
    <row r="111" spans="20:20" ht="14">
      <c r="T111" s="207"/>
    </row>
    <row r="112" spans="20:20" ht="14">
      <c r="T112" s="207"/>
    </row>
    <row r="113" spans="20:20" ht="14">
      <c r="T113" s="207"/>
    </row>
    <row r="114" spans="20:20" ht="14">
      <c r="T114" s="207"/>
    </row>
    <row r="115" spans="20:20" ht="14">
      <c r="T115" s="207"/>
    </row>
    <row r="116" spans="20:20" ht="14">
      <c r="T116" s="207"/>
    </row>
    <row r="117" spans="20:20" ht="14">
      <c r="T117" s="207"/>
    </row>
    <row r="118" spans="20:20" ht="14">
      <c r="T118" s="207"/>
    </row>
    <row r="119" spans="20:20" ht="14">
      <c r="T119" s="207"/>
    </row>
    <row r="120" spans="20:20" ht="14">
      <c r="T120" s="207"/>
    </row>
    <row r="121" spans="20:20" ht="14">
      <c r="T121" s="207"/>
    </row>
    <row r="122" spans="20:20" ht="14">
      <c r="T122" s="207"/>
    </row>
    <row r="123" spans="20:20" ht="14">
      <c r="T123" s="207"/>
    </row>
    <row r="124" spans="20:20" ht="14">
      <c r="T124" s="207"/>
    </row>
    <row r="125" spans="20:20" ht="14">
      <c r="T125" s="207"/>
    </row>
    <row r="126" spans="20:20" ht="14">
      <c r="T126" s="207"/>
    </row>
    <row r="127" spans="20:20" ht="14">
      <c r="T127" s="207"/>
    </row>
    <row r="128" spans="20:20" ht="14">
      <c r="T128" s="207"/>
    </row>
    <row r="129" spans="20:20" ht="14">
      <c r="T129" s="207"/>
    </row>
    <row r="130" spans="20:20" ht="14">
      <c r="T130" s="207"/>
    </row>
    <row r="131" spans="20:20" ht="14">
      <c r="T131" s="207"/>
    </row>
    <row r="132" spans="20:20" ht="14">
      <c r="T132" s="207"/>
    </row>
    <row r="133" spans="20:20" ht="14">
      <c r="T133" s="207"/>
    </row>
    <row r="134" spans="20:20" ht="14">
      <c r="T134" s="207"/>
    </row>
    <row r="135" spans="20:20" ht="14">
      <c r="T135" s="207"/>
    </row>
    <row r="136" spans="20:20" ht="14">
      <c r="T136" s="207"/>
    </row>
    <row r="137" spans="20:20" ht="14">
      <c r="T137" s="207"/>
    </row>
    <row r="138" spans="20:20" ht="14">
      <c r="T138" s="207"/>
    </row>
    <row r="139" spans="20:20" ht="14">
      <c r="T139" s="207"/>
    </row>
    <row r="140" spans="20:20" ht="14">
      <c r="T140" s="207"/>
    </row>
    <row r="141" spans="20:20" ht="14">
      <c r="T141" s="207"/>
    </row>
    <row r="142" spans="20:20" ht="14">
      <c r="T142" s="207"/>
    </row>
    <row r="143" spans="20:20" ht="14">
      <c r="T143" s="207"/>
    </row>
    <row r="144" spans="20:20" ht="14">
      <c r="T144" s="207"/>
    </row>
    <row r="145" spans="20:20" ht="14">
      <c r="T145" s="207"/>
    </row>
    <row r="146" spans="20:20" ht="14">
      <c r="T146" s="207"/>
    </row>
    <row r="147" spans="20:20" ht="14">
      <c r="T147" s="207"/>
    </row>
    <row r="148" spans="20:20" ht="14">
      <c r="T148" s="207"/>
    </row>
    <row r="149" spans="20:20" ht="14">
      <c r="T149" s="207"/>
    </row>
    <row r="150" spans="20:20" ht="14">
      <c r="T150" s="207"/>
    </row>
    <row r="151" spans="20:20" ht="14">
      <c r="T151" s="207"/>
    </row>
    <row r="152" spans="20:20" ht="14">
      <c r="T152" s="207"/>
    </row>
    <row r="153" spans="20:20" ht="14">
      <c r="T153" s="207"/>
    </row>
    <row r="154" spans="20:20" ht="14">
      <c r="T154" s="207"/>
    </row>
    <row r="155" spans="20:20" ht="14">
      <c r="T155" s="207"/>
    </row>
    <row r="156" spans="20:20" ht="14">
      <c r="T156" s="207"/>
    </row>
    <row r="157" spans="20:20" ht="14">
      <c r="T157" s="207"/>
    </row>
    <row r="158" spans="20:20" ht="14">
      <c r="T158" s="207"/>
    </row>
    <row r="159" spans="20:20" ht="14">
      <c r="T159" s="207"/>
    </row>
    <row r="160" spans="20:20" ht="14">
      <c r="T160" s="207"/>
    </row>
    <row r="161" spans="20:20" ht="14">
      <c r="T161" s="207"/>
    </row>
    <row r="162" spans="20:20" ht="14">
      <c r="T162" s="207"/>
    </row>
    <row r="163" spans="20:20" ht="14">
      <c r="T163" s="207"/>
    </row>
    <row r="164" spans="20:20" ht="14">
      <c r="T164" s="207"/>
    </row>
    <row r="165" spans="20:20" ht="14">
      <c r="T165" s="207"/>
    </row>
    <row r="166" spans="20:20" ht="14">
      <c r="T166" s="207"/>
    </row>
    <row r="167" spans="20:20" ht="14">
      <c r="T167" s="207"/>
    </row>
    <row r="168" spans="20:20" ht="14">
      <c r="T168" s="207"/>
    </row>
    <row r="169" spans="20:20" ht="14">
      <c r="T169" s="207"/>
    </row>
    <row r="170" spans="20:20" ht="14">
      <c r="T170" s="207"/>
    </row>
    <row r="171" spans="20:20" ht="14">
      <c r="T171" s="207"/>
    </row>
    <row r="172" spans="20:20" ht="14">
      <c r="T172" s="207"/>
    </row>
    <row r="173" spans="20:20" ht="14">
      <c r="T173" s="207"/>
    </row>
    <row r="174" spans="20:20" ht="14">
      <c r="T174" s="207"/>
    </row>
    <row r="175" spans="20:20" ht="14">
      <c r="T175" s="207"/>
    </row>
    <row r="176" spans="20:20" ht="14">
      <c r="T176" s="207"/>
    </row>
    <row r="177" spans="20:20" ht="14">
      <c r="T177" s="207"/>
    </row>
    <row r="178" spans="20:20" ht="14">
      <c r="T178" s="207"/>
    </row>
    <row r="179" spans="20:20" ht="14">
      <c r="T179" s="207"/>
    </row>
    <row r="180" spans="20:20" ht="14">
      <c r="T180" s="207"/>
    </row>
    <row r="181" spans="20:20" ht="14">
      <c r="T181" s="207"/>
    </row>
    <row r="182" spans="20:20" ht="14">
      <c r="T182" s="207"/>
    </row>
    <row r="183" spans="20:20" ht="14">
      <c r="T183" s="207"/>
    </row>
    <row r="184" spans="20:20" ht="14">
      <c r="T184" s="207"/>
    </row>
    <row r="185" spans="20:20" ht="14">
      <c r="T185" s="207"/>
    </row>
    <row r="186" spans="20:20" ht="14">
      <c r="T186" s="207"/>
    </row>
    <row r="187" spans="20:20" ht="14">
      <c r="T187" s="207"/>
    </row>
    <row r="188" spans="20:20" ht="14">
      <c r="T188" s="207"/>
    </row>
    <row r="189" spans="20:20" ht="14">
      <c r="T189" s="207"/>
    </row>
    <row r="190" spans="20:20" ht="14">
      <c r="T190" s="207"/>
    </row>
    <row r="191" spans="20:20" ht="14">
      <c r="T191" s="207"/>
    </row>
    <row r="192" spans="20:20" ht="14">
      <c r="T192" s="207"/>
    </row>
    <row r="193" spans="20:20" ht="14">
      <c r="T193" s="207"/>
    </row>
    <row r="194" spans="20:20" ht="14">
      <c r="T194" s="207"/>
    </row>
    <row r="195" spans="20:20" ht="14">
      <c r="T195" s="207"/>
    </row>
    <row r="196" spans="20:20" ht="14">
      <c r="T196" s="207"/>
    </row>
    <row r="197" spans="20:20" ht="14">
      <c r="T197" s="207"/>
    </row>
    <row r="198" spans="20:20" ht="14">
      <c r="T198" s="207"/>
    </row>
    <row r="199" spans="20:20" ht="14">
      <c r="T199" s="207"/>
    </row>
    <row r="200" spans="20:20" ht="14">
      <c r="T200" s="207"/>
    </row>
    <row r="201" spans="20:20" ht="14">
      <c r="T201" s="207"/>
    </row>
    <row r="202" spans="20:20" ht="14">
      <c r="T202" s="207"/>
    </row>
    <row r="203" spans="20:20" ht="14">
      <c r="T203" s="207"/>
    </row>
    <row r="204" spans="20:20" ht="14">
      <c r="T204" s="207"/>
    </row>
    <row r="205" spans="20:20" ht="14">
      <c r="T205" s="207"/>
    </row>
    <row r="206" spans="20:20" ht="14">
      <c r="T206" s="207"/>
    </row>
    <row r="207" spans="20:20" ht="14">
      <c r="T207" s="207"/>
    </row>
    <row r="208" spans="20:20" ht="14">
      <c r="T208" s="207"/>
    </row>
    <row r="209" spans="20:20" ht="14">
      <c r="T209" s="207"/>
    </row>
    <row r="210" spans="20:20" ht="14">
      <c r="T210" s="207"/>
    </row>
    <row r="211" spans="20:20" ht="14">
      <c r="T211" s="207"/>
    </row>
    <row r="212" spans="20:20" ht="14">
      <c r="T212" s="207"/>
    </row>
    <row r="213" spans="20:20" ht="14">
      <c r="T213" s="207"/>
    </row>
    <row r="214" spans="20:20" ht="14">
      <c r="T214" s="207"/>
    </row>
    <row r="215" spans="20:20" ht="14">
      <c r="T215" s="207"/>
    </row>
    <row r="216" spans="20:20" ht="14">
      <c r="T216" s="207"/>
    </row>
    <row r="217" spans="20:20" ht="14">
      <c r="T217" s="207"/>
    </row>
    <row r="218" spans="20:20" ht="14">
      <c r="T218" s="207"/>
    </row>
    <row r="219" spans="20:20" ht="14">
      <c r="T219" s="207"/>
    </row>
    <row r="220" spans="20:20" ht="14">
      <c r="T220" s="207"/>
    </row>
    <row r="221" spans="20:20" ht="14">
      <c r="T221" s="207"/>
    </row>
    <row r="222" spans="20:20" ht="14">
      <c r="T222" s="207"/>
    </row>
    <row r="223" spans="20:20" ht="14">
      <c r="T223" s="207"/>
    </row>
    <row r="224" spans="20:20" ht="14">
      <c r="T224" s="207"/>
    </row>
    <row r="225" spans="20:20" ht="14">
      <c r="T225" s="207"/>
    </row>
    <row r="226" spans="20:20" ht="14">
      <c r="T226" s="207"/>
    </row>
    <row r="227" spans="20:20" ht="14">
      <c r="T227" s="207"/>
    </row>
    <row r="228" spans="20:20" ht="14">
      <c r="T228" s="207"/>
    </row>
    <row r="229" spans="20:20" ht="14">
      <c r="T229" s="207"/>
    </row>
    <row r="230" spans="20:20" ht="14">
      <c r="T230" s="207"/>
    </row>
    <row r="231" spans="20:20" ht="14">
      <c r="T231" s="207"/>
    </row>
    <row r="232" spans="20:20" ht="14">
      <c r="T232" s="207"/>
    </row>
    <row r="233" spans="20:20" ht="14">
      <c r="T233" s="207"/>
    </row>
    <row r="234" spans="20:20" ht="14">
      <c r="T234" s="207"/>
    </row>
    <row r="235" spans="20:20" ht="14">
      <c r="T235" s="207"/>
    </row>
    <row r="236" spans="20:20" ht="14">
      <c r="T236" s="207"/>
    </row>
    <row r="237" spans="20:20" ht="14">
      <c r="T237" s="207"/>
    </row>
    <row r="238" spans="20:20" ht="14">
      <c r="T238" s="207"/>
    </row>
    <row r="239" spans="20:20" ht="14">
      <c r="T239" s="207"/>
    </row>
    <row r="240" spans="20:20" ht="14">
      <c r="T240" s="207"/>
    </row>
    <row r="241" spans="20:20" ht="14">
      <c r="T241" s="207"/>
    </row>
    <row r="242" spans="20:20" ht="14">
      <c r="T242" s="207"/>
    </row>
    <row r="243" spans="20:20" ht="14">
      <c r="T243" s="207"/>
    </row>
    <row r="244" spans="20:20" ht="14">
      <c r="T244" s="207"/>
    </row>
    <row r="245" spans="20:20" ht="14">
      <c r="T245" s="207"/>
    </row>
    <row r="246" spans="20:20" ht="14">
      <c r="T246" s="207"/>
    </row>
    <row r="247" spans="20:20" ht="14">
      <c r="T247" s="207"/>
    </row>
    <row r="248" spans="20:20" ht="14">
      <c r="T248" s="207"/>
    </row>
    <row r="249" spans="20:20" ht="14">
      <c r="T249" s="207"/>
    </row>
    <row r="250" spans="20:20" ht="14">
      <c r="T250" s="207"/>
    </row>
    <row r="251" spans="20:20" ht="14">
      <c r="T251" s="207"/>
    </row>
    <row r="252" spans="20:20" ht="14">
      <c r="T252" s="207"/>
    </row>
    <row r="253" spans="20:20" ht="14">
      <c r="T253" s="207"/>
    </row>
    <row r="254" spans="20:20" ht="14">
      <c r="T254" s="207"/>
    </row>
    <row r="255" spans="20:20" ht="14">
      <c r="T255" s="207"/>
    </row>
    <row r="256" spans="20:20" ht="14">
      <c r="T256" s="207"/>
    </row>
    <row r="257" spans="20:20" ht="14">
      <c r="T257" s="207"/>
    </row>
    <row r="258" spans="20:20" ht="14">
      <c r="T258" s="207"/>
    </row>
    <row r="259" spans="20:20" ht="14">
      <c r="T259" s="207"/>
    </row>
    <row r="260" spans="20:20" ht="14">
      <c r="T260" s="207"/>
    </row>
    <row r="261" spans="20:20" ht="14">
      <c r="T261" s="207"/>
    </row>
    <row r="262" spans="20:20" ht="14">
      <c r="T262" s="207"/>
    </row>
    <row r="263" spans="20:20" ht="14">
      <c r="T263" s="207"/>
    </row>
    <row r="264" spans="20:20" ht="14">
      <c r="T264" s="207"/>
    </row>
    <row r="265" spans="20:20" ht="14">
      <c r="T265" s="207"/>
    </row>
    <row r="266" spans="20:20" ht="14">
      <c r="T266" s="207"/>
    </row>
    <row r="267" spans="20:20" ht="14">
      <c r="T267" s="207"/>
    </row>
    <row r="268" spans="20:20" ht="14">
      <c r="T268" s="207"/>
    </row>
    <row r="269" spans="20:20" ht="14">
      <c r="T269" s="207"/>
    </row>
    <row r="270" spans="20:20" ht="14">
      <c r="T270" s="207"/>
    </row>
    <row r="271" spans="20:20" ht="14">
      <c r="T271" s="207"/>
    </row>
    <row r="272" spans="20:20" ht="14">
      <c r="T272" s="207"/>
    </row>
    <row r="273" spans="20:20" ht="14">
      <c r="T273" s="207"/>
    </row>
    <row r="274" spans="20:20" ht="14">
      <c r="T274" s="207"/>
    </row>
    <row r="275" spans="20:20" ht="14">
      <c r="T275" s="207"/>
    </row>
    <row r="276" spans="20:20" ht="14">
      <c r="T276" s="207"/>
    </row>
    <row r="277" spans="20:20" ht="14">
      <c r="T277" s="207"/>
    </row>
    <row r="278" spans="20:20" ht="14">
      <c r="T278" s="207"/>
    </row>
    <row r="279" spans="20:20" ht="14">
      <c r="T279" s="207"/>
    </row>
    <row r="280" spans="20:20" ht="14">
      <c r="T280" s="207"/>
    </row>
    <row r="281" spans="20:20" ht="14">
      <c r="T281" s="207"/>
    </row>
    <row r="282" spans="20:20" ht="14">
      <c r="T282" s="207"/>
    </row>
    <row r="283" spans="20:20" ht="14">
      <c r="T283" s="207"/>
    </row>
    <row r="284" spans="20:20" ht="14">
      <c r="T284" s="207"/>
    </row>
    <row r="285" spans="20:20" ht="14">
      <c r="T285" s="207"/>
    </row>
    <row r="286" spans="20:20" ht="14">
      <c r="T286" s="207"/>
    </row>
    <row r="287" spans="20:20" ht="14">
      <c r="T287" s="207"/>
    </row>
    <row r="288" spans="20:20" ht="14">
      <c r="T288" s="207"/>
    </row>
    <row r="289" spans="20:20" ht="14">
      <c r="T289" s="207"/>
    </row>
    <row r="290" spans="20:20" ht="14">
      <c r="T290" s="207"/>
    </row>
    <row r="291" spans="20:20" ht="14">
      <c r="T291" s="207"/>
    </row>
    <row r="292" spans="20:20" ht="14">
      <c r="T292" s="207"/>
    </row>
    <row r="293" spans="20:20" ht="14">
      <c r="T293" s="207"/>
    </row>
    <row r="294" spans="20:20" ht="14">
      <c r="T294" s="207"/>
    </row>
    <row r="295" spans="20:20" ht="14">
      <c r="T295" s="207"/>
    </row>
    <row r="296" spans="20:20" ht="14">
      <c r="T296" s="207"/>
    </row>
    <row r="297" spans="20:20" ht="14">
      <c r="T297" s="207"/>
    </row>
    <row r="298" spans="20:20" ht="14">
      <c r="T298" s="207"/>
    </row>
    <row r="299" spans="20:20" ht="14">
      <c r="T299" s="207"/>
    </row>
    <row r="300" spans="20:20" ht="14">
      <c r="T300" s="207"/>
    </row>
    <row r="301" spans="20:20" ht="14">
      <c r="T301" s="207"/>
    </row>
    <row r="302" spans="20:20" ht="14">
      <c r="T302" s="207"/>
    </row>
    <row r="303" spans="20:20" ht="14">
      <c r="T303" s="207"/>
    </row>
    <row r="304" spans="20:20" ht="14">
      <c r="T304" s="207"/>
    </row>
    <row r="305" spans="20:20" ht="14">
      <c r="T305" s="207"/>
    </row>
    <row r="306" spans="20:20" ht="14">
      <c r="T306" s="207"/>
    </row>
    <row r="307" spans="20:20" ht="14">
      <c r="T307" s="207"/>
    </row>
    <row r="308" spans="20:20" ht="14">
      <c r="T308" s="207"/>
    </row>
    <row r="309" spans="20:20" ht="14">
      <c r="T309" s="207"/>
    </row>
    <row r="310" spans="20:20" ht="14">
      <c r="T310" s="207"/>
    </row>
    <row r="311" spans="20:20" ht="14">
      <c r="T311" s="207"/>
    </row>
    <row r="312" spans="20:20" ht="14">
      <c r="T312" s="207"/>
    </row>
    <row r="313" spans="20:20" ht="14">
      <c r="T313" s="207"/>
    </row>
    <row r="314" spans="20:20" ht="14">
      <c r="T314" s="207"/>
    </row>
    <row r="315" spans="20:20" ht="14">
      <c r="T315" s="207"/>
    </row>
    <row r="316" spans="20:20" ht="14">
      <c r="T316" s="207"/>
    </row>
    <row r="317" spans="20:20" ht="14">
      <c r="T317" s="207"/>
    </row>
    <row r="318" spans="20:20" ht="14">
      <c r="T318" s="207"/>
    </row>
    <row r="319" spans="20:20" ht="14">
      <c r="T319" s="207"/>
    </row>
    <row r="320" spans="20:20" ht="14">
      <c r="T320" s="207"/>
    </row>
    <row r="321" spans="20:20" ht="14">
      <c r="T321" s="207"/>
    </row>
    <row r="322" spans="20:20" ht="14">
      <c r="T322" s="207"/>
    </row>
    <row r="323" spans="20:20" ht="14">
      <c r="T323" s="207"/>
    </row>
    <row r="324" spans="20:20" ht="14">
      <c r="T324" s="207"/>
    </row>
    <row r="325" spans="20:20" ht="14">
      <c r="T325" s="207"/>
    </row>
    <row r="326" spans="20:20" ht="14">
      <c r="T326" s="207"/>
    </row>
    <row r="327" spans="20:20" ht="14">
      <c r="T327" s="207"/>
    </row>
    <row r="328" spans="20:20" ht="14">
      <c r="T328" s="207"/>
    </row>
    <row r="329" spans="20:20" ht="14">
      <c r="T329" s="207"/>
    </row>
    <row r="330" spans="20:20" ht="14">
      <c r="T330" s="207"/>
    </row>
    <row r="331" spans="20:20" ht="14">
      <c r="T331" s="207"/>
    </row>
    <row r="332" spans="20:20" ht="14">
      <c r="T332" s="207"/>
    </row>
    <row r="333" spans="20:20" ht="14">
      <c r="T333" s="207"/>
    </row>
    <row r="334" spans="20:20" ht="14">
      <c r="T334" s="207"/>
    </row>
    <row r="335" spans="20:20" ht="14">
      <c r="T335" s="207"/>
    </row>
    <row r="336" spans="20:20" ht="14">
      <c r="T336" s="207"/>
    </row>
    <row r="337" spans="20:20" ht="14">
      <c r="T337" s="207"/>
    </row>
    <row r="338" spans="20:20" ht="14">
      <c r="T338" s="207"/>
    </row>
    <row r="339" spans="20:20" ht="14">
      <c r="T339" s="207"/>
    </row>
    <row r="340" spans="20:20" ht="14">
      <c r="T340" s="207"/>
    </row>
    <row r="341" spans="20:20" ht="14">
      <c r="T341" s="207"/>
    </row>
    <row r="342" spans="20:20" ht="14">
      <c r="T342" s="207"/>
    </row>
    <row r="343" spans="20:20" ht="14">
      <c r="T343" s="207"/>
    </row>
    <row r="344" spans="20:20" ht="14">
      <c r="T344" s="207"/>
    </row>
    <row r="345" spans="20:20" ht="14">
      <c r="T345" s="207"/>
    </row>
    <row r="346" spans="20:20" ht="14">
      <c r="T346" s="207"/>
    </row>
    <row r="347" spans="20:20" ht="14">
      <c r="T347" s="207"/>
    </row>
    <row r="348" spans="20:20" ht="14">
      <c r="T348" s="207"/>
    </row>
    <row r="349" spans="20:20" ht="14">
      <c r="T349" s="207"/>
    </row>
    <row r="350" spans="20:20" ht="14">
      <c r="T350" s="207"/>
    </row>
    <row r="351" spans="20:20" ht="14">
      <c r="T351" s="207"/>
    </row>
    <row r="352" spans="20:20" ht="14">
      <c r="T352" s="207"/>
    </row>
    <row r="353" spans="20:20" ht="14">
      <c r="T353" s="207"/>
    </row>
    <row r="354" spans="20:20" ht="14">
      <c r="T354" s="207"/>
    </row>
    <row r="355" spans="20:20" ht="14">
      <c r="T355" s="207"/>
    </row>
    <row r="356" spans="20:20" ht="14">
      <c r="T356" s="207"/>
    </row>
    <row r="357" spans="20:20" ht="14">
      <c r="T357" s="207"/>
    </row>
    <row r="358" spans="20:20" ht="14">
      <c r="T358" s="207"/>
    </row>
    <row r="359" spans="20:20" ht="14">
      <c r="T359" s="207"/>
    </row>
    <row r="360" spans="20:20" ht="14">
      <c r="T360" s="207"/>
    </row>
    <row r="361" spans="20:20" ht="14">
      <c r="T361" s="207"/>
    </row>
    <row r="362" spans="20:20" ht="14">
      <c r="T362" s="207"/>
    </row>
    <row r="363" spans="20:20" ht="14">
      <c r="T363" s="207"/>
    </row>
    <row r="364" spans="20:20" ht="14">
      <c r="T364" s="207"/>
    </row>
    <row r="365" spans="20:20" ht="14">
      <c r="T365" s="207"/>
    </row>
    <row r="366" spans="20:20" ht="14">
      <c r="T366" s="207"/>
    </row>
    <row r="367" spans="20:20" ht="14">
      <c r="T367" s="207"/>
    </row>
    <row r="368" spans="20:20" ht="14">
      <c r="T368" s="207"/>
    </row>
    <row r="369" spans="20:20" ht="14">
      <c r="T369" s="207"/>
    </row>
    <row r="370" spans="20:20" ht="14">
      <c r="T370" s="207"/>
    </row>
    <row r="371" spans="20:20" ht="14">
      <c r="T371" s="207"/>
    </row>
    <row r="372" spans="20:20" ht="14">
      <c r="T372" s="207"/>
    </row>
    <row r="373" spans="20:20" ht="14">
      <c r="T373" s="207"/>
    </row>
    <row r="374" spans="20:20" ht="14">
      <c r="T374" s="207"/>
    </row>
    <row r="375" spans="20:20" ht="14">
      <c r="T375" s="207"/>
    </row>
    <row r="376" spans="20:20" ht="14">
      <c r="T376" s="207"/>
    </row>
    <row r="377" spans="20:20" ht="14">
      <c r="T377" s="207"/>
    </row>
    <row r="378" spans="20:20" ht="14">
      <c r="T378" s="207"/>
    </row>
    <row r="379" spans="20:20" ht="14">
      <c r="T379" s="207"/>
    </row>
    <row r="380" spans="20:20" ht="14">
      <c r="T380" s="207"/>
    </row>
    <row r="381" spans="20:20" ht="14">
      <c r="T381" s="207"/>
    </row>
    <row r="382" spans="20:20" ht="14">
      <c r="T382" s="207"/>
    </row>
    <row r="383" spans="20:20" ht="14">
      <c r="T383" s="207"/>
    </row>
    <row r="384" spans="20:20" ht="14">
      <c r="T384" s="207"/>
    </row>
    <row r="385" spans="20:20" ht="14">
      <c r="T385" s="207"/>
    </row>
    <row r="386" spans="20:20" ht="14">
      <c r="T386" s="207"/>
    </row>
    <row r="387" spans="20:20" ht="14">
      <c r="T387" s="207"/>
    </row>
    <row r="388" spans="20:20" ht="14">
      <c r="T388" s="207"/>
    </row>
    <row r="389" spans="20:20" ht="14">
      <c r="T389" s="207"/>
    </row>
    <row r="390" spans="20:20" ht="14">
      <c r="T390" s="207"/>
    </row>
    <row r="391" spans="20:20" ht="14">
      <c r="T391" s="207"/>
    </row>
    <row r="392" spans="20:20" ht="14">
      <c r="T392" s="207"/>
    </row>
    <row r="393" spans="20:20" ht="14">
      <c r="T393" s="207"/>
    </row>
    <row r="394" spans="20:20" ht="14">
      <c r="T394" s="207"/>
    </row>
    <row r="395" spans="20:20" ht="14">
      <c r="T395" s="207"/>
    </row>
    <row r="396" spans="20:20" ht="14">
      <c r="T396" s="207"/>
    </row>
    <row r="397" spans="20:20" ht="14">
      <c r="T397" s="207"/>
    </row>
    <row r="398" spans="20:20" ht="14">
      <c r="T398" s="207"/>
    </row>
    <row r="399" spans="20:20" ht="14">
      <c r="T399" s="207"/>
    </row>
    <row r="400" spans="20:20" ht="14">
      <c r="T400" s="207"/>
    </row>
    <row r="401" spans="20:20" ht="14">
      <c r="T401" s="207"/>
    </row>
    <row r="402" spans="20:20" ht="14">
      <c r="T402" s="207"/>
    </row>
    <row r="403" spans="20:20" ht="14">
      <c r="T403" s="207"/>
    </row>
    <row r="404" spans="20:20" ht="14">
      <c r="T404" s="207"/>
    </row>
    <row r="405" spans="20:20" ht="14">
      <c r="T405" s="207"/>
    </row>
    <row r="406" spans="20:20" ht="14">
      <c r="T406" s="207"/>
    </row>
    <row r="407" spans="20:20" ht="14">
      <c r="T407" s="207"/>
    </row>
    <row r="408" spans="20:20" ht="14">
      <c r="T408" s="207"/>
    </row>
    <row r="409" spans="20:20" ht="14">
      <c r="T409" s="207"/>
    </row>
    <row r="410" spans="20:20" ht="14">
      <c r="T410" s="207"/>
    </row>
    <row r="411" spans="20:20" ht="14">
      <c r="T411" s="207"/>
    </row>
    <row r="412" spans="20:20" ht="14">
      <c r="T412" s="207"/>
    </row>
    <row r="413" spans="20:20" ht="14">
      <c r="T413" s="207"/>
    </row>
    <row r="414" spans="20:20" ht="14">
      <c r="T414" s="207"/>
    </row>
    <row r="415" spans="20:20" ht="14">
      <c r="T415" s="207"/>
    </row>
    <row r="416" spans="20:20" ht="14">
      <c r="T416" s="207"/>
    </row>
    <row r="417" spans="20:20" ht="14">
      <c r="T417" s="207"/>
    </row>
    <row r="418" spans="20:20" ht="14">
      <c r="T418" s="207"/>
    </row>
    <row r="419" spans="20:20" ht="14">
      <c r="T419" s="207"/>
    </row>
    <row r="420" spans="20:20" ht="14">
      <c r="T420" s="207"/>
    </row>
    <row r="421" spans="20:20" ht="14">
      <c r="T421" s="207"/>
    </row>
    <row r="422" spans="20:20" ht="14">
      <c r="T422" s="207"/>
    </row>
    <row r="423" spans="20:20" ht="14">
      <c r="T423" s="207"/>
    </row>
    <row r="424" spans="20:20" ht="14">
      <c r="T424" s="207"/>
    </row>
    <row r="425" spans="20:20" ht="14">
      <c r="T425" s="207"/>
    </row>
    <row r="426" spans="20:20" ht="14">
      <c r="T426" s="207"/>
    </row>
    <row r="427" spans="20:20" ht="14">
      <c r="T427" s="207"/>
    </row>
    <row r="428" spans="20:20" ht="14">
      <c r="T428" s="207"/>
    </row>
    <row r="429" spans="20:20" ht="14">
      <c r="T429" s="207"/>
    </row>
    <row r="430" spans="20:20" ht="14">
      <c r="T430" s="207"/>
    </row>
    <row r="431" spans="20:20" ht="14">
      <c r="T431" s="207"/>
    </row>
    <row r="432" spans="20:20" ht="14">
      <c r="T432" s="207"/>
    </row>
    <row r="433" spans="20:20" ht="14">
      <c r="T433" s="207"/>
    </row>
    <row r="434" spans="20:20" ht="14">
      <c r="T434" s="207"/>
    </row>
    <row r="435" spans="20:20" ht="14">
      <c r="T435" s="207"/>
    </row>
    <row r="436" spans="20:20" ht="14">
      <c r="T436" s="207"/>
    </row>
    <row r="437" spans="20:20" ht="14">
      <c r="T437" s="207"/>
    </row>
    <row r="438" spans="20:20" ht="14">
      <c r="T438" s="207"/>
    </row>
    <row r="439" spans="20:20" ht="14">
      <c r="T439" s="207"/>
    </row>
    <row r="440" spans="20:20" ht="14">
      <c r="T440" s="207"/>
    </row>
    <row r="441" spans="20:20" ht="14">
      <c r="T441" s="207"/>
    </row>
    <row r="442" spans="20:20" ht="14">
      <c r="T442" s="207"/>
    </row>
    <row r="443" spans="20:20" ht="14">
      <c r="T443" s="207"/>
    </row>
    <row r="444" spans="20:20" ht="14">
      <c r="T444" s="207"/>
    </row>
    <row r="445" spans="20:20" ht="14">
      <c r="T445" s="207"/>
    </row>
    <row r="446" spans="20:20" ht="14">
      <c r="T446" s="207"/>
    </row>
    <row r="447" spans="20:20" ht="14">
      <c r="T447" s="207"/>
    </row>
    <row r="448" spans="20:20" ht="14">
      <c r="T448" s="207"/>
    </row>
    <row r="449" spans="20:20" ht="14">
      <c r="T449" s="207"/>
    </row>
    <row r="450" spans="20:20" ht="14">
      <c r="T450" s="207"/>
    </row>
    <row r="451" spans="20:20" ht="14">
      <c r="T451" s="207"/>
    </row>
    <row r="452" spans="20:20" ht="14">
      <c r="T452" s="207"/>
    </row>
    <row r="453" spans="20:20" ht="14">
      <c r="T453" s="207"/>
    </row>
    <row r="454" spans="20:20" ht="14">
      <c r="T454" s="207"/>
    </row>
    <row r="455" spans="20:20" ht="14">
      <c r="T455" s="207"/>
    </row>
    <row r="456" spans="20:20" ht="14">
      <c r="T456" s="207"/>
    </row>
    <row r="457" spans="20:20" ht="14">
      <c r="T457" s="207"/>
    </row>
    <row r="458" spans="20:20" ht="14">
      <c r="T458" s="207"/>
    </row>
    <row r="459" spans="20:20" ht="14">
      <c r="T459" s="207"/>
    </row>
    <row r="460" spans="20:20" ht="14">
      <c r="T460" s="207"/>
    </row>
    <row r="461" spans="20:20" ht="14">
      <c r="T461" s="207"/>
    </row>
    <row r="462" spans="20:20" ht="14">
      <c r="T462" s="207"/>
    </row>
    <row r="463" spans="20:20" ht="14">
      <c r="T463" s="207"/>
    </row>
    <row r="464" spans="20:20" ht="14">
      <c r="T464" s="207"/>
    </row>
    <row r="465" spans="20:20" ht="14">
      <c r="T465" s="207"/>
    </row>
    <row r="466" spans="20:20" ht="14">
      <c r="T466" s="207"/>
    </row>
    <row r="467" spans="20:20" ht="14">
      <c r="T467" s="207"/>
    </row>
    <row r="468" spans="20:20" ht="14">
      <c r="T468" s="207"/>
    </row>
    <row r="469" spans="20:20" ht="14">
      <c r="T469" s="207"/>
    </row>
    <row r="470" spans="20:20" ht="14">
      <c r="T470" s="207"/>
    </row>
    <row r="471" spans="20:20" ht="14">
      <c r="T471" s="207"/>
    </row>
    <row r="472" spans="20:20" ht="14">
      <c r="T472" s="207"/>
    </row>
    <row r="473" spans="20:20" ht="14">
      <c r="T473" s="207"/>
    </row>
    <row r="474" spans="20:20" ht="14">
      <c r="T474" s="207"/>
    </row>
    <row r="475" spans="20:20" ht="14">
      <c r="T475" s="207"/>
    </row>
    <row r="476" spans="20:20" ht="14">
      <c r="T476" s="207"/>
    </row>
    <row r="477" spans="20:20" ht="14">
      <c r="T477" s="207"/>
    </row>
    <row r="478" spans="20:20" ht="14">
      <c r="T478" s="207"/>
    </row>
    <row r="479" spans="20:20" ht="14">
      <c r="T479" s="207"/>
    </row>
    <row r="480" spans="20:20" ht="14">
      <c r="T480" s="207"/>
    </row>
    <row r="481" spans="20:20" ht="14">
      <c r="T481" s="207"/>
    </row>
    <row r="482" spans="20:20" ht="14">
      <c r="T482" s="207"/>
    </row>
    <row r="483" spans="20:20" ht="14">
      <c r="T483" s="207"/>
    </row>
    <row r="484" spans="20:20" ht="14">
      <c r="T484" s="207"/>
    </row>
    <row r="485" spans="20:20" ht="14">
      <c r="T485" s="207"/>
    </row>
    <row r="486" spans="20:20" ht="14">
      <c r="T486" s="207"/>
    </row>
    <row r="487" spans="20:20" ht="14">
      <c r="T487" s="207"/>
    </row>
    <row r="488" spans="20:20" ht="14">
      <c r="T488" s="207"/>
    </row>
    <row r="489" spans="20:20" ht="14">
      <c r="T489" s="207"/>
    </row>
    <row r="490" spans="20:20" ht="14">
      <c r="T490" s="207"/>
    </row>
    <row r="491" spans="20:20" ht="14">
      <c r="T491" s="207"/>
    </row>
    <row r="492" spans="20:20" ht="14">
      <c r="T492" s="207"/>
    </row>
    <row r="493" spans="20:20" ht="14">
      <c r="T493" s="207"/>
    </row>
    <row r="494" spans="20:20" ht="14">
      <c r="T494" s="207"/>
    </row>
    <row r="495" spans="20:20" ht="14">
      <c r="T495" s="207"/>
    </row>
    <row r="496" spans="20:20" ht="14">
      <c r="T496" s="207"/>
    </row>
    <row r="497" spans="20:20" ht="14">
      <c r="T497" s="207"/>
    </row>
    <row r="498" spans="20:20" ht="14">
      <c r="T498" s="207"/>
    </row>
    <row r="499" spans="20:20" ht="14">
      <c r="T499" s="207"/>
    </row>
    <row r="500" spans="20:20" ht="14">
      <c r="T500" s="207"/>
    </row>
    <row r="501" spans="20:20" ht="14">
      <c r="T501" s="207"/>
    </row>
    <row r="502" spans="20:20" ht="14">
      <c r="T502" s="207"/>
    </row>
    <row r="503" spans="20:20" ht="14">
      <c r="T503" s="207"/>
    </row>
    <row r="504" spans="20:20" ht="14">
      <c r="T504" s="207"/>
    </row>
    <row r="505" spans="20:20" ht="14">
      <c r="T505" s="207"/>
    </row>
    <row r="506" spans="20:20" ht="14">
      <c r="T506" s="207"/>
    </row>
    <row r="507" spans="20:20" ht="14">
      <c r="T507" s="207"/>
    </row>
    <row r="508" spans="20:20" ht="14">
      <c r="T508" s="207"/>
    </row>
    <row r="509" spans="20:20" ht="14">
      <c r="T509" s="207"/>
    </row>
    <row r="510" spans="20:20" ht="14">
      <c r="T510" s="207"/>
    </row>
    <row r="511" spans="20:20" ht="14">
      <c r="T511" s="207"/>
    </row>
    <row r="512" spans="20:20" ht="14">
      <c r="T512" s="207"/>
    </row>
    <row r="513" spans="20:20" ht="14">
      <c r="T513" s="207"/>
    </row>
    <row r="514" spans="20:20" ht="14">
      <c r="T514" s="207"/>
    </row>
    <row r="515" spans="20:20" ht="14">
      <c r="T515" s="207"/>
    </row>
    <row r="516" spans="20:20" ht="14">
      <c r="T516" s="207"/>
    </row>
    <row r="517" spans="20:20" ht="14">
      <c r="T517" s="207"/>
    </row>
    <row r="518" spans="20:20" ht="14">
      <c r="T518" s="207"/>
    </row>
    <row r="519" spans="20:20" ht="14">
      <c r="T519" s="207"/>
    </row>
    <row r="520" spans="20:20" ht="14">
      <c r="T520" s="207"/>
    </row>
    <row r="521" spans="20:20" ht="14">
      <c r="T521" s="207"/>
    </row>
    <row r="522" spans="20:20" ht="14">
      <c r="T522" s="207"/>
    </row>
    <row r="523" spans="20:20" ht="14">
      <c r="T523" s="207"/>
    </row>
    <row r="524" spans="20:20" ht="14">
      <c r="T524" s="207"/>
    </row>
    <row r="525" spans="20:20" ht="14">
      <c r="T525" s="207"/>
    </row>
    <row r="526" spans="20:20" ht="14">
      <c r="T526" s="207"/>
    </row>
    <row r="527" spans="20:20" ht="14">
      <c r="T527" s="207"/>
    </row>
    <row r="528" spans="20:20" ht="14">
      <c r="T528" s="207"/>
    </row>
    <row r="529" spans="20:20" ht="14">
      <c r="T529" s="207"/>
    </row>
    <row r="530" spans="20:20" ht="14">
      <c r="T530" s="207"/>
    </row>
    <row r="531" spans="20:20" ht="14">
      <c r="T531" s="207"/>
    </row>
    <row r="532" spans="20:20" ht="14">
      <c r="T532" s="207"/>
    </row>
    <row r="533" spans="20:20" ht="14">
      <c r="T533" s="207"/>
    </row>
    <row r="534" spans="20:20" ht="14">
      <c r="T534" s="207"/>
    </row>
    <row r="535" spans="20:20" ht="14">
      <c r="T535" s="207"/>
    </row>
    <row r="536" spans="20:20" ht="14">
      <c r="T536" s="207"/>
    </row>
    <row r="537" spans="20:20" ht="14">
      <c r="T537" s="207"/>
    </row>
    <row r="538" spans="20:20" ht="14">
      <c r="T538" s="207"/>
    </row>
    <row r="539" spans="20:20" ht="14">
      <c r="T539" s="207"/>
    </row>
    <row r="540" spans="20:20" ht="14">
      <c r="T540" s="207"/>
    </row>
    <row r="541" spans="20:20" ht="14">
      <c r="T541" s="207"/>
    </row>
    <row r="542" spans="20:20" ht="14">
      <c r="T542" s="207"/>
    </row>
    <row r="543" spans="20:20" ht="14">
      <c r="T543" s="207"/>
    </row>
    <row r="544" spans="20:20" ht="14">
      <c r="T544" s="207"/>
    </row>
    <row r="545" spans="20:20" ht="14">
      <c r="T545" s="207"/>
    </row>
    <row r="546" spans="20:20" ht="14">
      <c r="T546" s="207"/>
    </row>
    <row r="547" spans="20:20" ht="14">
      <c r="T547" s="207"/>
    </row>
    <row r="548" spans="20:20" ht="14">
      <c r="T548" s="207"/>
    </row>
    <row r="549" spans="20:20" ht="14">
      <c r="T549" s="207"/>
    </row>
    <row r="550" spans="20:20" ht="14">
      <c r="T550" s="207"/>
    </row>
    <row r="551" spans="20:20" ht="14">
      <c r="T551" s="207"/>
    </row>
    <row r="552" spans="20:20" ht="14">
      <c r="T552" s="207"/>
    </row>
    <row r="553" spans="20:20" ht="14">
      <c r="T553" s="207"/>
    </row>
    <row r="554" spans="20:20" ht="14">
      <c r="T554" s="207"/>
    </row>
    <row r="555" spans="20:20" ht="14">
      <c r="T555" s="207"/>
    </row>
    <row r="556" spans="20:20" ht="14">
      <c r="T556" s="207"/>
    </row>
    <row r="557" spans="20:20" ht="14">
      <c r="T557" s="207"/>
    </row>
    <row r="558" spans="20:20" ht="14">
      <c r="T558" s="207"/>
    </row>
    <row r="559" spans="20:20" ht="14">
      <c r="T559" s="207"/>
    </row>
    <row r="560" spans="20:20" ht="14">
      <c r="T560" s="207"/>
    </row>
    <row r="561" spans="20:20" ht="14">
      <c r="T561" s="207"/>
    </row>
    <row r="562" spans="20:20" ht="14">
      <c r="T562" s="207"/>
    </row>
    <row r="563" spans="20:20" ht="14">
      <c r="T563" s="207"/>
    </row>
    <row r="564" spans="20:20" ht="14">
      <c r="T564" s="207"/>
    </row>
    <row r="565" spans="20:20" ht="14">
      <c r="T565" s="207"/>
    </row>
    <row r="566" spans="20:20" ht="14">
      <c r="T566" s="207"/>
    </row>
    <row r="567" spans="20:20" ht="14">
      <c r="T567" s="207"/>
    </row>
    <row r="568" spans="20:20" ht="14">
      <c r="T568" s="207"/>
    </row>
    <row r="569" spans="20:20" ht="14">
      <c r="T569" s="207"/>
    </row>
    <row r="570" spans="20:20" ht="14">
      <c r="T570" s="207"/>
    </row>
    <row r="571" spans="20:20" ht="14">
      <c r="T571" s="207"/>
    </row>
    <row r="572" spans="20:20" ht="14">
      <c r="T572" s="207"/>
    </row>
    <row r="573" spans="20:20" ht="14">
      <c r="T573" s="207"/>
    </row>
    <row r="574" spans="20:20" ht="14">
      <c r="T574" s="207"/>
    </row>
    <row r="575" spans="20:20" ht="14">
      <c r="T575" s="207"/>
    </row>
    <row r="576" spans="20:20" ht="14">
      <c r="T576" s="207"/>
    </row>
    <row r="577" spans="20:20" ht="14">
      <c r="T577" s="207"/>
    </row>
    <row r="578" spans="20:20" ht="14">
      <c r="T578" s="207"/>
    </row>
    <row r="579" spans="20:20" ht="14">
      <c r="T579" s="207"/>
    </row>
    <row r="580" spans="20:20" ht="14">
      <c r="T580" s="207"/>
    </row>
    <row r="581" spans="20:20" ht="14">
      <c r="T581" s="207"/>
    </row>
    <row r="582" spans="20:20" ht="14">
      <c r="T582" s="207"/>
    </row>
    <row r="583" spans="20:20" ht="14">
      <c r="T583" s="207"/>
    </row>
    <row r="584" spans="20:20" ht="14">
      <c r="T584" s="207"/>
    </row>
    <row r="585" spans="20:20" ht="14">
      <c r="T585" s="207"/>
    </row>
    <row r="586" spans="20:20" ht="14">
      <c r="T586" s="207"/>
    </row>
    <row r="587" spans="20:20" ht="14">
      <c r="T587" s="207"/>
    </row>
    <row r="588" spans="20:20" ht="14">
      <c r="T588" s="207"/>
    </row>
    <row r="589" spans="20:20" ht="14">
      <c r="T589" s="207"/>
    </row>
    <row r="590" spans="20:20" ht="14">
      <c r="T590" s="207"/>
    </row>
    <row r="591" spans="20:20" ht="14">
      <c r="T591" s="207"/>
    </row>
    <row r="592" spans="20:20" ht="14">
      <c r="T592" s="207"/>
    </row>
    <row r="593" spans="20:20" ht="14">
      <c r="T593" s="207"/>
    </row>
    <row r="594" spans="20:20" ht="14">
      <c r="T594" s="207"/>
    </row>
    <row r="595" spans="20:20" ht="14">
      <c r="T595" s="207"/>
    </row>
    <row r="596" spans="20:20" ht="14">
      <c r="T596" s="207"/>
    </row>
    <row r="597" spans="20:20" ht="14">
      <c r="T597" s="207"/>
    </row>
    <row r="598" spans="20:20" ht="14">
      <c r="T598" s="207"/>
    </row>
    <row r="599" spans="20:20" ht="14">
      <c r="T599" s="207"/>
    </row>
    <row r="600" spans="20:20" ht="14">
      <c r="T600" s="207"/>
    </row>
    <row r="601" spans="20:20" ht="14">
      <c r="T601" s="207"/>
    </row>
    <row r="602" spans="20:20" ht="14">
      <c r="T602" s="207"/>
    </row>
    <row r="603" spans="20:20" ht="14">
      <c r="T603" s="207"/>
    </row>
    <row r="604" spans="20:20" ht="14">
      <c r="T604" s="207"/>
    </row>
    <row r="605" spans="20:20" ht="14">
      <c r="T605" s="207"/>
    </row>
    <row r="606" spans="20:20" ht="14">
      <c r="T606" s="207"/>
    </row>
    <row r="607" spans="20:20" ht="14">
      <c r="T607" s="207"/>
    </row>
    <row r="608" spans="20:20" ht="14">
      <c r="T608" s="207"/>
    </row>
    <row r="609" spans="20:20" ht="14">
      <c r="T609" s="207"/>
    </row>
    <row r="610" spans="20:20" ht="14">
      <c r="T610" s="207"/>
    </row>
    <row r="611" spans="20:20" ht="14">
      <c r="T611" s="207"/>
    </row>
    <row r="612" spans="20:20" ht="14">
      <c r="T612" s="207"/>
    </row>
    <row r="613" spans="20:20" ht="14">
      <c r="T613" s="207"/>
    </row>
    <row r="614" spans="20:20" ht="14">
      <c r="T614" s="207"/>
    </row>
    <row r="615" spans="20:20" ht="14">
      <c r="T615" s="207"/>
    </row>
    <row r="616" spans="20:20" ht="14">
      <c r="T616" s="207"/>
    </row>
    <row r="617" spans="20:20" ht="14">
      <c r="T617" s="207"/>
    </row>
    <row r="618" spans="20:20" ht="14">
      <c r="T618" s="207"/>
    </row>
    <row r="619" spans="20:20" ht="14">
      <c r="T619" s="207"/>
    </row>
    <row r="620" spans="20:20" ht="14">
      <c r="T620" s="207"/>
    </row>
    <row r="621" spans="20:20" ht="14">
      <c r="T621" s="207"/>
    </row>
    <row r="622" spans="20:20" ht="14">
      <c r="T622" s="207"/>
    </row>
    <row r="623" spans="20:20" ht="14">
      <c r="T623" s="207"/>
    </row>
    <row r="624" spans="20:20" ht="14">
      <c r="T624" s="207"/>
    </row>
    <row r="625" spans="20:20" ht="14">
      <c r="T625" s="207"/>
    </row>
    <row r="626" spans="20:20" ht="14">
      <c r="T626" s="207"/>
    </row>
    <row r="627" spans="20:20" ht="14">
      <c r="T627" s="207"/>
    </row>
    <row r="628" spans="20:20" ht="14">
      <c r="T628" s="207"/>
    </row>
    <row r="629" spans="20:20" ht="14">
      <c r="T629" s="207"/>
    </row>
    <row r="630" spans="20:20" ht="14">
      <c r="T630" s="207"/>
    </row>
    <row r="631" spans="20:20" ht="14">
      <c r="T631" s="207"/>
    </row>
    <row r="632" spans="20:20" ht="14">
      <c r="T632" s="207"/>
    </row>
    <row r="633" spans="20:20" ht="14">
      <c r="T633" s="207"/>
    </row>
    <row r="634" spans="20:20" ht="14">
      <c r="T634" s="207"/>
    </row>
    <row r="635" spans="20:20" ht="14">
      <c r="T635" s="207"/>
    </row>
    <row r="636" spans="20:20" ht="14">
      <c r="T636" s="207"/>
    </row>
    <row r="637" spans="20:20" ht="14">
      <c r="T637" s="207"/>
    </row>
    <row r="638" spans="20:20" ht="14">
      <c r="T638" s="207"/>
    </row>
    <row r="639" spans="20:20" ht="14">
      <c r="T639" s="207"/>
    </row>
    <row r="640" spans="20:20" ht="14">
      <c r="T640" s="207"/>
    </row>
    <row r="641" spans="20:20" ht="14">
      <c r="T641" s="207"/>
    </row>
    <row r="642" spans="20:20" ht="14">
      <c r="T642" s="207"/>
    </row>
    <row r="643" spans="20:20" ht="14">
      <c r="T643" s="207"/>
    </row>
    <row r="644" spans="20:20" ht="14">
      <c r="T644" s="207"/>
    </row>
    <row r="645" spans="20:20" ht="14">
      <c r="T645" s="207"/>
    </row>
    <row r="646" spans="20:20" ht="14">
      <c r="T646" s="207"/>
    </row>
    <row r="647" spans="20:20" ht="14">
      <c r="T647" s="207"/>
    </row>
    <row r="648" spans="20:20" ht="14">
      <c r="T648" s="207"/>
    </row>
    <row r="649" spans="20:20" ht="14">
      <c r="T649" s="207"/>
    </row>
    <row r="650" spans="20:20" ht="14">
      <c r="T650" s="207"/>
    </row>
    <row r="651" spans="20:20" ht="14">
      <c r="T651" s="207"/>
    </row>
    <row r="652" spans="20:20" ht="14">
      <c r="T652" s="207"/>
    </row>
    <row r="653" spans="20:20" ht="14">
      <c r="T653" s="207"/>
    </row>
    <row r="654" spans="20:20" ht="14">
      <c r="T654" s="207"/>
    </row>
    <row r="655" spans="20:20" ht="14">
      <c r="T655" s="207"/>
    </row>
    <row r="656" spans="20:20" ht="14">
      <c r="T656" s="207"/>
    </row>
    <row r="657" spans="20:20" ht="14">
      <c r="T657" s="207"/>
    </row>
    <row r="658" spans="20:20" ht="14">
      <c r="T658" s="207"/>
    </row>
    <row r="659" spans="20:20" ht="14">
      <c r="T659" s="207"/>
    </row>
    <row r="660" spans="20:20" ht="14">
      <c r="T660" s="207"/>
    </row>
    <row r="661" spans="20:20" ht="14">
      <c r="T661" s="207"/>
    </row>
    <row r="662" spans="20:20" ht="14">
      <c r="T662" s="207"/>
    </row>
    <row r="663" spans="20:20" ht="14">
      <c r="T663" s="207"/>
    </row>
    <row r="664" spans="20:20" ht="14">
      <c r="T664" s="207"/>
    </row>
    <row r="665" spans="20:20" ht="14">
      <c r="T665" s="207"/>
    </row>
    <row r="666" spans="20:20" ht="14">
      <c r="T666" s="207"/>
    </row>
    <row r="667" spans="20:20" ht="14">
      <c r="T667" s="207"/>
    </row>
    <row r="668" spans="20:20" ht="14">
      <c r="T668" s="207"/>
    </row>
    <row r="669" spans="20:20" ht="14">
      <c r="T669" s="207"/>
    </row>
    <row r="670" spans="20:20" ht="14">
      <c r="T670" s="207"/>
    </row>
    <row r="671" spans="20:20" ht="14">
      <c r="T671" s="207"/>
    </row>
    <row r="672" spans="20:20" ht="14">
      <c r="T672" s="207"/>
    </row>
    <row r="673" spans="20:20" ht="14">
      <c r="T673" s="207"/>
    </row>
    <row r="674" spans="20:20" ht="14">
      <c r="T674" s="207"/>
    </row>
    <row r="675" spans="20:20" ht="14">
      <c r="T675" s="207"/>
    </row>
    <row r="676" spans="20:20" ht="14">
      <c r="T676" s="207"/>
    </row>
    <row r="677" spans="20:20" ht="14">
      <c r="T677" s="207"/>
    </row>
    <row r="678" spans="20:20" ht="14">
      <c r="T678" s="207"/>
    </row>
    <row r="679" spans="20:20" ht="14">
      <c r="T679" s="207"/>
    </row>
    <row r="680" spans="20:20" ht="14">
      <c r="T680" s="207"/>
    </row>
    <row r="681" spans="20:20" ht="14">
      <c r="T681" s="207"/>
    </row>
    <row r="682" spans="20:20" ht="14">
      <c r="T682" s="207"/>
    </row>
    <row r="683" spans="20:20" ht="14">
      <c r="T683" s="207"/>
    </row>
    <row r="684" spans="20:20" ht="14">
      <c r="T684" s="207"/>
    </row>
    <row r="685" spans="20:20" ht="14">
      <c r="T685" s="207"/>
    </row>
    <row r="686" spans="20:20" ht="14">
      <c r="T686" s="207"/>
    </row>
    <row r="687" spans="20:20" ht="14">
      <c r="T687" s="207"/>
    </row>
    <row r="688" spans="20:20" ht="14">
      <c r="T688" s="207"/>
    </row>
    <row r="689" spans="20:20" ht="14">
      <c r="T689" s="207"/>
    </row>
    <row r="690" spans="20:20" ht="14">
      <c r="T690" s="207"/>
    </row>
    <row r="691" spans="20:20" ht="14">
      <c r="T691" s="207"/>
    </row>
    <row r="692" spans="20:20" ht="14">
      <c r="T692" s="207"/>
    </row>
    <row r="693" spans="20:20" ht="14">
      <c r="T693" s="207"/>
    </row>
    <row r="694" spans="20:20" ht="14">
      <c r="T694" s="207"/>
    </row>
    <row r="695" spans="20:20" ht="14">
      <c r="T695" s="207"/>
    </row>
    <row r="696" spans="20:20" ht="14">
      <c r="T696" s="207"/>
    </row>
    <row r="697" spans="20:20" ht="14">
      <c r="T697" s="207"/>
    </row>
    <row r="698" spans="20:20" ht="14">
      <c r="T698" s="207"/>
    </row>
    <row r="699" spans="20:20" ht="14">
      <c r="T699" s="207"/>
    </row>
    <row r="700" spans="20:20" ht="14">
      <c r="T700" s="207"/>
    </row>
    <row r="701" spans="20:20" ht="14">
      <c r="T701" s="207"/>
    </row>
    <row r="702" spans="20:20" ht="14">
      <c r="T702" s="207"/>
    </row>
    <row r="703" spans="20:20" ht="14">
      <c r="T703" s="207"/>
    </row>
    <row r="704" spans="20:20" ht="14">
      <c r="T704" s="207"/>
    </row>
    <row r="705" spans="20:20" ht="14">
      <c r="T705" s="207"/>
    </row>
    <row r="706" spans="20:20" ht="14">
      <c r="T706" s="207"/>
    </row>
    <row r="707" spans="20:20" ht="14">
      <c r="T707" s="207"/>
    </row>
    <row r="708" spans="20:20" ht="14">
      <c r="T708" s="207"/>
    </row>
    <row r="709" spans="20:20" ht="14">
      <c r="T709" s="207"/>
    </row>
    <row r="710" spans="20:20" ht="14">
      <c r="T710" s="207"/>
    </row>
    <row r="711" spans="20:20" ht="14">
      <c r="T711" s="207"/>
    </row>
    <row r="712" spans="20:20" ht="14">
      <c r="T712" s="207"/>
    </row>
    <row r="713" spans="20:20" ht="14">
      <c r="T713" s="207"/>
    </row>
    <row r="714" spans="20:20" ht="14">
      <c r="T714" s="207"/>
    </row>
    <row r="715" spans="20:20" ht="14">
      <c r="T715" s="207"/>
    </row>
    <row r="716" spans="20:20" ht="14">
      <c r="T716" s="207"/>
    </row>
    <row r="717" spans="20:20" ht="14">
      <c r="T717" s="207"/>
    </row>
    <row r="718" spans="20:20" ht="14">
      <c r="T718" s="207"/>
    </row>
    <row r="719" spans="20:20" ht="14">
      <c r="T719" s="207"/>
    </row>
    <row r="720" spans="20:20" ht="14">
      <c r="T720" s="207"/>
    </row>
    <row r="721" spans="20:20" ht="14">
      <c r="T721" s="207"/>
    </row>
    <row r="722" spans="20:20" ht="14">
      <c r="T722" s="207"/>
    </row>
    <row r="723" spans="20:20" ht="14">
      <c r="T723" s="207"/>
    </row>
    <row r="724" spans="20:20" ht="14">
      <c r="T724" s="207"/>
    </row>
    <row r="725" spans="20:20" ht="14">
      <c r="T725" s="207"/>
    </row>
    <row r="726" spans="20:20" ht="14">
      <c r="T726" s="207"/>
    </row>
    <row r="727" spans="20:20" ht="14">
      <c r="T727" s="207"/>
    </row>
    <row r="728" spans="20:20" ht="14">
      <c r="T728" s="207"/>
    </row>
    <row r="729" spans="20:20" ht="14">
      <c r="T729" s="207"/>
    </row>
    <row r="730" spans="20:20" ht="14">
      <c r="T730" s="207"/>
    </row>
    <row r="731" spans="20:20" ht="14">
      <c r="T731" s="207"/>
    </row>
    <row r="732" spans="20:20" ht="14">
      <c r="T732" s="207"/>
    </row>
    <row r="733" spans="20:20" ht="14">
      <c r="T733" s="207"/>
    </row>
    <row r="734" spans="20:20" ht="14">
      <c r="T734" s="207"/>
    </row>
    <row r="735" spans="20:20" ht="14">
      <c r="T735" s="207"/>
    </row>
    <row r="736" spans="20:20" ht="14">
      <c r="T736" s="207"/>
    </row>
    <row r="737" spans="20:20" ht="14">
      <c r="T737" s="207"/>
    </row>
    <row r="738" spans="20:20" ht="14">
      <c r="T738" s="207"/>
    </row>
    <row r="739" spans="20:20" ht="14">
      <c r="T739" s="207"/>
    </row>
    <row r="740" spans="20:20" ht="14">
      <c r="T740" s="207"/>
    </row>
    <row r="741" spans="20:20" ht="14">
      <c r="T741" s="207"/>
    </row>
    <row r="742" spans="20:20" ht="14">
      <c r="T742" s="207"/>
    </row>
    <row r="743" spans="20:20" ht="14">
      <c r="T743" s="207"/>
    </row>
    <row r="744" spans="20:20" ht="14">
      <c r="T744" s="207"/>
    </row>
    <row r="745" spans="20:20" ht="14">
      <c r="T745" s="207"/>
    </row>
    <row r="746" spans="20:20" ht="14">
      <c r="T746" s="207"/>
    </row>
    <row r="747" spans="20:20" ht="14">
      <c r="T747" s="207"/>
    </row>
    <row r="748" spans="20:20" ht="14">
      <c r="T748" s="207"/>
    </row>
    <row r="749" spans="20:20" ht="14">
      <c r="T749" s="207"/>
    </row>
    <row r="750" spans="20:20" ht="14">
      <c r="T750" s="207"/>
    </row>
    <row r="751" spans="20:20" ht="14">
      <c r="T751" s="207"/>
    </row>
    <row r="752" spans="20:20" ht="14">
      <c r="T752" s="207"/>
    </row>
    <row r="753" spans="20:20" ht="14">
      <c r="T753" s="207"/>
    </row>
    <row r="754" spans="20:20" ht="14">
      <c r="T754" s="207"/>
    </row>
    <row r="755" spans="20:20" ht="14">
      <c r="T755" s="207"/>
    </row>
    <row r="756" spans="20:20" ht="14">
      <c r="T756" s="207"/>
    </row>
    <row r="757" spans="20:20" ht="14">
      <c r="T757" s="207"/>
    </row>
    <row r="758" spans="20:20" ht="14">
      <c r="T758" s="207"/>
    </row>
    <row r="759" spans="20:20" ht="14">
      <c r="T759" s="207"/>
    </row>
    <row r="760" spans="20:20" ht="14">
      <c r="T760" s="207"/>
    </row>
    <row r="761" spans="20:20" ht="14">
      <c r="T761" s="207"/>
    </row>
    <row r="762" spans="20:20" ht="14">
      <c r="T762" s="207"/>
    </row>
    <row r="763" spans="20:20" ht="14">
      <c r="T763" s="207"/>
    </row>
    <row r="764" spans="20:20" ht="14">
      <c r="T764" s="207"/>
    </row>
    <row r="765" spans="20:20" ht="14">
      <c r="T765" s="207"/>
    </row>
    <row r="766" spans="20:20" ht="14">
      <c r="T766" s="207"/>
    </row>
    <row r="767" spans="20:20" ht="14">
      <c r="T767" s="207"/>
    </row>
    <row r="768" spans="20:20" ht="14">
      <c r="T768" s="207"/>
    </row>
    <row r="769" spans="20:20" ht="14">
      <c r="T769" s="207"/>
    </row>
    <row r="770" spans="20:20" ht="14">
      <c r="T770" s="207"/>
    </row>
    <row r="771" spans="20:20" ht="14">
      <c r="T771" s="207"/>
    </row>
    <row r="772" spans="20:20" ht="14">
      <c r="T772" s="207"/>
    </row>
    <row r="773" spans="20:20" ht="14">
      <c r="T773" s="207"/>
    </row>
    <row r="774" spans="20:20" ht="14">
      <c r="T774" s="207"/>
    </row>
    <row r="775" spans="20:20" ht="14">
      <c r="T775" s="207"/>
    </row>
    <row r="776" spans="20:20" ht="14">
      <c r="T776" s="207"/>
    </row>
    <row r="777" spans="20:20" ht="14">
      <c r="T777" s="207"/>
    </row>
    <row r="778" spans="20:20" ht="14">
      <c r="T778" s="207"/>
    </row>
    <row r="779" spans="20:20" ht="14">
      <c r="T779" s="207"/>
    </row>
    <row r="780" spans="20:20" ht="14">
      <c r="T780" s="207"/>
    </row>
    <row r="781" spans="20:20" ht="14">
      <c r="T781" s="207"/>
    </row>
    <row r="782" spans="20:20" ht="14">
      <c r="T782" s="207"/>
    </row>
    <row r="783" spans="20:20" ht="14">
      <c r="T783" s="207"/>
    </row>
    <row r="784" spans="20:20" ht="14">
      <c r="T784" s="207"/>
    </row>
    <row r="785" spans="20:20" ht="14">
      <c r="T785" s="207"/>
    </row>
    <row r="786" spans="20:20" ht="14">
      <c r="T786" s="207"/>
    </row>
    <row r="787" spans="20:20" ht="14">
      <c r="T787" s="207"/>
    </row>
    <row r="788" spans="20:20" ht="14">
      <c r="T788" s="207"/>
    </row>
    <row r="789" spans="20:20" ht="14">
      <c r="T789" s="207"/>
    </row>
    <row r="790" spans="20:20" ht="14">
      <c r="T790" s="207"/>
    </row>
    <row r="791" spans="20:20" ht="14">
      <c r="T791" s="207"/>
    </row>
    <row r="792" spans="20:20" ht="14">
      <c r="T792" s="207"/>
    </row>
    <row r="793" spans="20:20" ht="14">
      <c r="T793" s="207"/>
    </row>
    <row r="794" spans="20:20" ht="14">
      <c r="T794" s="207"/>
    </row>
    <row r="795" spans="20:20" ht="14">
      <c r="T795" s="207"/>
    </row>
    <row r="796" spans="20:20" ht="14">
      <c r="T796" s="207"/>
    </row>
    <row r="797" spans="20:20" ht="14">
      <c r="T797" s="207"/>
    </row>
    <row r="798" spans="20:20" ht="14">
      <c r="T798" s="207"/>
    </row>
    <row r="799" spans="20:20" ht="14">
      <c r="T799" s="207"/>
    </row>
    <row r="800" spans="20:20" ht="14">
      <c r="T800" s="207"/>
    </row>
    <row r="801" spans="20:20" ht="14">
      <c r="T801" s="207"/>
    </row>
    <row r="802" spans="20:20" ht="14">
      <c r="T802" s="207"/>
    </row>
    <row r="803" spans="20:20" ht="14">
      <c r="T803" s="207"/>
    </row>
    <row r="804" spans="20:20" ht="14">
      <c r="T804" s="207"/>
    </row>
    <row r="805" spans="20:20" ht="14">
      <c r="T805" s="207"/>
    </row>
    <row r="806" spans="20:20" ht="14">
      <c r="T806" s="207"/>
    </row>
    <row r="807" spans="20:20" ht="14">
      <c r="T807" s="207"/>
    </row>
    <row r="808" spans="20:20" ht="14">
      <c r="T808" s="207"/>
    </row>
    <row r="809" spans="20:20" ht="14">
      <c r="T809" s="207"/>
    </row>
    <row r="810" spans="20:20" ht="14">
      <c r="T810" s="207"/>
    </row>
    <row r="811" spans="20:20" ht="14">
      <c r="T811" s="207"/>
    </row>
    <row r="812" spans="20:20" ht="14">
      <c r="T812" s="207"/>
    </row>
    <row r="813" spans="20:20" ht="14">
      <c r="T813" s="207"/>
    </row>
    <row r="814" spans="20:20" ht="14">
      <c r="T814" s="207"/>
    </row>
    <row r="815" spans="20:20" ht="14">
      <c r="T815" s="207"/>
    </row>
    <row r="816" spans="20:20" ht="14">
      <c r="T816" s="207"/>
    </row>
    <row r="817" spans="20:20" ht="14">
      <c r="T817" s="207"/>
    </row>
    <row r="818" spans="20:20" ht="14">
      <c r="T818" s="207"/>
    </row>
    <row r="819" spans="20:20" ht="14">
      <c r="T819" s="207"/>
    </row>
    <row r="820" spans="20:20" ht="14">
      <c r="T820" s="207"/>
    </row>
    <row r="821" spans="20:20" ht="14">
      <c r="T821" s="207"/>
    </row>
    <row r="822" spans="20:20" ht="14">
      <c r="T822" s="207"/>
    </row>
    <row r="823" spans="20:20" ht="14">
      <c r="T823" s="207"/>
    </row>
    <row r="824" spans="20:20" ht="14">
      <c r="T824" s="207"/>
    </row>
    <row r="825" spans="20:20" ht="14">
      <c r="T825" s="207"/>
    </row>
    <row r="826" spans="20:20" ht="14">
      <c r="T826" s="207"/>
    </row>
    <row r="827" spans="20:20" ht="14">
      <c r="T827" s="207"/>
    </row>
    <row r="828" spans="20:20" ht="14">
      <c r="T828" s="207"/>
    </row>
    <row r="829" spans="20:20" ht="14">
      <c r="T829" s="207"/>
    </row>
    <row r="830" spans="20:20" ht="14">
      <c r="T830" s="207"/>
    </row>
    <row r="831" spans="20:20" ht="14">
      <c r="T831" s="207"/>
    </row>
    <row r="832" spans="20:20" ht="14">
      <c r="T832" s="207"/>
    </row>
    <row r="833" spans="20:20" ht="14">
      <c r="T833" s="207"/>
    </row>
    <row r="834" spans="20:20" ht="14">
      <c r="T834" s="207"/>
    </row>
    <row r="835" spans="20:20" ht="14">
      <c r="T835" s="207"/>
    </row>
    <row r="836" spans="20:20" ht="14">
      <c r="T836" s="207"/>
    </row>
    <row r="837" spans="20:20" ht="14">
      <c r="T837" s="207"/>
    </row>
    <row r="838" spans="20:20" ht="14">
      <c r="T838" s="207"/>
    </row>
    <row r="839" spans="20:20" ht="14">
      <c r="T839" s="207"/>
    </row>
    <row r="840" spans="20:20" ht="14">
      <c r="T840" s="207"/>
    </row>
    <row r="841" spans="20:20" ht="14">
      <c r="T841" s="207"/>
    </row>
    <row r="842" spans="20:20" ht="14">
      <c r="T842" s="207"/>
    </row>
    <row r="843" spans="20:20" ht="14">
      <c r="T843" s="207"/>
    </row>
    <row r="844" spans="20:20" ht="14">
      <c r="T844" s="207"/>
    </row>
    <row r="845" spans="20:20" ht="14">
      <c r="T845" s="207"/>
    </row>
    <row r="846" spans="20:20" ht="14">
      <c r="T846" s="207"/>
    </row>
    <row r="847" spans="20:20" ht="14">
      <c r="T847" s="207"/>
    </row>
    <row r="848" spans="20:20" ht="14">
      <c r="T848" s="207"/>
    </row>
    <row r="849" spans="20:20" ht="14">
      <c r="T849" s="207"/>
    </row>
    <row r="850" spans="20:20" ht="14">
      <c r="T850" s="207"/>
    </row>
    <row r="851" spans="20:20" ht="14">
      <c r="T851" s="207"/>
    </row>
    <row r="852" spans="20:20" ht="14">
      <c r="T852" s="207"/>
    </row>
    <row r="853" spans="20:20" ht="14">
      <c r="T853" s="207"/>
    </row>
    <row r="854" spans="20:20" ht="14">
      <c r="T854" s="207"/>
    </row>
    <row r="855" spans="20:20" ht="14">
      <c r="T855" s="207"/>
    </row>
    <row r="856" spans="20:20" ht="14">
      <c r="T856" s="207"/>
    </row>
    <row r="857" spans="20:20" ht="14">
      <c r="T857" s="207"/>
    </row>
    <row r="858" spans="20:20" ht="14">
      <c r="T858" s="207"/>
    </row>
    <row r="859" spans="20:20" ht="14">
      <c r="T859" s="207"/>
    </row>
    <row r="860" spans="20:20" ht="14">
      <c r="T860" s="207"/>
    </row>
    <row r="861" spans="20:20" ht="14">
      <c r="T861" s="207"/>
    </row>
    <row r="862" spans="20:20" ht="14">
      <c r="T862" s="207"/>
    </row>
    <row r="863" spans="20:20" ht="14">
      <c r="T863" s="207"/>
    </row>
    <row r="864" spans="20:20" ht="14">
      <c r="T864" s="207"/>
    </row>
    <row r="865" spans="20:20" ht="14">
      <c r="T865" s="207"/>
    </row>
    <row r="866" spans="20:20" ht="14">
      <c r="T866" s="207"/>
    </row>
    <row r="867" spans="20:20" ht="14">
      <c r="T867" s="207"/>
    </row>
    <row r="868" spans="20:20" ht="14">
      <c r="T868" s="207"/>
    </row>
    <row r="869" spans="20:20" ht="14">
      <c r="T869" s="207"/>
    </row>
    <row r="870" spans="20:20" ht="14">
      <c r="T870" s="207"/>
    </row>
    <row r="871" spans="20:20" ht="14">
      <c r="T871" s="207"/>
    </row>
    <row r="872" spans="20:20" ht="14">
      <c r="T872" s="207"/>
    </row>
    <row r="873" spans="20:20" ht="14">
      <c r="T873" s="207"/>
    </row>
    <row r="874" spans="20:20" ht="14">
      <c r="T874" s="207"/>
    </row>
    <row r="875" spans="20:20" ht="14">
      <c r="T875" s="207"/>
    </row>
    <row r="876" spans="20:20" ht="14">
      <c r="T876" s="207"/>
    </row>
    <row r="877" spans="20:20" ht="14">
      <c r="T877" s="207"/>
    </row>
    <row r="878" spans="20:20" ht="14">
      <c r="T878" s="207"/>
    </row>
    <row r="879" spans="20:20" ht="14">
      <c r="T879" s="207"/>
    </row>
    <row r="880" spans="20:20" ht="14">
      <c r="T880" s="207"/>
    </row>
    <row r="881" spans="20:20" ht="14">
      <c r="T881" s="207"/>
    </row>
    <row r="882" spans="20:20" ht="14">
      <c r="T882" s="207"/>
    </row>
    <row r="883" spans="20:20" ht="14">
      <c r="T883" s="207"/>
    </row>
    <row r="884" spans="20:20" ht="14">
      <c r="T884" s="207"/>
    </row>
    <row r="885" spans="20:20" ht="14">
      <c r="T885" s="207"/>
    </row>
    <row r="886" spans="20:20" ht="14">
      <c r="T886" s="207"/>
    </row>
    <row r="887" spans="20:20" ht="14">
      <c r="T887" s="207"/>
    </row>
    <row r="888" spans="20:20" ht="14">
      <c r="T888" s="207"/>
    </row>
    <row r="889" spans="20:20" ht="14">
      <c r="T889" s="207"/>
    </row>
    <row r="890" spans="20:20" ht="14">
      <c r="T890" s="207"/>
    </row>
    <row r="891" spans="20:20" ht="14">
      <c r="T891" s="207"/>
    </row>
    <row r="892" spans="20:20" ht="14">
      <c r="T892" s="207"/>
    </row>
    <row r="893" spans="20:20" ht="14">
      <c r="T893" s="207"/>
    </row>
    <row r="894" spans="20:20" ht="14">
      <c r="T894" s="207"/>
    </row>
    <row r="895" spans="20:20" ht="14">
      <c r="T895" s="207"/>
    </row>
    <row r="896" spans="20:20" ht="14">
      <c r="T896" s="207"/>
    </row>
    <row r="897" spans="20:20" ht="14">
      <c r="T897" s="207"/>
    </row>
    <row r="898" spans="20:20" ht="14">
      <c r="T898" s="207"/>
    </row>
    <row r="899" spans="20:20" ht="14">
      <c r="T899" s="207"/>
    </row>
    <row r="900" spans="20:20" ht="14">
      <c r="T900" s="207"/>
    </row>
    <row r="901" spans="20:20" ht="14">
      <c r="T901" s="207"/>
    </row>
    <row r="902" spans="20:20" ht="14">
      <c r="T902" s="207"/>
    </row>
    <row r="903" spans="20:20" ht="14">
      <c r="T903" s="207"/>
    </row>
    <row r="904" spans="20:20" ht="14">
      <c r="T904" s="207"/>
    </row>
    <row r="905" spans="20:20" ht="14">
      <c r="T905" s="207"/>
    </row>
    <row r="906" spans="20:20" ht="14">
      <c r="T906" s="207"/>
    </row>
    <row r="907" spans="20:20" ht="14">
      <c r="T907" s="207"/>
    </row>
    <row r="908" spans="20:20" ht="14">
      <c r="T908" s="207"/>
    </row>
    <row r="909" spans="20:20" ht="14">
      <c r="T909" s="207"/>
    </row>
    <row r="910" spans="20:20" ht="14">
      <c r="T910" s="207"/>
    </row>
    <row r="911" spans="20:20" ht="14">
      <c r="T911" s="207"/>
    </row>
    <row r="912" spans="20:20" ht="14">
      <c r="T912" s="207"/>
    </row>
    <row r="913" spans="20:20" ht="14">
      <c r="T913" s="207"/>
    </row>
    <row r="914" spans="20:20" ht="14">
      <c r="T914" s="207"/>
    </row>
    <row r="915" spans="20:20" ht="14">
      <c r="T915" s="207"/>
    </row>
    <row r="916" spans="20:20" ht="14">
      <c r="T916" s="207"/>
    </row>
    <row r="917" spans="20:20" ht="14">
      <c r="T917" s="207"/>
    </row>
    <row r="918" spans="20:20" ht="14">
      <c r="T918" s="207"/>
    </row>
    <row r="919" spans="20:20" ht="14">
      <c r="T919" s="207"/>
    </row>
    <row r="920" spans="20:20" ht="14">
      <c r="T920" s="207"/>
    </row>
    <row r="921" spans="20:20" ht="14">
      <c r="T921" s="207"/>
    </row>
    <row r="922" spans="20:20" ht="14">
      <c r="T922" s="207"/>
    </row>
    <row r="923" spans="20:20" ht="14">
      <c r="T923" s="207"/>
    </row>
    <row r="924" spans="20:20" ht="14">
      <c r="T924" s="207"/>
    </row>
    <row r="925" spans="20:20" ht="14">
      <c r="T925" s="207"/>
    </row>
    <row r="926" spans="20:20" ht="14">
      <c r="T926" s="207"/>
    </row>
    <row r="927" spans="20:20" ht="14">
      <c r="T927" s="207"/>
    </row>
    <row r="928" spans="20:20" ht="14">
      <c r="T928" s="207"/>
    </row>
    <row r="929" spans="20:20" ht="14">
      <c r="T929" s="207"/>
    </row>
    <row r="930" spans="20:20" ht="14">
      <c r="T930" s="207"/>
    </row>
    <row r="931" spans="20:20" ht="14">
      <c r="T931" s="207"/>
    </row>
    <row r="932" spans="20:20" ht="14">
      <c r="T932" s="207"/>
    </row>
    <row r="933" spans="20:20" ht="14">
      <c r="T933" s="207"/>
    </row>
    <row r="934" spans="20:20" ht="14">
      <c r="T934" s="207"/>
    </row>
    <row r="935" spans="20:20" ht="14">
      <c r="T935" s="207"/>
    </row>
    <row r="936" spans="20:20" ht="14">
      <c r="T936" s="207"/>
    </row>
    <row r="937" spans="20:20" ht="14">
      <c r="T937" s="207"/>
    </row>
    <row r="938" spans="20:20" ht="14">
      <c r="T938" s="207"/>
    </row>
    <row r="939" spans="20:20" ht="14">
      <c r="T939" s="207"/>
    </row>
    <row r="940" spans="20:20" ht="14">
      <c r="T940" s="207"/>
    </row>
    <row r="941" spans="20:20" ht="14">
      <c r="T941" s="207"/>
    </row>
    <row r="942" spans="20:20" ht="14">
      <c r="T942" s="207"/>
    </row>
    <row r="943" spans="20:20" ht="14">
      <c r="T943" s="207"/>
    </row>
    <row r="944" spans="20:20" ht="14">
      <c r="T944" s="207"/>
    </row>
    <row r="945" spans="20:20" ht="14">
      <c r="T945" s="207"/>
    </row>
    <row r="946" spans="20:20" ht="14">
      <c r="T946" s="207"/>
    </row>
    <row r="947" spans="20:20" ht="14">
      <c r="T947" s="207"/>
    </row>
    <row r="948" spans="20:20" ht="14">
      <c r="T948" s="207"/>
    </row>
    <row r="949" spans="20:20" ht="14">
      <c r="T949" s="207"/>
    </row>
    <row r="950" spans="20:20" ht="14">
      <c r="T950" s="207"/>
    </row>
    <row r="951" spans="20:20" ht="14">
      <c r="T951" s="207"/>
    </row>
    <row r="952" spans="20:20" ht="14">
      <c r="T952" s="207"/>
    </row>
    <row r="953" spans="20:20" ht="14">
      <c r="T953" s="207"/>
    </row>
    <row r="954" spans="20:20" ht="14">
      <c r="T954" s="207"/>
    </row>
    <row r="955" spans="20:20" ht="14">
      <c r="T955" s="207"/>
    </row>
    <row r="956" spans="20:20" ht="14">
      <c r="T956" s="207"/>
    </row>
    <row r="957" spans="20:20" ht="14">
      <c r="T957" s="207"/>
    </row>
    <row r="958" spans="20:20" ht="14">
      <c r="T958" s="207"/>
    </row>
    <row r="959" spans="20:20" ht="14">
      <c r="T959" s="207"/>
    </row>
    <row r="960" spans="20:20" ht="14">
      <c r="T960" s="207"/>
    </row>
    <row r="961" spans="20:20" ht="14">
      <c r="T961" s="207"/>
    </row>
    <row r="962" spans="20:20" ht="14">
      <c r="T962" s="207"/>
    </row>
    <row r="963" spans="20:20" ht="14">
      <c r="T963" s="207"/>
    </row>
    <row r="964" spans="20:20" ht="14">
      <c r="T964" s="207"/>
    </row>
    <row r="965" spans="20:20" ht="14">
      <c r="T965" s="207"/>
    </row>
    <row r="966" spans="20:20" ht="14">
      <c r="T966" s="207"/>
    </row>
    <row r="967" spans="20:20" ht="14">
      <c r="T967" s="207"/>
    </row>
    <row r="968" spans="20:20" ht="14">
      <c r="T968" s="207"/>
    </row>
    <row r="969" spans="20:20" ht="14">
      <c r="T969" s="207"/>
    </row>
    <row r="970" spans="20:20" ht="14">
      <c r="T970" s="207"/>
    </row>
    <row r="971" spans="20:20" ht="14">
      <c r="T971" s="207"/>
    </row>
    <row r="972" spans="20:20" ht="14">
      <c r="T972" s="207"/>
    </row>
    <row r="973" spans="20:20" ht="14">
      <c r="T973" s="207"/>
    </row>
    <row r="974" spans="20:20" ht="14">
      <c r="T974" s="207"/>
    </row>
    <row r="975" spans="20:20" ht="14">
      <c r="T975" s="207"/>
    </row>
    <row r="976" spans="20:20" ht="14">
      <c r="T976" s="207"/>
    </row>
    <row r="977" spans="20:20" ht="14">
      <c r="T977" s="207"/>
    </row>
    <row r="978" spans="20:20" ht="14">
      <c r="T978" s="207"/>
    </row>
    <row r="979" spans="20:20" ht="14">
      <c r="T979" s="207"/>
    </row>
    <row r="980" spans="20:20" ht="14">
      <c r="T980" s="207"/>
    </row>
    <row r="981" spans="20:20" ht="14">
      <c r="T981" s="207"/>
    </row>
    <row r="982" spans="20:20" ht="14">
      <c r="T982" s="207"/>
    </row>
    <row r="983" spans="20:20" ht="14">
      <c r="T983" s="207"/>
    </row>
    <row r="984" spans="20:20" ht="14">
      <c r="T984" s="207"/>
    </row>
    <row r="985" spans="20:20" ht="14">
      <c r="T985" s="207"/>
    </row>
    <row r="986" spans="20:20" ht="14">
      <c r="T986" s="207"/>
    </row>
    <row r="987" spans="20:20" ht="14">
      <c r="T987" s="207"/>
    </row>
    <row r="988" spans="20:20" ht="14">
      <c r="T988" s="207"/>
    </row>
    <row r="989" spans="20:20" ht="14">
      <c r="T989" s="207"/>
    </row>
    <row r="990" spans="20:20" ht="14">
      <c r="T990" s="207"/>
    </row>
    <row r="991" spans="20:20" ht="14">
      <c r="T991" s="207"/>
    </row>
    <row r="992" spans="20:20" ht="14">
      <c r="T992" s="207"/>
    </row>
    <row r="993" spans="20:20" ht="14">
      <c r="T993" s="207"/>
    </row>
    <row r="994" spans="20:20" ht="14">
      <c r="T994" s="207"/>
    </row>
    <row r="995" spans="20:20" ht="14">
      <c r="T995" s="207"/>
    </row>
    <row r="996" spans="20:20" ht="14">
      <c r="T996" s="207"/>
    </row>
    <row r="997" spans="20:20" ht="14">
      <c r="T997" s="207"/>
    </row>
    <row r="998" spans="20:20" ht="14">
      <c r="T998" s="207"/>
    </row>
    <row r="999" spans="20:20" ht="14">
      <c r="T999" s="20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6D1E-B732-5342-9A39-92F6BC1F6042}">
  <dimension ref="A1:L66"/>
  <sheetViews>
    <sheetView workbookViewId="0">
      <selection activeCell="N13" sqref="N13"/>
    </sheetView>
  </sheetViews>
  <sheetFormatPr baseColWidth="10" defaultRowHeight="16"/>
  <cols>
    <col min="1" max="1" width="11.6640625" customWidth="1"/>
    <col min="2" max="2" width="16.5" customWidth="1"/>
    <col min="3" max="3" width="44" customWidth="1"/>
  </cols>
  <sheetData>
    <row r="1" spans="1:12" ht="17" thickBot="1">
      <c r="A1" s="28" t="s">
        <v>261</v>
      </c>
      <c r="B1" s="28" t="s">
        <v>260</v>
      </c>
      <c r="C1" s="28" t="s">
        <v>259</v>
      </c>
      <c r="D1" s="84" t="s">
        <v>463</v>
      </c>
      <c r="E1" s="84" t="s">
        <v>464</v>
      </c>
      <c r="F1" s="84" t="s">
        <v>465</v>
      </c>
      <c r="G1" s="84" t="s">
        <v>466</v>
      </c>
      <c r="H1" s="84" t="s">
        <v>467</v>
      </c>
      <c r="I1" s="84" t="s">
        <v>468</v>
      </c>
      <c r="J1" s="84" t="s">
        <v>469</v>
      </c>
      <c r="K1" s="84" t="s">
        <v>470</v>
      </c>
      <c r="L1" s="84" t="s">
        <v>460</v>
      </c>
    </row>
    <row r="2" spans="1:12">
      <c r="A2" s="6" t="s">
        <v>206</v>
      </c>
      <c r="B2" s="6" t="s">
        <v>205</v>
      </c>
      <c r="C2" s="5" t="s">
        <v>204</v>
      </c>
      <c r="D2" s="85">
        <f>VALUE('1sem'!AZ2)</f>
        <v>6.8</v>
      </c>
      <c r="E2" s="85">
        <f>VALUE('2sem'!AZ2)</f>
        <v>8.1999999999999993</v>
      </c>
      <c r="F2" s="85">
        <f>VALUE('3sem'!BE2)</f>
        <v>7.71</v>
      </c>
      <c r="G2" s="85">
        <f>IF('4sem'!BE2="",0,VALUE('4sem'!BE2))</f>
        <v>0</v>
      </c>
      <c r="H2" s="85">
        <f>IF('5sem'!BE2="",0,VALUE('5sem'!BE2))</f>
        <v>0</v>
      </c>
      <c r="I2" s="85">
        <f>IF('5sem'!AW2="",0,VALUE('5sem'!AW2))</f>
        <v>0</v>
      </c>
      <c r="J2" s="85">
        <f>IF('7sem'!AN2="",0,VALUE('7sem'!AN2))</f>
        <v>0</v>
      </c>
      <c r="K2" s="85">
        <f>IF('8sem'!V2="",0,VALUE('8sem'!V2))</f>
        <v>0</v>
      </c>
      <c r="L2" s="85">
        <f t="shared" ref="L2:L33" si="0">SUM(D2:K2)/(IF(D2=0,1,IF(E2=0,1,IF(F2=0,2,IF(G2=0,3,IF(H2=0,4,IF(I2=0,5,IF(J2=0,6,IF(K2=0,7,8)))))))))</f>
        <v>7.57</v>
      </c>
    </row>
    <row r="3" spans="1:12">
      <c r="A3" s="6" t="s">
        <v>203</v>
      </c>
      <c r="B3" s="6" t="s">
        <v>202</v>
      </c>
      <c r="C3" s="5" t="s">
        <v>201</v>
      </c>
      <c r="D3" s="85">
        <f>VALUE('1sem'!AZ3)</f>
        <v>8</v>
      </c>
      <c r="E3" s="85">
        <f>VALUE('2sem'!AZ3)</f>
        <v>8.6</v>
      </c>
      <c r="F3" s="85">
        <f>VALUE('3sem'!BE3)</f>
        <v>8.19</v>
      </c>
      <c r="G3" s="85">
        <f>IF('4sem'!BE3="",0,VALUE('4sem'!BE3))</f>
        <v>0</v>
      </c>
      <c r="H3" s="85">
        <f>IF('5sem'!BE3="",0,VALUE('5sem'!BE3))</f>
        <v>0</v>
      </c>
      <c r="I3" s="85">
        <f>IF('5sem'!AW3="",0,VALUE('5sem'!AW3))</f>
        <v>0</v>
      </c>
      <c r="J3" s="85">
        <f>IF('7sem'!AN3="",0,VALUE('7sem'!AN3))</f>
        <v>0</v>
      </c>
      <c r="K3" s="85">
        <f>IF('8sem'!V3="",0,VALUE('8sem'!V3))</f>
        <v>0</v>
      </c>
      <c r="L3" s="85">
        <f t="shared" si="0"/>
        <v>8.2633333333333336</v>
      </c>
    </row>
    <row r="4" spans="1:12">
      <c r="A4" s="6" t="s">
        <v>200</v>
      </c>
      <c r="B4" s="6" t="s">
        <v>199</v>
      </c>
      <c r="C4" s="5" t="s">
        <v>198</v>
      </c>
      <c r="D4" s="85">
        <f>VALUE('1sem'!AZ4)</f>
        <v>7.9</v>
      </c>
      <c r="E4" s="85">
        <f>VALUE('2sem'!AZ4)</f>
        <v>8.1999999999999993</v>
      </c>
      <c r="F4" s="85">
        <f>VALUE('3sem'!BE4)</f>
        <v>7.52</v>
      </c>
      <c r="G4" s="85">
        <f>IF('4sem'!BE4="",0,VALUE('4sem'!BE4))</f>
        <v>0</v>
      </c>
      <c r="H4" s="85">
        <f>IF('5sem'!BE4="",0,VALUE('5sem'!BE4))</f>
        <v>0</v>
      </c>
      <c r="I4" s="85">
        <f>IF('5sem'!AW4="",0,VALUE('5sem'!AW4))</f>
        <v>0</v>
      </c>
      <c r="J4" s="85">
        <f>IF('7sem'!AN4="",0,VALUE('7sem'!AN4))</f>
        <v>0</v>
      </c>
      <c r="K4" s="85">
        <f>IF('8sem'!V4="",0,VALUE('8sem'!V4))</f>
        <v>0</v>
      </c>
      <c r="L4" s="85">
        <f t="shared" si="0"/>
        <v>7.873333333333334</v>
      </c>
    </row>
    <row r="5" spans="1:12">
      <c r="A5" s="6" t="s">
        <v>197</v>
      </c>
      <c r="B5" s="6" t="s">
        <v>196</v>
      </c>
      <c r="C5" s="5" t="s">
        <v>195</v>
      </c>
      <c r="D5" s="85">
        <f>VALUE('1sem'!AZ5)</f>
        <v>8.5500000000000007</v>
      </c>
      <c r="E5" s="85">
        <f>VALUE('2sem'!AZ5)</f>
        <v>9.1999999999999993</v>
      </c>
      <c r="F5" s="85">
        <f>VALUE('3sem'!BE5)</f>
        <v>8.3800000000000008</v>
      </c>
      <c r="G5" s="85">
        <f>IF('4sem'!BE5="",0,VALUE('4sem'!BE5))</f>
        <v>0</v>
      </c>
      <c r="H5" s="85">
        <f>IF('5sem'!BE5="",0,VALUE('5sem'!BE5))</f>
        <v>0</v>
      </c>
      <c r="I5" s="85">
        <f>IF('5sem'!AW5="",0,VALUE('5sem'!AW5))</f>
        <v>0</v>
      </c>
      <c r="J5" s="85">
        <f>IF('7sem'!AN5="",0,VALUE('7sem'!AN5))</f>
        <v>0</v>
      </c>
      <c r="K5" s="85">
        <f>IF('8sem'!V5="",0,VALUE('8sem'!V5))</f>
        <v>0</v>
      </c>
      <c r="L5" s="85">
        <f t="shared" si="0"/>
        <v>8.7100000000000009</v>
      </c>
    </row>
    <row r="6" spans="1:12">
      <c r="A6" s="6" t="s">
        <v>194</v>
      </c>
      <c r="B6" s="6" t="s">
        <v>193</v>
      </c>
      <c r="C6" s="5" t="s">
        <v>192</v>
      </c>
      <c r="D6" s="85">
        <f>VALUE('1sem'!AZ6)</f>
        <v>6.9</v>
      </c>
      <c r="E6" s="85">
        <f>VALUE('2sem'!AZ6)</f>
        <v>7.8</v>
      </c>
      <c r="F6" s="85">
        <f>VALUE('3sem'!BE6)</f>
        <v>7.38</v>
      </c>
      <c r="G6" s="85">
        <f>IF('4sem'!BE6="",0,VALUE('4sem'!BE6))</f>
        <v>0</v>
      </c>
      <c r="H6" s="85">
        <f>IF('5sem'!BE6="",0,VALUE('5sem'!BE6))</f>
        <v>0</v>
      </c>
      <c r="I6" s="85">
        <f>IF('5sem'!AW6="",0,VALUE('5sem'!AW6))</f>
        <v>0</v>
      </c>
      <c r="J6" s="85">
        <f>IF('7sem'!AN6="",0,VALUE('7sem'!AN6))</f>
        <v>0</v>
      </c>
      <c r="K6" s="85">
        <f>IF('8sem'!V6="",0,VALUE('8sem'!V6))</f>
        <v>0</v>
      </c>
      <c r="L6" s="85">
        <f t="shared" si="0"/>
        <v>7.3599999999999994</v>
      </c>
    </row>
    <row r="7" spans="1:12">
      <c r="A7" s="6" t="s">
        <v>191</v>
      </c>
      <c r="B7" s="6" t="s">
        <v>190</v>
      </c>
      <c r="C7" s="5" t="s">
        <v>189</v>
      </c>
      <c r="D7" s="85">
        <f>VALUE('1sem'!AZ7)</f>
        <v>7.85</v>
      </c>
      <c r="E7" s="85">
        <f>VALUE('2sem'!AZ7)</f>
        <v>9.15</v>
      </c>
      <c r="F7" s="85">
        <f>VALUE('3sem'!BE7)</f>
        <v>8.14</v>
      </c>
      <c r="G7" s="85">
        <f>IF('4sem'!BE7="",0,VALUE('4sem'!BE7))</f>
        <v>0</v>
      </c>
      <c r="H7" s="85">
        <f>IF('5sem'!BE7="",0,VALUE('5sem'!BE7))</f>
        <v>0</v>
      </c>
      <c r="I7" s="85">
        <f>IF('5sem'!AW7="",0,VALUE('5sem'!AW7))</f>
        <v>0</v>
      </c>
      <c r="J7" s="85">
        <f>IF('7sem'!AN7="",0,VALUE('7sem'!AN7))</f>
        <v>0</v>
      </c>
      <c r="K7" s="85">
        <f>IF('8sem'!V7="",0,VALUE('8sem'!V7))</f>
        <v>0</v>
      </c>
      <c r="L7" s="85">
        <f t="shared" si="0"/>
        <v>8.3800000000000008</v>
      </c>
    </row>
    <row r="8" spans="1:12">
      <c r="A8" s="6" t="s">
        <v>188</v>
      </c>
      <c r="B8" s="6" t="s">
        <v>187</v>
      </c>
      <c r="C8" s="5" t="s">
        <v>186</v>
      </c>
      <c r="D8" s="85">
        <f>VALUE('1sem'!AZ8)</f>
        <v>6.5</v>
      </c>
      <c r="E8" s="85">
        <f>VALUE('2sem'!AZ8)</f>
        <v>7.85</v>
      </c>
      <c r="F8" s="85">
        <f>VALUE('3sem'!BE8)</f>
        <v>7.48</v>
      </c>
      <c r="G8" s="85">
        <f>IF('4sem'!BE8="",0,VALUE('4sem'!BE8))</f>
        <v>0</v>
      </c>
      <c r="H8" s="85">
        <f>IF('5sem'!BE8="",0,VALUE('5sem'!BE8))</f>
        <v>0</v>
      </c>
      <c r="I8" s="85">
        <f>IF('5sem'!AW8="",0,VALUE('5sem'!AW8))</f>
        <v>0</v>
      </c>
      <c r="J8" s="85">
        <f>IF('7sem'!AN8="",0,VALUE('7sem'!AN8))</f>
        <v>0</v>
      </c>
      <c r="K8" s="85">
        <f>IF('8sem'!V8="",0,VALUE('8sem'!V8))</f>
        <v>0</v>
      </c>
      <c r="L8" s="85">
        <f t="shared" si="0"/>
        <v>7.2766666666666664</v>
      </c>
    </row>
    <row r="9" spans="1:12">
      <c r="A9" s="6" t="s">
        <v>185</v>
      </c>
      <c r="B9" s="6" t="s">
        <v>184</v>
      </c>
      <c r="C9" s="5" t="s">
        <v>183</v>
      </c>
      <c r="D9" s="85">
        <f>VALUE('1sem'!AZ9)</f>
        <v>6.85</v>
      </c>
      <c r="E9" s="85">
        <f>VALUE('2sem'!AZ9)</f>
        <v>7.4</v>
      </c>
      <c r="F9" s="85">
        <f>VALUE('3sem'!BE9)</f>
        <v>7.29</v>
      </c>
      <c r="G9" s="85">
        <f>IF('4sem'!BE9="",0,VALUE('4sem'!BE9))</f>
        <v>0</v>
      </c>
      <c r="H9" s="85">
        <f>IF('5sem'!BE9="",0,VALUE('5sem'!BE9))</f>
        <v>0</v>
      </c>
      <c r="I9" s="85">
        <f>IF('5sem'!AW9="",0,VALUE('5sem'!AW9))</f>
        <v>0</v>
      </c>
      <c r="J9" s="85">
        <f>IF('7sem'!AN9="",0,VALUE('7sem'!AN9))</f>
        <v>0</v>
      </c>
      <c r="K9" s="85">
        <f>IF('8sem'!V9="",0,VALUE('8sem'!V9))</f>
        <v>0</v>
      </c>
      <c r="L9" s="85">
        <f t="shared" si="0"/>
        <v>7.18</v>
      </c>
    </row>
    <row r="10" spans="1:12">
      <c r="A10" s="6" t="s">
        <v>182</v>
      </c>
      <c r="B10" s="6" t="s">
        <v>181</v>
      </c>
      <c r="C10" s="5" t="s">
        <v>180</v>
      </c>
      <c r="D10" s="85">
        <f>VALUE('1sem'!AZ10)</f>
        <v>6.9</v>
      </c>
      <c r="E10" s="85">
        <f>VALUE('2sem'!AZ10)</f>
        <v>7.6</v>
      </c>
      <c r="F10" s="85">
        <f>VALUE('3sem'!BE10)</f>
        <v>7.62</v>
      </c>
      <c r="G10" s="85">
        <f>IF('4sem'!BE10="",0,VALUE('4sem'!BE10))</f>
        <v>0</v>
      </c>
      <c r="H10" s="85">
        <f>IF('5sem'!BE10="",0,VALUE('5sem'!BE10))</f>
        <v>0</v>
      </c>
      <c r="I10" s="85">
        <f>IF('5sem'!AW10="",0,VALUE('5sem'!AW10))</f>
        <v>0</v>
      </c>
      <c r="J10" s="85">
        <f>IF('7sem'!AN10="",0,VALUE('7sem'!AN10))</f>
        <v>0</v>
      </c>
      <c r="K10" s="85">
        <f>IF('8sem'!V10="",0,VALUE('8sem'!V10))</f>
        <v>0</v>
      </c>
      <c r="L10" s="85">
        <f t="shared" si="0"/>
        <v>7.373333333333334</v>
      </c>
    </row>
    <row r="11" spans="1:12">
      <c r="A11" s="6" t="s">
        <v>179</v>
      </c>
      <c r="B11" s="6" t="s">
        <v>178</v>
      </c>
      <c r="C11" s="5" t="s">
        <v>177</v>
      </c>
      <c r="D11" s="85">
        <f>VALUE('1sem'!AZ11)</f>
        <v>7.25</v>
      </c>
      <c r="E11" s="85">
        <f>VALUE('2sem'!AZ11)</f>
        <v>7.85</v>
      </c>
      <c r="F11" s="85">
        <f>VALUE('3sem'!BE11)</f>
        <v>7.24</v>
      </c>
      <c r="G11" s="85">
        <f>IF('4sem'!BE11="",0,VALUE('4sem'!BE11))</f>
        <v>0</v>
      </c>
      <c r="H11" s="85">
        <f>IF('5sem'!BE11="",0,VALUE('5sem'!BE11))</f>
        <v>0</v>
      </c>
      <c r="I11" s="85">
        <f>IF('5sem'!AW11="",0,VALUE('5sem'!AW11))</f>
        <v>0</v>
      </c>
      <c r="J11" s="85">
        <f>IF('7sem'!AN11="",0,VALUE('7sem'!AN11))</f>
        <v>0</v>
      </c>
      <c r="K11" s="85">
        <f>IF('8sem'!V11="",0,VALUE('8sem'!V11))</f>
        <v>0</v>
      </c>
      <c r="L11" s="85">
        <f t="shared" si="0"/>
        <v>7.4466666666666663</v>
      </c>
    </row>
    <row r="12" spans="1:12">
      <c r="A12" s="6" t="s">
        <v>176</v>
      </c>
      <c r="B12" s="6" t="s">
        <v>175</v>
      </c>
      <c r="C12" s="5" t="s">
        <v>174</v>
      </c>
      <c r="D12" s="85">
        <f>VALUE('1sem'!AZ12)</f>
        <v>6.1</v>
      </c>
      <c r="E12" s="85">
        <f>VALUE('2sem'!AZ12)</f>
        <v>8.35</v>
      </c>
      <c r="F12" s="85">
        <f>VALUE('3sem'!BE12)</f>
        <v>6.86</v>
      </c>
      <c r="G12" s="85">
        <f>IF('4sem'!BE12="",0,VALUE('4sem'!BE12))</f>
        <v>0</v>
      </c>
      <c r="H12" s="85">
        <f>IF('5sem'!BE12="",0,VALUE('5sem'!BE12))</f>
        <v>0</v>
      </c>
      <c r="I12" s="85">
        <f>IF('5sem'!AW12="",0,VALUE('5sem'!AW12))</f>
        <v>0</v>
      </c>
      <c r="J12" s="85">
        <f>IF('7sem'!AN12="",0,VALUE('7sem'!AN12))</f>
        <v>0</v>
      </c>
      <c r="K12" s="85">
        <f>IF('8sem'!V12="",0,VALUE('8sem'!V12))</f>
        <v>0</v>
      </c>
      <c r="L12" s="85">
        <f t="shared" si="0"/>
        <v>7.1033333333333326</v>
      </c>
    </row>
    <row r="13" spans="1:12">
      <c r="A13" s="6" t="s">
        <v>173</v>
      </c>
      <c r="B13" s="6" t="s">
        <v>172</v>
      </c>
      <c r="C13" s="5" t="s">
        <v>171</v>
      </c>
      <c r="D13" s="85">
        <f>VALUE('1sem'!AZ13)</f>
        <v>7.05</v>
      </c>
      <c r="E13" s="85">
        <f>VALUE('2sem'!AZ13)</f>
        <v>7.8</v>
      </c>
      <c r="F13" s="85">
        <f>VALUE('3sem'!BE13)</f>
        <v>6.62</v>
      </c>
      <c r="G13" s="85">
        <f>IF('4sem'!BE13="",0,VALUE('4sem'!BE13))</f>
        <v>0</v>
      </c>
      <c r="H13" s="85">
        <f>IF('5sem'!BE13="",0,VALUE('5sem'!BE13))</f>
        <v>0</v>
      </c>
      <c r="I13" s="85">
        <f>IF('5sem'!AW13="",0,VALUE('5sem'!AW13))</f>
        <v>0</v>
      </c>
      <c r="J13" s="85">
        <f>IF('7sem'!AN13="",0,VALUE('7sem'!AN13))</f>
        <v>0</v>
      </c>
      <c r="K13" s="85">
        <f>IF('8sem'!V13="",0,VALUE('8sem'!V13))</f>
        <v>0</v>
      </c>
      <c r="L13" s="85">
        <f t="shared" si="0"/>
        <v>7.1566666666666663</v>
      </c>
    </row>
    <row r="14" spans="1:12">
      <c r="A14" s="6" t="s">
        <v>170</v>
      </c>
      <c r="B14" s="6" t="s">
        <v>169</v>
      </c>
      <c r="C14" s="5" t="s">
        <v>168</v>
      </c>
      <c r="D14" s="85">
        <f>VALUE('1sem'!AZ14)</f>
        <v>6.75</v>
      </c>
      <c r="E14" s="85">
        <f>VALUE('2sem'!AZ14)</f>
        <v>7.8</v>
      </c>
      <c r="F14" s="85">
        <f>VALUE('3sem'!BE14)</f>
        <v>7.29</v>
      </c>
      <c r="G14" s="85">
        <f>IF('4sem'!BE14="",0,VALUE('4sem'!BE14))</f>
        <v>0</v>
      </c>
      <c r="H14" s="85">
        <f>IF('5sem'!BE14="",0,VALUE('5sem'!BE14))</f>
        <v>0</v>
      </c>
      <c r="I14" s="85">
        <f>IF('5sem'!AW14="",0,VALUE('5sem'!AW14))</f>
        <v>0</v>
      </c>
      <c r="J14" s="85">
        <f>IF('7sem'!AN14="",0,VALUE('7sem'!AN14))</f>
        <v>0</v>
      </c>
      <c r="K14" s="85">
        <f>IF('8sem'!V14="",0,VALUE('8sem'!V14))</f>
        <v>0</v>
      </c>
      <c r="L14" s="85">
        <f t="shared" si="0"/>
        <v>7.28</v>
      </c>
    </row>
    <row r="15" spans="1:12">
      <c r="A15" s="6" t="s">
        <v>167</v>
      </c>
      <c r="B15" s="6" t="s">
        <v>166</v>
      </c>
      <c r="C15" s="5" t="s">
        <v>165</v>
      </c>
      <c r="D15" s="85">
        <f>VALUE('1sem'!AZ15)</f>
        <v>7.45</v>
      </c>
      <c r="E15" s="85">
        <f>VALUE('2sem'!AZ15)</f>
        <v>8.6</v>
      </c>
      <c r="F15" s="85">
        <f>VALUE('3sem'!BE15)</f>
        <v>7.62</v>
      </c>
      <c r="G15" s="85">
        <f>IF('4sem'!BE15="",0,VALUE('4sem'!BE15))</f>
        <v>0</v>
      </c>
      <c r="H15" s="85">
        <f>IF('5sem'!BE15="",0,VALUE('5sem'!BE15))</f>
        <v>0</v>
      </c>
      <c r="I15" s="85">
        <f>IF('5sem'!AW15="",0,VALUE('5sem'!AW15))</f>
        <v>0</v>
      </c>
      <c r="J15" s="85">
        <f>IF('7sem'!AN15="",0,VALUE('7sem'!AN15))</f>
        <v>0</v>
      </c>
      <c r="K15" s="85">
        <f>IF('8sem'!V15="",0,VALUE('8sem'!V15))</f>
        <v>0</v>
      </c>
      <c r="L15" s="85">
        <f t="shared" si="0"/>
        <v>7.8900000000000006</v>
      </c>
    </row>
    <row r="16" spans="1:12">
      <c r="A16" s="6" t="s">
        <v>164</v>
      </c>
      <c r="B16" s="6" t="s">
        <v>163</v>
      </c>
      <c r="C16" s="5" t="s">
        <v>162</v>
      </c>
      <c r="D16" s="85">
        <f>VALUE('1sem'!AZ16)</f>
        <v>7.8</v>
      </c>
      <c r="E16" s="85">
        <f>VALUE('2sem'!AZ16)</f>
        <v>8.1999999999999993</v>
      </c>
      <c r="F16" s="85">
        <f>VALUE('3sem'!BE16)</f>
        <v>8.19</v>
      </c>
      <c r="G16" s="85">
        <f>IF('4sem'!BE16="",0,VALUE('4sem'!BE16))</f>
        <v>0</v>
      </c>
      <c r="H16" s="85">
        <f>IF('5sem'!BE16="",0,VALUE('5sem'!BE16))</f>
        <v>0</v>
      </c>
      <c r="I16" s="85">
        <f>IF('5sem'!AW16="",0,VALUE('5sem'!AW16))</f>
        <v>0</v>
      </c>
      <c r="J16" s="85">
        <f>IF('7sem'!AN16="",0,VALUE('7sem'!AN16))</f>
        <v>0</v>
      </c>
      <c r="K16" s="85">
        <f>IF('8sem'!V16="",0,VALUE('8sem'!V16))</f>
        <v>0</v>
      </c>
      <c r="L16" s="85">
        <f t="shared" si="0"/>
        <v>8.0633333333333326</v>
      </c>
    </row>
    <row r="17" spans="1:12">
      <c r="A17" s="6" t="s">
        <v>161</v>
      </c>
      <c r="B17" s="6" t="s">
        <v>160</v>
      </c>
      <c r="C17" s="5" t="s">
        <v>159</v>
      </c>
      <c r="D17" s="85">
        <f>VALUE('1sem'!AZ17)</f>
        <v>8.8000000000000007</v>
      </c>
      <c r="E17" s="85">
        <f>VALUE('2sem'!AZ17)</f>
        <v>9.5500000000000007</v>
      </c>
      <c r="F17" s="85">
        <f>VALUE('3sem'!BE17)</f>
        <v>8.9</v>
      </c>
      <c r="G17" s="85">
        <f>IF('4sem'!BE17="",0,VALUE('4sem'!BE17))</f>
        <v>0</v>
      </c>
      <c r="H17" s="85">
        <f>IF('5sem'!BE17="",0,VALUE('5sem'!BE17))</f>
        <v>0</v>
      </c>
      <c r="I17" s="85">
        <f>IF('5sem'!AW17="",0,VALUE('5sem'!AW17))</f>
        <v>0</v>
      </c>
      <c r="J17" s="85">
        <f>IF('7sem'!AN17="",0,VALUE('7sem'!AN17))</f>
        <v>0</v>
      </c>
      <c r="K17" s="85">
        <f>IF('8sem'!V17="",0,VALUE('8sem'!V17))</f>
        <v>0</v>
      </c>
      <c r="L17" s="85">
        <f t="shared" si="0"/>
        <v>9.0833333333333339</v>
      </c>
    </row>
    <row r="18" spans="1:12">
      <c r="A18" s="6" t="s">
        <v>158</v>
      </c>
      <c r="B18" s="6" t="s">
        <v>157</v>
      </c>
      <c r="C18" s="5" t="s">
        <v>156</v>
      </c>
      <c r="D18" s="85">
        <f>VALUE('1sem'!AZ18)</f>
        <v>6.8</v>
      </c>
      <c r="E18" s="85">
        <f>VALUE('2sem'!AZ18)</f>
        <v>8.1</v>
      </c>
      <c r="F18" s="85">
        <f>VALUE('3sem'!BE18)</f>
        <v>7.33</v>
      </c>
      <c r="G18" s="85">
        <f>IF('4sem'!BE18="",0,VALUE('4sem'!BE18))</f>
        <v>0</v>
      </c>
      <c r="H18" s="85">
        <f>IF('5sem'!BE18="",0,VALUE('5sem'!BE18))</f>
        <v>0</v>
      </c>
      <c r="I18" s="85">
        <f>IF('5sem'!AW18="",0,VALUE('5sem'!AW18))</f>
        <v>0</v>
      </c>
      <c r="J18" s="85">
        <f>IF('7sem'!AN18="",0,VALUE('7sem'!AN18))</f>
        <v>0</v>
      </c>
      <c r="K18" s="85">
        <f>IF('8sem'!V18="",0,VALUE('8sem'!V18))</f>
        <v>0</v>
      </c>
      <c r="L18" s="85">
        <f t="shared" si="0"/>
        <v>7.4099999999999993</v>
      </c>
    </row>
    <row r="19" spans="1:12">
      <c r="A19" s="6" t="s">
        <v>155</v>
      </c>
      <c r="B19" s="6" t="s">
        <v>154</v>
      </c>
      <c r="C19" s="5" t="s">
        <v>153</v>
      </c>
      <c r="D19" s="85">
        <f>VALUE('1sem'!AZ19)</f>
        <v>6.5</v>
      </c>
      <c r="E19" s="85">
        <f>VALUE('2sem'!AZ19)</f>
        <v>7.4</v>
      </c>
      <c r="F19" s="85">
        <f>VALUE('3sem'!BE19)</f>
        <v>6.86</v>
      </c>
      <c r="G19" s="85">
        <f>IF('4sem'!BE19="",0,VALUE('4sem'!BE19))</f>
        <v>0</v>
      </c>
      <c r="H19" s="85">
        <f>IF('5sem'!BE19="",0,VALUE('5sem'!BE19))</f>
        <v>0</v>
      </c>
      <c r="I19" s="85">
        <f>IF('5sem'!AW19="",0,VALUE('5sem'!AW19))</f>
        <v>0</v>
      </c>
      <c r="J19" s="85">
        <f>IF('7sem'!AN19="",0,VALUE('7sem'!AN19))</f>
        <v>0</v>
      </c>
      <c r="K19" s="85">
        <f>IF('8sem'!V19="",0,VALUE('8sem'!V19))</f>
        <v>0</v>
      </c>
      <c r="L19" s="85">
        <f t="shared" si="0"/>
        <v>6.9200000000000008</v>
      </c>
    </row>
    <row r="20" spans="1:12">
      <c r="A20" s="6" t="s">
        <v>152</v>
      </c>
      <c r="B20" s="6" t="s">
        <v>151</v>
      </c>
      <c r="C20" s="5" t="s">
        <v>150</v>
      </c>
      <c r="D20" s="85">
        <f>VALUE('1sem'!AZ20)</f>
        <v>9</v>
      </c>
      <c r="E20" s="85">
        <f>VALUE('2sem'!AZ20)</f>
        <v>9.4499999999999993</v>
      </c>
      <c r="F20" s="85">
        <f>VALUE('3sem'!BE20)</f>
        <v>8.57</v>
      </c>
      <c r="G20" s="85">
        <f>IF('4sem'!BE20="",0,VALUE('4sem'!BE20))</f>
        <v>0</v>
      </c>
      <c r="H20" s="85">
        <f>IF('5sem'!BE20="",0,VALUE('5sem'!BE20))</f>
        <v>0</v>
      </c>
      <c r="I20" s="85">
        <f>IF('5sem'!AW20="",0,VALUE('5sem'!AW20))</f>
        <v>0</v>
      </c>
      <c r="J20" s="85">
        <f>IF('7sem'!AN20="",0,VALUE('7sem'!AN20))</f>
        <v>0</v>
      </c>
      <c r="K20" s="85">
        <f>IF('8sem'!V20="",0,VALUE('8sem'!V20))</f>
        <v>0</v>
      </c>
      <c r="L20" s="85">
        <f t="shared" si="0"/>
        <v>9.0066666666666659</v>
      </c>
    </row>
    <row r="21" spans="1:12">
      <c r="A21" s="6" t="s">
        <v>149</v>
      </c>
      <c r="B21" s="6" t="s">
        <v>148</v>
      </c>
      <c r="C21" s="5" t="s">
        <v>147</v>
      </c>
      <c r="D21" s="85">
        <f>VALUE('1sem'!AZ21)</f>
        <v>6.2</v>
      </c>
      <c r="E21" s="85">
        <f>VALUE('2sem'!AZ21)</f>
        <v>7.45</v>
      </c>
      <c r="F21" s="85">
        <f>VALUE('3sem'!BE21)</f>
        <v>4.8099999999999996</v>
      </c>
      <c r="G21" s="85">
        <f>IF('4sem'!BE21="",0,VALUE('4sem'!BE21))</f>
        <v>0</v>
      </c>
      <c r="H21" s="85">
        <f>IF('5sem'!BE21="",0,VALUE('5sem'!BE21))</f>
        <v>0</v>
      </c>
      <c r="I21" s="85">
        <f>IF('5sem'!AW21="",0,VALUE('5sem'!AW21))</f>
        <v>0</v>
      </c>
      <c r="J21" s="85">
        <f>IF('7sem'!AN21="",0,VALUE('7sem'!AN21))</f>
        <v>0</v>
      </c>
      <c r="K21" s="85">
        <f>IF('8sem'!V21="",0,VALUE('8sem'!V21))</f>
        <v>0</v>
      </c>
      <c r="L21" s="85">
        <f t="shared" si="0"/>
        <v>6.1533333333333333</v>
      </c>
    </row>
    <row r="22" spans="1:12">
      <c r="A22" s="6" t="s">
        <v>146</v>
      </c>
      <c r="B22" s="6" t="s">
        <v>145</v>
      </c>
      <c r="C22" s="5" t="s">
        <v>144</v>
      </c>
      <c r="D22" s="85">
        <f>VALUE('1sem'!AZ22)</f>
        <v>7.75</v>
      </c>
      <c r="E22" s="85">
        <f>VALUE('2sem'!AZ22)</f>
        <v>9.1</v>
      </c>
      <c r="F22" s="85">
        <f>VALUE('3sem'!BE22)</f>
        <v>8.1</v>
      </c>
      <c r="G22" s="85">
        <f>IF('4sem'!BE22="",0,VALUE('4sem'!BE22))</f>
        <v>0</v>
      </c>
      <c r="H22" s="85">
        <f>IF('5sem'!BE22="",0,VALUE('5sem'!BE22))</f>
        <v>0</v>
      </c>
      <c r="I22" s="85">
        <f>IF('5sem'!AW22="",0,VALUE('5sem'!AW22))</f>
        <v>0</v>
      </c>
      <c r="J22" s="85">
        <f>IF('7sem'!AN22="",0,VALUE('7sem'!AN22))</f>
        <v>0</v>
      </c>
      <c r="K22" s="85">
        <f>IF('8sem'!V22="",0,VALUE('8sem'!V22))</f>
        <v>0</v>
      </c>
      <c r="L22" s="85">
        <f t="shared" si="0"/>
        <v>8.3166666666666682</v>
      </c>
    </row>
    <row r="23" spans="1:12">
      <c r="A23" s="6" t="s">
        <v>143</v>
      </c>
      <c r="B23" s="6" t="s">
        <v>142</v>
      </c>
      <c r="C23" s="5" t="s">
        <v>141</v>
      </c>
      <c r="D23" s="85">
        <f>VALUE('1sem'!AZ23)</f>
        <v>6.1</v>
      </c>
      <c r="E23" s="85">
        <f>VALUE('2sem'!AZ23)</f>
        <v>7.6</v>
      </c>
      <c r="F23" s="85">
        <f>VALUE('3sem'!BE23)</f>
        <v>5.95</v>
      </c>
      <c r="G23" s="85">
        <f>IF('4sem'!BE23="",0,VALUE('4sem'!BE23))</f>
        <v>0</v>
      </c>
      <c r="H23" s="85">
        <f>IF('5sem'!BE23="",0,VALUE('5sem'!BE23))</f>
        <v>0</v>
      </c>
      <c r="I23" s="85">
        <f>IF('5sem'!AW23="",0,VALUE('5sem'!AW23))</f>
        <v>0</v>
      </c>
      <c r="J23" s="85">
        <f>IF('7sem'!AN23="",0,VALUE('7sem'!AN23))</f>
        <v>0</v>
      </c>
      <c r="K23" s="85">
        <f>IF('8sem'!V23="",0,VALUE('8sem'!V23))</f>
        <v>0</v>
      </c>
      <c r="L23" s="85">
        <f t="shared" si="0"/>
        <v>6.55</v>
      </c>
    </row>
    <row r="24" spans="1:12">
      <c r="A24" s="6" t="s">
        <v>140</v>
      </c>
      <c r="B24" s="6" t="s">
        <v>139</v>
      </c>
      <c r="C24" s="5" t="s">
        <v>138</v>
      </c>
      <c r="D24" s="85">
        <f>VALUE('1sem'!AZ24)</f>
        <v>8</v>
      </c>
      <c r="E24" s="85">
        <f>VALUE('2sem'!AZ24)</f>
        <v>8.85</v>
      </c>
      <c r="F24" s="85">
        <f>VALUE('3sem'!BE24)</f>
        <v>7.57</v>
      </c>
      <c r="G24" s="85">
        <f>IF('4sem'!BE24="",0,VALUE('4sem'!BE24))</f>
        <v>0</v>
      </c>
      <c r="H24" s="85">
        <f>IF('5sem'!BE24="",0,VALUE('5sem'!BE24))</f>
        <v>0</v>
      </c>
      <c r="I24" s="85">
        <f>IF('5sem'!AW24="",0,VALUE('5sem'!AW24))</f>
        <v>0</v>
      </c>
      <c r="J24" s="85">
        <f>IF('7sem'!AN24="",0,VALUE('7sem'!AN24))</f>
        <v>0</v>
      </c>
      <c r="K24" s="85">
        <f>IF('8sem'!V24="",0,VALUE('8sem'!V24))</f>
        <v>0</v>
      </c>
      <c r="L24" s="85">
        <f t="shared" si="0"/>
        <v>8.14</v>
      </c>
    </row>
    <row r="25" spans="1:12">
      <c r="A25" s="6" t="s">
        <v>137</v>
      </c>
      <c r="B25" s="6" t="s">
        <v>136</v>
      </c>
      <c r="C25" s="5" t="s">
        <v>135</v>
      </c>
      <c r="D25" s="85">
        <f>VALUE('1sem'!AZ25)</f>
        <v>8.9499999999999993</v>
      </c>
      <c r="E25" s="85">
        <f>VALUE('2sem'!AZ25)</f>
        <v>9.6</v>
      </c>
      <c r="F25" s="85">
        <f>VALUE('3sem'!BE25)</f>
        <v>8.67</v>
      </c>
      <c r="G25" s="85">
        <f>IF('4sem'!BE25="",0,VALUE('4sem'!BE25))</f>
        <v>0</v>
      </c>
      <c r="H25" s="85">
        <f>IF('5sem'!BE25="",0,VALUE('5sem'!BE25))</f>
        <v>0</v>
      </c>
      <c r="I25" s="85">
        <f>IF('5sem'!AW25="",0,VALUE('5sem'!AW25))</f>
        <v>0</v>
      </c>
      <c r="J25" s="85">
        <f>IF('7sem'!AN25="",0,VALUE('7sem'!AN25))</f>
        <v>0</v>
      </c>
      <c r="K25" s="85">
        <f>IF('8sem'!V25="",0,VALUE('8sem'!V25))</f>
        <v>0</v>
      </c>
      <c r="L25" s="85">
        <f t="shared" si="0"/>
        <v>9.0733333333333324</v>
      </c>
    </row>
    <row r="26" spans="1:12">
      <c r="A26" s="6" t="s">
        <v>134</v>
      </c>
      <c r="B26" s="6" t="s">
        <v>133</v>
      </c>
      <c r="C26" s="5" t="s">
        <v>132</v>
      </c>
      <c r="D26" s="85">
        <f>VALUE('1sem'!AZ26)</f>
        <v>8.8000000000000007</v>
      </c>
      <c r="E26" s="85">
        <f>VALUE('2sem'!AZ26)</f>
        <v>8.5500000000000007</v>
      </c>
      <c r="F26" s="85">
        <f>VALUE('3sem'!BE26)</f>
        <v>9.19</v>
      </c>
      <c r="G26" s="85">
        <f>IF('4sem'!BE26="",0,VALUE('4sem'!BE26))</f>
        <v>0</v>
      </c>
      <c r="H26" s="85">
        <f>IF('5sem'!BE26="",0,VALUE('5sem'!BE26))</f>
        <v>0</v>
      </c>
      <c r="I26" s="85">
        <f>IF('5sem'!AW26="",0,VALUE('5sem'!AW26))</f>
        <v>0</v>
      </c>
      <c r="J26" s="85">
        <f>IF('7sem'!AN26="",0,VALUE('7sem'!AN26))</f>
        <v>0</v>
      </c>
      <c r="K26" s="85">
        <f>IF('8sem'!V26="",0,VALUE('8sem'!V26))</f>
        <v>0</v>
      </c>
      <c r="L26" s="85">
        <f t="shared" si="0"/>
        <v>8.8466666666666658</v>
      </c>
    </row>
    <row r="27" spans="1:12">
      <c r="A27" s="6" t="s">
        <v>131</v>
      </c>
      <c r="B27" s="6" t="s">
        <v>130</v>
      </c>
      <c r="C27" s="5" t="s">
        <v>129</v>
      </c>
      <c r="D27" s="85">
        <f>VALUE('1sem'!AZ27)</f>
        <v>8.85</v>
      </c>
      <c r="E27" s="85">
        <f>VALUE('2sem'!AZ27)</f>
        <v>9.1999999999999993</v>
      </c>
      <c r="F27" s="85">
        <f>VALUE('3sem'!BE27)</f>
        <v>8.52</v>
      </c>
      <c r="G27" s="85">
        <f>IF('4sem'!BE27="",0,VALUE('4sem'!BE27))</f>
        <v>0</v>
      </c>
      <c r="H27" s="85">
        <f>IF('5sem'!BE27="",0,VALUE('5sem'!BE27))</f>
        <v>0</v>
      </c>
      <c r="I27" s="85">
        <f>IF('5sem'!AW27="",0,VALUE('5sem'!AW27))</f>
        <v>0</v>
      </c>
      <c r="J27" s="85">
        <f>IF('7sem'!AN27="",0,VALUE('7sem'!AN27))</f>
        <v>0</v>
      </c>
      <c r="K27" s="85">
        <f>IF('8sem'!V27="",0,VALUE('8sem'!V27))</f>
        <v>0</v>
      </c>
      <c r="L27" s="85">
        <f t="shared" si="0"/>
        <v>8.8566666666666656</v>
      </c>
    </row>
    <row r="28" spans="1:12">
      <c r="A28" s="6" t="s">
        <v>128</v>
      </c>
      <c r="B28" s="6" t="s">
        <v>127</v>
      </c>
      <c r="C28" s="5" t="s">
        <v>126</v>
      </c>
      <c r="D28" s="85">
        <f>VALUE('1sem'!AZ28)</f>
        <v>7</v>
      </c>
      <c r="E28" s="85">
        <f>VALUE('2sem'!AZ28)</f>
        <v>8.65</v>
      </c>
      <c r="F28" s="85">
        <f>VALUE('3sem'!BE28)</f>
        <v>7.9</v>
      </c>
      <c r="G28" s="85">
        <f>IF('4sem'!BE28="",0,VALUE('4sem'!BE28))</f>
        <v>0</v>
      </c>
      <c r="H28" s="85">
        <f>IF('5sem'!BE28="",0,VALUE('5sem'!BE28))</f>
        <v>0</v>
      </c>
      <c r="I28" s="85">
        <f>IF('5sem'!AW28="",0,VALUE('5sem'!AW28))</f>
        <v>0</v>
      </c>
      <c r="J28" s="85">
        <f>IF('7sem'!AN28="",0,VALUE('7sem'!AN28))</f>
        <v>0</v>
      </c>
      <c r="K28" s="85">
        <f>IF('8sem'!V28="",0,VALUE('8sem'!V28))</f>
        <v>0</v>
      </c>
      <c r="L28" s="85">
        <f t="shared" si="0"/>
        <v>7.8500000000000005</v>
      </c>
    </row>
    <row r="29" spans="1:12">
      <c r="A29" s="6" t="s">
        <v>125</v>
      </c>
      <c r="B29" s="6" t="s">
        <v>124</v>
      </c>
      <c r="C29" s="5" t="s">
        <v>123</v>
      </c>
      <c r="D29" s="85">
        <f>VALUE('1sem'!AZ29)</f>
        <v>8.4499999999999993</v>
      </c>
      <c r="E29" s="85">
        <f>VALUE('2sem'!AZ29)</f>
        <v>9.1</v>
      </c>
      <c r="F29" s="85">
        <f>VALUE('3sem'!BE29)</f>
        <v>8.9</v>
      </c>
      <c r="G29" s="85">
        <f>IF('4sem'!BE29="",0,VALUE('4sem'!BE29))</f>
        <v>0</v>
      </c>
      <c r="H29" s="85">
        <f>IF('5sem'!BE29="",0,VALUE('5sem'!BE29))</f>
        <v>0</v>
      </c>
      <c r="I29" s="85">
        <f>IF('5sem'!AW29="",0,VALUE('5sem'!AW29))</f>
        <v>0</v>
      </c>
      <c r="J29" s="85">
        <f>IF('7sem'!AN29="",0,VALUE('7sem'!AN29))</f>
        <v>0</v>
      </c>
      <c r="K29" s="85">
        <f>IF('8sem'!V29="",0,VALUE('8sem'!V29))</f>
        <v>0</v>
      </c>
      <c r="L29" s="85">
        <f t="shared" si="0"/>
        <v>8.8166666666666647</v>
      </c>
    </row>
    <row r="30" spans="1:12">
      <c r="A30" s="6" t="s">
        <v>122</v>
      </c>
      <c r="B30" s="6" t="s">
        <v>121</v>
      </c>
      <c r="C30" s="5" t="s">
        <v>120</v>
      </c>
      <c r="D30" s="85">
        <f>VALUE('1sem'!AZ30)</f>
        <v>8.3000000000000007</v>
      </c>
      <c r="E30" s="85">
        <f>VALUE('2sem'!AZ30)</f>
        <v>8.65</v>
      </c>
      <c r="F30" s="85">
        <f>VALUE('3sem'!BE30)</f>
        <v>7.67</v>
      </c>
      <c r="G30" s="85">
        <f>IF('4sem'!BE30="",0,VALUE('4sem'!BE30))</f>
        <v>0</v>
      </c>
      <c r="H30" s="85">
        <f>IF('5sem'!BE30="",0,VALUE('5sem'!BE30))</f>
        <v>0</v>
      </c>
      <c r="I30" s="85">
        <f>IF('5sem'!AW30="",0,VALUE('5sem'!AW30))</f>
        <v>0</v>
      </c>
      <c r="J30" s="85">
        <f>IF('7sem'!AN30="",0,VALUE('7sem'!AN30))</f>
        <v>0</v>
      </c>
      <c r="K30" s="85">
        <f>IF('8sem'!V30="",0,VALUE('8sem'!V30))</f>
        <v>0</v>
      </c>
      <c r="L30" s="85">
        <f t="shared" si="0"/>
        <v>8.2066666666666688</v>
      </c>
    </row>
    <row r="31" spans="1:12">
      <c r="A31" s="6" t="s">
        <v>119</v>
      </c>
      <c r="B31" s="6" t="s">
        <v>118</v>
      </c>
      <c r="C31" s="5" t="s">
        <v>117</v>
      </c>
      <c r="D31" s="85">
        <f>VALUE('1sem'!AZ31)</f>
        <v>6.95</v>
      </c>
      <c r="E31" s="85">
        <f>VALUE('2sem'!AZ31)</f>
        <v>8</v>
      </c>
      <c r="F31" s="85">
        <f>VALUE('3sem'!BE31)</f>
        <v>7.62</v>
      </c>
      <c r="G31" s="85">
        <f>IF('4sem'!BE31="",0,VALUE('4sem'!BE31))</f>
        <v>0</v>
      </c>
      <c r="H31" s="85">
        <f>IF('5sem'!BE31="",0,VALUE('5sem'!BE31))</f>
        <v>0</v>
      </c>
      <c r="I31" s="85">
        <f>IF('5sem'!AW31="",0,VALUE('5sem'!AW31))</f>
        <v>0</v>
      </c>
      <c r="J31" s="85">
        <f>IF('7sem'!AN31="",0,VALUE('7sem'!AN31))</f>
        <v>0</v>
      </c>
      <c r="K31" s="85">
        <f>IF('8sem'!V31="",0,VALUE('8sem'!V31))</f>
        <v>0</v>
      </c>
      <c r="L31" s="85">
        <f t="shared" si="0"/>
        <v>7.5233333333333334</v>
      </c>
    </row>
    <row r="32" spans="1:12">
      <c r="A32" s="6" t="s">
        <v>116</v>
      </c>
      <c r="B32" s="6" t="s">
        <v>115</v>
      </c>
      <c r="C32" s="5" t="s">
        <v>114</v>
      </c>
      <c r="D32" s="85">
        <f>VALUE('1sem'!AZ32)</f>
        <v>8.4</v>
      </c>
      <c r="E32" s="85">
        <f>VALUE('2sem'!AZ32)</f>
        <v>9.1999999999999993</v>
      </c>
      <c r="F32" s="85">
        <f>VALUE('3sem'!BE32)</f>
        <v>8.7100000000000009</v>
      </c>
      <c r="G32" s="85">
        <f>IF('4sem'!BE32="",0,VALUE('4sem'!BE32))</f>
        <v>0</v>
      </c>
      <c r="H32" s="85">
        <f>IF('5sem'!BE32="",0,VALUE('5sem'!BE32))</f>
        <v>0</v>
      </c>
      <c r="I32" s="85">
        <f>IF('5sem'!AW32="",0,VALUE('5sem'!AW32))</f>
        <v>0</v>
      </c>
      <c r="J32" s="85">
        <f>IF('7sem'!AN32="",0,VALUE('7sem'!AN32))</f>
        <v>0</v>
      </c>
      <c r="K32" s="85">
        <f>IF('8sem'!V32="",0,VALUE('8sem'!V32))</f>
        <v>0</v>
      </c>
      <c r="L32" s="85">
        <f t="shared" si="0"/>
        <v>8.7700000000000014</v>
      </c>
    </row>
    <row r="33" spans="1:12">
      <c r="A33" s="6" t="s">
        <v>113</v>
      </c>
      <c r="B33" s="6" t="s">
        <v>112</v>
      </c>
      <c r="C33" s="5" t="s">
        <v>111</v>
      </c>
      <c r="D33" s="85">
        <f>VALUE('1sem'!AZ33)</f>
        <v>7.75</v>
      </c>
      <c r="E33" s="85">
        <f>VALUE('2sem'!AZ33)</f>
        <v>9</v>
      </c>
      <c r="F33" s="85">
        <f>VALUE('3sem'!BE33)</f>
        <v>8.9</v>
      </c>
      <c r="G33" s="85">
        <f>IF('4sem'!BE33="",0,VALUE('4sem'!BE33))</f>
        <v>0</v>
      </c>
      <c r="H33" s="85">
        <f>IF('5sem'!BE33="",0,VALUE('5sem'!BE33))</f>
        <v>0</v>
      </c>
      <c r="I33" s="85">
        <f>IF('5sem'!AW33="",0,VALUE('5sem'!AW33))</f>
        <v>0</v>
      </c>
      <c r="J33" s="85">
        <f>IF('7sem'!AN33="",0,VALUE('7sem'!AN33))</f>
        <v>0</v>
      </c>
      <c r="K33" s="85">
        <f>IF('8sem'!V33="",0,VALUE('8sem'!V33))</f>
        <v>0</v>
      </c>
      <c r="L33" s="85">
        <f t="shared" si="0"/>
        <v>8.5499999999999989</v>
      </c>
    </row>
    <row r="34" spans="1:12">
      <c r="A34" s="6" t="s">
        <v>110</v>
      </c>
      <c r="B34" s="6" t="s">
        <v>109</v>
      </c>
      <c r="C34" s="5" t="s">
        <v>108</v>
      </c>
      <c r="D34" s="85">
        <f>VALUE('1sem'!AZ34)</f>
        <v>5.75</v>
      </c>
      <c r="E34" s="85">
        <f>VALUE('2sem'!AZ34)</f>
        <v>6.9</v>
      </c>
      <c r="F34" s="85">
        <f>VALUE('3sem'!BE34)</f>
        <v>6.67</v>
      </c>
      <c r="G34" s="85">
        <f>IF('4sem'!BE34="",0,VALUE('4sem'!BE34))</f>
        <v>0</v>
      </c>
      <c r="H34" s="85">
        <f>IF('5sem'!BE34="",0,VALUE('5sem'!BE34))</f>
        <v>0</v>
      </c>
      <c r="I34" s="85">
        <f>IF('5sem'!AW34="",0,VALUE('5sem'!AW34))</f>
        <v>0</v>
      </c>
      <c r="J34" s="85">
        <f>IF('7sem'!AN34="",0,VALUE('7sem'!AN34))</f>
        <v>0</v>
      </c>
      <c r="K34" s="85">
        <f>IF('8sem'!V34="",0,VALUE('8sem'!V34))</f>
        <v>0</v>
      </c>
      <c r="L34" s="85">
        <f t="shared" ref="L34:L65" si="1">SUM(D34:K34)/(IF(D34=0,1,IF(E34=0,1,IF(F34=0,2,IF(G34=0,3,IF(H34=0,4,IF(I34=0,5,IF(J34=0,6,IF(K34=0,7,8)))))))))</f>
        <v>6.44</v>
      </c>
    </row>
    <row r="35" spans="1:12">
      <c r="A35" s="6" t="s">
        <v>107</v>
      </c>
      <c r="B35" s="6" t="s">
        <v>106</v>
      </c>
      <c r="C35" s="5" t="s">
        <v>105</v>
      </c>
      <c r="D35" s="85">
        <f>VALUE('1sem'!AZ35)</f>
        <v>5.85</v>
      </c>
      <c r="E35" s="85">
        <f>VALUE('2sem'!AZ35)</f>
        <v>7.1</v>
      </c>
      <c r="F35" s="85">
        <f>VALUE('3sem'!BE35)</f>
        <v>7.48</v>
      </c>
      <c r="G35" s="85">
        <f>IF('4sem'!BE35="",0,VALUE('4sem'!BE35))</f>
        <v>0</v>
      </c>
      <c r="H35" s="85">
        <f>IF('5sem'!BE35="",0,VALUE('5sem'!BE35))</f>
        <v>0</v>
      </c>
      <c r="I35" s="85">
        <f>IF('5sem'!AW35="",0,VALUE('5sem'!AW35))</f>
        <v>0</v>
      </c>
      <c r="J35" s="85">
        <f>IF('7sem'!AN35="",0,VALUE('7sem'!AN35))</f>
        <v>0</v>
      </c>
      <c r="K35" s="85">
        <f>IF('8sem'!V35="",0,VALUE('8sem'!V35))</f>
        <v>0</v>
      </c>
      <c r="L35" s="85">
        <f t="shared" si="1"/>
        <v>6.81</v>
      </c>
    </row>
    <row r="36" spans="1:12">
      <c r="A36" s="6" t="s">
        <v>104</v>
      </c>
      <c r="B36" s="6" t="s">
        <v>103</v>
      </c>
      <c r="C36" s="5" t="s">
        <v>102</v>
      </c>
      <c r="D36" s="85">
        <f>VALUE('1sem'!AZ36)</f>
        <v>7.25</v>
      </c>
      <c r="E36" s="85">
        <f>VALUE('2sem'!AZ36)</f>
        <v>8.1999999999999993</v>
      </c>
      <c r="F36" s="85">
        <f>VALUE('3sem'!BE36)</f>
        <v>7.29</v>
      </c>
      <c r="G36" s="85">
        <f>IF('4sem'!BE36="",0,VALUE('4sem'!BE36))</f>
        <v>0</v>
      </c>
      <c r="H36" s="85">
        <f>IF('5sem'!BE36="",0,VALUE('5sem'!BE36))</f>
        <v>0</v>
      </c>
      <c r="I36" s="85">
        <f>IF('5sem'!AW36="",0,VALUE('5sem'!AW36))</f>
        <v>0</v>
      </c>
      <c r="J36" s="85">
        <f>IF('7sem'!AN36="",0,VALUE('7sem'!AN36))</f>
        <v>0</v>
      </c>
      <c r="K36" s="85">
        <f>IF('8sem'!V36="",0,VALUE('8sem'!V36))</f>
        <v>0</v>
      </c>
      <c r="L36" s="85">
        <f t="shared" si="1"/>
        <v>7.5799999999999992</v>
      </c>
    </row>
    <row r="37" spans="1:12">
      <c r="A37" s="6" t="s">
        <v>101</v>
      </c>
      <c r="B37" s="6" t="s">
        <v>100</v>
      </c>
      <c r="C37" s="5" t="s">
        <v>99</v>
      </c>
      <c r="D37" s="85">
        <f>VALUE('1sem'!AZ37)</f>
        <v>7.4</v>
      </c>
      <c r="E37" s="85">
        <f>VALUE('2sem'!AZ37)</f>
        <v>8</v>
      </c>
      <c r="F37" s="85">
        <f>VALUE('3sem'!BE37)</f>
        <v>7.38</v>
      </c>
      <c r="G37" s="85">
        <f>IF('4sem'!BE37="",0,VALUE('4sem'!BE37))</f>
        <v>0</v>
      </c>
      <c r="H37" s="85">
        <f>IF('5sem'!BE37="",0,VALUE('5sem'!BE37))</f>
        <v>0</v>
      </c>
      <c r="I37" s="85">
        <f>IF('5sem'!AW37="",0,VALUE('5sem'!AW37))</f>
        <v>0</v>
      </c>
      <c r="J37" s="85">
        <f>IF('7sem'!AN37="",0,VALUE('7sem'!AN37))</f>
        <v>0</v>
      </c>
      <c r="K37" s="85">
        <f>IF('8sem'!V37="",0,VALUE('8sem'!V37))</f>
        <v>0</v>
      </c>
      <c r="L37" s="85">
        <f t="shared" si="1"/>
        <v>7.5933333333333337</v>
      </c>
    </row>
    <row r="38" spans="1:12">
      <c r="A38" s="6" t="s">
        <v>98</v>
      </c>
      <c r="B38" s="6" t="s">
        <v>97</v>
      </c>
      <c r="C38" s="5" t="s">
        <v>96</v>
      </c>
      <c r="D38" s="85">
        <f>VALUE('1sem'!AZ38)</f>
        <v>6.45</v>
      </c>
      <c r="E38" s="85">
        <f>VALUE('2sem'!AZ38)</f>
        <v>8.5</v>
      </c>
      <c r="F38" s="85">
        <f>VALUE('3sem'!BE38)</f>
        <v>7.14</v>
      </c>
      <c r="G38" s="85">
        <f>IF('4sem'!BE38="",0,VALUE('4sem'!BE38))</f>
        <v>0</v>
      </c>
      <c r="H38" s="85">
        <f>IF('5sem'!BE38="",0,VALUE('5sem'!BE38))</f>
        <v>0</v>
      </c>
      <c r="I38" s="85">
        <f>IF('5sem'!AW38="",0,VALUE('5sem'!AW38))</f>
        <v>0</v>
      </c>
      <c r="J38" s="85">
        <f>IF('7sem'!AN38="",0,VALUE('7sem'!AN38))</f>
        <v>0</v>
      </c>
      <c r="K38" s="85">
        <f>IF('8sem'!V38="",0,VALUE('8sem'!V38))</f>
        <v>0</v>
      </c>
      <c r="L38" s="85">
        <f t="shared" si="1"/>
        <v>7.3633333333333333</v>
      </c>
    </row>
    <row r="39" spans="1:12">
      <c r="A39" s="6" t="s">
        <v>95</v>
      </c>
      <c r="B39" s="6" t="s">
        <v>94</v>
      </c>
      <c r="C39" s="5" t="s">
        <v>93</v>
      </c>
      <c r="D39" s="85">
        <f>VALUE('1sem'!AZ39)</f>
        <v>7.35</v>
      </c>
      <c r="E39" s="85">
        <f>VALUE('2sem'!AZ39)</f>
        <v>8.6999999999999993</v>
      </c>
      <c r="F39" s="85">
        <f>VALUE('3sem'!BE39)</f>
        <v>7.43</v>
      </c>
      <c r="G39" s="85">
        <f>IF('4sem'!BE39="",0,VALUE('4sem'!BE39))</f>
        <v>0</v>
      </c>
      <c r="H39" s="85">
        <f>IF('5sem'!BE39="",0,VALUE('5sem'!BE39))</f>
        <v>0</v>
      </c>
      <c r="I39" s="85">
        <f>IF('5sem'!AW39="",0,VALUE('5sem'!AW39))</f>
        <v>0</v>
      </c>
      <c r="J39" s="85">
        <f>IF('7sem'!AN39="",0,VALUE('7sem'!AN39))</f>
        <v>0</v>
      </c>
      <c r="K39" s="85">
        <f>IF('8sem'!V39="",0,VALUE('8sem'!V39))</f>
        <v>0</v>
      </c>
      <c r="L39" s="85">
        <f t="shared" si="1"/>
        <v>7.8266666666666653</v>
      </c>
    </row>
    <row r="40" spans="1:12">
      <c r="A40" s="6" t="s">
        <v>92</v>
      </c>
      <c r="B40" s="6" t="s">
        <v>91</v>
      </c>
      <c r="C40" s="5" t="s">
        <v>90</v>
      </c>
      <c r="D40" s="85">
        <f>VALUE('1sem'!AZ40)</f>
        <v>6.4</v>
      </c>
      <c r="E40" s="85">
        <f>VALUE('2sem'!AZ40)</f>
        <v>7.25</v>
      </c>
      <c r="F40" s="85">
        <f>VALUE('3sem'!BE40)</f>
        <v>6.33</v>
      </c>
      <c r="G40" s="85">
        <f>IF('4sem'!BE40="",0,VALUE('4sem'!BE40))</f>
        <v>0</v>
      </c>
      <c r="H40" s="85">
        <f>IF('5sem'!BE40="",0,VALUE('5sem'!BE40))</f>
        <v>0</v>
      </c>
      <c r="I40" s="85">
        <f>IF('5sem'!AW40="",0,VALUE('5sem'!AW40))</f>
        <v>0</v>
      </c>
      <c r="J40" s="85">
        <f>IF('7sem'!AN40="",0,VALUE('7sem'!AN40))</f>
        <v>0</v>
      </c>
      <c r="K40" s="85">
        <f>IF('8sem'!V40="",0,VALUE('8sem'!V40))</f>
        <v>0</v>
      </c>
      <c r="L40" s="85">
        <f t="shared" si="1"/>
        <v>6.66</v>
      </c>
    </row>
    <row r="41" spans="1:12">
      <c r="A41" s="6" t="s">
        <v>89</v>
      </c>
      <c r="B41" s="6" t="s">
        <v>88</v>
      </c>
      <c r="C41" s="5" t="s">
        <v>87</v>
      </c>
      <c r="D41" s="85">
        <f>VALUE('1sem'!AZ41)</f>
        <v>9.0500000000000007</v>
      </c>
      <c r="E41" s="85">
        <f>VALUE('2sem'!AZ41)</f>
        <v>9.4</v>
      </c>
      <c r="F41" s="85">
        <f>VALUE('3sem'!BE41)</f>
        <v>8.81</v>
      </c>
      <c r="G41" s="85">
        <f>IF('4sem'!BE41="",0,VALUE('4sem'!BE41))</f>
        <v>0</v>
      </c>
      <c r="H41" s="85">
        <f>IF('5sem'!BE41="",0,VALUE('5sem'!BE41))</f>
        <v>0</v>
      </c>
      <c r="I41" s="85">
        <f>IF('5sem'!AW41="",0,VALUE('5sem'!AW41))</f>
        <v>0</v>
      </c>
      <c r="J41" s="85">
        <f>IF('7sem'!AN41="",0,VALUE('7sem'!AN41))</f>
        <v>0</v>
      </c>
      <c r="K41" s="85">
        <f>IF('8sem'!V41="",0,VALUE('8sem'!V41))</f>
        <v>0</v>
      </c>
      <c r="L41" s="85">
        <f t="shared" si="1"/>
        <v>9.0866666666666678</v>
      </c>
    </row>
    <row r="42" spans="1:12">
      <c r="A42" s="6" t="s">
        <v>86</v>
      </c>
      <c r="B42" s="6" t="s">
        <v>85</v>
      </c>
      <c r="C42" s="5" t="s">
        <v>84</v>
      </c>
      <c r="D42" s="85">
        <f>VALUE('1sem'!AZ42)</f>
        <v>8.6</v>
      </c>
      <c r="E42" s="85">
        <f>VALUE('2sem'!AZ42)</f>
        <v>8.65</v>
      </c>
      <c r="F42" s="85">
        <f>VALUE('3sem'!BE42)</f>
        <v>8.76</v>
      </c>
      <c r="G42" s="85">
        <f>IF('4sem'!BE42="",0,VALUE('4sem'!BE42))</f>
        <v>0</v>
      </c>
      <c r="H42" s="85">
        <f>IF('5sem'!BE42="",0,VALUE('5sem'!BE42))</f>
        <v>0</v>
      </c>
      <c r="I42" s="85">
        <f>IF('5sem'!AW42="",0,VALUE('5sem'!AW42))</f>
        <v>0</v>
      </c>
      <c r="J42" s="85">
        <f>IF('7sem'!AN42="",0,VALUE('7sem'!AN42))</f>
        <v>0</v>
      </c>
      <c r="K42" s="85">
        <f>IF('8sem'!V42="",0,VALUE('8sem'!V42))</f>
        <v>0</v>
      </c>
      <c r="L42" s="85">
        <f t="shared" si="1"/>
        <v>8.67</v>
      </c>
    </row>
    <row r="43" spans="1:12">
      <c r="A43" s="6" t="s">
        <v>83</v>
      </c>
      <c r="B43" s="6" t="s">
        <v>82</v>
      </c>
      <c r="C43" s="5" t="s">
        <v>81</v>
      </c>
      <c r="D43" s="85">
        <f>VALUE('1sem'!AZ43)</f>
        <v>7.8</v>
      </c>
      <c r="E43" s="85">
        <f>VALUE('2sem'!AZ43)</f>
        <v>8.3000000000000007</v>
      </c>
      <c r="F43" s="85">
        <f>VALUE('3sem'!BE43)</f>
        <v>8.14</v>
      </c>
      <c r="G43" s="85">
        <f>IF('4sem'!BE43="",0,VALUE('4sem'!BE43))</f>
        <v>0</v>
      </c>
      <c r="H43" s="85">
        <f>IF('5sem'!BE43="",0,VALUE('5sem'!BE43))</f>
        <v>0</v>
      </c>
      <c r="I43" s="85">
        <f>IF('5sem'!AW43="",0,VALUE('5sem'!AW43))</f>
        <v>0</v>
      </c>
      <c r="J43" s="85">
        <f>IF('7sem'!AN43="",0,VALUE('7sem'!AN43))</f>
        <v>0</v>
      </c>
      <c r="K43" s="85">
        <f>IF('8sem'!V43="",0,VALUE('8sem'!V43))</f>
        <v>0</v>
      </c>
      <c r="L43" s="85">
        <f t="shared" si="1"/>
        <v>8.08</v>
      </c>
    </row>
    <row r="44" spans="1:12">
      <c r="A44" s="6" t="s">
        <v>80</v>
      </c>
      <c r="B44" s="6" t="s">
        <v>79</v>
      </c>
      <c r="C44" s="5" t="s">
        <v>78</v>
      </c>
      <c r="D44" s="85">
        <f>VALUE('1sem'!AZ44)</f>
        <v>7.75</v>
      </c>
      <c r="E44" s="85">
        <f>VALUE('2sem'!AZ44)</f>
        <v>8.0500000000000007</v>
      </c>
      <c r="F44" s="85">
        <f>VALUE('3sem'!BE44)</f>
        <v>7.33</v>
      </c>
      <c r="G44" s="85">
        <f>IF('4sem'!BE44="",0,VALUE('4sem'!BE44))</f>
        <v>0</v>
      </c>
      <c r="H44" s="85">
        <f>IF('5sem'!BE44="",0,VALUE('5sem'!BE44))</f>
        <v>0</v>
      </c>
      <c r="I44" s="85">
        <f>IF('5sem'!AW44="",0,VALUE('5sem'!AW44))</f>
        <v>0</v>
      </c>
      <c r="J44" s="85">
        <f>IF('7sem'!AN44="",0,VALUE('7sem'!AN44))</f>
        <v>0</v>
      </c>
      <c r="K44" s="85">
        <f>IF('8sem'!V44="",0,VALUE('8sem'!V44))</f>
        <v>0</v>
      </c>
      <c r="L44" s="85">
        <f t="shared" si="1"/>
        <v>7.7100000000000009</v>
      </c>
    </row>
    <row r="45" spans="1:12">
      <c r="A45" s="6" t="s">
        <v>77</v>
      </c>
      <c r="B45" s="6" t="s">
        <v>76</v>
      </c>
      <c r="C45" s="5" t="s">
        <v>75</v>
      </c>
      <c r="D45" s="85">
        <f>VALUE('1sem'!AZ45)</f>
        <v>7.35</v>
      </c>
      <c r="E45" s="85">
        <f>VALUE('2sem'!AZ45)</f>
        <v>8.6999999999999993</v>
      </c>
      <c r="F45" s="85">
        <f>VALUE('3sem'!BE45)</f>
        <v>7.62</v>
      </c>
      <c r="G45" s="85">
        <f>IF('4sem'!BE45="",0,VALUE('4sem'!BE45))</f>
        <v>0</v>
      </c>
      <c r="H45" s="85">
        <f>IF('5sem'!BE45="",0,VALUE('5sem'!BE45))</f>
        <v>0</v>
      </c>
      <c r="I45" s="85">
        <f>IF('5sem'!AW45="",0,VALUE('5sem'!AW45))</f>
        <v>0</v>
      </c>
      <c r="J45" s="85">
        <f>IF('7sem'!AN45="",0,VALUE('7sem'!AN45))</f>
        <v>0</v>
      </c>
      <c r="K45" s="85">
        <f>IF('8sem'!V45="",0,VALUE('8sem'!V45))</f>
        <v>0</v>
      </c>
      <c r="L45" s="85">
        <f t="shared" si="1"/>
        <v>7.89</v>
      </c>
    </row>
    <row r="46" spans="1:12">
      <c r="A46" s="6" t="s">
        <v>74</v>
      </c>
      <c r="B46" s="6" t="s">
        <v>73</v>
      </c>
      <c r="C46" s="5" t="s">
        <v>72</v>
      </c>
      <c r="D46" s="85">
        <f>VALUE('1sem'!AZ46)</f>
        <v>7.85</v>
      </c>
      <c r="E46" s="85">
        <f>VALUE('2sem'!AZ46)</f>
        <v>8.5500000000000007</v>
      </c>
      <c r="F46" s="85">
        <f>VALUE('3sem'!BE46)</f>
        <v>7.86</v>
      </c>
      <c r="G46" s="85">
        <f>IF('4sem'!BE46="",0,VALUE('4sem'!BE46))</f>
        <v>0</v>
      </c>
      <c r="H46" s="85">
        <f>IF('5sem'!BE46="",0,VALUE('5sem'!BE46))</f>
        <v>0</v>
      </c>
      <c r="I46" s="85">
        <f>IF('5sem'!AW46="",0,VALUE('5sem'!AW46))</f>
        <v>0</v>
      </c>
      <c r="J46" s="85">
        <f>IF('7sem'!AN46="",0,VALUE('7sem'!AN46))</f>
        <v>0</v>
      </c>
      <c r="K46" s="85">
        <f>IF('8sem'!V46="",0,VALUE('8sem'!V46))</f>
        <v>0</v>
      </c>
      <c r="L46" s="85">
        <f t="shared" si="1"/>
        <v>8.086666666666666</v>
      </c>
    </row>
    <row r="47" spans="1:12">
      <c r="A47" s="6" t="s">
        <v>71</v>
      </c>
      <c r="B47" s="6" t="s">
        <v>70</v>
      </c>
      <c r="C47" s="5" t="s">
        <v>69</v>
      </c>
      <c r="D47" s="85">
        <f>VALUE('1sem'!AZ47)</f>
        <v>6.15</v>
      </c>
      <c r="E47" s="85">
        <f>VALUE('2sem'!AZ47)</f>
        <v>8.65</v>
      </c>
      <c r="F47" s="85">
        <f>VALUE('3sem'!BE47)</f>
        <v>7.24</v>
      </c>
      <c r="G47" s="85">
        <f>IF('4sem'!BE47="",0,VALUE('4sem'!BE47))</f>
        <v>0</v>
      </c>
      <c r="H47" s="85">
        <f>IF('5sem'!BE47="",0,VALUE('5sem'!BE47))</f>
        <v>0</v>
      </c>
      <c r="I47" s="85">
        <f>IF('5sem'!AW47="",0,VALUE('5sem'!AW47))</f>
        <v>0</v>
      </c>
      <c r="J47" s="85">
        <f>IF('7sem'!AN47="",0,VALUE('7sem'!AN47))</f>
        <v>0</v>
      </c>
      <c r="K47" s="85">
        <f>IF('8sem'!V47="",0,VALUE('8sem'!V47))</f>
        <v>0</v>
      </c>
      <c r="L47" s="85">
        <f t="shared" si="1"/>
        <v>7.3466666666666667</v>
      </c>
    </row>
    <row r="48" spans="1:12">
      <c r="A48" s="6" t="s">
        <v>68</v>
      </c>
      <c r="B48" s="6" t="s">
        <v>67</v>
      </c>
      <c r="C48" s="5" t="s">
        <v>66</v>
      </c>
      <c r="D48" s="85">
        <f>VALUE('1sem'!AZ48)</f>
        <v>6.25</v>
      </c>
      <c r="E48" s="85">
        <f>VALUE('2sem'!AZ48)</f>
        <v>7.95</v>
      </c>
      <c r="F48" s="85">
        <f>VALUE('3sem'!BE48)</f>
        <v>7.71</v>
      </c>
      <c r="G48" s="85">
        <f>IF('4sem'!BE48="",0,VALUE('4sem'!BE48))</f>
        <v>0</v>
      </c>
      <c r="H48" s="85">
        <f>IF('5sem'!BE48="",0,VALUE('5sem'!BE48))</f>
        <v>0</v>
      </c>
      <c r="I48" s="85">
        <f>IF('5sem'!AW48="",0,VALUE('5sem'!AW48))</f>
        <v>0</v>
      </c>
      <c r="J48" s="85">
        <f>IF('7sem'!AN48="",0,VALUE('7sem'!AN48))</f>
        <v>0</v>
      </c>
      <c r="K48" s="85">
        <f>IF('8sem'!V48="",0,VALUE('8sem'!V48))</f>
        <v>0</v>
      </c>
      <c r="L48" s="85">
        <f t="shared" si="1"/>
        <v>7.3033333333333337</v>
      </c>
    </row>
    <row r="49" spans="1:12">
      <c r="A49" s="6" t="s">
        <v>65</v>
      </c>
      <c r="B49" s="6" t="s">
        <v>64</v>
      </c>
      <c r="C49" s="5" t="s">
        <v>63</v>
      </c>
      <c r="D49" s="85">
        <f>VALUE('1sem'!AZ49)</f>
        <v>6.9</v>
      </c>
      <c r="E49" s="85">
        <f>VALUE('2sem'!AZ49)</f>
        <v>8.35</v>
      </c>
      <c r="F49" s="85">
        <f>VALUE('3sem'!BE49)</f>
        <v>7.43</v>
      </c>
      <c r="G49" s="85">
        <f>IF('4sem'!BE49="",0,VALUE('4sem'!BE49))</f>
        <v>0</v>
      </c>
      <c r="H49" s="85">
        <f>IF('5sem'!BE49="",0,VALUE('5sem'!BE49))</f>
        <v>0</v>
      </c>
      <c r="I49" s="85">
        <f>IF('5sem'!AW49="",0,VALUE('5sem'!AW49))</f>
        <v>0</v>
      </c>
      <c r="J49" s="85">
        <f>IF('7sem'!AN49="",0,VALUE('7sem'!AN49))</f>
        <v>0</v>
      </c>
      <c r="K49" s="85">
        <f>IF('8sem'!V49="",0,VALUE('8sem'!V49))</f>
        <v>0</v>
      </c>
      <c r="L49" s="85">
        <f t="shared" si="1"/>
        <v>7.56</v>
      </c>
    </row>
    <row r="50" spans="1:12">
      <c r="A50" s="6" t="s">
        <v>62</v>
      </c>
      <c r="B50" s="6" t="s">
        <v>61</v>
      </c>
      <c r="C50" s="5" t="s">
        <v>60</v>
      </c>
      <c r="D50" s="85">
        <f>VALUE('1sem'!AZ50)</f>
        <v>7.45</v>
      </c>
      <c r="E50" s="85">
        <f>VALUE('2sem'!AZ50)</f>
        <v>7.9</v>
      </c>
      <c r="F50" s="85">
        <f>VALUE('3sem'!BE50)</f>
        <v>8.14</v>
      </c>
      <c r="G50" s="85">
        <f>IF('4sem'!BE50="",0,VALUE('4sem'!BE50))</f>
        <v>0</v>
      </c>
      <c r="H50" s="85">
        <f>IF('5sem'!BE50="",0,VALUE('5sem'!BE50))</f>
        <v>0</v>
      </c>
      <c r="I50" s="85">
        <f>IF('5sem'!AW50="",0,VALUE('5sem'!AW50))</f>
        <v>0</v>
      </c>
      <c r="J50" s="85">
        <f>IF('7sem'!AN50="",0,VALUE('7sem'!AN50))</f>
        <v>0</v>
      </c>
      <c r="K50" s="85">
        <f>IF('8sem'!V50="",0,VALUE('8sem'!V50))</f>
        <v>0</v>
      </c>
      <c r="L50" s="85">
        <f t="shared" si="1"/>
        <v>7.830000000000001</v>
      </c>
    </row>
    <row r="51" spans="1:12">
      <c r="A51" s="6" t="s">
        <v>59</v>
      </c>
      <c r="B51" s="6" t="s">
        <v>58</v>
      </c>
      <c r="C51" s="5" t="s">
        <v>57</v>
      </c>
      <c r="D51" s="85">
        <f>VALUE('1sem'!AZ51)</f>
        <v>8.1999999999999993</v>
      </c>
      <c r="E51" s="85">
        <f>VALUE('2sem'!AZ51)</f>
        <v>8.5500000000000007</v>
      </c>
      <c r="F51" s="85">
        <f>VALUE('3sem'!BE51)</f>
        <v>7.81</v>
      </c>
      <c r="G51" s="85">
        <f>IF('4sem'!BE51="",0,VALUE('4sem'!BE51))</f>
        <v>0</v>
      </c>
      <c r="H51" s="85">
        <f>IF('5sem'!BE51="",0,VALUE('5sem'!BE51))</f>
        <v>0</v>
      </c>
      <c r="I51" s="85">
        <f>IF('5sem'!AW51="",0,VALUE('5sem'!AW51))</f>
        <v>0</v>
      </c>
      <c r="J51" s="85">
        <f>IF('7sem'!AN51="",0,VALUE('7sem'!AN51))</f>
        <v>0</v>
      </c>
      <c r="K51" s="85">
        <f>IF('8sem'!V51="",0,VALUE('8sem'!V51))</f>
        <v>0</v>
      </c>
      <c r="L51" s="85">
        <f t="shared" si="1"/>
        <v>8.1866666666666656</v>
      </c>
    </row>
    <row r="52" spans="1:12">
      <c r="A52" s="6" t="s">
        <v>56</v>
      </c>
      <c r="B52" s="6" t="s">
        <v>55</v>
      </c>
      <c r="C52" s="5" t="s">
        <v>54</v>
      </c>
      <c r="D52" s="85">
        <f>VALUE('1sem'!AZ52)</f>
        <v>7.25</v>
      </c>
      <c r="E52" s="85">
        <f>VALUE('2sem'!AZ52)</f>
        <v>8.3000000000000007</v>
      </c>
      <c r="F52" s="85">
        <f>VALUE('3sem'!BE52)</f>
        <v>7.33</v>
      </c>
      <c r="G52" s="85">
        <f>IF('4sem'!BE52="",0,VALUE('4sem'!BE52))</f>
        <v>0</v>
      </c>
      <c r="H52" s="85">
        <f>IF('5sem'!BE52="",0,VALUE('5sem'!BE52))</f>
        <v>0</v>
      </c>
      <c r="I52" s="85">
        <f>IF('5sem'!AW52="",0,VALUE('5sem'!AW52))</f>
        <v>0</v>
      </c>
      <c r="J52" s="85">
        <f>IF('7sem'!AN52="",0,VALUE('7sem'!AN52))</f>
        <v>0</v>
      </c>
      <c r="K52" s="85">
        <f>IF('8sem'!V52="",0,VALUE('8sem'!V52))</f>
        <v>0</v>
      </c>
      <c r="L52" s="85">
        <f t="shared" si="1"/>
        <v>7.6266666666666678</v>
      </c>
    </row>
    <row r="53" spans="1:12">
      <c r="A53" s="6" t="s">
        <v>53</v>
      </c>
      <c r="B53" s="6" t="s">
        <v>52</v>
      </c>
      <c r="C53" s="5" t="s">
        <v>51</v>
      </c>
      <c r="D53" s="85">
        <f>VALUE('1sem'!AZ53)</f>
        <v>7.5</v>
      </c>
      <c r="E53" s="85">
        <f>VALUE('2sem'!AZ53)</f>
        <v>8.75</v>
      </c>
      <c r="F53" s="85">
        <f>VALUE('3sem'!BE53)</f>
        <v>7.9</v>
      </c>
      <c r="G53" s="85">
        <f>IF('4sem'!BE53="",0,VALUE('4sem'!BE53))</f>
        <v>0</v>
      </c>
      <c r="H53" s="85">
        <f>IF('5sem'!BE53="",0,VALUE('5sem'!BE53))</f>
        <v>0</v>
      </c>
      <c r="I53" s="85">
        <f>IF('5sem'!AW53="",0,VALUE('5sem'!AW53))</f>
        <v>0</v>
      </c>
      <c r="J53" s="85">
        <f>IF('7sem'!AN53="",0,VALUE('7sem'!AN53))</f>
        <v>0</v>
      </c>
      <c r="K53" s="85">
        <f>IF('8sem'!V53="",0,VALUE('8sem'!V53))</f>
        <v>0</v>
      </c>
      <c r="L53" s="85">
        <f t="shared" si="1"/>
        <v>8.0499999999999989</v>
      </c>
    </row>
    <row r="54" spans="1:12">
      <c r="A54" s="6" t="s">
        <v>50</v>
      </c>
      <c r="B54" s="6" t="s">
        <v>49</v>
      </c>
      <c r="C54" s="5" t="s">
        <v>48</v>
      </c>
      <c r="D54" s="85">
        <f>VALUE('1sem'!AZ54)</f>
        <v>8.9</v>
      </c>
      <c r="E54" s="85">
        <f>VALUE('2sem'!AZ54)</f>
        <v>9.5</v>
      </c>
      <c r="F54" s="85">
        <f>VALUE('3sem'!BE54)</f>
        <v>8.14</v>
      </c>
      <c r="G54" s="85">
        <f>IF('4sem'!BE54="",0,VALUE('4sem'!BE54))</f>
        <v>0</v>
      </c>
      <c r="H54" s="85">
        <f>IF('5sem'!BE54="",0,VALUE('5sem'!BE54))</f>
        <v>0</v>
      </c>
      <c r="I54" s="85">
        <f>IF('5sem'!AW54="",0,VALUE('5sem'!AW54))</f>
        <v>0</v>
      </c>
      <c r="J54" s="85">
        <f>IF('7sem'!AN54="",0,VALUE('7sem'!AN54))</f>
        <v>0</v>
      </c>
      <c r="K54" s="85">
        <f>IF('8sem'!V54="",0,VALUE('8sem'!V54))</f>
        <v>0</v>
      </c>
      <c r="L54" s="85">
        <f t="shared" si="1"/>
        <v>8.8466666666666658</v>
      </c>
    </row>
    <row r="55" spans="1:12">
      <c r="A55" s="6" t="s">
        <v>47</v>
      </c>
      <c r="B55" s="6" t="s">
        <v>46</v>
      </c>
      <c r="C55" s="5" t="s">
        <v>45</v>
      </c>
      <c r="D55" s="85">
        <f>VALUE('1sem'!AZ55)</f>
        <v>7.15</v>
      </c>
      <c r="E55" s="85">
        <f>VALUE('2sem'!AZ55)</f>
        <v>8.25</v>
      </c>
      <c r="F55" s="85">
        <f>VALUE('3sem'!BE55)</f>
        <v>8.7100000000000009</v>
      </c>
      <c r="G55" s="85">
        <f>IF('4sem'!BE55="",0,VALUE('4sem'!BE55))</f>
        <v>0</v>
      </c>
      <c r="H55" s="85">
        <f>IF('5sem'!BE55="",0,VALUE('5sem'!BE55))</f>
        <v>0</v>
      </c>
      <c r="I55" s="85">
        <f>IF('5sem'!AW55="",0,VALUE('5sem'!AW55))</f>
        <v>0</v>
      </c>
      <c r="J55" s="85">
        <f>IF('7sem'!AN55="",0,VALUE('7sem'!AN55))</f>
        <v>0</v>
      </c>
      <c r="K55" s="85">
        <f>IF('8sem'!V55="",0,VALUE('8sem'!V55))</f>
        <v>0</v>
      </c>
      <c r="L55" s="85">
        <f t="shared" si="1"/>
        <v>8.0366666666666671</v>
      </c>
    </row>
    <row r="56" spans="1:12">
      <c r="A56" s="6" t="s">
        <v>43</v>
      </c>
      <c r="B56" s="6" t="s">
        <v>42</v>
      </c>
      <c r="C56" s="5" t="s">
        <v>41</v>
      </c>
      <c r="D56" s="85">
        <f>VALUE('1sem'!AZ56)</f>
        <v>4</v>
      </c>
      <c r="E56" s="85">
        <f>VALUE('2sem'!AZ56)</f>
        <v>7.3</v>
      </c>
      <c r="F56" s="85">
        <f>VALUE('3sem'!BE56)</f>
        <v>5.9</v>
      </c>
      <c r="G56" s="85">
        <f>IF('4sem'!BE56="",0,VALUE('4sem'!BE56))</f>
        <v>0</v>
      </c>
      <c r="H56" s="85">
        <f>IF('5sem'!BE56="",0,VALUE('5sem'!BE56))</f>
        <v>0</v>
      </c>
      <c r="I56" s="85">
        <f>IF('5sem'!AW56="",0,VALUE('5sem'!AW56))</f>
        <v>0</v>
      </c>
      <c r="J56" s="85">
        <f>IF('7sem'!AN56="",0,VALUE('7sem'!AN56))</f>
        <v>0</v>
      </c>
      <c r="K56" s="85">
        <f>IF('8sem'!V56="",0,VALUE('8sem'!V56))</f>
        <v>0</v>
      </c>
      <c r="L56" s="85">
        <f t="shared" si="1"/>
        <v>5.7333333333333343</v>
      </c>
    </row>
    <row r="57" spans="1:12">
      <c r="A57" s="6" t="s">
        <v>40</v>
      </c>
      <c r="B57" s="6" t="s">
        <v>39</v>
      </c>
      <c r="C57" s="5" t="s">
        <v>38</v>
      </c>
      <c r="D57" s="85">
        <f>VALUE('1sem'!AZ57)</f>
        <v>7.3</v>
      </c>
      <c r="E57" s="85">
        <f>VALUE('2sem'!AZ57)</f>
        <v>8.4499999999999993</v>
      </c>
      <c r="F57" s="85">
        <f>VALUE('3sem'!BE57)</f>
        <v>7.43</v>
      </c>
      <c r="G57" s="85">
        <f>IF('4sem'!BE57="",0,VALUE('4sem'!BE57))</f>
        <v>0</v>
      </c>
      <c r="H57" s="85">
        <f>IF('5sem'!BE57="",0,VALUE('5sem'!BE57))</f>
        <v>0</v>
      </c>
      <c r="I57" s="85">
        <f>IF('5sem'!AW57="",0,VALUE('5sem'!AW57))</f>
        <v>0</v>
      </c>
      <c r="J57" s="85">
        <f>IF('7sem'!AN57="",0,VALUE('7sem'!AN57))</f>
        <v>0</v>
      </c>
      <c r="K57" s="85">
        <f>IF('8sem'!V57="",0,VALUE('8sem'!V57))</f>
        <v>0</v>
      </c>
      <c r="L57" s="85">
        <f t="shared" si="1"/>
        <v>7.7266666666666666</v>
      </c>
    </row>
    <row r="58" spans="1:12">
      <c r="A58" s="6" t="s">
        <v>36</v>
      </c>
      <c r="B58" s="6" t="s">
        <v>35</v>
      </c>
      <c r="C58" s="5" t="s">
        <v>34</v>
      </c>
      <c r="D58" s="85">
        <f>VALUE('1sem'!AZ58)</f>
        <v>7</v>
      </c>
      <c r="E58" s="85">
        <f>VALUE('2sem'!AZ58)</f>
        <v>8.25</v>
      </c>
      <c r="F58" s="85">
        <f>VALUE('3sem'!BE58)</f>
        <v>7.67</v>
      </c>
      <c r="G58" s="85">
        <f>IF('4sem'!BE58="",0,VALUE('4sem'!BE58))</f>
        <v>0</v>
      </c>
      <c r="H58" s="85">
        <f>IF('5sem'!BE58="",0,VALUE('5sem'!BE58))</f>
        <v>0</v>
      </c>
      <c r="I58" s="85">
        <f>IF('5sem'!AW58="",0,VALUE('5sem'!AW58))</f>
        <v>0</v>
      </c>
      <c r="J58" s="85">
        <f>IF('7sem'!AN58="",0,VALUE('7sem'!AN58))</f>
        <v>0</v>
      </c>
      <c r="K58" s="85">
        <f>IF('8sem'!V58="",0,VALUE('8sem'!V58))</f>
        <v>0</v>
      </c>
      <c r="L58" s="85">
        <f t="shared" si="1"/>
        <v>7.6400000000000006</v>
      </c>
    </row>
    <row r="59" spans="1:12">
      <c r="A59" s="6" t="s">
        <v>33</v>
      </c>
      <c r="B59" s="6" t="s">
        <v>32</v>
      </c>
      <c r="C59" s="5" t="s">
        <v>31</v>
      </c>
      <c r="D59" s="85">
        <f>VALUE('1sem'!AZ59)</f>
        <v>7.25</v>
      </c>
      <c r="E59" s="85">
        <f>VALUE('2sem'!AZ59)</f>
        <v>7.9</v>
      </c>
      <c r="F59" s="85">
        <f>VALUE('3sem'!BE59)</f>
        <v>7.57</v>
      </c>
      <c r="G59" s="85">
        <f>IF('4sem'!BE59="",0,VALUE('4sem'!BE59))</f>
        <v>0</v>
      </c>
      <c r="H59" s="85">
        <f>IF('5sem'!BE59="",0,VALUE('5sem'!BE59))</f>
        <v>0</v>
      </c>
      <c r="I59" s="85">
        <f>IF('5sem'!AW59="",0,VALUE('5sem'!AW59))</f>
        <v>0</v>
      </c>
      <c r="J59" s="85">
        <f>IF('7sem'!AN59="",0,VALUE('7sem'!AN59))</f>
        <v>0</v>
      </c>
      <c r="K59" s="85">
        <f>IF('8sem'!V59="",0,VALUE('8sem'!V59))</f>
        <v>0</v>
      </c>
      <c r="L59" s="85">
        <f t="shared" si="1"/>
        <v>7.5733333333333333</v>
      </c>
    </row>
    <row r="60" spans="1:12">
      <c r="A60" s="6" t="s">
        <v>29</v>
      </c>
      <c r="B60" s="6" t="s">
        <v>28</v>
      </c>
      <c r="C60" s="5" t="s">
        <v>27</v>
      </c>
      <c r="D60" s="85">
        <f>VALUE('1sem'!AZ60)</f>
        <v>7.65</v>
      </c>
      <c r="E60" s="85">
        <f>VALUE('2sem'!AZ60)</f>
        <v>8.35</v>
      </c>
      <c r="F60" s="85">
        <f>VALUE('3sem'!BE60)</f>
        <v>7.76</v>
      </c>
      <c r="G60" s="85">
        <f>IF('4sem'!BE60="",0,VALUE('4sem'!BE60))</f>
        <v>0</v>
      </c>
      <c r="H60" s="85">
        <f>IF('5sem'!BE60="",0,VALUE('5sem'!BE60))</f>
        <v>0</v>
      </c>
      <c r="I60" s="85">
        <f>IF('5sem'!AW60="",0,VALUE('5sem'!AW60))</f>
        <v>0</v>
      </c>
      <c r="J60" s="85">
        <f>IF('7sem'!AN60="",0,VALUE('7sem'!AN60))</f>
        <v>0</v>
      </c>
      <c r="K60" s="85">
        <f>IF('8sem'!V60="",0,VALUE('8sem'!V60))</f>
        <v>0</v>
      </c>
      <c r="L60" s="85">
        <f t="shared" si="1"/>
        <v>7.919999999999999</v>
      </c>
    </row>
    <row r="61" spans="1:12">
      <c r="A61" s="6" t="s">
        <v>25</v>
      </c>
      <c r="B61" s="6" t="s">
        <v>24</v>
      </c>
      <c r="C61" s="5" t="s">
        <v>23</v>
      </c>
      <c r="D61" s="85">
        <f>VALUE('1sem'!AZ61)</f>
        <v>7.35</v>
      </c>
      <c r="E61" s="85">
        <f>VALUE('2sem'!AZ61)</f>
        <v>8.4499999999999993</v>
      </c>
      <c r="F61" s="85">
        <f>VALUE('3sem'!BE61)</f>
        <v>8.3800000000000008</v>
      </c>
      <c r="G61" s="85">
        <f>IF('4sem'!BE61="",0,VALUE('4sem'!BE61))</f>
        <v>0</v>
      </c>
      <c r="H61" s="85">
        <f>IF('5sem'!BE61="",0,VALUE('5sem'!BE61))</f>
        <v>0</v>
      </c>
      <c r="I61" s="85">
        <f>IF('5sem'!AW61="",0,VALUE('5sem'!AW61))</f>
        <v>0</v>
      </c>
      <c r="J61" s="85">
        <f>IF('7sem'!AN61="",0,VALUE('7sem'!AN61))</f>
        <v>0</v>
      </c>
      <c r="K61" s="85">
        <f>IF('8sem'!V61="",0,VALUE('8sem'!V61))</f>
        <v>0</v>
      </c>
      <c r="L61" s="85">
        <f t="shared" si="1"/>
        <v>8.06</v>
      </c>
    </row>
    <row r="62" spans="1:12">
      <c r="A62" s="6" t="s">
        <v>14</v>
      </c>
      <c r="B62" s="6" t="s">
        <v>13</v>
      </c>
      <c r="C62" s="5" t="s">
        <v>12</v>
      </c>
      <c r="D62" s="85">
        <f>VALUE('1sem'!AZ62)</f>
        <v>7.2</v>
      </c>
      <c r="E62" s="85">
        <f>VALUE('2sem'!AZ62)</f>
        <v>7.45</v>
      </c>
      <c r="F62" s="85">
        <f>VALUE('3sem'!BE62)</f>
        <v>6.52</v>
      </c>
      <c r="G62" s="85">
        <f>IF('4sem'!BE62="",0,VALUE('4sem'!BE62))</f>
        <v>0</v>
      </c>
      <c r="H62" s="85">
        <f>IF('5sem'!BE62="",0,VALUE('5sem'!BE62))</f>
        <v>0</v>
      </c>
      <c r="I62" s="85">
        <f>IF('5sem'!AW62="",0,VALUE('5sem'!AW62))</f>
        <v>0</v>
      </c>
      <c r="J62" s="85">
        <f>IF('7sem'!AN62="",0,VALUE('7sem'!AN62))</f>
        <v>0</v>
      </c>
      <c r="K62" s="85">
        <f>IF('8sem'!V62="",0,VALUE('8sem'!V62))</f>
        <v>0</v>
      </c>
      <c r="L62" s="85">
        <f t="shared" si="1"/>
        <v>7.0566666666666675</v>
      </c>
    </row>
    <row r="63" spans="1:12">
      <c r="A63" s="6" t="s">
        <v>11</v>
      </c>
      <c r="B63" s="6" t="s">
        <v>10</v>
      </c>
      <c r="C63" s="5" t="s">
        <v>9</v>
      </c>
      <c r="D63" s="85">
        <f>VALUE('1sem'!AZ63)</f>
        <v>0</v>
      </c>
      <c r="E63" s="85">
        <f>VALUE('2sem'!AZ63)</f>
        <v>0</v>
      </c>
      <c r="F63" s="85">
        <f>VALUE('3sem'!BE63)</f>
        <v>6.38</v>
      </c>
      <c r="G63" s="85">
        <f>IF('4sem'!BE63="",0,VALUE('4sem'!BE63))</f>
        <v>0</v>
      </c>
      <c r="H63" s="85">
        <f>IF('5sem'!BE63="",0,VALUE('5sem'!BE63))</f>
        <v>0</v>
      </c>
      <c r="I63" s="85">
        <f>IF('5sem'!AW63="",0,VALUE('5sem'!AW63))</f>
        <v>0</v>
      </c>
      <c r="J63" s="85">
        <f>IF('7sem'!AN63="",0,VALUE('7sem'!AN63))</f>
        <v>0</v>
      </c>
      <c r="K63" s="85">
        <f>IF('8sem'!V63="",0,VALUE('8sem'!V63))</f>
        <v>0</v>
      </c>
      <c r="L63" s="85">
        <f t="shared" si="1"/>
        <v>6.38</v>
      </c>
    </row>
    <row r="64" spans="1:12">
      <c r="A64" s="6" t="s">
        <v>8</v>
      </c>
      <c r="B64" s="6" t="s">
        <v>7</v>
      </c>
      <c r="C64" s="5" t="s">
        <v>6</v>
      </c>
      <c r="D64" s="85">
        <f>VALUE('1sem'!AZ64)</f>
        <v>0</v>
      </c>
      <c r="E64" s="85">
        <f>VALUE('2sem'!AZ64)</f>
        <v>0</v>
      </c>
      <c r="F64" s="85">
        <f>VALUE('3sem'!BE64)</f>
        <v>6.48</v>
      </c>
      <c r="G64" s="85">
        <f>IF('4sem'!BE64="",0,VALUE('4sem'!BE64))</f>
        <v>0</v>
      </c>
      <c r="H64" s="85">
        <f>IF('5sem'!BE64="",0,VALUE('5sem'!BE64))</f>
        <v>0</v>
      </c>
      <c r="I64" s="85">
        <f>IF('5sem'!AW64="",0,VALUE('5sem'!AW64))</f>
        <v>0</v>
      </c>
      <c r="J64" s="85">
        <f>IF('7sem'!AN64="",0,VALUE('7sem'!AN64))</f>
        <v>0</v>
      </c>
      <c r="K64" s="85">
        <f>IF('8sem'!V64="",0,VALUE('8sem'!V64))</f>
        <v>0</v>
      </c>
      <c r="L64" s="85">
        <f t="shared" si="1"/>
        <v>6.48</v>
      </c>
    </row>
    <row r="65" spans="1:12">
      <c r="A65" s="6" t="s">
        <v>5</v>
      </c>
      <c r="B65" s="6" t="s">
        <v>4</v>
      </c>
      <c r="C65" s="5" t="s">
        <v>3</v>
      </c>
      <c r="D65" s="85">
        <f>VALUE('1sem'!AZ65)</f>
        <v>0</v>
      </c>
      <c r="E65" s="85">
        <f>VALUE('2sem'!AZ65)</f>
        <v>0</v>
      </c>
      <c r="F65" s="85">
        <f>VALUE('3sem'!BE65)</f>
        <v>6.14</v>
      </c>
      <c r="G65" s="85">
        <f>IF('4sem'!BE65="",0,VALUE('4sem'!BE65))</f>
        <v>0</v>
      </c>
      <c r="H65" s="85">
        <f>IF('5sem'!BE65="",0,VALUE('5sem'!BE65))</f>
        <v>0</v>
      </c>
      <c r="I65" s="85">
        <f>IF('5sem'!AW65="",0,VALUE('5sem'!AW65))</f>
        <v>0</v>
      </c>
      <c r="J65" s="85">
        <f>IF('7sem'!AN65="",0,VALUE('7sem'!AN65))</f>
        <v>0</v>
      </c>
      <c r="K65" s="85">
        <f>IF('8sem'!V65="",0,VALUE('8sem'!V65))</f>
        <v>0</v>
      </c>
      <c r="L65" s="85">
        <f t="shared" si="1"/>
        <v>6.14</v>
      </c>
    </row>
    <row r="66" spans="1:12">
      <c r="A66" s="6" t="s">
        <v>2</v>
      </c>
      <c r="B66" s="6" t="s">
        <v>1</v>
      </c>
      <c r="C66" s="5" t="s">
        <v>0</v>
      </c>
      <c r="D66" s="85">
        <f>VALUE('1sem'!AZ66)</f>
        <v>0</v>
      </c>
      <c r="E66" s="85">
        <f>VALUE('2sem'!AZ66)</f>
        <v>0</v>
      </c>
      <c r="F66" s="85">
        <f>VALUE('3sem'!BE66)</f>
        <v>6.33</v>
      </c>
      <c r="G66" s="85">
        <f>IF('4sem'!BE66="",0,VALUE('4sem'!BE66))</f>
        <v>0</v>
      </c>
      <c r="H66" s="85">
        <f>IF('5sem'!BE66="",0,VALUE('5sem'!BE66))</f>
        <v>0</v>
      </c>
      <c r="I66" s="85">
        <f>IF('5sem'!AW66="",0,VALUE('5sem'!AW66))</f>
        <v>0</v>
      </c>
      <c r="J66" s="85">
        <f>IF('7sem'!AN66="",0,VALUE('7sem'!AN66))</f>
        <v>0</v>
      </c>
      <c r="K66" s="85">
        <f>IF('8sem'!V66="",0,VALUE('8sem'!V66))</f>
        <v>0</v>
      </c>
      <c r="L66" s="85">
        <f t="shared" ref="L66" si="2">SUM(D66:K66)/(IF(D66=0,1,IF(E66=0,1,IF(F66=0,2,IF(G66=0,3,IF(H66=0,4,IF(I66=0,5,IF(J66=0,6,IF(K66=0,7,8)))))))))</f>
        <v>6.33</v>
      </c>
    </row>
  </sheetData>
  <sortState xmlns:xlrd2="http://schemas.microsoft.com/office/spreadsheetml/2017/richdata2" ref="A2:L66">
    <sortCondition ref="B1:B66"/>
  </sortState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2DA5-2E35-4147-9977-463A40836866}">
  <dimension ref="A1:E62"/>
  <sheetViews>
    <sheetView workbookViewId="0">
      <selection activeCell="D2" sqref="D2"/>
    </sheetView>
  </sheetViews>
  <sheetFormatPr baseColWidth="10" defaultRowHeight="16"/>
  <cols>
    <col min="2" max="2" width="16.1640625" customWidth="1"/>
    <col min="3" max="3" width="51.6640625" customWidth="1"/>
    <col min="4" max="4" width="20.6640625" bestFit="1" customWidth="1"/>
    <col min="5" max="5" width="16.5" bestFit="1" customWidth="1"/>
  </cols>
  <sheetData>
    <row r="1" spans="1:5" ht="17" thickBot="1">
      <c r="A1" s="28" t="s">
        <v>261</v>
      </c>
      <c r="B1" s="28" t="s">
        <v>260</v>
      </c>
      <c r="C1" s="71" t="s">
        <v>259</v>
      </c>
      <c r="D1" s="72" t="s">
        <v>458</v>
      </c>
      <c r="E1" s="24" t="s">
        <v>459</v>
      </c>
    </row>
    <row r="2" spans="1:5">
      <c r="A2" s="6" t="s">
        <v>206</v>
      </c>
      <c r="B2" s="6" t="s">
        <v>205</v>
      </c>
      <c r="C2" s="5" t="s">
        <v>204</v>
      </c>
      <c r="D2" s="129" t="str">
        <f>IF('1sem'!BD2="","",'1sem'!BD2&amp;" ")&amp;IF('2sem'!BD2="","",'2sem'!BD2&amp;" ")&amp;IF('3sem'!BI2="","",'3sem'!BI2&amp;" ")&amp;IF('4sem'!BI2="","",'4sem'!BI2&amp;" ")&amp;IF('5sem'!BI2="","",'5sem'!BI2&amp;" ")&amp;IF('6sem'!BA2="","",'6sem'!BA2&amp;" ")&amp;IF('7sem'!AR2="","",'7sem'!AR2&amp;" ")&amp;IF('8sem'!Z2="","",'8sem'!Z2&amp;" ")</f>
        <v xml:space="preserve">BIDTK158  </v>
      </c>
      <c r="E2" s="129" t="str">
        <f>IF('1sem'!BC2="","",'1sem'!BC2&amp;" ")&amp;IF('2sem'!BC2="","",'2sem'!BC2&amp;" ")&amp;IF('3sem'!BH2="","",'3sem'!BH2&amp;" ")&amp;IF('4sem'!BH2="","",'4sem'!BH2&amp;" ")&amp;IF('5sem'!BH2="","",'5sem'!BH2&amp;" ")&amp;IF('6sem'!AZ2="","",'6sem'!AZ2&amp;" ")&amp;IF('7sem'!AQ2="","",'7sem'!AQ2&amp;" ")&amp;IF('8sem'!Y2="","",'8sem'!Y2&amp;" ")</f>
        <v/>
      </c>
    </row>
    <row r="3" spans="1:5">
      <c r="A3" s="6" t="s">
        <v>203</v>
      </c>
      <c r="B3" s="6" t="s">
        <v>202</v>
      </c>
      <c r="C3" s="5" t="s">
        <v>201</v>
      </c>
      <c r="D3" s="129" t="str">
        <f>IF('1sem'!BD3="","",'1sem'!BD3&amp;" ")&amp;IF('2sem'!BD3="","",'2sem'!BD3&amp;" ")&amp;IF('3sem'!BI3="","",'3sem'!BI3&amp;" ")&amp;IF('4sem'!BI3="","",'4sem'!BI3&amp;" ")&amp;IF('5sem'!BI3="","",'5sem'!BI3&amp;" ")&amp;IF('6sem'!BA3="","",'6sem'!BA3&amp;" ")&amp;IF('7sem'!AR3="","",'7sem'!AR3&amp;" ")&amp;IF('8sem'!Z3="","",'8sem'!Z3&amp;" ")</f>
        <v/>
      </c>
      <c r="E3" s="129" t="str">
        <f>IF('1sem'!BC3="","",'1sem'!BC3&amp;" ")&amp;IF('2sem'!BC3="","",'2sem'!BC3&amp;" ")&amp;IF('3sem'!BH3="","",'3sem'!BH3&amp;" ")&amp;IF('4sem'!BH3="","",'4sem'!BH3&amp;" ")&amp;IF('5sem'!BH3="","",'5sem'!BH3&amp;" ")&amp;IF('6sem'!AZ3="","",'6sem'!AZ3&amp;" ")&amp;IF('7sem'!AQ3="","",'7sem'!AQ3&amp;" ")&amp;IF('8sem'!Y3="","",'8sem'!Y3&amp;" ")</f>
        <v/>
      </c>
    </row>
    <row r="4" spans="1:5">
      <c r="A4" s="6" t="s">
        <v>200</v>
      </c>
      <c r="B4" s="6" t="s">
        <v>199</v>
      </c>
      <c r="C4" s="5" t="s">
        <v>198</v>
      </c>
      <c r="D4" s="129" t="str">
        <f>IF('1sem'!BD4="","",'1sem'!BD4&amp;" ")&amp;IF('2sem'!BD4="","",'2sem'!BD4&amp;" ")&amp;IF('3sem'!BI4="","",'3sem'!BI4&amp;" ")&amp;IF('4sem'!BI4="","",'4sem'!BI4&amp;" ")&amp;IF('5sem'!BI4="","",'5sem'!BI4&amp;" ")&amp;IF('6sem'!BA4="","",'6sem'!BA4&amp;" ")&amp;IF('7sem'!AR4="","",'7sem'!AR4&amp;" ")&amp;IF('8sem'!Z4="","",'8sem'!Z4&amp;" ")</f>
        <v/>
      </c>
      <c r="E4" s="129" t="str">
        <f>IF('1sem'!BC4="","",'1sem'!BC4&amp;" ")&amp;IF('2sem'!BC4="","",'2sem'!BC4&amp;" ")&amp;IF('3sem'!BH4="","",'3sem'!BH4&amp;" ")&amp;IF('4sem'!BH4="","",'4sem'!BH4&amp;" ")&amp;IF('5sem'!BH4="","",'5sem'!BH4&amp;" ")&amp;IF('6sem'!AZ4="","",'6sem'!AZ4&amp;" ")&amp;IF('7sem'!AQ4="","",'7sem'!AQ4&amp;" ")&amp;IF('8sem'!Y4="","",'8sem'!Y4&amp;" ")</f>
        <v/>
      </c>
    </row>
    <row r="5" spans="1:5">
      <c r="A5" s="6" t="s">
        <v>197</v>
      </c>
      <c r="B5" s="6" t="s">
        <v>196</v>
      </c>
      <c r="C5" s="5" t="s">
        <v>195</v>
      </c>
      <c r="D5" s="129" t="str">
        <f>IF('1sem'!BD5="","",'1sem'!BD5&amp;" ")&amp;IF('2sem'!BD5="","",'2sem'!BD5&amp;" ")&amp;IF('3sem'!BI5="","",'3sem'!BI5&amp;" ")&amp;IF('4sem'!BI5="","",'4sem'!BI5&amp;" ")&amp;IF('5sem'!BI5="","",'5sem'!BI5&amp;" ")&amp;IF('6sem'!BA5="","",'6sem'!BA5&amp;" ")&amp;IF('7sem'!AR5="","",'7sem'!AR5&amp;" ")&amp;IF('8sem'!Z5="","",'8sem'!Z5&amp;" ")</f>
        <v/>
      </c>
      <c r="E5" s="129" t="str">
        <f>IF('1sem'!BC5="","",'1sem'!BC5&amp;" ")&amp;IF('2sem'!BC5="","",'2sem'!BC5&amp;" ")&amp;IF('3sem'!BH5="","",'3sem'!BH5&amp;" ")&amp;IF('4sem'!BH5="","",'4sem'!BH5&amp;" ")&amp;IF('5sem'!BH5="","",'5sem'!BH5&amp;" ")&amp;IF('6sem'!AZ5="","",'6sem'!AZ5&amp;" ")&amp;IF('7sem'!AQ5="","",'7sem'!AQ5&amp;" ")&amp;IF('8sem'!Y5="","",'8sem'!Y5&amp;" ")</f>
        <v/>
      </c>
    </row>
    <row r="6" spans="1:5">
      <c r="A6" s="6" t="s">
        <v>194</v>
      </c>
      <c r="B6" s="6" t="s">
        <v>193</v>
      </c>
      <c r="C6" s="5" t="s">
        <v>192</v>
      </c>
      <c r="D6" s="129" t="str">
        <f>IF('1sem'!BD6="","",'1sem'!BD6&amp;" ")&amp;IF('2sem'!BD6="","",'2sem'!BD6&amp;" ")&amp;IF('3sem'!BI6="","",'3sem'!BI6&amp;" ")&amp;IF('4sem'!BI6="","",'4sem'!BI6&amp;" ")&amp;IF('5sem'!BI6="","",'5sem'!BI6&amp;" ")&amp;IF('6sem'!BA6="","",'6sem'!BA6&amp;" ")&amp;IF('7sem'!AR6="","",'7sem'!AR6&amp;" ")&amp;IF('8sem'!Z6="","",'8sem'!Z6&amp;" ")</f>
        <v/>
      </c>
      <c r="E6" s="129" t="str">
        <f>IF('1sem'!BC6="","",'1sem'!BC6&amp;" ")&amp;IF('2sem'!BC6="","",'2sem'!BC6&amp;" ")&amp;IF('3sem'!BH6="","",'3sem'!BH6&amp;" ")&amp;IF('4sem'!BH6="","",'4sem'!BH6&amp;" ")&amp;IF('5sem'!BH6="","",'5sem'!BH6&amp;" ")&amp;IF('6sem'!AZ6="","",'6sem'!AZ6&amp;" ")&amp;IF('7sem'!AQ6="","",'7sem'!AQ6&amp;" ")&amp;IF('8sem'!Y6="","",'8sem'!Y6&amp;" ")</f>
        <v/>
      </c>
    </row>
    <row r="7" spans="1:5">
      <c r="A7" s="6" t="s">
        <v>191</v>
      </c>
      <c r="B7" s="6" t="s">
        <v>190</v>
      </c>
      <c r="C7" s="5" t="s">
        <v>189</v>
      </c>
      <c r="D7" s="129" t="str">
        <f>IF('1sem'!BD7="","",'1sem'!BD7&amp;" ")&amp;IF('2sem'!BD7="","",'2sem'!BD7&amp;" ")&amp;IF('3sem'!BI7="","",'3sem'!BI7&amp;" ")&amp;IF('4sem'!BI7="","",'4sem'!BI7&amp;" ")&amp;IF('5sem'!BI7="","",'5sem'!BI7&amp;" ")&amp;IF('6sem'!BA7="","",'6sem'!BA7&amp;" ")&amp;IF('7sem'!AR7="","",'7sem'!AR7&amp;" ")&amp;IF('8sem'!Z7="","",'8sem'!Z7&amp;" ")</f>
        <v/>
      </c>
      <c r="E7" s="129" t="str">
        <f>IF('1sem'!BC7="","",'1sem'!BC7&amp;" ")&amp;IF('2sem'!BC7="","",'2sem'!BC7&amp;" ")&amp;IF('3sem'!BH7="","",'3sem'!BH7&amp;" ")&amp;IF('4sem'!BH7="","",'4sem'!BH7&amp;" ")&amp;IF('5sem'!BH7="","",'5sem'!BH7&amp;" ")&amp;IF('6sem'!AZ7="","",'6sem'!AZ7&amp;" ")&amp;IF('7sem'!AQ7="","",'7sem'!AQ7&amp;" ")&amp;IF('8sem'!Y7="","",'8sem'!Y7&amp;" ")</f>
        <v/>
      </c>
    </row>
    <row r="8" spans="1:5">
      <c r="A8" s="6" t="s">
        <v>188</v>
      </c>
      <c r="B8" s="6" t="s">
        <v>187</v>
      </c>
      <c r="C8" s="5" t="s">
        <v>186</v>
      </c>
      <c r="D8" s="129" t="str">
        <f>IF('1sem'!BD8="","",'1sem'!BD8&amp;" ")&amp;IF('2sem'!BD8="","",'2sem'!BD8&amp;" ")&amp;IF('3sem'!BI8="","",'3sem'!BI8&amp;" ")&amp;IF('4sem'!BI8="","",'4sem'!BI8&amp;" ")&amp;IF('5sem'!BI8="","",'5sem'!BI8&amp;" ")&amp;IF('6sem'!BA8="","",'6sem'!BA8&amp;" ")&amp;IF('7sem'!AR8="","",'7sem'!AR8&amp;" ")&amp;IF('8sem'!Z8="","",'8sem'!Z8&amp;" ")</f>
        <v/>
      </c>
      <c r="E8" s="129" t="str">
        <f>IF('1sem'!BC8="","",'1sem'!BC8&amp;" ")&amp;IF('2sem'!BC8="","",'2sem'!BC8&amp;" ")&amp;IF('3sem'!BH8="","",'3sem'!BH8&amp;" ")&amp;IF('4sem'!BH8="","",'4sem'!BH8&amp;" ")&amp;IF('5sem'!BH8="","",'5sem'!BH8&amp;" ")&amp;IF('6sem'!AZ8="","",'6sem'!AZ8&amp;" ")&amp;IF('7sem'!AQ8="","",'7sem'!AQ8&amp;" ")&amp;IF('8sem'!Y8="","",'8sem'!Y8&amp;" ")</f>
        <v/>
      </c>
    </row>
    <row r="9" spans="1:5">
      <c r="A9" s="6" t="s">
        <v>185</v>
      </c>
      <c r="B9" s="6" t="s">
        <v>184</v>
      </c>
      <c r="C9" s="5" t="s">
        <v>183</v>
      </c>
      <c r="D9" s="129" t="str">
        <f>IF('1sem'!BD9="","",'1sem'!BD9&amp;" ")&amp;IF('2sem'!BD9="","",'2sem'!BD9&amp;" ")&amp;IF('3sem'!BI9="","",'3sem'!BI9&amp;" ")&amp;IF('4sem'!BI9="","",'4sem'!BI9&amp;" ")&amp;IF('5sem'!BI9="","",'5sem'!BI9&amp;" ")&amp;IF('6sem'!BA9="","",'6sem'!BA9&amp;" ")&amp;IF('7sem'!AR9="","",'7sem'!AR9&amp;" ")&amp;IF('8sem'!Z9="","",'8sem'!Z9&amp;" ")</f>
        <v/>
      </c>
      <c r="E9" s="129" t="str">
        <f>IF('1sem'!BC9="","",'1sem'!BC9&amp;" ")&amp;IF('2sem'!BC9="","",'2sem'!BC9&amp;" ")&amp;IF('3sem'!BH9="","",'3sem'!BH9&amp;" ")&amp;IF('4sem'!BH9="","",'4sem'!BH9&amp;" ")&amp;IF('5sem'!BH9="","",'5sem'!BH9&amp;" ")&amp;IF('6sem'!AZ9="","",'6sem'!AZ9&amp;" ")&amp;IF('7sem'!AQ9="","",'7sem'!AQ9&amp;" ")&amp;IF('8sem'!Y9="","",'8sem'!Y9&amp;" ")</f>
        <v/>
      </c>
    </row>
    <row r="10" spans="1:5">
      <c r="A10" s="6" t="s">
        <v>182</v>
      </c>
      <c r="B10" s="6" t="s">
        <v>181</v>
      </c>
      <c r="C10" s="5" t="s">
        <v>180</v>
      </c>
      <c r="D10" s="129" t="str">
        <f>IF('1sem'!BD10="","",'1sem'!BD10&amp;" ")&amp;IF('2sem'!BD10="","",'2sem'!BD10&amp;" ")&amp;IF('3sem'!BI10="","",'3sem'!BI10&amp;" ")&amp;IF('4sem'!BI10="","",'4sem'!BI10&amp;" ")&amp;IF('5sem'!BI10="","",'5sem'!BI10&amp;" ")&amp;IF('6sem'!BA10="","",'6sem'!BA10&amp;" ")&amp;IF('7sem'!AR10="","",'7sem'!AR10&amp;" ")&amp;IF('8sem'!Z10="","",'8sem'!Z10&amp;" ")</f>
        <v/>
      </c>
      <c r="E10" s="129" t="str">
        <f>IF('1sem'!BC10="","",'1sem'!BC10&amp;" ")&amp;IF('2sem'!BC10="","",'2sem'!BC10&amp;" ")&amp;IF('3sem'!BH10="","",'3sem'!BH10&amp;" ")&amp;IF('4sem'!BH10="","",'4sem'!BH10&amp;" ")&amp;IF('5sem'!BH10="","",'5sem'!BH10&amp;" ")&amp;IF('6sem'!AZ10="","",'6sem'!AZ10&amp;" ")&amp;IF('7sem'!AQ10="","",'7sem'!AQ10&amp;" ")&amp;IF('8sem'!Y10="","",'8sem'!Y10&amp;" ")</f>
        <v/>
      </c>
    </row>
    <row r="11" spans="1:5">
      <c r="A11" s="6" t="s">
        <v>179</v>
      </c>
      <c r="B11" s="6" t="s">
        <v>178</v>
      </c>
      <c r="C11" s="5" t="s">
        <v>177</v>
      </c>
      <c r="D11" s="129" t="str">
        <f>IF('1sem'!BD11="","",'1sem'!BD11&amp;" ")&amp;IF('2sem'!BD11="","",'2sem'!BD11&amp;" ")&amp;IF('3sem'!BI11="","",'3sem'!BI11&amp;" ")&amp;IF('4sem'!BI11="","",'4sem'!BI11&amp;" ")&amp;IF('5sem'!BI11="","",'5sem'!BI11&amp;" ")&amp;IF('6sem'!BA11="","",'6sem'!BA11&amp;" ")&amp;IF('7sem'!AR11="","",'7sem'!AR11&amp;" ")&amp;IF('8sem'!Z11="","",'8sem'!Z11&amp;" ")</f>
        <v/>
      </c>
      <c r="E11" s="129" t="str">
        <f>IF('1sem'!BC11="","",'1sem'!BC11&amp;" ")&amp;IF('2sem'!BC11="","",'2sem'!BC11&amp;" ")&amp;IF('3sem'!BH11="","",'3sem'!BH11&amp;" ")&amp;IF('4sem'!BH11="","",'4sem'!BH11&amp;" ")&amp;IF('5sem'!BH11="","",'5sem'!BH11&amp;" ")&amp;IF('6sem'!AZ11="","",'6sem'!AZ11&amp;" ")&amp;IF('7sem'!AQ11="","",'7sem'!AQ11&amp;" ")&amp;IF('8sem'!Y11="","",'8sem'!Y11&amp;" ")</f>
        <v/>
      </c>
    </row>
    <row r="12" spans="1:5">
      <c r="A12" s="6" t="s">
        <v>176</v>
      </c>
      <c r="B12" s="6" t="s">
        <v>175</v>
      </c>
      <c r="C12" s="5" t="s">
        <v>174</v>
      </c>
      <c r="D12" s="129" t="str">
        <f>IF('1sem'!BD12="","",'1sem'!BD12&amp;" ")&amp;IF('2sem'!BD12="","",'2sem'!BD12&amp;" ")&amp;IF('3sem'!BI12="","",'3sem'!BI12&amp;" ")&amp;IF('4sem'!BI12="","",'4sem'!BI12&amp;" ")&amp;IF('5sem'!BI12="","",'5sem'!BI12&amp;" ")&amp;IF('6sem'!BA12="","",'6sem'!BA12&amp;" ")&amp;IF('7sem'!AR12="","",'7sem'!AR12&amp;" ")&amp;IF('8sem'!Z12="","",'8sem'!Z12&amp;" ")</f>
        <v xml:space="preserve">BMATS101  </v>
      </c>
      <c r="E12" s="129" t="str">
        <f>IF('1sem'!BC12="","",'1sem'!BC12&amp;" ")&amp;IF('2sem'!BC12="","",'2sem'!BC12&amp;" ")&amp;IF('3sem'!BH12="","",'3sem'!BH12&amp;" ")&amp;IF('4sem'!BH12="","",'4sem'!BH12&amp;" ")&amp;IF('5sem'!BH12="","",'5sem'!BH12&amp;" ")&amp;IF('6sem'!AZ12="","",'6sem'!AZ12&amp;" ")&amp;IF('7sem'!AQ12="","",'7sem'!AQ12&amp;" ")&amp;IF('8sem'!Y12="","",'8sem'!Y12&amp;" ")</f>
        <v/>
      </c>
    </row>
    <row r="13" spans="1:5">
      <c r="A13" s="6" t="s">
        <v>173</v>
      </c>
      <c r="B13" s="6" t="s">
        <v>172</v>
      </c>
      <c r="C13" s="5" t="s">
        <v>171</v>
      </c>
      <c r="D13" s="129" t="str">
        <f>IF('1sem'!BD13="","",'1sem'!BD13&amp;" ")&amp;IF('2sem'!BD13="","",'2sem'!BD13&amp;" ")&amp;IF('3sem'!BI13="","",'3sem'!BI13&amp;" ")&amp;IF('4sem'!BI13="","",'4sem'!BI13&amp;" ")&amp;IF('5sem'!BI13="","",'5sem'!BI13&amp;" ")&amp;IF('6sem'!BA13="","",'6sem'!BA13&amp;" ")&amp;IF('7sem'!AR13="","",'7sem'!AR13&amp;" ")&amp;IF('8sem'!Z13="","",'8sem'!Z13&amp;" ")</f>
        <v/>
      </c>
      <c r="E13" s="129" t="str">
        <f>IF('1sem'!BC13="","",'1sem'!BC13&amp;" ")&amp;IF('2sem'!BC13="","",'2sem'!BC13&amp;" ")&amp;IF('3sem'!BH13="","",'3sem'!BH13&amp;" ")&amp;IF('4sem'!BH13="","",'4sem'!BH13&amp;" ")&amp;IF('5sem'!BH13="","",'5sem'!BH13&amp;" ")&amp;IF('6sem'!AZ13="","",'6sem'!AZ13&amp;" ")&amp;IF('7sem'!AQ13="","",'7sem'!AQ13&amp;" ")&amp;IF('8sem'!Y13="","",'8sem'!Y13&amp;" ")</f>
        <v/>
      </c>
    </row>
    <row r="14" spans="1:5">
      <c r="A14" s="6" t="s">
        <v>170</v>
      </c>
      <c r="B14" s="6" t="s">
        <v>169</v>
      </c>
      <c r="C14" s="5" t="s">
        <v>168</v>
      </c>
      <c r="D14" s="129" t="str">
        <f>IF('1sem'!BD14="","",'1sem'!BD14&amp;" ")&amp;IF('2sem'!BD14="","",'2sem'!BD14&amp;" ")&amp;IF('3sem'!BI14="","",'3sem'!BI14&amp;" ")&amp;IF('4sem'!BI14="","",'4sem'!BI14&amp;" ")&amp;IF('5sem'!BI14="","",'5sem'!BI14&amp;" ")&amp;IF('6sem'!BA14="","",'6sem'!BA14&amp;" ")&amp;IF('7sem'!AR14="","",'7sem'!AR14&amp;" ")&amp;IF('8sem'!Z14="","",'8sem'!Z14&amp;" ")</f>
        <v/>
      </c>
      <c r="E14" s="129" t="str">
        <f>IF('1sem'!BC14="","",'1sem'!BC14&amp;" ")&amp;IF('2sem'!BC14="","",'2sem'!BC14&amp;" ")&amp;IF('3sem'!BH14="","",'3sem'!BH14&amp;" ")&amp;IF('4sem'!BH14="","",'4sem'!BH14&amp;" ")&amp;IF('5sem'!BH14="","",'5sem'!BH14&amp;" ")&amp;IF('6sem'!AZ14="","",'6sem'!AZ14&amp;" ")&amp;IF('7sem'!AQ14="","",'7sem'!AQ14&amp;" ")&amp;IF('8sem'!Y14="","",'8sem'!Y14&amp;" ")</f>
        <v/>
      </c>
    </row>
    <row r="15" spans="1:5">
      <c r="A15" s="6" t="s">
        <v>167</v>
      </c>
      <c r="B15" s="6" t="s">
        <v>166</v>
      </c>
      <c r="C15" s="5" t="s">
        <v>165</v>
      </c>
      <c r="D15" s="129" t="str">
        <f>IF('1sem'!BD15="","",'1sem'!BD15&amp;" ")&amp;IF('2sem'!BD15="","",'2sem'!BD15&amp;" ")&amp;IF('3sem'!BI15="","",'3sem'!BI15&amp;" ")&amp;IF('4sem'!BI15="","",'4sem'!BI15&amp;" ")&amp;IF('5sem'!BI15="","",'5sem'!BI15&amp;" ")&amp;IF('6sem'!BA15="","",'6sem'!BA15&amp;" ")&amp;IF('7sem'!AR15="","",'7sem'!AR15&amp;" ")&amp;IF('8sem'!Z15="","",'8sem'!Z15&amp;" ")</f>
        <v/>
      </c>
      <c r="E15" s="129" t="str">
        <f>IF('1sem'!BC15="","",'1sem'!BC15&amp;" ")&amp;IF('2sem'!BC15="","",'2sem'!BC15&amp;" ")&amp;IF('3sem'!BH15="","",'3sem'!BH15&amp;" ")&amp;IF('4sem'!BH15="","",'4sem'!BH15&amp;" ")&amp;IF('5sem'!BH15="","",'5sem'!BH15&amp;" ")&amp;IF('6sem'!AZ15="","",'6sem'!AZ15&amp;" ")&amp;IF('7sem'!AQ15="","",'7sem'!AQ15&amp;" ")&amp;IF('8sem'!Y15="","",'8sem'!Y15&amp;" ")</f>
        <v/>
      </c>
    </row>
    <row r="16" spans="1:5">
      <c r="A16" s="6" t="s">
        <v>164</v>
      </c>
      <c r="B16" s="6" t="s">
        <v>163</v>
      </c>
      <c r="C16" s="5" t="s">
        <v>162</v>
      </c>
      <c r="D16" s="129" t="str">
        <f>IF('1sem'!BD16="","",'1sem'!BD16&amp;" ")&amp;IF('2sem'!BD16="","",'2sem'!BD16&amp;" ")&amp;IF('3sem'!BI16="","",'3sem'!BI16&amp;" ")&amp;IF('4sem'!BI16="","",'4sem'!BI16&amp;" ")&amp;IF('5sem'!BI16="","",'5sem'!BI16&amp;" ")&amp;IF('6sem'!BA16="","",'6sem'!BA16&amp;" ")&amp;IF('7sem'!AR16="","",'7sem'!AR16&amp;" ")&amp;IF('8sem'!Z16="","",'8sem'!Z16&amp;" ")</f>
        <v/>
      </c>
      <c r="E16" s="129" t="str">
        <f>IF('1sem'!BC16="","",'1sem'!BC16&amp;" ")&amp;IF('2sem'!BC16="","",'2sem'!BC16&amp;" ")&amp;IF('3sem'!BH16="","",'3sem'!BH16&amp;" ")&amp;IF('4sem'!BH16="","",'4sem'!BH16&amp;" ")&amp;IF('5sem'!BH16="","",'5sem'!BH16&amp;" ")&amp;IF('6sem'!AZ16="","",'6sem'!AZ16&amp;" ")&amp;IF('7sem'!AQ16="","",'7sem'!AQ16&amp;" ")&amp;IF('8sem'!Y16="","",'8sem'!Y16&amp;" ")</f>
        <v/>
      </c>
    </row>
    <row r="17" spans="1:5">
      <c r="A17" s="6" t="s">
        <v>161</v>
      </c>
      <c r="B17" s="6" t="s">
        <v>160</v>
      </c>
      <c r="C17" s="5" t="s">
        <v>159</v>
      </c>
      <c r="D17" s="129" t="str">
        <f>IF('1sem'!BD17="","",'1sem'!BD17&amp;" ")&amp;IF('2sem'!BD17="","",'2sem'!BD17&amp;" ")&amp;IF('3sem'!BI17="","",'3sem'!BI17&amp;" ")&amp;IF('4sem'!BI17="","",'4sem'!BI17&amp;" ")&amp;IF('5sem'!BI17="","",'5sem'!BI17&amp;" ")&amp;IF('6sem'!BA17="","",'6sem'!BA17&amp;" ")&amp;IF('7sem'!AR17="","",'7sem'!AR17&amp;" ")&amp;IF('8sem'!Z17="","",'8sem'!Z17&amp;" ")</f>
        <v/>
      </c>
      <c r="E17" s="129" t="str">
        <f>IF('1sem'!BC17="","",'1sem'!BC17&amp;" ")&amp;IF('2sem'!BC17="","",'2sem'!BC17&amp;" ")&amp;IF('3sem'!BH17="","",'3sem'!BH17&amp;" ")&amp;IF('4sem'!BH17="","",'4sem'!BH17&amp;" ")&amp;IF('5sem'!BH17="","",'5sem'!BH17&amp;" ")&amp;IF('6sem'!AZ17="","",'6sem'!AZ17&amp;" ")&amp;IF('7sem'!AQ17="","",'7sem'!AQ17&amp;" ")&amp;IF('8sem'!Y17="","",'8sem'!Y17&amp;" ")</f>
        <v/>
      </c>
    </row>
    <row r="18" spans="1:5">
      <c r="A18" s="6" t="s">
        <v>158</v>
      </c>
      <c r="B18" s="6" t="s">
        <v>157</v>
      </c>
      <c r="C18" s="5" t="s">
        <v>156</v>
      </c>
      <c r="D18" s="129" t="str">
        <f>IF('1sem'!BD18="","",'1sem'!BD18&amp;" ")&amp;IF('2sem'!BD18="","",'2sem'!BD18&amp;" ")&amp;IF('3sem'!BI18="","",'3sem'!BI18&amp;" ")&amp;IF('4sem'!BI18="","",'4sem'!BI18&amp;" ")&amp;IF('5sem'!BI18="","",'5sem'!BI18&amp;" ")&amp;IF('6sem'!BA18="","",'6sem'!BA18&amp;" ")&amp;IF('7sem'!AR18="","",'7sem'!AR18&amp;" ")&amp;IF('8sem'!Z18="","",'8sem'!Z18&amp;" ")</f>
        <v/>
      </c>
      <c r="E18" s="129" t="str">
        <f>IF('1sem'!BC18="","",'1sem'!BC18&amp;" ")&amp;IF('2sem'!BC18="","",'2sem'!BC18&amp;" ")&amp;IF('3sem'!BH18="","",'3sem'!BH18&amp;" ")&amp;IF('4sem'!BH18="","",'4sem'!BH18&amp;" ")&amp;IF('5sem'!BH18="","",'5sem'!BH18&amp;" ")&amp;IF('6sem'!AZ18="","",'6sem'!AZ18&amp;" ")&amp;IF('7sem'!AQ18="","",'7sem'!AQ18&amp;" ")&amp;IF('8sem'!Y18="","",'8sem'!Y18&amp;" ")</f>
        <v/>
      </c>
    </row>
    <row r="19" spans="1:5">
      <c r="A19" s="6" t="s">
        <v>155</v>
      </c>
      <c r="B19" s="6" t="s">
        <v>154</v>
      </c>
      <c r="C19" s="5" t="s">
        <v>153</v>
      </c>
      <c r="D19" s="129" t="str">
        <f>IF('1sem'!BD19="","",'1sem'!BD19&amp;" ")&amp;IF('2sem'!BD19="","",'2sem'!BD19&amp;" ")&amp;IF('3sem'!BI19="","",'3sem'!BI19&amp;" ")&amp;IF('4sem'!BI19="","",'4sem'!BI19&amp;" ")&amp;IF('5sem'!BI19="","",'5sem'!BI19&amp;" ")&amp;IF('6sem'!BA19="","",'6sem'!BA19&amp;" ")&amp;IF('7sem'!AR19="","",'7sem'!AR19&amp;" ")&amp;IF('8sem'!Z19="","",'8sem'!Z19&amp;" ")</f>
        <v xml:space="preserve">BPLCK105B  </v>
      </c>
      <c r="E19" s="129" t="str">
        <f>IF('1sem'!BC19="","",'1sem'!BC19&amp;" ")&amp;IF('2sem'!BC19="","",'2sem'!BC19&amp;" ")&amp;IF('3sem'!BH19="","",'3sem'!BH19&amp;" ")&amp;IF('4sem'!BH19="","",'4sem'!BH19&amp;" ")&amp;IF('5sem'!BH19="","",'5sem'!BH19&amp;" ")&amp;IF('6sem'!AZ19="","",'6sem'!AZ19&amp;" ")&amp;IF('7sem'!AQ19="","",'7sem'!AQ19&amp;" ")&amp;IF('8sem'!Y19="","",'8sem'!Y19&amp;" ")</f>
        <v/>
      </c>
    </row>
    <row r="20" spans="1:5">
      <c r="A20" s="6" t="s">
        <v>152</v>
      </c>
      <c r="B20" s="6" t="s">
        <v>151</v>
      </c>
      <c r="C20" s="5" t="s">
        <v>150</v>
      </c>
      <c r="D20" s="129" t="str">
        <f>IF('1sem'!BD20="","",'1sem'!BD20&amp;" ")&amp;IF('2sem'!BD20="","",'2sem'!BD20&amp;" ")&amp;IF('3sem'!BI20="","",'3sem'!BI20&amp;" ")&amp;IF('4sem'!BI20="","",'4sem'!BI20&amp;" ")&amp;IF('5sem'!BI20="","",'5sem'!BI20&amp;" ")&amp;IF('6sem'!BA20="","",'6sem'!BA20&amp;" ")&amp;IF('7sem'!AR20="","",'7sem'!AR20&amp;" ")&amp;IF('8sem'!Z20="","",'8sem'!Z20&amp;" ")</f>
        <v/>
      </c>
      <c r="E20" s="129" t="str">
        <f>IF('1sem'!BC20="","",'1sem'!BC20&amp;" ")&amp;IF('2sem'!BC20="","",'2sem'!BC20&amp;" ")&amp;IF('3sem'!BH20="","",'3sem'!BH20&amp;" ")&amp;IF('4sem'!BH20="","",'4sem'!BH20&amp;" ")&amp;IF('5sem'!BH20="","",'5sem'!BH20&amp;" ")&amp;IF('6sem'!AZ20="","",'6sem'!AZ20&amp;" ")&amp;IF('7sem'!AQ20="","",'7sem'!AQ20&amp;" ")&amp;IF('8sem'!Y20="","",'8sem'!Y20&amp;" ")</f>
        <v/>
      </c>
    </row>
    <row r="21" spans="1:5">
      <c r="A21" s="6" t="s">
        <v>149</v>
      </c>
      <c r="B21" s="6" t="s">
        <v>148</v>
      </c>
      <c r="C21" s="5" t="s">
        <v>147</v>
      </c>
      <c r="D21" s="129" t="str">
        <f>IF('1sem'!BD21="","",'1sem'!BD21&amp;" ")&amp;IF('2sem'!BD21="","",'2sem'!BD21&amp;" ")&amp;IF('3sem'!BI21="","",'3sem'!BI21&amp;" ")&amp;IF('4sem'!BI21="","",'4sem'!BI21&amp;" ")&amp;IF('5sem'!BI21="","",'5sem'!BI21&amp;" ")&amp;IF('6sem'!BA21="","",'6sem'!BA21&amp;" ")&amp;IF('7sem'!AR21="","",'7sem'!AR21&amp;" ")&amp;IF('8sem'!Z21="","",'8sem'!Z21&amp;" ")</f>
        <v xml:space="preserve">BCS301  </v>
      </c>
      <c r="E21" s="129" t="str">
        <f>IF('1sem'!BC21="","",'1sem'!BC21&amp;" ")&amp;IF('2sem'!BC21="","",'2sem'!BC21&amp;" ")&amp;IF('3sem'!BH21="","",'3sem'!BH21&amp;" ")&amp;IF('4sem'!BH21="","",'4sem'!BH21&amp;" ")&amp;IF('5sem'!BH21="","",'5sem'!BH21&amp;" ")&amp;IF('6sem'!AZ21="","",'6sem'!AZ21&amp;" ")&amp;IF('7sem'!AQ21="","",'7sem'!AQ21&amp;" ")&amp;IF('8sem'!Y21="","",'8sem'!Y21&amp;" ")</f>
        <v xml:space="preserve">BCS301  </v>
      </c>
    </row>
    <row r="22" spans="1:5">
      <c r="A22" s="6" t="s">
        <v>146</v>
      </c>
      <c r="B22" s="6" t="s">
        <v>145</v>
      </c>
      <c r="C22" s="5" t="s">
        <v>144</v>
      </c>
      <c r="D22" s="129" t="str">
        <f>IF('1sem'!BD22="","",'1sem'!BD22&amp;" ")&amp;IF('2sem'!BD22="","",'2sem'!BD22&amp;" ")&amp;IF('3sem'!BI22="","",'3sem'!BI22&amp;" ")&amp;IF('4sem'!BI22="","",'4sem'!BI22&amp;" ")&amp;IF('5sem'!BI22="","",'5sem'!BI22&amp;" ")&amp;IF('6sem'!BA22="","",'6sem'!BA22&amp;" ")&amp;IF('7sem'!AR22="","",'7sem'!AR22&amp;" ")&amp;IF('8sem'!Z22="","",'8sem'!Z22&amp;" ")</f>
        <v/>
      </c>
      <c r="E22" s="129" t="str">
        <f>IF('1sem'!BC22="","",'1sem'!BC22&amp;" ")&amp;IF('2sem'!BC22="","",'2sem'!BC22&amp;" ")&amp;IF('3sem'!BH22="","",'3sem'!BH22&amp;" ")&amp;IF('4sem'!BH22="","",'4sem'!BH22&amp;" ")&amp;IF('5sem'!BH22="","",'5sem'!BH22&amp;" ")&amp;IF('6sem'!AZ22="","",'6sem'!AZ22&amp;" ")&amp;IF('7sem'!AQ22="","",'7sem'!AQ22&amp;" ")&amp;IF('8sem'!Y22="","",'8sem'!Y22&amp;" ")</f>
        <v/>
      </c>
    </row>
    <row r="23" spans="1:5">
      <c r="A23" s="6" t="s">
        <v>143</v>
      </c>
      <c r="B23" s="6" t="s">
        <v>142</v>
      </c>
      <c r="C23" s="5" t="s">
        <v>141</v>
      </c>
      <c r="D23" s="129" t="str">
        <f>IF('1sem'!BD23="","",'1sem'!BD23&amp;" ")&amp;IF('2sem'!BD23="","",'2sem'!BD23&amp;" ")&amp;IF('3sem'!BI23="","",'3sem'!BI23&amp;" ")&amp;IF('4sem'!BI23="","",'4sem'!BI23&amp;" ")&amp;IF('5sem'!BI23="","",'5sem'!BI23&amp;" ")&amp;IF('6sem'!BA23="","",'6sem'!BA23&amp;" ")&amp;IF('7sem'!AR23="","",'7sem'!AR23&amp;" ")&amp;IF('8sem'!Z23="","",'8sem'!Z23&amp;" ")</f>
        <v xml:space="preserve">BPOPS103 BPLCK105B  </v>
      </c>
      <c r="E23" s="129" t="str">
        <f>IF('1sem'!BC23="","",'1sem'!BC23&amp;" ")&amp;IF('2sem'!BC23="","",'2sem'!BC23&amp;" ")&amp;IF('3sem'!BH23="","",'3sem'!BH23&amp;" ")&amp;IF('4sem'!BH23="","",'4sem'!BH23&amp;" ")&amp;IF('5sem'!BH23="","",'5sem'!BH23&amp;" ")&amp;IF('6sem'!AZ23="","",'6sem'!AZ23&amp;" ")&amp;IF('7sem'!AQ23="","",'7sem'!AQ23&amp;" ")&amp;IF('8sem'!Y23="","",'8sem'!Y23&amp;" ")</f>
        <v/>
      </c>
    </row>
    <row r="24" spans="1:5">
      <c r="A24" s="6" t="s">
        <v>140</v>
      </c>
      <c r="B24" s="6" t="s">
        <v>139</v>
      </c>
      <c r="C24" s="5" t="s">
        <v>138</v>
      </c>
      <c r="D24" s="129" t="str">
        <f>IF('1sem'!BD24="","",'1sem'!BD24&amp;" ")&amp;IF('2sem'!BD24="","",'2sem'!BD24&amp;" ")&amp;IF('3sem'!BI24="","",'3sem'!BI24&amp;" ")&amp;IF('4sem'!BI24="","",'4sem'!BI24&amp;" ")&amp;IF('5sem'!BI24="","",'5sem'!BI24&amp;" ")&amp;IF('6sem'!BA24="","",'6sem'!BA24&amp;" ")&amp;IF('7sem'!AR24="","",'7sem'!AR24&amp;" ")&amp;IF('8sem'!Z24="","",'8sem'!Z24&amp;" ")</f>
        <v/>
      </c>
      <c r="E24" s="129" t="str">
        <f>IF('1sem'!BC24="","",'1sem'!BC24&amp;" ")&amp;IF('2sem'!BC24="","",'2sem'!BC24&amp;" ")&amp;IF('3sem'!BH24="","",'3sem'!BH24&amp;" ")&amp;IF('4sem'!BH24="","",'4sem'!BH24&amp;" ")&amp;IF('5sem'!BH24="","",'5sem'!BH24&amp;" ")&amp;IF('6sem'!AZ24="","",'6sem'!AZ24&amp;" ")&amp;IF('7sem'!AQ24="","",'7sem'!AQ24&amp;" ")&amp;IF('8sem'!Y24="","",'8sem'!Y24&amp;" ")</f>
        <v/>
      </c>
    </row>
    <row r="25" spans="1:5">
      <c r="A25" s="6" t="s">
        <v>137</v>
      </c>
      <c r="B25" s="6" t="s">
        <v>136</v>
      </c>
      <c r="C25" s="5" t="s">
        <v>135</v>
      </c>
      <c r="D25" s="129" t="str">
        <f>IF('1sem'!BD25="","",'1sem'!BD25&amp;" ")&amp;IF('2sem'!BD25="","",'2sem'!BD25&amp;" ")&amp;IF('3sem'!BI25="","",'3sem'!BI25&amp;" ")&amp;IF('4sem'!BI25="","",'4sem'!BI25&amp;" ")&amp;IF('5sem'!BI25="","",'5sem'!BI25&amp;" ")&amp;IF('6sem'!BA25="","",'6sem'!BA25&amp;" ")&amp;IF('7sem'!AR25="","",'7sem'!AR25&amp;" ")&amp;IF('8sem'!Z25="","",'8sem'!Z25&amp;" ")</f>
        <v/>
      </c>
      <c r="E25" s="129" t="str">
        <f>IF('1sem'!BC25="","",'1sem'!BC25&amp;" ")&amp;IF('2sem'!BC25="","",'2sem'!BC25&amp;" ")&amp;IF('3sem'!BH25="","",'3sem'!BH25&amp;" ")&amp;IF('4sem'!BH25="","",'4sem'!BH25&amp;" ")&amp;IF('5sem'!BH25="","",'5sem'!BH25&amp;" ")&amp;IF('6sem'!AZ25="","",'6sem'!AZ25&amp;" ")&amp;IF('7sem'!AQ25="","",'7sem'!AQ25&amp;" ")&amp;IF('8sem'!Y25="","",'8sem'!Y25&amp;" ")</f>
        <v/>
      </c>
    </row>
    <row r="26" spans="1:5">
      <c r="A26" s="6" t="s">
        <v>134</v>
      </c>
      <c r="B26" s="6" t="s">
        <v>133</v>
      </c>
      <c r="C26" s="5" t="s">
        <v>132</v>
      </c>
      <c r="D26" s="129" t="str">
        <f>IF('1sem'!BD26="","",'1sem'!BD26&amp;" ")&amp;IF('2sem'!BD26="","",'2sem'!BD26&amp;" ")&amp;IF('3sem'!BI26="","",'3sem'!BI26&amp;" ")&amp;IF('4sem'!BI26="","",'4sem'!BI26&amp;" ")&amp;IF('5sem'!BI26="","",'5sem'!BI26&amp;" ")&amp;IF('6sem'!BA26="","",'6sem'!BA26&amp;" ")&amp;IF('7sem'!AR26="","",'7sem'!AR26&amp;" ")&amp;IF('8sem'!Z26="","",'8sem'!Z26&amp;" ")</f>
        <v/>
      </c>
      <c r="E26" s="129" t="str">
        <f>IF('1sem'!BC26="","",'1sem'!BC26&amp;" ")&amp;IF('2sem'!BC26="","",'2sem'!BC26&amp;" ")&amp;IF('3sem'!BH26="","",'3sem'!BH26&amp;" ")&amp;IF('4sem'!BH26="","",'4sem'!BH26&amp;" ")&amp;IF('5sem'!BH26="","",'5sem'!BH26&amp;" ")&amp;IF('6sem'!AZ26="","",'6sem'!AZ26&amp;" ")&amp;IF('7sem'!AQ26="","",'7sem'!AQ26&amp;" ")&amp;IF('8sem'!Y26="","",'8sem'!Y26&amp;" ")</f>
        <v/>
      </c>
    </row>
    <row r="27" spans="1:5">
      <c r="A27" s="6" t="s">
        <v>131</v>
      </c>
      <c r="B27" s="6" t="s">
        <v>130</v>
      </c>
      <c r="C27" s="5" t="s">
        <v>129</v>
      </c>
      <c r="D27" s="129" t="str">
        <f>IF('1sem'!BD27="","",'1sem'!BD27&amp;" ")&amp;IF('2sem'!BD27="","",'2sem'!BD27&amp;" ")&amp;IF('3sem'!BI27="","",'3sem'!BI27&amp;" ")&amp;IF('4sem'!BI27="","",'4sem'!BI27&amp;" ")&amp;IF('5sem'!BI27="","",'5sem'!BI27&amp;" ")&amp;IF('6sem'!BA27="","",'6sem'!BA27&amp;" ")&amp;IF('7sem'!AR27="","",'7sem'!AR27&amp;" ")&amp;IF('8sem'!Z27="","",'8sem'!Z27&amp;" ")</f>
        <v/>
      </c>
      <c r="E27" s="129" t="str">
        <f>IF('1sem'!BC27="","",'1sem'!BC27&amp;" ")&amp;IF('2sem'!BC27="","",'2sem'!BC27&amp;" ")&amp;IF('3sem'!BH27="","",'3sem'!BH27&amp;" ")&amp;IF('4sem'!BH27="","",'4sem'!BH27&amp;" ")&amp;IF('5sem'!BH27="","",'5sem'!BH27&amp;" ")&amp;IF('6sem'!AZ27="","",'6sem'!AZ27&amp;" ")&amp;IF('7sem'!AQ27="","",'7sem'!AQ27&amp;" ")&amp;IF('8sem'!Y27="","",'8sem'!Y27&amp;" ")</f>
        <v/>
      </c>
    </row>
    <row r="28" spans="1:5">
      <c r="A28" s="6" t="s">
        <v>128</v>
      </c>
      <c r="B28" s="6" t="s">
        <v>127</v>
      </c>
      <c r="C28" s="5" t="s">
        <v>126</v>
      </c>
      <c r="D28" s="129" t="str">
        <f>IF('1sem'!BD28="","",'1sem'!BD28&amp;" ")&amp;IF('2sem'!BD28="","",'2sem'!BD28&amp;" ")&amp;IF('3sem'!BI28="","",'3sem'!BI28&amp;" ")&amp;IF('4sem'!BI28="","",'4sem'!BI28&amp;" ")&amp;IF('5sem'!BI28="","",'5sem'!BI28&amp;" ")&amp;IF('6sem'!BA28="","",'6sem'!BA28&amp;" ")&amp;IF('7sem'!AR28="","",'7sem'!AR28&amp;" ")&amp;IF('8sem'!Z28="","",'8sem'!Z28&amp;" ")</f>
        <v/>
      </c>
      <c r="E28" s="129" t="str">
        <f>IF('1sem'!BC28="","",'1sem'!BC28&amp;" ")&amp;IF('2sem'!BC28="","",'2sem'!BC28&amp;" ")&amp;IF('3sem'!BH28="","",'3sem'!BH28&amp;" ")&amp;IF('4sem'!BH28="","",'4sem'!BH28&amp;" ")&amp;IF('5sem'!BH28="","",'5sem'!BH28&amp;" ")&amp;IF('6sem'!AZ28="","",'6sem'!AZ28&amp;" ")&amp;IF('7sem'!AQ28="","",'7sem'!AQ28&amp;" ")&amp;IF('8sem'!Y28="","",'8sem'!Y28&amp;" ")</f>
        <v/>
      </c>
    </row>
    <row r="29" spans="1:5">
      <c r="A29" s="6" t="s">
        <v>125</v>
      </c>
      <c r="B29" s="6" t="s">
        <v>124</v>
      </c>
      <c r="C29" s="5" t="s">
        <v>123</v>
      </c>
      <c r="D29" s="129" t="str">
        <f>IF('1sem'!BD29="","",'1sem'!BD29&amp;" ")&amp;IF('2sem'!BD29="","",'2sem'!BD29&amp;" ")&amp;IF('3sem'!BI29="","",'3sem'!BI29&amp;" ")&amp;IF('4sem'!BI29="","",'4sem'!BI29&amp;" ")&amp;IF('5sem'!BI29="","",'5sem'!BI29&amp;" ")&amp;IF('6sem'!BA29="","",'6sem'!BA29&amp;" ")&amp;IF('7sem'!AR29="","",'7sem'!AR29&amp;" ")&amp;IF('8sem'!Z29="","",'8sem'!Z29&amp;" ")</f>
        <v/>
      </c>
      <c r="E29" s="129" t="str">
        <f>IF('1sem'!BC29="","",'1sem'!BC29&amp;" ")&amp;IF('2sem'!BC29="","",'2sem'!BC29&amp;" ")&amp;IF('3sem'!BH29="","",'3sem'!BH29&amp;" ")&amp;IF('4sem'!BH29="","",'4sem'!BH29&amp;" ")&amp;IF('5sem'!BH29="","",'5sem'!BH29&amp;" ")&amp;IF('6sem'!AZ29="","",'6sem'!AZ29&amp;" ")&amp;IF('7sem'!AQ29="","",'7sem'!AQ29&amp;" ")&amp;IF('8sem'!Y29="","",'8sem'!Y29&amp;" ")</f>
        <v/>
      </c>
    </row>
    <row r="30" spans="1:5">
      <c r="A30" s="6" t="s">
        <v>122</v>
      </c>
      <c r="B30" s="6" t="s">
        <v>121</v>
      </c>
      <c r="C30" s="5" t="s">
        <v>120</v>
      </c>
      <c r="D30" s="129" t="str">
        <f>IF('1sem'!BD30="","",'1sem'!BD30&amp;" ")&amp;IF('2sem'!BD30="","",'2sem'!BD30&amp;" ")&amp;IF('3sem'!BI30="","",'3sem'!BI30&amp;" ")&amp;IF('4sem'!BI30="","",'4sem'!BI30&amp;" ")&amp;IF('5sem'!BI30="","",'5sem'!BI30&amp;" ")&amp;IF('6sem'!BA30="","",'6sem'!BA30&amp;" ")&amp;IF('7sem'!AR30="","",'7sem'!AR30&amp;" ")&amp;IF('8sem'!Z30="","",'8sem'!Z30&amp;" ")</f>
        <v/>
      </c>
      <c r="E30" s="129" t="str">
        <f>IF('1sem'!BC30="","",'1sem'!BC30&amp;" ")&amp;IF('2sem'!BC30="","",'2sem'!BC30&amp;" ")&amp;IF('3sem'!BH30="","",'3sem'!BH30&amp;" ")&amp;IF('4sem'!BH30="","",'4sem'!BH30&amp;" ")&amp;IF('5sem'!BH30="","",'5sem'!BH30&amp;" ")&amp;IF('6sem'!AZ30="","",'6sem'!AZ30&amp;" ")&amp;IF('7sem'!AQ30="","",'7sem'!AQ30&amp;" ")&amp;IF('8sem'!Y30="","",'8sem'!Y30&amp;" ")</f>
        <v/>
      </c>
    </row>
    <row r="31" spans="1:5">
      <c r="A31" s="6" t="s">
        <v>119</v>
      </c>
      <c r="B31" s="6" t="s">
        <v>118</v>
      </c>
      <c r="C31" s="5" t="s">
        <v>117</v>
      </c>
      <c r="D31" s="129" t="str">
        <f>IF('1sem'!BD31="","",'1sem'!BD31&amp;" ")&amp;IF('2sem'!BD31="","",'2sem'!BD31&amp;" ")&amp;IF('3sem'!BI31="","",'3sem'!BI31&amp;" ")&amp;IF('4sem'!BI31="","",'4sem'!BI31&amp;" ")&amp;IF('5sem'!BI31="","",'5sem'!BI31&amp;" ")&amp;IF('6sem'!BA31="","",'6sem'!BA31&amp;" ")&amp;IF('7sem'!AR31="","",'7sem'!AR31&amp;" ")&amp;IF('8sem'!Z31="","",'8sem'!Z31&amp;" ")</f>
        <v/>
      </c>
      <c r="E31" s="129" t="str">
        <f>IF('1sem'!BC31="","",'1sem'!BC31&amp;" ")&amp;IF('2sem'!BC31="","",'2sem'!BC31&amp;" ")&amp;IF('3sem'!BH31="","",'3sem'!BH31&amp;" ")&amp;IF('4sem'!BH31="","",'4sem'!BH31&amp;" ")&amp;IF('5sem'!BH31="","",'5sem'!BH31&amp;" ")&amp;IF('6sem'!AZ31="","",'6sem'!AZ31&amp;" ")&amp;IF('7sem'!AQ31="","",'7sem'!AQ31&amp;" ")&amp;IF('8sem'!Y31="","",'8sem'!Y31&amp;" ")</f>
        <v/>
      </c>
    </row>
    <row r="32" spans="1:5">
      <c r="A32" s="6" t="s">
        <v>116</v>
      </c>
      <c r="B32" s="6" t="s">
        <v>115</v>
      </c>
      <c r="C32" s="5" t="s">
        <v>114</v>
      </c>
      <c r="D32" s="129" t="str">
        <f>IF('1sem'!BD32="","",'1sem'!BD32&amp;" ")&amp;IF('2sem'!BD32="","",'2sem'!BD32&amp;" ")&amp;IF('3sem'!BI32="","",'3sem'!BI32&amp;" ")&amp;IF('4sem'!BI32="","",'4sem'!BI32&amp;" ")&amp;IF('5sem'!BI32="","",'5sem'!BI32&amp;" ")&amp;IF('6sem'!BA32="","",'6sem'!BA32&amp;" ")&amp;IF('7sem'!AR32="","",'7sem'!AR32&amp;" ")&amp;IF('8sem'!Z32="","",'8sem'!Z32&amp;" ")</f>
        <v/>
      </c>
      <c r="E32" s="129" t="str">
        <f>IF('1sem'!BC32="","",'1sem'!BC32&amp;" ")&amp;IF('2sem'!BC32="","",'2sem'!BC32&amp;" ")&amp;IF('3sem'!BH32="","",'3sem'!BH32&amp;" ")&amp;IF('4sem'!BH32="","",'4sem'!BH32&amp;" ")&amp;IF('5sem'!BH32="","",'5sem'!BH32&amp;" ")&amp;IF('6sem'!AZ32="","",'6sem'!AZ32&amp;" ")&amp;IF('7sem'!AQ32="","",'7sem'!AQ32&amp;" ")&amp;IF('8sem'!Y32="","",'8sem'!Y32&amp;" ")</f>
        <v/>
      </c>
    </row>
    <row r="33" spans="1:5">
      <c r="A33" s="6" t="s">
        <v>113</v>
      </c>
      <c r="B33" s="6" t="s">
        <v>112</v>
      </c>
      <c r="C33" s="5" t="s">
        <v>111</v>
      </c>
      <c r="D33" s="129" t="str">
        <f>IF('1sem'!BD33="","",'1sem'!BD33&amp;" ")&amp;IF('2sem'!BD33="","",'2sem'!BD33&amp;" ")&amp;IF('3sem'!BI33="","",'3sem'!BI33&amp;" ")&amp;IF('4sem'!BI33="","",'4sem'!BI33&amp;" ")&amp;IF('5sem'!BI33="","",'5sem'!BI33&amp;" ")&amp;IF('6sem'!BA33="","",'6sem'!BA33&amp;" ")&amp;IF('7sem'!AR33="","",'7sem'!AR33&amp;" ")&amp;IF('8sem'!Z33="","",'8sem'!Z33&amp;" ")</f>
        <v/>
      </c>
      <c r="E33" s="129" t="str">
        <f>IF('1sem'!BC33="","",'1sem'!BC33&amp;" ")&amp;IF('2sem'!BC33="","",'2sem'!BC33&amp;" ")&amp;IF('3sem'!BH33="","",'3sem'!BH33&amp;" ")&amp;IF('4sem'!BH33="","",'4sem'!BH33&amp;" ")&amp;IF('5sem'!BH33="","",'5sem'!BH33&amp;" ")&amp;IF('6sem'!AZ33="","",'6sem'!AZ33&amp;" ")&amp;IF('7sem'!AQ33="","",'7sem'!AQ33&amp;" ")&amp;IF('8sem'!Y33="","",'8sem'!Y33&amp;" ")</f>
        <v/>
      </c>
    </row>
    <row r="34" spans="1:5">
      <c r="A34" s="6" t="s">
        <v>110</v>
      </c>
      <c r="B34" s="6" t="s">
        <v>109</v>
      </c>
      <c r="C34" s="5" t="s">
        <v>108</v>
      </c>
      <c r="D34" s="129" t="str">
        <f>IF('1sem'!BD34="","",'1sem'!BD34&amp;" ")&amp;IF('2sem'!BD34="","",'2sem'!BD34&amp;" ")&amp;IF('3sem'!BI34="","",'3sem'!BI34&amp;" ")&amp;IF('4sem'!BI34="","",'4sem'!BI34&amp;" ")&amp;IF('5sem'!BI34="","",'5sem'!BI34&amp;" ")&amp;IF('6sem'!BA34="","",'6sem'!BA34&amp;" ")&amp;IF('7sem'!AR34="","",'7sem'!AR34&amp;" ")&amp;IF('8sem'!Z34="","",'8sem'!Z34&amp;" ")</f>
        <v xml:space="preserve">BPOPS103 BPLCK105D  </v>
      </c>
      <c r="E34" s="129" t="str">
        <f>IF('1sem'!BC34="","",'1sem'!BC34&amp;" ")&amp;IF('2sem'!BC34="","",'2sem'!BC34&amp;" ")&amp;IF('3sem'!BH34="","",'3sem'!BH34&amp;" ")&amp;IF('4sem'!BH34="","",'4sem'!BH34&amp;" ")&amp;IF('5sem'!BH34="","",'5sem'!BH34&amp;" ")&amp;IF('6sem'!AZ34="","",'6sem'!AZ34&amp;" ")&amp;IF('7sem'!AQ34="","",'7sem'!AQ34&amp;" ")&amp;IF('8sem'!Y34="","",'8sem'!Y34&amp;" ")</f>
        <v/>
      </c>
    </row>
    <row r="35" spans="1:5">
      <c r="A35" s="6" t="s">
        <v>107</v>
      </c>
      <c r="B35" s="6" t="s">
        <v>106</v>
      </c>
      <c r="C35" s="5" t="s">
        <v>105</v>
      </c>
      <c r="D35" s="129" t="str">
        <f>IF('1sem'!BD35="","",'1sem'!BD35&amp;" ")&amp;IF('2sem'!BD35="","",'2sem'!BD35&amp;" ")&amp;IF('3sem'!BI35="","",'3sem'!BI35&amp;" ")&amp;IF('4sem'!BI35="","",'4sem'!BI35&amp;" ")&amp;IF('5sem'!BI35="","",'5sem'!BI35&amp;" ")&amp;IF('6sem'!BA35="","",'6sem'!BA35&amp;" ")&amp;IF('7sem'!AR35="","",'7sem'!AR35&amp;" ")&amp;IF('8sem'!Z35="","",'8sem'!Z35&amp;" ")</f>
        <v/>
      </c>
      <c r="E35" s="129" t="str">
        <f>IF('1sem'!BC35="","",'1sem'!BC35&amp;" ")&amp;IF('2sem'!BC35="","",'2sem'!BC35&amp;" ")&amp;IF('3sem'!BH35="","",'3sem'!BH35&amp;" ")&amp;IF('4sem'!BH35="","",'4sem'!BH35&amp;" ")&amp;IF('5sem'!BH35="","",'5sem'!BH35&amp;" ")&amp;IF('6sem'!AZ35="","",'6sem'!AZ35&amp;" ")&amp;IF('7sem'!AQ35="","",'7sem'!AQ35&amp;" ")&amp;IF('8sem'!Y35="","",'8sem'!Y35&amp;" ")</f>
        <v/>
      </c>
    </row>
    <row r="36" spans="1:5">
      <c r="A36" s="6" t="s">
        <v>104</v>
      </c>
      <c r="B36" s="6" t="s">
        <v>103</v>
      </c>
      <c r="C36" s="5" t="s">
        <v>102</v>
      </c>
      <c r="D36" s="129" t="str">
        <f>IF('1sem'!BD36="","",'1sem'!BD36&amp;" ")&amp;IF('2sem'!BD36="","",'2sem'!BD36&amp;" ")&amp;IF('3sem'!BI36="","",'3sem'!BI36&amp;" ")&amp;IF('4sem'!BI36="","",'4sem'!BI36&amp;" ")&amp;IF('5sem'!BI36="","",'5sem'!BI36&amp;" ")&amp;IF('6sem'!BA36="","",'6sem'!BA36&amp;" ")&amp;IF('7sem'!AR36="","",'7sem'!AR36&amp;" ")&amp;IF('8sem'!Z36="","",'8sem'!Z36&amp;" ")</f>
        <v/>
      </c>
      <c r="E36" s="129" t="str">
        <f>IF('1sem'!BC36="","",'1sem'!BC36&amp;" ")&amp;IF('2sem'!BC36="","",'2sem'!BC36&amp;" ")&amp;IF('3sem'!BH36="","",'3sem'!BH36&amp;" ")&amp;IF('4sem'!BH36="","",'4sem'!BH36&amp;" ")&amp;IF('5sem'!BH36="","",'5sem'!BH36&amp;" ")&amp;IF('6sem'!AZ36="","",'6sem'!AZ36&amp;" ")&amp;IF('7sem'!AQ36="","",'7sem'!AQ36&amp;" ")&amp;IF('8sem'!Y36="","",'8sem'!Y36&amp;" ")</f>
        <v/>
      </c>
    </row>
    <row r="37" spans="1:5">
      <c r="A37" s="6" t="s">
        <v>101</v>
      </c>
      <c r="B37" s="6" t="s">
        <v>100</v>
      </c>
      <c r="C37" s="5" t="s">
        <v>99</v>
      </c>
      <c r="D37" s="129" t="str">
        <f>IF('1sem'!BD37="","",'1sem'!BD37&amp;" ")&amp;IF('2sem'!BD37="","",'2sem'!BD37&amp;" ")&amp;IF('3sem'!BI37="","",'3sem'!BI37&amp;" ")&amp;IF('4sem'!BI37="","",'4sem'!BI37&amp;" ")&amp;IF('5sem'!BI37="","",'5sem'!BI37&amp;" ")&amp;IF('6sem'!BA37="","",'6sem'!BA37&amp;" ")&amp;IF('7sem'!AR37="","",'7sem'!AR37&amp;" ")&amp;IF('8sem'!Z37="","",'8sem'!Z37&amp;" ")</f>
        <v/>
      </c>
      <c r="E37" s="129" t="str">
        <f>IF('1sem'!BC37="","",'1sem'!BC37&amp;" ")&amp;IF('2sem'!BC37="","",'2sem'!BC37&amp;" ")&amp;IF('3sem'!BH37="","",'3sem'!BH37&amp;" ")&amp;IF('4sem'!BH37="","",'4sem'!BH37&amp;" ")&amp;IF('5sem'!BH37="","",'5sem'!BH37&amp;" ")&amp;IF('6sem'!AZ37="","",'6sem'!AZ37&amp;" ")&amp;IF('7sem'!AQ37="","",'7sem'!AQ37&amp;" ")&amp;IF('8sem'!Y37="","",'8sem'!Y37&amp;" ")</f>
        <v/>
      </c>
    </row>
    <row r="38" spans="1:5">
      <c r="A38" s="6" t="s">
        <v>98</v>
      </c>
      <c r="B38" s="6" t="s">
        <v>97</v>
      </c>
      <c r="C38" s="5" t="s">
        <v>96</v>
      </c>
      <c r="D38" s="129" t="str">
        <f>IF('1sem'!BD38="","",'1sem'!BD38&amp;" ")&amp;IF('2sem'!BD38="","",'2sem'!BD38&amp;" ")&amp;IF('3sem'!BI38="","",'3sem'!BI38&amp;" ")&amp;IF('4sem'!BI38="","",'4sem'!BI38&amp;" ")&amp;IF('5sem'!BI38="","",'5sem'!BI38&amp;" ")&amp;IF('6sem'!BA38="","",'6sem'!BA38&amp;" ")&amp;IF('7sem'!AR38="","",'7sem'!AR38&amp;" ")&amp;IF('8sem'!Z38="","",'8sem'!Z38&amp;" ")</f>
        <v/>
      </c>
      <c r="E38" s="129" t="str">
        <f>IF('1sem'!BC38="","",'1sem'!BC38&amp;" ")&amp;IF('2sem'!BC38="","",'2sem'!BC38&amp;" ")&amp;IF('3sem'!BH38="","",'3sem'!BH38&amp;" ")&amp;IF('4sem'!BH38="","",'4sem'!BH38&amp;" ")&amp;IF('5sem'!BH38="","",'5sem'!BH38&amp;" ")&amp;IF('6sem'!AZ38="","",'6sem'!AZ38&amp;" ")&amp;IF('7sem'!AQ38="","",'7sem'!AQ38&amp;" ")&amp;IF('8sem'!Y38="","",'8sem'!Y38&amp;" ")</f>
        <v/>
      </c>
    </row>
    <row r="39" spans="1:5">
      <c r="A39" s="6" t="s">
        <v>95</v>
      </c>
      <c r="B39" s="6" t="s">
        <v>94</v>
      </c>
      <c r="C39" s="5" t="s">
        <v>93</v>
      </c>
      <c r="D39" s="129" t="str">
        <f>IF('1sem'!BD39="","",'1sem'!BD39&amp;" ")&amp;IF('2sem'!BD39="","",'2sem'!BD39&amp;" ")&amp;IF('3sem'!BI39="","",'3sem'!BI39&amp;" ")&amp;IF('4sem'!BI39="","",'4sem'!BI39&amp;" ")&amp;IF('5sem'!BI39="","",'5sem'!BI39&amp;" ")&amp;IF('6sem'!BA39="","",'6sem'!BA39&amp;" ")&amp;IF('7sem'!AR39="","",'7sem'!AR39&amp;" ")&amp;IF('8sem'!Z39="","",'8sem'!Z39&amp;" ")</f>
        <v/>
      </c>
      <c r="E39" s="129" t="str">
        <f>IF('1sem'!BC39="","",'1sem'!BC39&amp;" ")&amp;IF('2sem'!BC39="","",'2sem'!BC39&amp;" ")&amp;IF('3sem'!BH39="","",'3sem'!BH39&amp;" ")&amp;IF('4sem'!BH39="","",'4sem'!BH39&amp;" ")&amp;IF('5sem'!BH39="","",'5sem'!BH39&amp;" ")&amp;IF('6sem'!AZ39="","",'6sem'!AZ39&amp;" ")&amp;IF('7sem'!AQ39="","",'7sem'!AQ39&amp;" ")&amp;IF('8sem'!Y39="","",'8sem'!Y39&amp;" ")</f>
        <v/>
      </c>
    </row>
    <row r="40" spans="1:5">
      <c r="A40" s="6" t="s">
        <v>92</v>
      </c>
      <c r="B40" s="6" t="s">
        <v>91</v>
      </c>
      <c r="C40" s="5" t="s">
        <v>90</v>
      </c>
      <c r="D40" s="129" t="str">
        <f>IF('1sem'!BD40="","",'1sem'!BD40&amp;" ")&amp;IF('2sem'!BD40="","",'2sem'!BD40&amp;" ")&amp;IF('3sem'!BI40="","",'3sem'!BI40&amp;" ")&amp;IF('4sem'!BI40="","",'4sem'!BI40&amp;" ")&amp;IF('5sem'!BI40="","",'5sem'!BI40&amp;" ")&amp;IF('6sem'!BA40="","",'6sem'!BA40&amp;" ")&amp;IF('7sem'!AR40="","",'7sem'!AR40&amp;" ")&amp;IF('8sem'!Z40="","",'8sem'!Z40&amp;" ")</f>
        <v/>
      </c>
      <c r="E40" s="129" t="str">
        <f>IF('1sem'!BC40="","",'1sem'!BC40&amp;" ")&amp;IF('2sem'!BC40="","",'2sem'!BC40&amp;" ")&amp;IF('3sem'!BH40="","",'3sem'!BH40&amp;" ")&amp;IF('4sem'!BH40="","",'4sem'!BH40&amp;" ")&amp;IF('5sem'!BH40="","",'5sem'!BH40&amp;" ")&amp;IF('6sem'!AZ40="","",'6sem'!AZ40&amp;" ")&amp;IF('7sem'!AQ40="","",'7sem'!AQ40&amp;" ")&amp;IF('8sem'!Y40="","",'8sem'!Y40&amp;" ")</f>
        <v/>
      </c>
    </row>
    <row r="41" spans="1:5">
      <c r="A41" s="6" t="s">
        <v>89</v>
      </c>
      <c r="B41" s="6" t="s">
        <v>88</v>
      </c>
      <c r="C41" s="5" t="s">
        <v>87</v>
      </c>
      <c r="D41" s="129" t="str">
        <f>IF('1sem'!BD41="","",'1sem'!BD41&amp;" ")&amp;IF('2sem'!BD41="","",'2sem'!BD41&amp;" ")&amp;IF('3sem'!BI41="","",'3sem'!BI41&amp;" ")&amp;IF('4sem'!BI41="","",'4sem'!BI41&amp;" ")&amp;IF('5sem'!BI41="","",'5sem'!BI41&amp;" ")&amp;IF('6sem'!BA41="","",'6sem'!BA41&amp;" ")&amp;IF('7sem'!AR41="","",'7sem'!AR41&amp;" ")&amp;IF('8sem'!Z41="","",'8sem'!Z41&amp;" ")</f>
        <v/>
      </c>
      <c r="E41" s="129" t="str">
        <f>IF('1sem'!BC41="","",'1sem'!BC41&amp;" ")&amp;IF('2sem'!BC41="","",'2sem'!BC41&amp;" ")&amp;IF('3sem'!BH41="","",'3sem'!BH41&amp;" ")&amp;IF('4sem'!BH41="","",'4sem'!BH41&amp;" ")&amp;IF('5sem'!BH41="","",'5sem'!BH41&amp;" ")&amp;IF('6sem'!AZ41="","",'6sem'!AZ41&amp;" ")&amp;IF('7sem'!AQ41="","",'7sem'!AQ41&amp;" ")&amp;IF('8sem'!Y41="","",'8sem'!Y41&amp;" ")</f>
        <v/>
      </c>
    </row>
    <row r="42" spans="1:5">
      <c r="A42" s="6" t="s">
        <v>86</v>
      </c>
      <c r="B42" s="6" t="s">
        <v>85</v>
      </c>
      <c r="C42" s="5" t="s">
        <v>84</v>
      </c>
      <c r="D42" s="129" t="str">
        <f>IF('1sem'!BD42="","",'1sem'!BD42&amp;" ")&amp;IF('2sem'!BD42="","",'2sem'!BD42&amp;" ")&amp;IF('3sem'!BI42="","",'3sem'!BI42&amp;" ")&amp;IF('4sem'!BI42="","",'4sem'!BI42&amp;" ")&amp;IF('5sem'!BI42="","",'5sem'!BI42&amp;" ")&amp;IF('6sem'!BA42="","",'6sem'!BA42&amp;" ")&amp;IF('7sem'!AR42="","",'7sem'!AR42&amp;" ")&amp;IF('8sem'!Z42="","",'8sem'!Z42&amp;" ")</f>
        <v/>
      </c>
      <c r="E42" s="129" t="str">
        <f>IF('1sem'!BC42="","",'1sem'!BC42&amp;" ")&amp;IF('2sem'!BC42="","",'2sem'!BC42&amp;" ")&amp;IF('3sem'!BH42="","",'3sem'!BH42&amp;" ")&amp;IF('4sem'!BH42="","",'4sem'!BH42&amp;" ")&amp;IF('5sem'!BH42="","",'5sem'!BH42&amp;" ")&amp;IF('6sem'!AZ42="","",'6sem'!AZ42&amp;" ")&amp;IF('7sem'!AQ42="","",'7sem'!AQ42&amp;" ")&amp;IF('8sem'!Y42="","",'8sem'!Y42&amp;" ")</f>
        <v/>
      </c>
    </row>
    <row r="43" spans="1:5">
      <c r="A43" s="6" t="s">
        <v>83</v>
      </c>
      <c r="B43" s="6" t="s">
        <v>82</v>
      </c>
      <c r="C43" s="5" t="s">
        <v>81</v>
      </c>
      <c r="D43" s="129" t="str">
        <f>IF('1sem'!BD43="","",'1sem'!BD43&amp;" ")&amp;IF('2sem'!BD43="","",'2sem'!BD43&amp;" ")&amp;IF('3sem'!BI43="","",'3sem'!BI43&amp;" ")&amp;IF('4sem'!BI43="","",'4sem'!BI43&amp;" ")&amp;IF('5sem'!BI43="","",'5sem'!BI43&amp;" ")&amp;IF('6sem'!BA43="","",'6sem'!BA43&amp;" ")&amp;IF('7sem'!AR43="","",'7sem'!AR43&amp;" ")&amp;IF('8sem'!Z43="","",'8sem'!Z43&amp;" ")</f>
        <v/>
      </c>
      <c r="E43" s="129" t="str">
        <f>IF('1sem'!BC43="","",'1sem'!BC43&amp;" ")&amp;IF('2sem'!BC43="","",'2sem'!BC43&amp;" ")&amp;IF('3sem'!BH43="","",'3sem'!BH43&amp;" ")&amp;IF('4sem'!BH43="","",'4sem'!BH43&amp;" ")&amp;IF('5sem'!BH43="","",'5sem'!BH43&amp;" ")&amp;IF('6sem'!AZ43="","",'6sem'!AZ43&amp;" ")&amp;IF('7sem'!AQ43="","",'7sem'!AQ43&amp;" ")&amp;IF('8sem'!Y43="","",'8sem'!Y43&amp;" ")</f>
        <v/>
      </c>
    </row>
    <row r="44" spans="1:5">
      <c r="A44" s="6" t="s">
        <v>80</v>
      </c>
      <c r="B44" s="6" t="s">
        <v>79</v>
      </c>
      <c r="C44" s="5" t="s">
        <v>78</v>
      </c>
      <c r="D44" s="129" t="str">
        <f>IF('1sem'!BD44="","",'1sem'!BD44&amp;" ")&amp;IF('2sem'!BD44="","",'2sem'!BD44&amp;" ")&amp;IF('3sem'!BI44="","",'3sem'!BI44&amp;" ")&amp;IF('4sem'!BI44="","",'4sem'!BI44&amp;" ")&amp;IF('5sem'!BI44="","",'5sem'!BI44&amp;" ")&amp;IF('6sem'!BA44="","",'6sem'!BA44&amp;" ")&amp;IF('7sem'!AR44="","",'7sem'!AR44&amp;" ")&amp;IF('8sem'!Z44="","",'8sem'!Z44&amp;" ")</f>
        <v/>
      </c>
      <c r="E44" s="129" t="str">
        <f>IF('1sem'!BC44="","",'1sem'!BC44&amp;" ")&amp;IF('2sem'!BC44="","",'2sem'!BC44&amp;" ")&amp;IF('3sem'!BH44="","",'3sem'!BH44&amp;" ")&amp;IF('4sem'!BH44="","",'4sem'!BH44&amp;" ")&amp;IF('5sem'!BH44="","",'5sem'!BH44&amp;" ")&amp;IF('6sem'!AZ44="","",'6sem'!AZ44&amp;" ")&amp;IF('7sem'!AQ44="","",'7sem'!AQ44&amp;" ")&amp;IF('8sem'!Y44="","",'8sem'!Y44&amp;" ")</f>
        <v/>
      </c>
    </row>
    <row r="45" spans="1:5">
      <c r="A45" s="6" t="s">
        <v>77</v>
      </c>
      <c r="B45" s="6" t="s">
        <v>76</v>
      </c>
      <c r="C45" s="5" t="s">
        <v>75</v>
      </c>
      <c r="D45" s="129" t="str">
        <f>IF('1sem'!BD45="","",'1sem'!BD45&amp;" ")&amp;IF('2sem'!BD45="","",'2sem'!BD45&amp;" ")&amp;IF('3sem'!BI45="","",'3sem'!BI45&amp;" ")&amp;IF('4sem'!BI45="","",'4sem'!BI45&amp;" ")&amp;IF('5sem'!BI45="","",'5sem'!BI45&amp;" ")&amp;IF('6sem'!BA45="","",'6sem'!BA45&amp;" ")&amp;IF('7sem'!AR45="","",'7sem'!AR45&amp;" ")&amp;IF('8sem'!Z45="","",'8sem'!Z45&amp;" ")</f>
        <v/>
      </c>
      <c r="E45" s="129" t="str">
        <f>IF('1sem'!BC45="","",'1sem'!BC45&amp;" ")&amp;IF('2sem'!BC45="","",'2sem'!BC45&amp;" ")&amp;IF('3sem'!BH45="","",'3sem'!BH45&amp;" ")&amp;IF('4sem'!BH45="","",'4sem'!BH45&amp;" ")&amp;IF('5sem'!BH45="","",'5sem'!BH45&amp;" ")&amp;IF('6sem'!AZ45="","",'6sem'!AZ45&amp;" ")&amp;IF('7sem'!AQ45="","",'7sem'!AQ45&amp;" ")&amp;IF('8sem'!Y45="","",'8sem'!Y45&amp;" ")</f>
        <v/>
      </c>
    </row>
    <row r="46" spans="1:5">
      <c r="A46" s="6" t="s">
        <v>74</v>
      </c>
      <c r="B46" s="6" t="s">
        <v>73</v>
      </c>
      <c r="C46" s="5" t="s">
        <v>72</v>
      </c>
      <c r="D46" s="129" t="str">
        <f>IF('1sem'!BD46="","",'1sem'!BD46&amp;" ")&amp;IF('2sem'!BD46="","",'2sem'!BD46&amp;" ")&amp;IF('3sem'!BI46="","",'3sem'!BI46&amp;" ")&amp;IF('4sem'!BI46="","",'4sem'!BI46&amp;" ")&amp;IF('5sem'!BI46="","",'5sem'!BI46&amp;" ")&amp;IF('6sem'!BA46="","",'6sem'!BA46&amp;" ")&amp;IF('7sem'!AR46="","",'7sem'!AR46&amp;" ")&amp;IF('8sem'!Z46="","",'8sem'!Z46&amp;" ")</f>
        <v/>
      </c>
      <c r="E46" s="129" t="str">
        <f>IF('1sem'!BC46="","",'1sem'!BC46&amp;" ")&amp;IF('2sem'!BC46="","",'2sem'!BC46&amp;" ")&amp;IF('3sem'!BH46="","",'3sem'!BH46&amp;" ")&amp;IF('4sem'!BH46="","",'4sem'!BH46&amp;" ")&amp;IF('5sem'!BH46="","",'5sem'!BH46&amp;" ")&amp;IF('6sem'!AZ46="","",'6sem'!AZ46&amp;" ")&amp;IF('7sem'!AQ46="","",'7sem'!AQ46&amp;" ")&amp;IF('8sem'!Y46="","",'8sem'!Y46&amp;" ")</f>
        <v/>
      </c>
    </row>
    <row r="47" spans="1:5">
      <c r="A47" s="6" t="s">
        <v>71</v>
      </c>
      <c r="B47" s="6" t="s">
        <v>70</v>
      </c>
      <c r="C47" s="5" t="s">
        <v>69</v>
      </c>
      <c r="D47" s="129" t="str">
        <f>IF('1sem'!BD47="","",'1sem'!BD47&amp;" ")&amp;IF('2sem'!BD47="","",'2sem'!BD47&amp;" ")&amp;IF('3sem'!BI47="","",'3sem'!BI47&amp;" ")&amp;IF('4sem'!BI47="","",'4sem'!BI47&amp;" ")&amp;IF('5sem'!BI47="","",'5sem'!BI47&amp;" ")&amp;IF('6sem'!BA47="","",'6sem'!BA47&amp;" ")&amp;IF('7sem'!AR47="","",'7sem'!AR47&amp;" ")&amp;IF('8sem'!Z47="","",'8sem'!Z47&amp;" ")</f>
        <v/>
      </c>
      <c r="E47" s="129" t="str">
        <f>IF('1sem'!BC47="","",'1sem'!BC47&amp;" ")&amp;IF('2sem'!BC47="","",'2sem'!BC47&amp;" ")&amp;IF('3sem'!BH47="","",'3sem'!BH47&amp;" ")&amp;IF('4sem'!BH47="","",'4sem'!BH47&amp;" ")&amp;IF('5sem'!BH47="","",'5sem'!BH47&amp;" ")&amp;IF('6sem'!AZ47="","",'6sem'!AZ47&amp;" ")&amp;IF('7sem'!AQ47="","",'7sem'!AQ47&amp;" ")&amp;IF('8sem'!Y47="","",'8sem'!Y47&amp;" ")</f>
        <v/>
      </c>
    </row>
    <row r="48" spans="1:5">
      <c r="A48" s="6" t="s">
        <v>68</v>
      </c>
      <c r="B48" s="6" t="s">
        <v>67</v>
      </c>
      <c r="C48" s="5" t="s">
        <v>66</v>
      </c>
      <c r="D48" s="129" t="str">
        <f>IF('1sem'!BD48="","",'1sem'!BD48&amp;" ")&amp;IF('2sem'!BD48="","",'2sem'!BD48&amp;" ")&amp;IF('3sem'!BI48="","",'3sem'!BI48&amp;" ")&amp;IF('4sem'!BI48="","",'4sem'!BI48&amp;" ")&amp;IF('5sem'!BI48="","",'5sem'!BI48&amp;" ")&amp;IF('6sem'!BA48="","",'6sem'!BA48&amp;" ")&amp;IF('7sem'!AR48="","",'7sem'!AR48&amp;" ")&amp;IF('8sem'!Z48="","",'8sem'!Z48&amp;" ")</f>
        <v/>
      </c>
      <c r="E48" s="129" t="str">
        <f>IF('1sem'!BC48="","",'1sem'!BC48&amp;" ")&amp;IF('2sem'!BC48="","",'2sem'!BC48&amp;" ")&amp;IF('3sem'!BH48="","",'3sem'!BH48&amp;" ")&amp;IF('4sem'!BH48="","",'4sem'!BH48&amp;" ")&amp;IF('5sem'!BH48="","",'5sem'!BH48&amp;" ")&amp;IF('6sem'!AZ48="","",'6sem'!AZ48&amp;" ")&amp;IF('7sem'!AQ48="","",'7sem'!AQ48&amp;" ")&amp;IF('8sem'!Y48="","",'8sem'!Y48&amp;" ")</f>
        <v/>
      </c>
    </row>
    <row r="49" spans="1:5">
      <c r="A49" s="6" t="s">
        <v>65</v>
      </c>
      <c r="B49" s="6" t="s">
        <v>64</v>
      </c>
      <c r="C49" s="5" t="s">
        <v>63</v>
      </c>
      <c r="D49" s="129" t="str">
        <f>IF('1sem'!BD49="","",'1sem'!BD49&amp;" ")&amp;IF('2sem'!BD49="","",'2sem'!BD49&amp;" ")&amp;IF('3sem'!BI49="","",'3sem'!BI49&amp;" ")&amp;IF('4sem'!BI49="","",'4sem'!BI49&amp;" ")&amp;IF('5sem'!BI49="","",'5sem'!BI49&amp;" ")&amp;IF('6sem'!BA49="","",'6sem'!BA49&amp;" ")&amp;IF('7sem'!AR49="","",'7sem'!AR49&amp;" ")&amp;IF('8sem'!Z49="","",'8sem'!Z49&amp;" ")</f>
        <v/>
      </c>
      <c r="E49" s="129" t="str">
        <f>IF('1sem'!BC49="","",'1sem'!BC49&amp;" ")&amp;IF('2sem'!BC49="","",'2sem'!BC49&amp;" ")&amp;IF('3sem'!BH49="","",'3sem'!BH49&amp;" ")&amp;IF('4sem'!BH49="","",'4sem'!BH49&amp;" ")&amp;IF('5sem'!BH49="","",'5sem'!BH49&amp;" ")&amp;IF('6sem'!AZ49="","",'6sem'!AZ49&amp;" ")&amp;IF('7sem'!AQ49="","",'7sem'!AQ49&amp;" ")&amp;IF('8sem'!Y49="","",'8sem'!Y49&amp;" ")</f>
        <v/>
      </c>
    </row>
    <row r="50" spans="1:5">
      <c r="A50" s="6" t="s">
        <v>62</v>
      </c>
      <c r="B50" s="6" t="s">
        <v>61</v>
      </c>
      <c r="C50" s="5" t="s">
        <v>60</v>
      </c>
      <c r="D50" s="129" t="str">
        <f>IF('1sem'!BD50="","",'1sem'!BD50&amp;" ")&amp;IF('2sem'!BD50="","",'2sem'!BD50&amp;" ")&amp;IF('3sem'!BI50="","",'3sem'!BI50&amp;" ")&amp;IF('4sem'!BI50="","",'4sem'!BI50&amp;" ")&amp;IF('5sem'!BI50="","",'5sem'!BI50&amp;" ")&amp;IF('6sem'!BA50="","",'6sem'!BA50&amp;" ")&amp;IF('7sem'!AR50="","",'7sem'!AR50&amp;" ")&amp;IF('8sem'!Z50="","",'8sem'!Z50&amp;" ")</f>
        <v/>
      </c>
      <c r="E50" s="129" t="str">
        <f>IF('1sem'!BC50="","",'1sem'!BC50&amp;" ")&amp;IF('2sem'!BC50="","",'2sem'!BC50&amp;" ")&amp;IF('3sem'!BH50="","",'3sem'!BH50&amp;" ")&amp;IF('4sem'!BH50="","",'4sem'!BH50&amp;" ")&amp;IF('5sem'!BH50="","",'5sem'!BH50&amp;" ")&amp;IF('6sem'!AZ50="","",'6sem'!AZ50&amp;" ")&amp;IF('7sem'!AQ50="","",'7sem'!AQ50&amp;" ")&amp;IF('8sem'!Y50="","",'8sem'!Y50&amp;" ")</f>
        <v/>
      </c>
    </row>
    <row r="51" spans="1:5">
      <c r="A51" s="6" t="s">
        <v>59</v>
      </c>
      <c r="B51" s="6" t="s">
        <v>58</v>
      </c>
      <c r="C51" s="5" t="s">
        <v>57</v>
      </c>
      <c r="D51" s="129" t="str">
        <f>IF('1sem'!BD51="","",'1sem'!BD51&amp;" ")&amp;IF('2sem'!BD51="","",'2sem'!BD51&amp;" ")&amp;IF('3sem'!BI51="","",'3sem'!BI51&amp;" ")&amp;IF('4sem'!BI51="","",'4sem'!BI51&amp;" ")&amp;IF('5sem'!BI51="","",'5sem'!BI51&amp;" ")&amp;IF('6sem'!BA51="","",'6sem'!BA51&amp;" ")&amp;IF('7sem'!AR51="","",'7sem'!AR51&amp;" ")&amp;IF('8sem'!Z51="","",'8sem'!Z51&amp;" ")</f>
        <v/>
      </c>
      <c r="E51" s="129" t="str">
        <f>IF('1sem'!BC51="","",'1sem'!BC51&amp;" ")&amp;IF('2sem'!BC51="","",'2sem'!BC51&amp;" ")&amp;IF('3sem'!BH51="","",'3sem'!BH51&amp;" ")&amp;IF('4sem'!BH51="","",'4sem'!BH51&amp;" ")&amp;IF('5sem'!BH51="","",'5sem'!BH51&amp;" ")&amp;IF('6sem'!AZ51="","",'6sem'!AZ51&amp;" ")&amp;IF('7sem'!AQ51="","",'7sem'!AQ51&amp;" ")&amp;IF('8sem'!Y51="","",'8sem'!Y51&amp;" ")</f>
        <v/>
      </c>
    </row>
    <row r="52" spans="1:5">
      <c r="A52" s="6" t="s">
        <v>56</v>
      </c>
      <c r="B52" s="6" t="s">
        <v>55</v>
      </c>
      <c r="C52" s="5" t="s">
        <v>54</v>
      </c>
      <c r="D52" s="129" t="str">
        <f>IF('1sem'!BD52="","",'1sem'!BD52&amp;" ")&amp;IF('2sem'!BD52="","",'2sem'!BD52&amp;" ")&amp;IF('3sem'!BI52="","",'3sem'!BI52&amp;" ")&amp;IF('4sem'!BI52="","",'4sem'!BI52&amp;" ")&amp;IF('5sem'!BI52="","",'5sem'!BI52&amp;" ")&amp;IF('6sem'!BA52="","",'6sem'!BA52&amp;" ")&amp;IF('7sem'!AR52="","",'7sem'!AR52&amp;" ")&amp;IF('8sem'!Z52="","",'8sem'!Z52&amp;" ")</f>
        <v/>
      </c>
      <c r="E52" s="129" t="str">
        <f>IF('1sem'!BC52="","",'1sem'!BC52&amp;" ")&amp;IF('2sem'!BC52="","",'2sem'!BC52&amp;" ")&amp;IF('3sem'!BH52="","",'3sem'!BH52&amp;" ")&amp;IF('4sem'!BH52="","",'4sem'!BH52&amp;" ")&amp;IF('5sem'!BH52="","",'5sem'!BH52&amp;" ")&amp;IF('6sem'!AZ52="","",'6sem'!AZ52&amp;" ")&amp;IF('7sem'!AQ52="","",'7sem'!AQ52&amp;" ")&amp;IF('8sem'!Y52="","",'8sem'!Y52&amp;" ")</f>
        <v/>
      </c>
    </row>
    <row r="53" spans="1:5">
      <c r="A53" s="6" t="s">
        <v>53</v>
      </c>
      <c r="B53" s="6" t="s">
        <v>52</v>
      </c>
      <c r="C53" s="5" t="s">
        <v>51</v>
      </c>
      <c r="D53" s="129" t="str">
        <f>IF('1sem'!BD53="","",'1sem'!BD53&amp;" ")&amp;IF('2sem'!BD53="","",'2sem'!BD53&amp;" ")&amp;IF('3sem'!BI53="","",'3sem'!BI53&amp;" ")&amp;IF('4sem'!BI53="","",'4sem'!BI53&amp;" ")&amp;IF('5sem'!BI53="","",'5sem'!BI53&amp;" ")&amp;IF('6sem'!BA53="","",'6sem'!BA53&amp;" ")&amp;IF('7sem'!AR53="","",'7sem'!AR53&amp;" ")&amp;IF('8sem'!Z53="","",'8sem'!Z53&amp;" ")</f>
        <v/>
      </c>
      <c r="E53" s="129" t="str">
        <f>IF('1sem'!BC53="","",'1sem'!BC53&amp;" ")&amp;IF('2sem'!BC53="","",'2sem'!BC53&amp;" ")&amp;IF('3sem'!BH53="","",'3sem'!BH53&amp;" ")&amp;IF('4sem'!BH53="","",'4sem'!BH53&amp;" ")&amp;IF('5sem'!BH53="","",'5sem'!BH53&amp;" ")&amp;IF('6sem'!AZ53="","",'6sem'!AZ53&amp;" ")&amp;IF('7sem'!AQ53="","",'7sem'!AQ53&amp;" ")&amp;IF('8sem'!Y53="","",'8sem'!Y53&amp;" ")</f>
        <v/>
      </c>
    </row>
    <row r="54" spans="1:5">
      <c r="A54" s="6" t="s">
        <v>50</v>
      </c>
      <c r="B54" s="6" t="s">
        <v>49</v>
      </c>
      <c r="C54" s="5" t="s">
        <v>48</v>
      </c>
      <c r="D54" s="129" t="str">
        <f>IF('1sem'!BD54="","",'1sem'!BD54&amp;" ")&amp;IF('2sem'!BD54="","",'2sem'!BD54&amp;" ")&amp;IF('3sem'!BI54="","",'3sem'!BI54&amp;" ")&amp;IF('4sem'!BI54="","",'4sem'!BI54&amp;" ")&amp;IF('5sem'!BI54="","",'5sem'!BI54&amp;" ")&amp;IF('6sem'!BA54="","",'6sem'!BA54&amp;" ")&amp;IF('7sem'!AR54="","",'7sem'!AR54&amp;" ")&amp;IF('8sem'!Z54="","",'8sem'!Z54&amp;" ")</f>
        <v/>
      </c>
      <c r="E54" s="129" t="str">
        <f>IF('1sem'!BC54="","",'1sem'!BC54&amp;" ")&amp;IF('2sem'!BC54="","",'2sem'!BC54&amp;" ")&amp;IF('3sem'!BH54="","",'3sem'!BH54&amp;" ")&amp;IF('4sem'!BH54="","",'4sem'!BH54&amp;" ")&amp;IF('5sem'!BH54="","",'5sem'!BH54&amp;" ")&amp;IF('6sem'!AZ54="","",'6sem'!AZ54&amp;" ")&amp;IF('7sem'!AQ54="","",'7sem'!AQ54&amp;" ")&amp;IF('8sem'!Y54="","",'8sem'!Y54&amp;" ")</f>
        <v/>
      </c>
    </row>
    <row r="55" spans="1:5">
      <c r="A55" s="6" t="s">
        <v>47</v>
      </c>
      <c r="B55" s="6" t="s">
        <v>46</v>
      </c>
      <c r="C55" s="5" t="s">
        <v>45</v>
      </c>
      <c r="D55" s="129" t="str">
        <f>IF('1sem'!BD55="","",'1sem'!BD55&amp;" ")&amp;IF('2sem'!BD55="","",'2sem'!BD55&amp;" ")&amp;IF('3sem'!BI55="","",'3sem'!BI55&amp;" ")&amp;IF('4sem'!BI55="","",'4sem'!BI55&amp;" ")&amp;IF('5sem'!BI55="","",'5sem'!BI55&amp;" ")&amp;IF('6sem'!BA55="","",'6sem'!BA55&amp;" ")&amp;IF('7sem'!AR55="","",'7sem'!AR55&amp;" ")&amp;IF('8sem'!Z55="","",'8sem'!Z55&amp;" ")</f>
        <v/>
      </c>
      <c r="E55" s="129" t="str">
        <f>IF('1sem'!BC55="","",'1sem'!BC55&amp;" ")&amp;IF('2sem'!BC55="","",'2sem'!BC55&amp;" ")&amp;IF('3sem'!BH55="","",'3sem'!BH55&amp;" ")&amp;IF('4sem'!BH55="","",'4sem'!BH55&amp;" ")&amp;IF('5sem'!BH55="","",'5sem'!BH55&amp;" ")&amp;IF('6sem'!AZ55="","",'6sem'!AZ55&amp;" ")&amp;IF('7sem'!AQ55="","",'7sem'!AQ55&amp;" ")&amp;IF('8sem'!Y55="","",'8sem'!Y55&amp;" ")</f>
        <v/>
      </c>
    </row>
    <row r="56" spans="1:5">
      <c r="A56" s="6" t="s">
        <v>43</v>
      </c>
      <c r="B56" s="6" t="s">
        <v>42</v>
      </c>
      <c r="C56" s="5" t="s">
        <v>41</v>
      </c>
      <c r="D56" s="129" t="str">
        <f>IF('1sem'!BD56="","",'1sem'!BD56&amp;" ")&amp;IF('2sem'!BD56="","",'2sem'!BD56&amp;" ")&amp;IF('3sem'!BI56="","",'3sem'!BI56&amp;" ")&amp;IF('4sem'!BI56="","",'4sem'!BI56&amp;" ")&amp;IF('5sem'!BI56="","",'5sem'!BI56&amp;" ")&amp;IF('6sem'!BA56="","",'6sem'!BA56&amp;" ")&amp;IF('7sem'!AR56="","",'7sem'!AR56&amp;" ")&amp;IF('8sem'!Z56="","",'8sem'!Z56&amp;" ")</f>
        <v xml:space="preserve">BMATS101 BESCK104D  </v>
      </c>
      <c r="E56" s="129" t="str">
        <f>IF('1sem'!BC56="","",'1sem'!BC56&amp;" ")&amp;IF('2sem'!BC56="","",'2sem'!BC56&amp;" ")&amp;IF('3sem'!BH56="","",'3sem'!BH56&amp;" ")&amp;IF('4sem'!BH56="","",'4sem'!BH56&amp;" ")&amp;IF('5sem'!BH56="","",'5sem'!BH56&amp;" ")&amp;IF('6sem'!AZ56="","",'6sem'!AZ56&amp;" ")&amp;IF('7sem'!AQ56="","",'7sem'!AQ56&amp;" ")&amp;IF('8sem'!Y56="","",'8sem'!Y56&amp;" ")</f>
        <v xml:space="preserve">BMATS101  </v>
      </c>
    </row>
    <row r="57" spans="1:5">
      <c r="A57" s="6" t="s">
        <v>40</v>
      </c>
      <c r="B57" s="6" t="s">
        <v>39</v>
      </c>
      <c r="C57" s="5" t="s">
        <v>38</v>
      </c>
      <c r="D57" s="129" t="str">
        <f>IF('1sem'!BD57="","",'1sem'!BD57&amp;" ")&amp;IF('2sem'!BD57="","",'2sem'!BD57&amp;" ")&amp;IF('3sem'!BI57="","",'3sem'!BI57&amp;" ")&amp;IF('4sem'!BI57="","",'4sem'!BI57&amp;" ")&amp;IF('5sem'!BI57="","",'5sem'!BI57&amp;" ")&amp;IF('6sem'!BA57="","",'6sem'!BA57&amp;" ")&amp;IF('7sem'!AR57="","",'7sem'!AR57&amp;" ")&amp;IF('8sem'!Z57="","",'8sem'!Z57&amp;" ")</f>
        <v/>
      </c>
      <c r="E57" s="129" t="str">
        <f>IF('1sem'!BC57="","",'1sem'!BC57&amp;" ")&amp;IF('2sem'!BC57="","",'2sem'!BC57&amp;" ")&amp;IF('3sem'!BH57="","",'3sem'!BH57&amp;" ")&amp;IF('4sem'!BH57="","",'4sem'!BH57&amp;" ")&amp;IF('5sem'!BH57="","",'5sem'!BH57&amp;" ")&amp;IF('6sem'!AZ57="","",'6sem'!AZ57&amp;" ")&amp;IF('7sem'!AQ57="","",'7sem'!AQ57&amp;" ")&amp;IF('8sem'!Y57="","",'8sem'!Y57&amp;" ")</f>
        <v/>
      </c>
    </row>
    <row r="58" spans="1:5">
      <c r="A58" s="6" t="s">
        <v>36</v>
      </c>
      <c r="B58" s="6" t="s">
        <v>35</v>
      </c>
      <c r="C58" s="5" t="s">
        <v>34</v>
      </c>
      <c r="D58" s="129" t="str">
        <f>IF('1sem'!BD58="","",'1sem'!BD58&amp;" ")&amp;IF('2sem'!BD58="","",'2sem'!BD58&amp;" ")&amp;IF('3sem'!BI58="","",'3sem'!BI58&amp;" ")&amp;IF('4sem'!BI58="","",'4sem'!BI58&amp;" ")&amp;IF('5sem'!BI58="","",'5sem'!BI58&amp;" ")&amp;IF('6sem'!BA58="","",'6sem'!BA58&amp;" ")&amp;IF('7sem'!AR58="","",'7sem'!AR58&amp;" ")&amp;IF('8sem'!Z58="","",'8sem'!Z58&amp;" ")</f>
        <v/>
      </c>
      <c r="E58" s="129" t="str">
        <f>IF('1sem'!BC58="","",'1sem'!BC58&amp;" ")&amp;IF('2sem'!BC58="","",'2sem'!BC58&amp;" ")&amp;IF('3sem'!BH58="","",'3sem'!BH58&amp;" ")&amp;IF('4sem'!BH58="","",'4sem'!BH58&amp;" ")&amp;IF('5sem'!BH58="","",'5sem'!BH58&amp;" ")&amp;IF('6sem'!AZ58="","",'6sem'!AZ58&amp;" ")&amp;IF('7sem'!AQ58="","",'7sem'!AQ58&amp;" ")&amp;IF('8sem'!Y58="","",'8sem'!Y58&amp;" ")</f>
        <v/>
      </c>
    </row>
    <row r="59" spans="1:5">
      <c r="A59" s="6" t="s">
        <v>33</v>
      </c>
      <c r="B59" s="6" t="s">
        <v>32</v>
      </c>
      <c r="C59" s="5" t="s">
        <v>31</v>
      </c>
      <c r="D59" s="129" t="str">
        <f>IF('1sem'!BD59="","",'1sem'!BD59&amp;" ")&amp;IF('2sem'!BD59="","",'2sem'!BD59&amp;" ")&amp;IF('3sem'!BI59="","",'3sem'!BI59&amp;" ")&amp;IF('4sem'!BI59="","",'4sem'!BI59&amp;" ")&amp;IF('5sem'!BI59="","",'5sem'!BI59&amp;" ")&amp;IF('6sem'!BA59="","",'6sem'!BA59&amp;" ")&amp;IF('7sem'!AR59="","",'7sem'!AR59&amp;" ")&amp;IF('8sem'!Z59="","",'8sem'!Z59&amp;" ")</f>
        <v/>
      </c>
      <c r="E59" s="129" t="str">
        <f>IF('1sem'!BC59="","",'1sem'!BC59&amp;" ")&amp;IF('2sem'!BC59="","",'2sem'!BC59&amp;" ")&amp;IF('3sem'!BH59="","",'3sem'!BH59&amp;" ")&amp;IF('4sem'!BH59="","",'4sem'!BH59&amp;" ")&amp;IF('5sem'!BH59="","",'5sem'!BH59&amp;" ")&amp;IF('6sem'!AZ59="","",'6sem'!AZ59&amp;" ")&amp;IF('7sem'!AQ59="","",'7sem'!AQ59&amp;" ")&amp;IF('8sem'!Y59="","",'8sem'!Y59&amp;" ")</f>
        <v/>
      </c>
    </row>
    <row r="60" spans="1:5">
      <c r="A60" s="6" t="s">
        <v>29</v>
      </c>
      <c r="B60" s="6" t="s">
        <v>28</v>
      </c>
      <c r="C60" s="5" t="s">
        <v>27</v>
      </c>
      <c r="D60" s="129" t="str">
        <f>IF('1sem'!BD60="","",'1sem'!BD60&amp;" ")&amp;IF('2sem'!BD60="","",'2sem'!BD60&amp;" ")&amp;IF('3sem'!BI60="","",'3sem'!BI60&amp;" ")&amp;IF('4sem'!BI60="","",'4sem'!BI60&amp;" ")&amp;IF('5sem'!BI60="","",'5sem'!BI60&amp;" ")&amp;IF('6sem'!BA60="","",'6sem'!BA60&amp;" ")&amp;IF('7sem'!AR60="","",'7sem'!AR60&amp;" ")&amp;IF('8sem'!Z60="","",'8sem'!Z60&amp;" ")</f>
        <v/>
      </c>
      <c r="E60" s="129" t="str">
        <f>IF('1sem'!BC60="","",'1sem'!BC60&amp;" ")&amp;IF('2sem'!BC60="","",'2sem'!BC60&amp;" ")&amp;IF('3sem'!BH60="","",'3sem'!BH60&amp;" ")&amp;IF('4sem'!BH60="","",'4sem'!BH60&amp;" ")&amp;IF('5sem'!BH60="","",'5sem'!BH60&amp;" ")&amp;IF('6sem'!AZ60="","",'6sem'!AZ60&amp;" ")&amp;IF('7sem'!AQ60="","",'7sem'!AQ60&amp;" ")&amp;IF('8sem'!Y60="","",'8sem'!Y60&amp;" ")</f>
        <v/>
      </c>
    </row>
    <row r="61" spans="1:5">
      <c r="A61" s="6" t="s">
        <v>25</v>
      </c>
      <c r="B61" s="6" t="s">
        <v>24</v>
      </c>
      <c r="C61" s="5" t="s">
        <v>23</v>
      </c>
      <c r="D61" s="129" t="str">
        <f>IF('1sem'!BD61="","",'1sem'!BD61&amp;" ")&amp;IF('2sem'!BD61="","",'2sem'!BD61&amp;" ")&amp;IF('3sem'!BI61="","",'3sem'!BI61&amp;" ")&amp;IF('4sem'!BI61="","",'4sem'!BI61&amp;" ")&amp;IF('5sem'!BI61="","",'5sem'!BI61&amp;" ")&amp;IF('6sem'!BA61="","",'6sem'!BA61&amp;" ")&amp;IF('7sem'!AR61="","",'7sem'!AR61&amp;" ")&amp;IF('8sem'!Z61="","",'8sem'!Z61&amp;" ")</f>
        <v/>
      </c>
      <c r="E61" s="129" t="str">
        <f>IF('1sem'!BC61="","",'1sem'!BC61&amp;" ")&amp;IF('2sem'!BC61="","",'2sem'!BC61&amp;" ")&amp;IF('3sem'!BH61="","",'3sem'!BH61&amp;" ")&amp;IF('4sem'!BH61="","",'4sem'!BH61&amp;" ")&amp;IF('5sem'!BH61="","",'5sem'!BH61&amp;" ")&amp;IF('6sem'!AZ61="","",'6sem'!AZ61&amp;" ")&amp;IF('7sem'!AQ61="","",'7sem'!AQ61&amp;" ")&amp;IF('8sem'!Y61="","",'8sem'!Y61&amp;" ")</f>
        <v/>
      </c>
    </row>
    <row r="62" spans="1:5">
      <c r="A62" s="6" t="s">
        <v>14</v>
      </c>
      <c r="B62" s="6" t="s">
        <v>13</v>
      </c>
      <c r="C62" s="5" t="s">
        <v>12</v>
      </c>
      <c r="D62" s="129" t="str">
        <f>IF('1sem'!BD62="","",'1sem'!BD62&amp;" ")&amp;IF('2sem'!BD62="","",'2sem'!BD62&amp;" ")&amp;IF('3sem'!BI62="","",'3sem'!BI62&amp;" ")&amp;IF('4sem'!BI62="","",'4sem'!BI62&amp;" ")&amp;IF('5sem'!BI62="","",'5sem'!BI62&amp;" ")&amp;IF('6sem'!BA62="","",'6sem'!BA62&amp;" ")&amp;IF('7sem'!AR62="","",'7sem'!AR62&amp;" ")&amp;IF('8sem'!Z62="","",'8sem'!Z62&amp;" ")</f>
        <v xml:space="preserve">        </v>
      </c>
      <c r="E62" s="129" t="str">
        <f>IF('1sem'!BC62="","",'1sem'!BC62&amp;" ")&amp;IF('2sem'!BC62="","",'2sem'!BC62&amp;" ")&amp;IF('3sem'!BH62="","",'3sem'!BH62&amp;" ")&amp;IF('4sem'!BH62="","",'4sem'!BH62&amp;" ")&amp;IF('5sem'!BH62="","",'5sem'!BH62&amp;" ")&amp;IF('6sem'!AZ62="","",'6sem'!AZ62&amp;" ")&amp;IF('7sem'!AQ62="","",'7sem'!AQ62&amp;" ")&amp;IF('8sem'!Y62="","",'8sem'!Y62&amp;" ")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46FF-AA23-FA47-9125-76CEF8F58EE2}">
  <dimension ref="A1:C76"/>
  <sheetViews>
    <sheetView workbookViewId="0">
      <selection activeCell="B13" sqref="B13"/>
    </sheetView>
  </sheetViews>
  <sheetFormatPr baseColWidth="10" defaultRowHeight="16"/>
  <cols>
    <col min="2" max="2" width="15" bestFit="1" customWidth="1"/>
    <col min="3" max="3" width="45.5" customWidth="1"/>
  </cols>
  <sheetData>
    <row r="1" spans="1:3" ht="18">
      <c r="A1" s="93" t="s">
        <v>462</v>
      </c>
      <c r="B1" s="94" t="s">
        <v>451</v>
      </c>
      <c r="C1" s="95" t="s">
        <v>450</v>
      </c>
    </row>
    <row r="2" spans="1:3" ht="18">
      <c r="A2" s="96">
        <v>1</v>
      </c>
      <c r="B2" s="90" t="s">
        <v>22</v>
      </c>
      <c r="C2" s="97" t="s">
        <v>391</v>
      </c>
    </row>
    <row r="3" spans="1:3" ht="18">
      <c r="A3" s="96">
        <v>1</v>
      </c>
      <c r="B3" s="90" t="s">
        <v>21</v>
      </c>
      <c r="C3" s="97" t="s">
        <v>392</v>
      </c>
    </row>
    <row r="4" spans="1:3" ht="18">
      <c r="A4" s="96">
        <v>1</v>
      </c>
      <c r="B4" s="90" t="s">
        <v>20</v>
      </c>
      <c r="C4" s="97" t="s">
        <v>393</v>
      </c>
    </row>
    <row r="5" spans="1:3" ht="18">
      <c r="A5" s="96">
        <v>1</v>
      </c>
      <c r="B5" s="98" t="s">
        <v>30</v>
      </c>
      <c r="C5" s="97" t="s">
        <v>394</v>
      </c>
    </row>
    <row r="6" spans="1:3" ht="18">
      <c r="A6" s="96">
        <v>1</v>
      </c>
      <c r="B6" s="98" t="s">
        <v>44</v>
      </c>
      <c r="C6" s="97" t="s">
        <v>395</v>
      </c>
    </row>
    <row r="7" spans="1:3" ht="18">
      <c r="A7" s="96">
        <v>1</v>
      </c>
      <c r="B7" s="98" t="s">
        <v>26</v>
      </c>
      <c r="C7" s="97" t="s">
        <v>396</v>
      </c>
    </row>
    <row r="8" spans="1:3" ht="18">
      <c r="A8" s="96">
        <v>1</v>
      </c>
      <c r="B8" s="98" t="s">
        <v>19</v>
      </c>
      <c r="C8" s="97" t="s">
        <v>397</v>
      </c>
    </row>
    <row r="9" spans="1:3" ht="18">
      <c r="A9" s="96">
        <v>1</v>
      </c>
      <c r="B9" s="98" t="s">
        <v>18</v>
      </c>
      <c r="C9" s="97" t="s">
        <v>398</v>
      </c>
    </row>
    <row r="10" spans="1:3" ht="18">
      <c r="A10" s="96">
        <v>1</v>
      </c>
      <c r="B10" s="98" t="s">
        <v>37</v>
      </c>
      <c r="C10" s="97" t="s">
        <v>399</v>
      </c>
    </row>
    <row r="11" spans="1:3" ht="18">
      <c r="A11" s="96">
        <v>1</v>
      </c>
      <c r="B11" s="90" t="s">
        <v>17</v>
      </c>
      <c r="C11" s="97" t="s">
        <v>400</v>
      </c>
    </row>
    <row r="12" spans="1:3" ht="18">
      <c r="A12" s="96">
        <v>1</v>
      </c>
      <c r="B12" s="90" t="s">
        <v>16</v>
      </c>
      <c r="C12" s="97" t="s">
        <v>401</v>
      </c>
    </row>
    <row r="13" spans="1:3" ht="18">
      <c r="A13" s="96">
        <v>1</v>
      </c>
      <c r="B13" s="90" t="s">
        <v>15</v>
      </c>
      <c r="C13" s="97" t="s">
        <v>402</v>
      </c>
    </row>
    <row r="14" spans="1:3" ht="18">
      <c r="A14" s="96">
        <v>2</v>
      </c>
      <c r="B14" s="91" t="s">
        <v>269</v>
      </c>
      <c r="C14" s="97" t="s">
        <v>403</v>
      </c>
    </row>
    <row r="15" spans="1:3" ht="18">
      <c r="A15" s="96">
        <v>2</v>
      </c>
      <c r="B15" s="91" t="s">
        <v>268</v>
      </c>
      <c r="C15" s="97" t="s">
        <v>404</v>
      </c>
    </row>
    <row r="16" spans="1:3" ht="18">
      <c r="A16" s="96">
        <v>2</v>
      </c>
      <c r="B16" s="91" t="s">
        <v>267</v>
      </c>
      <c r="C16" s="97" t="s">
        <v>405</v>
      </c>
    </row>
    <row r="17" spans="1:3" ht="18">
      <c r="A17" s="96">
        <v>2</v>
      </c>
      <c r="B17" s="98" t="s">
        <v>272</v>
      </c>
      <c r="C17" s="97" t="s">
        <v>394</v>
      </c>
    </row>
    <row r="18" spans="1:3" ht="18">
      <c r="A18" s="96">
        <v>2</v>
      </c>
      <c r="B18" s="98" t="s">
        <v>266</v>
      </c>
      <c r="C18" s="97" t="s">
        <v>395</v>
      </c>
    </row>
    <row r="19" spans="1:3" ht="18">
      <c r="A19" s="96">
        <v>2</v>
      </c>
      <c r="B19" s="98" t="s">
        <v>271</v>
      </c>
      <c r="C19" s="97" t="s">
        <v>397</v>
      </c>
    </row>
    <row r="20" spans="1:3" ht="18">
      <c r="A20" s="96">
        <v>2</v>
      </c>
      <c r="B20" s="98" t="s">
        <v>265</v>
      </c>
      <c r="C20" s="97" t="s">
        <v>406</v>
      </c>
    </row>
    <row r="21" spans="1:3" ht="18">
      <c r="A21" s="96">
        <v>2</v>
      </c>
      <c r="B21" s="98" t="s">
        <v>270</v>
      </c>
      <c r="C21" s="97" t="s">
        <v>407</v>
      </c>
    </row>
    <row r="22" spans="1:3" ht="18">
      <c r="A22" s="96">
        <v>2</v>
      </c>
      <c r="B22" s="91" t="s">
        <v>264</v>
      </c>
      <c r="C22" s="97" t="s">
        <v>408</v>
      </c>
    </row>
    <row r="23" spans="1:3" ht="18">
      <c r="A23" s="96">
        <v>2</v>
      </c>
      <c r="B23" s="91" t="s">
        <v>263</v>
      </c>
      <c r="C23" s="97" t="s">
        <v>409</v>
      </c>
    </row>
    <row r="24" spans="1:3" ht="18">
      <c r="A24" s="96">
        <v>2</v>
      </c>
      <c r="B24" s="91" t="s">
        <v>262</v>
      </c>
      <c r="C24" s="97" t="s">
        <v>410</v>
      </c>
    </row>
    <row r="25" spans="1:3" ht="18">
      <c r="A25" s="96">
        <v>3</v>
      </c>
      <c r="B25" s="98" t="s">
        <v>282</v>
      </c>
      <c r="C25" s="97" t="s">
        <v>411</v>
      </c>
    </row>
    <row r="26" spans="1:3" ht="18">
      <c r="A26" s="96">
        <v>3</v>
      </c>
      <c r="B26" s="98" t="s">
        <v>281</v>
      </c>
      <c r="C26" s="97" t="s">
        <v>412</v>
      </c>
    </row>
    <row r="27" spans="1:3" ht="18">
      <c r="A27" s="96">
        <v>3</v>
      </c>
      <c r="B27" s="98" t="s">
        <v>280</v>
      </c>
      <c r="C27" s="97" t="s">
        <v>413</v>
      </c>
    </row>
    <row r="28" spans="1:3" ht="18">
      <c r="A28" s="96">
        <v>3</v>
      </c>
      <c r="B28" s="98" t="s">
        <v>279</v>
      </c>
      <c r="C28" s="97" t="s">
        <v>414</v>
      </c>
    </row>
    <row r="29" spans="1:3" ht="18">
      <c r="A29" s="96">
        <v>3</v>
      </c>
      <c r="B29" s="98" t="s">
        <v>278</v>
      </c>
      <c r="C29" s="97" t="s">
        <v>415</v>
      </c>
    </row>
    <row r="30" spans="1:3" ht="18">
      <c r="A30" s="96">
        <v>3</v>
      </c>
      <c r="B30" s="98" t="s">
        <v>277</v>
      </c>
      <c r="C30" s="97" t="s">
        <v>416</v>
      </c>
    </row>
    <row r="31" spans="1:3" ht="18">
      <c r="A31" s="96">
        <v>3</v>
      </c>
      <c r="B31" s="98" t="s">
        <v>276</v>
      </c>
      <c r="C31" s="97" t="s">
        <v>417</v>
      </c>
    </row>
    <row r="32" spans="1:3" ht="18">
      <c r="A32" s="96">
        <v>3</v>
      </c>
      <c r="B32" s="98" t="s">
        <v>275</v>
      </c>
      <c r="C32" s="97" t="s">
        <v>418</v>
      </c>
    </row>
    <row r="33" spans="1:3" ht="18">
      <c r="A33" s="96">
        <v>3</v>
      </c>
      <c r="B33" s="98" t="s">
        <v>274</v>
      </c>
      <c r="C33" s="97" t="s">
        <v>419</v>
      </c>
    </row>
    <row r="34" spans="1:3" ht="18">
      <c r="A34" s="96">
        <v>3</v>
      </c>
      <c r="B34" s="98" t="s">
        <v>289</v>
      </c>
      <c r="C34" s="97" t="s">
        <v>420</v>
      </c>
    </row>
    <row r="35" spans="1:3" ht="18">
      <c r="A35" s="96">
        <v>3</v>
      </c>
      <c r="B35" s="98" t="s">
        <v>291</v>
      </c>
      <c r="C35" s="97" t="s">
        <v>421</v>
      </c>
    </row>
    <row r="36" spans="1:3" ht="18">
      <c r="A36" s="96">
        <v>4</v>
      </c>
      <c r="B36" s="92" t="s">
        <v>315</v>
      </c>
      <c r="C36" s="97" t="s">
        <v>422</v>
      </c>
    </row>
    <row r="37" spans="1:3" ht="18">
      <c r="A37" s="96">
        <v>4</v>
      </c>
      <c r="B37" s="92" t="s">
        <v>314</v>
      </c>
      <c r="C37" s="97" t="s">
        <v>423</v>
      </c>
    </row>
    <row r="38" spans="1:3" ht="18">
      <c r="A38" s="96">
        <v>4</v>
      </c>
      <c r="B38" s="92" t="s">
        <v>313</v>
      </c>
      <c r="C38" s="97" t="s">
        <v>424</v>
      </c>
    </row>
    <row r="39" spans="1:3" ht="18">
      <c r="A39" s="96">
        <v>4</v>
      </c>
      <c r="B39" s="92" t="s">
        <v>312</v>
      </c>
      <c r="C39" s="97" t="s">
        <v>425</v>
      </c>
    </row>
    <row r="40" spans="1:3" ht="18">
      <c r="A40" s="96">
        <v>4</v>
      </c>
      <c r="B40" s="92" t="s">
        <v>311</v>
      </c>
      <c r="C40" s="97" t="s">
        <v>426</v>
      </c>
    </row>
    <row r="41" spans="1:3" ht="18">
      <c r="A41" s="96">
        <v>4</v>
      </c>
      <c r="B41" s="92" t="s">
        <v>310</v>
      </c>
      <c r="C41" s="97" t="s">
        <v>427</v>
      </c>
    </row>
    <row r="42" spans="1:3" ht="18">
      <c r="A42" s="96">
        <v>4</v>
      </c>
      <c r="B42" s="92" t="s">
        <v>309</v>
      </c>
      <c r="C42" s="97" t="s">
        <v>428</v>
      </c>
    </row>
    <row r="43" spans="1:3" ht="18">
      <c r="A43" s="96">
        <v>4</v>
      </c>
      <c r="B43" s="92" t="s">
        <v>308</v>
      </c>
      <c r="C43" s="97" t="s">
        <v>429</v>
      </c>
    </row>
    <row r="44" spans="1:3" ht="18">
      <c r="A44" s="96">
        <v>4</v>
      </c>
      <c r="B44" s="92" t="s">
        <v>307</v>
      </c>
      <c r="C44" s="97" t="s">
        <v>419</v>
      </c>
    </row>
    <row r="45" spans="1:3" ht="18">
      <c r="A45" s="96">
        <v>4</v>
      </c>
      <c r="B45" s="98" t="s">
        <v>316</v>
      </c>
      <c r="C45" s="97" t="s">
        <v>420</v>
      </c>
    </row>
    <row r="46" spans="1:3" ht="18">
      <c r="A46" s="96">
        <v>4</v>
      </c>
      <c r="B46" s="98" t="s">
        <v>317</v>
      </c>
      <c r="C46" s="97" t="s">
        <v>421</v>
      </c>
    </row>
    <row r="47" spans="1:3" ht="18">
      <c r="A47" s="96">
        <v>5</v>
      </c>
      <c r="B47" s="98" t="s">
        <v>335</v>
      </c>
      <c r="C47" s="97" t="s">
        <v>430</v>
      </c>
    </row>
    <row r="48" spans="1:3" ht="18">
      <c r="A48" s="96">
        <v>5</v>
      </c>
      <c r="B48" s="98" t="s">
        <v>334</v>
      </c>
      <c r="C48" s="97" t="s">
        <v>431</v>
      </c>
    </row>
    <row r="49" spans="1:3" ht="18">
      <c r="A49" s="96">
        <v>5</v>
      </c>
      <c r="B49" s="98" t="s">
        <v>333</v>
      </c>
      <c r="C49" s="97" t="s">
        <v>432</v>
      </c>
    </row>
    <row r="50" spans="1:3" ht="18">
      <c r="A50" s="96">
        <v>5</v>
      </c>
      <c r="B50" s="98" t="s">
        <v>332</v>
      </c>
      <c r="C50" s="97" t="s">
        <v>433</v>
      </c>
    </row>
    <row r="51" spans="1:3" ht="18">
      <c r="A51" s="96">
        <v>5</v>
      </c>
      <c r="B51" s="98" t="s">
        <v>331</v>
      </c>
      <c r="C51" s="97" t="s">
        <v>434</v>
      </c>
    </row>
    <row r="52" spans="1:3" ht="18">
      <c r="A52" s="96">
        <v>5</v>
      </c>
      <c r="B52" s="98" t="s">
        <v>330</v>
      </c>
      <c r="C52" s="97" t="s">
        <v>435</v>
      </c>
    </row>
    <row r="53" spans="1:3" ht="18">
      <c r="A53" s="96">
        <v>5</v>
      </c>
      <c r="B53" s="98" t="s">
        <v>329</v>
      </c>
      <c r="C53" s="97" t="s">
        <v>436</v>
      </c>
    </row>
    <row r="54" spans="1:3" ht="18">
      <c r="A54" s="96">
        <v>5</v>
      </c>
      <c r="B54" s="98" t="s">
        <v>328</v>
      </c>
      <c r="C54" s="97" t="s">
        <v>437</v>
      </c>
    </row>
    <row r="55" spans="1:3" ht="18">
      <c r="A55" s="96">
        <v>5</v>
      </c>
      <c r="B55" s="98" t="s">
        <v>327</v>
      </c>
      <c r="C55" s="97" t="s">
        <v>419</v>
      </c>
    </row>
    <row r="56" spans="1:3" ht="18">
      <c r="A56" s="96">
        <v>5</v>
      </c>
      <c r="B56" s="98" t="s">
        <v>336</v>
      </c>
      <c r="C56" s="97" t="s">
        <v>420</v>
      </c>
    </row>
    <row r="57" spans="1:3" ht="18">
      <c r="A57" s="96">
        <v>5</v>
      </c>
      <c r="B57" s="98" t="s">
        <v>337</v>
      </c>
      <c r="C57" s="97" t="s">
        <v>421</v>
      </c>
    </row>
    <row r="58" spans="1:3" ht="18">
      <c r="A58" s="96">
        <v>6</v>
      </c>
      <c r="B58" s="98" t="s">
        <v>384</v>
      </c>
      <c r="C58" s="97" t="s">
        <v>438</v>
      </c>
    </row>
    <row r="59" spans="1:3" ht="18">
      <c r="A59" s="96">
        <v>6</v>
      </c>
      <c r="B59" s="98" t="s">
        <v>385</v>
      </c>
      <c r="C59" s="97" t="s">
        <v>439</v>
      </c>
    </row>
    <row r="60" spans="1:3" ht="18">
      <c r="A60" s="96">
        <v>6</v>
      </c>
      <c r="B60" s="98" t="s">
        <v>386</v>
      </c>
      <c r="C60" s="97" t="s">
        <v>434</v>
      </c>
    </row>
    <row r="61" spans="1:3" ht="18">
      <c r="A61" s="96">
        <v>6</v>
      </c>
      <c r="B61" s="98" t="s">
        <v>387</v>
      </c>
      <c r="C61" s="97" t="s">
        <v>440</v>
      </c>
    </row>
    <row r="62" spans="1:3" ht="18">
      <c r="A62" s="96">
        <v>6</v>
      </c>
      <c r="B62" s="98" t="s">
        <v>388</v>
      </c>
      <c r="C62" s="97" t="s">
        <v>441</v>
      </c>
    </row>
    <row r="63" spans="1:3" ht="18">
      <c r="A63" s="96">
        <v>6</v>
      </c>
      <c r="B63" s="98" t="s">
        <v>389</v>
      </c>
      <c r="C63" s="97" t="s">
        <v>442</v>
      </c>
    </row>
    <row r="64" spans="1:3" ht="18">
      <c r="A64" s="96">
        <v>6</v>
      </c>
      <c r="B64" s="98" t="s">
        <v>390</v>
      </c>
      <c r="C64" s="97" t="s">
        <v>426</v>
      </c>
    </row>
    <row r="65" spans="1:3" ht="18">
      <c r="A65" s="96">
        <v>6</v>
      </c>
      <c r="B65" s="98" t="s">
        <v>347</v>
      </c>
      <c r="C65" s="97" t="s">
        <v>419</v>
      </c>
    </row>
    <row r="66" spans="1:3" ht="18">
      <c r="A66" s="96">
        <v>6</v>
      </c>
      <c r="B66" s="98" t="s">
        <v>348</v>
      </c>
      <c r="C66" s="97" t="s">
        <v>420</v>
      </c>
    </row>
    <row r="67" spans="1:3" ht="18">
      <c r="A67" s="96">
        <v>6</v>
      </c>
      <c r="B67" s="98" t="s">
        <v>349</v>
      </c>
      <c r="C67" s="97" t="s">
        <v>421</v>
      </c>
    </row>
    <row r="68" spans="1:3" ht="18">
      <c r="A68" s="96">
        <v>7</v>
      </c>
      <c r="B68" s="96" t="s">
        <v>363</v>
      </c>
      <c r="C68" s="97" t="s">
        <v>443</v>
      </c>
    </row>
    <row r="69" spans="1:3" ht="18">
      <c r="A69" s="96">
        <v>7</v>
      </c>
      <c r="B69" s="98" t="s">
        <v>362</v>
      </c>
      <c r="C69" s="97" t="s">
        <v>444</v>
      </c>
    </row>
    <row r="70" spans="1:3" ht="18">
      <c r="A70" s="96">
        <v>7</v>
      </c>
      <c r="B70" s="98" t="s">
        <v>361</v>
      </c>
      <c r="C70" s="97" t="s">
        <v>445</v>
      </c>
    </row>
    <row r="71" spans="1:3" ht="18">
      <c r="A71" s="96">
        <v>7</v>
      </c>
      <c r="B71" s="98" t="s">
        <v>360</v>
      </c>
      <c r="C71" s="97" t="s">
        <v>434</v>
      </c>
    </row>
    <row r="72" spans="1:3" ht="18">
      <c r="A72" s="96">
        <v>7</v>
      </c>
      <c r="B72" s="98" t="s">
        <v>359</v>
      </c>
      <c r="C72" s="97" t="s">
        <v>440</v>
      </c>
    </row>
    <row r="73" spans="1:3" ht="18">
      <c r="A73" s="96">
        <v>7</v>
      </c>
      <c r="B73" s="97" t="s">
        <v>358</v>
      </c>
      <c r="C73" s="97" t="s">
        <v>446</v>
      </c>
    </row>
    <row r="74" spans="1:3" ht="18">
      <c r="A74" s="96">
        <v>8</v>
      </c>
      <c r="B74" s="98" t="s">
        <v>372</v>
      </c>
      <c r="C74" s="97" t="s">
        <v>447</v>
      </c>
    </row>
    <row r="75" spans="1:3" ht="18">
      <c r="A75" s="96">
        <v>8</v>
      </c>
      <c r="B75" s="98" t="s">
        <v>371</v>
      </c>
      <c r="C75" s="97" t="s">
        <v>448</v>
      </c>
    </row>
    <row r="76" spans="1:3" ht="19" thickBot="1">
      <c r="A76" s="99">
        <v>8</v>
      </c>
      <c r="B76" s="100" t="s">
        <v>370</v>
      </c>
      <c r="C76" s="101" t="s">
        <v>449</v>
      </c>
    </row>
  </sheetData>
  <conditionalFormatting sqref="B2:B4">
    <cfRule type="cellIs" dxfId="3" priority="4" operator="equal">
      <formula>"F"</formula>
    </cfRule>
  </conditionalFormatting>
  <conditionalFormatting sqref="B11:B16">
    <cfRule type="cellIs" dxfId="2" priority="3" operator="equal">
      <formula>"F"</formula>
    </cfRule>
  </conditionalFormatting>
  <conditionalFormatting sqref="B22:B24">
    <cfRule type="cellIs" dxfId="1" priority="2" operator="equal">
      <formula>"F"</formula>
    </cfRule>
  </conditionalFormatting>
  <conditionalFormatting sqref="B36:B44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820F-8A6A-1148-8E75-E1F33913DF66}">
  <dimension ref="A1:B9"/>
  <sheetViews>
    <sheetView workbookViewId="0">
      <selection activeCell="B9" sqref="B9"/>
    </sheetView>
  </sheetViews>
  <sheetFormatPr baseColWidth="10" defaultRowHeight="16"/>
  <cols>
    <col min="2" max="2" width="12.1640625" bestFit="1" customWidth="1"/>
  </cols>
  <sheetData>
    <row r="1" spans="1:2">
      <c r="A1" t="s">
        <v>452</v>
      </c>
      <c r="B1" t="s">
        <v>453</v>
      </c>
    </row>
    <row r="2" spans="1:2">
      <c r="A2">
        <v>1</v>
      </c>
      <c r="B2">
        <v>8</v>
      </c>
    </row>
    <row r="3" spans="1:2">
      <c r="A3">
        <v>2</v>
      </c>
      <c r="B3">
        <v>8</v>
      </c>
    </row>
    <row r="4" spans="1:2">
      <c r="A4">
        <v>3</v>
      </c>
      <c r="B4">
        <v>9</v>
      </c>
    </row>
    <row r="5" spans="1:2">
      <c r="A5">
        <v>4</v>
      </c>
      <c r="B5">
        <v>9</v>
      </c>
    </row>
    <row r="6" spans="1:2">
      <c r="A6">
        <v>5</v>
      </c>
      <c r="B6">
        <v>9</v>
      </c>
    </row>
    <row r="7" spans="1:2">
      <c r="A7">
        <v>6</v>
      </c>
      <c r="B7">
        <v>8</v>
      </c>
    </row>
    <row r="8" spans="1:2">
      <c r="A8">
        <v>7</v>
      </c>
      <c r="B8">
        <v>6</v>
      </c>
    </row>
    <row r="9" spans="1:2">
      <c r="A9">
        <v>8</v>
      </c>
      <c r="B9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12FC-6F3C-AE45-BDF0-F12CCC61E726}">
  <dimension ref="A1:G31"/>
  <sheetViews>
    <sheetView workbookViewId="0">
      <selection activeCell="F12" sqref="F12"/>
    </sheetView>
  </sheetViews>
  <sheetFormatPr baseColWidth="10" defaultRowHeight="16"/>
  <cols>
    <col min="2" max="2" width="11.6640625" bestFit="1" customWidth="1"/>
    <col min="3" max="3" width="26.83203125" bestFit="1" customWidth="1"/>
    <col min="4" max="4" width="10.83203125" style="85"/>
  </cols>
  <sheetData>
    <row r="1" spans="1:7">
      <c r="A1" t="s">
        <v>462</v>
      </c>
      <c r="B1" t="s">
        <v>260</v>
      </c>
      <c r="C1" t="s">
        <v>259</v>
      </c>
      <c r="D1" s="85" t="s">
        <v>218</v>
      </c>
    </row>
    <row r="2" spans="1:7">
      <c r="A2">
        <v>1</v>
      </c>
      <c r="B2" t="s">
        <v>88</v>
      </c>
      <c r="C2" t="s">
        <v>87</v>
      </c>
      <c r="D2" s="85">
        <v>9.0500000000000007</v>
      </c>
    </row>
    <row r="3" spans="1:7">
      <c r="A3">
        <v>1</v>
      </c>
      <c r="B3" t="s">
        <v>151</v>
      </c>
      <c r="C3" t="s">
        <v>150</v>
      </c>
      <c r="D3" s="85">
        <v>9</v>
      </c>
    </row>
    <row r="4" spans="1:7">
      <c r="A4">
        <v>1</v>
      </c>
      <c r="B4" t="s">
        <v>136</v>
      </c>
      <c r="C4" t="s">
        <v>135</v>
      </c>
      <c r="D4" s="85">
        <v>8.9499999999999993</v>
      </c>
    </row>
    <row r="5" spans="1:7">
      <c r="A5">
        <v>1</v>
      </c>
      <c r="B5" t="s">
        <v>49</v>
      </c>
      <c r="C5" t="s">
        <v>48</v>
      </c>
      <c r="D5" s="85">
        <v>8.9</v>
      </c>
    </row>
    <row r="6" spans="1:7" ht="19">
      <c r="A6">
        <v>1</v>
      </c>
      <c r="B6" t="s">
        <v>130</v>
      </c>
      <c r="C6" t="s">
        <v>129</v>
      </c>
      <c r="D6" s="85">
        <v>8.85</v>
      </c>
      <c r="G6" s="130"/>
    </row>
    <row r="7" spans="1:7">
      <c r="A7">
        <v>1</v>
      </c>
      <c r="B7" t="s">
        <v>160</v>
      </c>
      <c r="C7" t="s">
        <v>159</v>
      </c>
      <c r="D7" s="85">
        <v>8.8000000000000007</v>
      </c>
    </row>
    <row r="8" spans="1:7">
      <c r="A8">
        <v>1</v>
      </c>
      <c r="B8" t="s">
        <v>133</v>
      </c>
      <c r="C8" t="s">
        <v>132</v>
      </c>
      <c r="D8" s="85">
        <v>8.8000000000000007</v>
      </c>
    </row>
    <row r="9" spans="1:7">
      <c r="A9">
        <v>1</v>
      </c>
      <c r="B9" t="s">
        <v>85</v>
      </c>
      <c r="C9" t="s">
        <v>84</v>
      </c>
      <c r="D9" s="85">
        <v>8.6</v>
      </c>
    </row>
    <row r="10" spans="1:7">
      <c r="A10">
        <v>1</v>
      </c>
      <c r="B10" t="s">
        <v>196</v>
      </c>
      <c r="C10" t="s">
        <v>195</v>
      </c>
      <c r="D10" s="85">
        <v>8.5500000000000007</v>
      </c>
    </row>
    <row r="11" spans="1:7">
      <c r="A11">
        <v>1</v>
      </c>
      <c r="B11" t="s">
        <v>124</v>
      </c>
      <c r="C11" t="s">
        <v>123</v>
      </c>
      <c r="D11" s="85">
        <v>8.4499999999999993</v>
      </c>
    </row>
    <row r="12" spans="1:7">
      <c r="A12">
        <v>2</v>
      </c>
      <c r="B12" t="s">
        <v>136</v>
      </c>
      <c r="C12" t="s">
        <v>135</v>
      </c>
      <c r="D12" s="85">
        <v>9.6</v>
      </c>
    </row>
    <row r="13" spans="1:7">
      <c r="A13">
        <v>2</v>
      </c>
      <c r="B13" t="s">
        <v>160</v>
      </c>
      <c r="C13" t="s">
        <v>159</v>
      </c>
      <c r="D13" s="85">
        <v>9.5500000000000007</v>
      </c>
    </row>
    <row r="14" spans="1:7">
      <c r="A14">
        <v>2</v>
      </c>
      <c r="B14" t="s">
        <v>49</v>
      </c>
      <c r="C14" t="s">
        <v>48</v>
      </c>
      <c r="D14" s="85">
        <v>9.5</v>
      </c>
    </row>
    <row r="15" spans="1:7">
      <c r="A15">
        <v>2</v>
      </c>
      <c r="B15" t="s">
        <v>151</v>
      </c>
      <c r="C15" t="s">
        <v>150</v>
      </c>
      <c r="D15" s="85">
        <v>9.4499999999999993</v>
      </c>
    </row>
    <row r="16" spans="1:7">
      <c r="A16">
        <v>2</v>
      </c>
      <c r="B16" t="s">
        <v>88</v>
      </c>
      <c r="C16" t="s">
        <v>87</v>
      </c>
      <c r="D16" s="85">
        <v>9.4</v>
      </c>
    </row>
    <row r="17" spans="1:4">
      <c r="A17">
        <v>2</v>
      </c>
      <c r="B17" t="s">
        <v>196</v>
      </c>
      <c r="C17" t="s">
        <v>195</v>
      </c>
      <c r="D17" s="85">
        <v>9.1999999999999993</v>
      </c>
    </row>
    <row r="18" spans="1:4">
      <c r="A18">
        <v>2</v>
      </c>
      <c r="B18" t="s">
        <v>130</v>
      </c>
      <c r="C18" t="s">
        <v>129</v>
      </c>
      <c r="D18" s="85">
        <v>9.1999999999999993</v>
      </c>
    </row>
    <row r="19" spans="1:4">
      <c r="A19">
        <v>2</v>
      </c>
      <c r="B19" t="s">
        <v>115</v>
      </c>
      <c r="C19" t="s">
        <v>114</v>
      </c>
      <c r="D19" s="85">
        <v>9.1999999999999993</v>
      </c>
    </row>
    <row r="20" spans="1:4">
      <c r="A20">
        <v>2</v>
      </c>
      <c r="B20" t="s">
        <v>190</v>
      </c>
      <c r="C20" t="s">
        <v>189</v>
      </c>
      <c r="D20" s="85">
        <v>9.15</v>
      </c>
    </row>
    <row r="21" spans="1:4">
      <c r="A21">
        <v>2</v>
      </c>
      <c r="B21" t="s">
        <v>145</v>
      </c>
      <c r="C21" t="s">
        <v>144</v>
      </c>
      <c r="D21" s="85">
        <v>9.1</v>
      </c>
    </row>
    <row r="22" spans="1:4">
      <c r="A22">
        <v>3</v>
      </c>
      <c r="B22" t="s">
        <v>133</v>
      </c>
      <c r="C22" t="s">
        <v>132</v>
      </c>
      <c r="D22" s="85">
        <v>9.19</v>
      </c>
    </row>
    <row r="23" spans="1:4">
      <c r="A23">
        <v>3</v>
      </c>
      <c r="B23" t="s">
        <v>160</v>
      </c>
      <c r="C23" t="s">
        <v>159</v>
      </c>
      <c r="D23" s="85">
        <v>8.9</v>
      </c>
    </row>
    <row r="24" spans="1:4">
      <c r="A24">
        <v>3</v>
      </c>
      <c r="B24" t="s">
        <v>124</v>
      </c>
      <c r="C24" t="s">
        <v>123</v>
      </c>
      <c r="D24" s="85">
        <v>8.9</v>
      </c>
    </row>
    <row r="25" spans="1:4">
      <c r="A25">
        <v>3</v>
      </c>
      <c r="B25" t="s">
        <v>112</v>
      </c>
      <c r="C25" t="s">
        <v>111</v>
      </c>
      <c r="D25" s="85">
        <v>8.9</v>
      </c>
    </row>
    <row r="26" spans="1:4">
      <c r="A26">
        <v>3</v>
      </c>
      <c r="B26" t="s">
        <v>88</v>
      </c>
      <c r="C26" t="s">
        <v>87</v>
      </c>
      <c r="D26" s="85">
        <v>8.81</v>
      </c>
    </row>
    <row r="27" spans="1:4">
      <c r="A27">
        <v>3</v>
      </c>
      <c r="B27" t="s">
        <v>85</v>
      </c>
      <c r="C27" t="s">
        <v>84</v>
      </c>
      <c r="D27" s="85">
        <v>8.76</v>
      </c>
    </row>
    <row r="28" spans="1:4">
      <c r="A28">
        <v>3</v>
      </c>
      <c r="B28" t="s">
        <v>115</v>
      </c>
      <c r="C28" t="s">
        <v>114</v>
      </c>
      <c r="D28" s="85">
        <v>8.7100000000000009</v>
      </c>
    </row>
    <row r="29" spans="1:4">
      <c r="A29">
        <v>3</v>
      </c>
      <c r="B29" t="s">
        <v>46</v>
      </c>
      <c r="C29" t="s">
        <v>45</v>
      </c>
      <c r="D29" s="85">
        <v>8.7100000000000009</v>
      </c>
    </row>
    <row r="30" spans="1:4">
      <c r="A30">
        <v>3</v>
      </c>
      <c r="B30" t="s">
        <v>136</v>
      </c>
      <c r="C30" t="s">
        <v>135</v>
      </c>
      <c r="D30" s="85">
        <v>8.67</v>
      </c>
    </row>
    <row r="31" spans="1:4">
      <c r="A31">
        <v>3</v>
      </c>
      <c r="B31" t="s">
        <v>151</v>
      </c>
      <c r="C31" t="s">
        <v>150</v>
      </c>
      <c r="D31" s="85">
        <v>8.57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44BA-8EE2-7748-8DB6-17A061B05BB4}">
  <dimension ref="A1:D11"/>
  <sheetViews>
    <sheetView workbookViewId="0">
      <selection activeCell="D11" sqref="D11"/>
    </sheetView>
  </sheetViews>
  <sheetFormatPr baseColWidth="10" defaultRowHeight="16"/>
  <cols>
    <col min="2" max="2" width="11.6640625" bestFit="1" customWidth="1"/>
    <col min="3" max="3" width="26.83203125" bestFit="1" customWidth="1"/>
    <col min="4" max="4" width="10.83203125" style="85"/>
  </cols>
  <sheetData>
    <row r="1" spans="1:4">
      <c r="A1" t="s">
        <v>461</v>
      </c>
      <c r="B1" t="s">
        <v>260</v>
      </c>
      <c r="C1" t="s">
        <v>259</v>
      </c>
      <c r="D1" s="85" t="s">
        <v>460</v>
      </c>
    </row>
    <row r="2" spans="1:4">
      <c r="A2">
        <v>1</v>
      </c>
      <c r="B2" t="s">
        <v>88</v>
      </c>
      <c r="C2" t="s">
        <v>87</v>
      </c>
      <c r="D2" s="85">
        <v>9.09</v>
      </c>
    </row>
    <row r="3" spans="1:4">
      <c r="A3">
        <v>1</v>
      </c>
      <c r="B3" t="s">
        <v>160</v>
      </c>
      <c r="C3" t="s">
        <v>159</v>
      </c>
      <c r="D3" s="85">
        <v>9.08</v>
      </c>
    </row>
    <row r="4" spans="1:4">
      <c r="A4">
        <v>1</v>
      </c>
      <c r="B4" t="s">
        <v>136</v>
      </c>
      <c r="C4" t="s">
        <v>135</v>
      </c>
      <c r="D4" s="85">
        <v>9.07</v>
      </c>
    </row>
    <row r="5" spans="1:4">
      <c r="A5">
        <v>1</v>
      </c>
      <c r="B5" t="s">
        <v>151</v>
      </c>
      <c r="C5" t="s">
        <v>150</v>
      </c>
      <c r="D5" s="85">
        <v>9.01</v>
      </c>
    </row>
    <row r="6" spans="1:4">
      <c r="A6">
        <v>1</v>
      </c>
      <c r="B6" t="s">
        <v>130</v>
      </c>
      <c r="C6" t="s">
        <v>129</v>
      </c>
      <c r="D6" s="85">
        <v>8.8699999999999992</v>
      </c>
    </row>
    <row r="7" spans="1:4">
      <c r="A7">
        <v>1</v>
      </c>
      <c r="B7" t="s">
        <v>133</v>
      </c>
      <c r="C7" t="s">
        <v>132</v>
      </c>
      <c r="D7" s="85">
        <v>8.85</v>
      </c>
    </row>
    <row r="8" spans="1:4">
      <c r="A8">
        <v>1</v>
      </c>
      <c r="B8" t="s">
        <v>49</v>
      </c>
      <c r="C8" t="s">
        <v>48</v>
      </c>
      <c r="D8" s="85">
        <v>8.85</v>
      </c>
    </row>
    <row r="9" spans="1:4">
      <c r="A9">
        <v>1</v>
      </c>
      <c r="B9" t="s">
        <v>124</v>
      </c>
      <c r="C9" t="s">
        <v>123</v>
      </c>
      <c r="D9" s="85">
        <v>8.82</v>
      </c>
    </row>
    <row r="10" spans="1:4">
      <c r="A10">
        <v>1</v>
      </c>
      <c r="B10" t="s">
        <v>115</v>
      </c>
      <c r="C10" t="s">
        <v>114</v>
      </c>
      <c r="D10" s="85">
        <v>8.7700000000000014</v>
      </c>
    </row>
    <row r="11" spans="1:4">
      <c r="A11">
        <v>1</v>
      </c>
      <c r="B11" t="s">
        <v>196</v>
      </c>
      <c r="C11" t="s">
        <v>195</v>
      </c>
      <c r="D11" s="85">
        <v>8.7100000000000009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7893-D41A-F64C-B057-5A6052BC0947}">
  <dimension ref="A1:K3"/>
  <sheetViews>
    <sheetView tabSelected="1" workbookViewId="0">
      <selection activeCell="C8" sqref="C8"/>
    </sheetView>
  </sheetViews>
  <sheetFormatPr baseColWidth="10" defaultRowHeight="16"/>
  <cols>
    <col min="2" max="2" width="12.83203125" bestFit="1" customWidth="1"/>
    <col min="3" max="3" width="16.5" bestFit="1" customWidth="1"/>
    <col min="4" max="4" width="28.5" bestFit="1" customWidth="1"/>
  </cols>
  <sheetData>
    <row r="1" spans="1:11" ht="20">
      <c r="A1" s="131" t="s">
        <v>471</v>
      </c>
      <c r="B1" s="132" t="s">
        <v>260</v>
      </c>
      <c r="C1" s="133" t="s">
        <v>259</v>
      </c>
      <c r="D1" s="135" t="s">
        <v>472</v>
      </c>
      <c r="E1" s="134"/>
      <c r="F1" s="134"/>
      <c r="G1" s="134"/>
      <c r="H1" s="134"/>
      <c r="I1" s="134"/>
      <c r="J1" s="134"/>
      <c r="K1" s="133"/>
    </row>
    <row r="2" spans="1:11">
      <c r="A2">
        <v>1</v>
      </c>
      <c r="B2" s="6" t="s">
        <v>148</v>
      </c>
      <c r="C2" s="5" t="s">
        <v>147</v>
      </c>
      <c r="D2" s="129" t="s">
        <v>474</v>
      </c>
    </row>
    <row r="3" spans="1:11">
      <c r="A3">
        <v>2</v>
      </c>
      <c r="B3" s="6" t="s">
        <v>42</v>
      </c>
      <c r="C3" s="5" t="s">
        <v>41</v>
      </c>
      <c r="D3" s="129" t="s">
        <v>473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82BD-5B23-E04B-B150-89EF5476D02E}">
  <dimension ref="A1:B2"/>
  <sheetViews>
    <sheetView workbookViewId="0">
      <selection activeCell="A4" sqref="A4"/>
    </sheetView>
  </sheetViews>
  <sheetFormatPr baseColWidth="10" defaultRowHeight="16"/>
  <sheetData>
    <row r="1" spans="1:2">
      <c r="A1" t="s">
        <v>475</v>
      </c>
      <c r="B1" t="s">
        <v>476</v>
      </c>
    </row>
    <row r="2" spans="1:2">
      <c r="A2" s="181">
        <v>15718</v>
      </c>
      <c r="B2" s="159">
        <v>149334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0923-366D-784E-9B3B-7898E1B33EDB}">
  <dimension ref="A1:BL66"/>
  <sheetViews>
    <sheetView topLeftCell="AY1" zoomScale="119" zoomScaleNormal="140" workbookViewId="0">
      <selection activeCell="BC1" sqref="BC1"/>
    </sheetView>
  </sheetViews>
  <sheetFormatPr baseColWidth="10" defaultRowHeight="16"/>
  <cols>
    <col min="2" max="2" width="16.1640625" customWidth="1"/>
    <col min="3" max="3" width="51.6640625" customWidth="1"/>
    <col min="4" max="8" width="7.83203125" customWidth="1"/>
    <col min="9" max="9" width="12.83203125" customWidth="1"/>
    <col min="10" max="14" width="7.83203125" customWidth="1"/>
    <col min="15" max="15" width="12.83203125" customWidth="1"/>
    <col min="16" max="20" width="7.83203125" customWidth="1"/>
    <col min="21" max="21" width="12.83203125" customWidth="1"/>
    <col min="22" max="26" width="7.83203125" customWidth="1"/>
    <col min="27" max="27" width="12.83203125" customWidth="1"/>
    <col min="28" max="32" width="7.83203125" customWidth="1"/>
    <col min="33" max="33" width="12.83203125" customWidth="1"/>
    <col min="34" max="38" width="7.83203125" customWidth="1"/>
    <col min="39" max="39" width="12.83203125" customWidth="1"/>
    <col min="40" max="44" width="7.83203125" customWidth="1"/>
    <col min="45" max="45" width="12.83203125" customWidth="1"/>
    <col min="46" max="50" width="7.83203125" customWidth="1"/>
    <col min="51" max="51" width="12.83203125" customWidth="1"/>
    <col min="55" max="55" width="16.33203125" style="138" customWidth="1"/>
    <col min="56" max="56" width="55.6640625" style="138" customWidth="1"/>
    <col min="65" max="65" width="21.6640625" customWidth="1"/>
  </cols>
  <sheetData>
    <row r="1" spans="1:64" ht="17" thickBot="1">
      <c r="A1" s="28" t="s">
        <v>261</v>
      </c>
      <c r="B1" s="28" t="s">
        <v>260</v>
      </c>
      <c r="C1" s="28" t="s">
        <v>259</v>
      </c>
      <c r="D1" s="28" t="s">
        <v>258</v>
      </c>
      <c r="E1" s="27" t="s">
        <v>257</v>
      </c>
      <c r="F1" s="27" t="s">
        <v>256</v>
      </c>
      <c r="G1" s="25" t="s">
        <v>255</v>
      </c>
      <c r="H1" s="26" t="s">
        <v>254</v>
      </c>
      <c r="I1" s="59" t="s">
        <v>273</v>
      </c>
      <c r="J1" s="28" t="s">
        <v>253</v>
      </c>
      <c r="K1" s="27" t="s">
        <v>252</v>
      </c>
      <c r="L1" s="27" t="s">
        <v>251</v>
      </c>
      <c r="M1" s="25" t="s">
        <v>250</v>
      </c>
      <c r="N1" s="26" t="s">
        <v>249</v>
      </c>
      <c r="O1" s="59" t="s">
        <v>273</v>
      </c>
      <c r="P1" s="28" t="s">
        <v>248</v>
      </c>
      <c r="Q1" s="27" t="s">
        <v>247</v>
      </c>
      <c r="R1" s="27" t="s">
        <v>246</v>
      </c>
      <c r="S1" s="25" t="s">
        <v>245</v>
      </c>
      <c r="T1" s="26" t="s">
        <v>244</v>
      </c>
      <c r="U1" s="59" t="s">
        <v>273</v>
      </c>
      <c r="V1" s="28" t="s">
        <v>243</v>
      </c>
      <c r="W1" s="27" t="s">
        <v>242</v>
      </c>
      <c r="X1" s="27" t="s">
        <v>241</v>
      </c>
      <c r="Y1" s="25" t="s">
        <v>240</v>
      </c>
      <c r="Z1" s="26" t="s">
        <v>239</v>
      </c>
      <c r="AA1" s="59" t="s">
        <v>273</v>
      </c>
      <c r="AB1" s="28" t="s">
        <v>238</v>
      </c>
      <c r="AC1" s="27" t="s">
        <v>237</v>
      </c>
      <c r="AD1" s="27" t="s">
        <v>236</v>
      </c>
      <c r="AE1" s="25" t="s">
        <v>235</v>
      </c>
      <c r="AF1" s="26" t="s">
        <v>234</v>
      </c>
      <c r="AG1" s="59" t="s">
        <v>273</v>
      </c>
      <c r="AH1" s="28" t="s">
        <v>233</v>
      </c>
      <c r="AI1" s="27" t="s">
        <v>232</v>
      </c>
      <c r="AJ1" s="27" t="s">
        <v>231</v>
      </c>
      <c r="AK1" s="25" t="s">
        <v>230</v>
      </c>
      <c r="AL1" s="26" t="s">
        <v>229</v>
      </c>
      <c r="AM1" s="59" t="s">
        <v>273</v>
      </c>
      <c r="AN1" s="28" t="s">
        <v>228</v>
      </c>
      <c r="AO1" s="27" t="s">
        <v>227</v>
      </c>
      <c r="AP1" s="27" t="s">
        <v>226</v>
      </c>
      <c r="AQ1" s="25" t="s">
        <v>225</v>
      </c>
      <c r="AR1" s="26" t="s">
        <v>224</v>
      </c>
      <c r="AS1" s="59" t="s">
        <v>273</v>
      </c>
      <c r="AT1" s="28" t="s">
        <v>223</v>
      </c>
      <c r="AU1" s="27" t="s">
        <v>222</v>
      </c>
      <c r="AV1" s="27" t="s">
        <v>221</v>
      </c>
      <c r="AW1" s="25" t="s">
        <v>220</v>
      </c>
      <c r="AX1" s="26" t="s">
        <v>219</v>
      </c>
      <c r="AY1" s="25" t="s">
        <v>273</v>
      </c>
      <c r="AZ1" s="25" t="s">
        <v>218</v>
      </c>
      <c r="BA1" s="25" t="s">
        <v>217</v>
      </c>
      <c r="BB1" s="25" t="s">
        <v>216</v>
      </c>
      <c r="BC1" s="136" t="s">
        <v>215</v>
      </c>
      <c r="BD1" s="139" t="s">
        <v>454</v>
      </c>
      <c r="BE1" s="24" t="s">
        <v>214</v>
      </c>
      <c r="BF1" s="24" t="s">
        <v>213</v>
      </c>
      <c r="BG1" s="24" t="s">
        <v>212</v>
      </c>
      <c r="BH1" s="24" t="s">
        <v>211</v>
      </c>
      <c r="BI1" s="24" t="s">
        <v>210</v>
      </c>
      <c r="BJ1" s="24" t="s">
        <v>209</v>
      </c>
      <c r="BK1" s="24" t="s">
        <v>208</v>
      </c>
      <c r="BL1" s="24" t="s">
        <v>207</v>
      </c>
    </row>
    <row r="2" spans="1:64">
      <c r="A2" s="6" t="s">
        <v>206</v>
      </c>
      <c r="B2" s="6" t="s">
        <v>205</v>
      </c>
      <c r="C2" s="5" t="s">
        <v>204</v>
      </c>
      <c r="D2" s="12">
        <v>44</v>
      </c>
      <c r="E2" s="17">
        <v>20</v>
      </c>
      <c r="F2" s="17">
        <f t="shared" ref="F2:F33" si="0">IF(ISBLANK(D2), "",D2+E2)</f>
        <v>64</v>
      </c>
      <c r="G2" s="20">
        <f t="shared" ref="G2:G33" si="1">IF(ISBLANK(D2),"",IF(OR(D2&lt;20,E2&lt;18,F2&lt;40),0,IF(F2&gt;=90,10,IF(F2&gt;=80,9,IF(F2&gt;=70,8,IF(F2&gt;=60,7,IF(F2&gt;=55,6,IF(F2&gt;=50,5,IF(F2&gt;=40,4,0)))))))))</f>
        <v>7</v>
      </c>
      <c r="H2" s="19" t="str">
        <f t="shared" ref="H2:H33" si="2">IF(ISBLANK(D2),"", IF(D2&lt;20,"NE",IF(OR(E2&lt;18,F2&lt;40),"F",IF(F2&gt;=90,"O",IF(F2&gt;=80,"A+",IF(F2&gt;=70,"A",IF(F2&gt;=60,"B+", IF(F2&gt;=55,"B", IF(F2&gt;=50,"C",IF(F2&gt;=40,"P","F"))))))))))</f>
        <v>B+</v>
      </c>
      <c r="I2" s="13" t="s">
        <v>455</v>
      </c>
      <c r="J2" s="12">
        <v>41</v>
      </c>
      <c r="K2" s="17">
        <v>24</v>
      </c>
      <c r="L2" s="17">
        <f t="shared" ref="L2:L33" si="3">IF(ISBLANK(J2), "",J2+K2)</f>
        <v>65</v>
      </c>
      <c r="M2" s="20">
        <f t="shared" ref="M2:M33" si="4">IF(ISBLANK(J2),"",IF(OR(J2&lt;20,K2&lt;18,L2&lt;40),0,IF(L2&gt;=90,10,IF(L2&gt;=80,9,IF(L2&gt;=70,8,IF(L2&gt;=60,7,IF(L2&gt;=55,6,IF(L2&gt;=50,5,IF(L2&gt;=40,4,0)))))))))</f>
        <v>7</v>
      </c>
      <c r="N2" s="19" t="str">
        <f t="shared" ref="N2:N33" si="5">IF(ISBLANK(J2),"", IF(J2&lt;20,"NE",IF(OR(K2&lt;18,L2&lt;40),"F",IF(L2&gt;=90,"O",IF(L2&gt;=80,"A+",IF(L2&gt;=70,"A",IF(L2&gt;=60,"B+", IF(L2&gt;=55,"B", IF(L2&gt;=50,"C",IF(L2&gt;=40,"P","F"))))))))))</f>
        <v>B+</v>
      </c>
      <c r="O2" s="13" t="s">
        <v>455</v>
      </c>
      <c r="P2" s="18">
        <v>43</v>
      </c>
      <c r="Q2" s="17">
        <v>18</v>
      </c>
      <c r="R2" s="17">
        <f t="shared" ref="R2:R33" si="6">IF(ISBLANK(P2), "",P2+Q2)</f>
        <v>61</v>
      </c>
      <c r="S2" s="20">
        <f t="shared" ref="S2:S33" si="7">IF(ISBLANK(P2),"",IF(OR(P2&lt;20,Q2&lt;18,R2&lt;40),0,IF(R2&gt;=90,10,IF(R2&gt;=80,9,IF(R2&gt;=70,8,IF(R2&gt;=60,7,IF(R2&gt;=55,6,IF(R2&gt;=50,5,IF(R2&gt;=40,4,0)))))))))</f>
        <v>7</v>
      </c>
      <c r="T2" s="19" t="str">
        <f t="shared" ref="T2:T33" si="8">IF(ISBLANK(P2),"", IF(P2&lt;20,"NE",IF(OR(Q2&lt;18,R2&lt;40),"F",IF(R2&gt;=90,"O",IF(R2&gt;=80,"A+",IF(R2&gt;=70,"A",IF(R2&gt;=60,"B+", IF(R2&gt;=55,"B", IF(R2&gt;=50,"C",IF(R2&gt;=40,"P","F"))))))))))</f>
        <v>B+</v>
      </c>
      <c r="U2" s="13" t="s">
        <v>455</v>
      </c>
      <c r="V2" s="18">
        <v>41</v>
      </c>
      <c r="W2" s="17">
        <v>20</v>
      </c>
      <c r="X2" s="17">
        <f t="shared" ref="X2:X33" si="9">IF(ISBLANK(V2), "",V2+W2)</f>
        <v>61</v>
      </c>
      <c r="Y2" s="20">
        <f t="shared" ref="Y2:Y33" si="10">IF(ISBLANK(V2),"",IF(OR(V2&lt;20,W2&lt;18,X2&lt;40),0,IF(X2&gt;=90,10,IF(X2&gt;=80,9,IF(X2&gt;=70,8,IF(X2&gt;=60,7,IF(X2&gt;=55,6,IF(X2&gt;=50,5,IF(X2&gt;=40,4,0)))))))))</f>
        <v>7</v>
      </c>
      <c r="Z2" s="19" t="str">
        <f t="shared" ref="Z2:Z33" si="11">IF(ISBLANK(V2),"", IF(V2&lt;20,"NE",IF(OR(W2&lt;18,X2&lt;40),"F",IF(X2&gt;=90,"O",IF(X2&gt;=80,"A+",IF(X2&gt;=70,"A",IF(X2&gt;=60,"B+", IF(X2&gt;=55,"B", IF(X2&gt;=50,"C",IF(X2&gt;=40,"P","F"))))))))))</f>
        <v>B+</v>
      </c>
      <c r="AA2" s="13" t="s">
        <v>455</v>
      </c>
      <c r="AB2" s="12">
        <v>46</v>
      </c>
      <c r="AC2" s="17">
        <v>23</v>
      </c>
      <c r="AD2" s="17">
        <f t="shared" ref="AD2:AD33" si="12">IF(ISBLANK(AB2), "",AB2+AC2)</f>
        <v>69</v>
      </c>
      <c r="AE2" s="20">
        <f t="shared" ref="AE2:AE33" si="13">IF(ISBLANK(AB2),"",IF(OR(AB2&lt;20,AC2&lt;18,AD2&lt;40),0,IF(AD2&gt;=90,10,IF(AD2&gt;=80,9,IF(AD2&gt;=70,8,IF(AD2&gt;=60,7,IF(AD2&gt;=55,6,IF(AD2&gt;=50,5,IF(AD2&gt;=40,4,0)))))))))</f>
        <v>7</v>
      </c>
      <c r="AF2" s="19" t="str">
        <f t="shared" ref="AF2:AF33" si="14">IF(ISBLANK(AB2),"", IF(AB2&lt;20,"NE",IF(OR(AC2&lt;18,AD2&lt;40),"F",IF(AD2&gt;=90,"O",IF(AD2&gt;=80,"A+",IF(AD2&gt;=70,"A",IF(AD2&gt;=60,"B+", IF(AD2&gt;=55,"B", IF(AD2&gt;=50,"C",IF(AD2&gt;=40,"P","F"))))))))))</f>
        <v>B+</v>
      </c>
      <c r="AG2" s="13" t="s">
        <v>455</v>
      </c>
      <c r="AH2" s="12">
        <v>35</v>
      </c>
      <c r="AI2" s="17">
        <v>25</v>
      </c>
      <c r="AJ2" s="17">
        <f t="shared" ref="AJ2:AJ33" si="15">IF(ISBLANK(AH2), "",AH2+AI2)</f>
        <v>60</v>
      </c>
      <c r="AK2" s="20">
        <f t="shared" ref="AK2:AK33" si="16">IF(ISBLANK(AH2),"",IF(OR(AH2&lt;20,AI2&lt;18,AJ2&lt;40),0,IF(AJ2&gt;=90,10,IF(AJ2&gt;=80,9,IF(AJ2&gt;=70,8,IF(AJ2&gt;=60,7,IF(AJ2&gt;=55,6,IF(AJ2&gt;=50,5,IF(AJ2&gt;=40,4,0)))))))))</f>
        <v>7</v>
      </c>
      <c r="AL2" s="19" t="str">
        <f t="shared" ref="AL2:AL33" si="17">IF(ISBLANK(AH2),"", IF(AH2&lt;20,"NE",IF(OR(AI2&lt;18,AJ2&lt;40),"F",IF(AJ2&gt;=90,"O",IF(AJ2&gt;=80,"A+",IF(AJ2&gt;=70,"A",IF(AJ2&gt;=60,"B+", IF(AJ2&gt;=55,"B", IF(AJ2&gt;=50,"C",IF(AJ2&gt;=40,"P","F"))))))))))</f>
        <v>B+</v>
      </c>
      <c r="AM2" s="13" t="s">
        <v>455</v>
      </c>
      <c r="AN2" s="18">
        <v>20</v>
      </c>
      <c r="AO2" s="17">
        <v>27</v>
      </c>
      <c r="AP2" s="17">
        <f t="shared" ref="AP2:AP33" si="18">IF(ISBLANK(AN2), "",AN2+AO2)</f>
        <v>47</v>
      </c>
      <c r="AQ2" s="20">
        <f t="shared" ref="AQ2:AQ33" si="19">IF(ISBLANK(AN2),"",IF(OR(AN2&lt;20,AO2&lt;18,AP2&lt;40),0,IF(AP2&gt;=90,10,IF(AP2&gt;=80,9,IF(AP2&gt;=70,8,IF(AP2&gt;=60,7,IF(AP2&gt;=55,6,IF(AP2&gt;=50,5,IF(AP2&gt;=40,4,0)))))))))</f>
        <v>4</v>
      </c>
      <c r="AR2" s="19" t="str">
        <f t="shared" ref="AR2:AR33" si="20">IF(ISBLANK(AN2),"", IF(AN2&lt;20,"NE",IF(OR(AO2&lt;18,AP2&lt;40),"F",IF(AP2&gt;=90,"O",IF(AP2&gt;=80,"A+",IF(AP2&gt;=70,"A",IF(AP2&gt;=60,"B+", IF(AP2&gt;=55,"B", IF(AP2&gt;=50,"C",IF(AP2&gt;=40,"P","F"))))))))))</f>
        <v>P</v>
      </c>
      <c r="AS2" s="13" t="s">
        <v>455</v>
      </c>
      <c r="AT2" s="23">
        <v>21</v>
      </c>
      <c r="AU2" s="22">
        <v>34</v>
      </c>
      <c r="AV2" s="17">
        <f t="shared" ref="AV2:AV33" si="21">IF(ISBLANK(AT2), "",AT2+AU2)</f>
        <v>55</v>
      </c>
      <c r="AW2" s="20">
        <f t="shared" ref="AW2:AW33" si="22">IF(ISBLANK(AT2),"",IF(OR(AT2&lt;20,AU2&lt;18,AV2&lt;40),0,IF(AV2&gt;=90,10,IF(AV2&gt;=80,9,IF(AV2&gt;=70,8,IF(AV2&gt;=60,7,IF(AV2&gt;=55,6,IF(AV2&gt;=50,5,IF(AV2&gt;=40,4,0)))))))))</f>
        <v>6</v>
      </c>
      <c r="AX2" s="19" t="str">
        <f t="shared" ref="AX2:AX33" si="23">IF(ISBLANK(AT2),"", IF(AT2&lt;20,"NE",IF(OR(AU2&lt;18,AV2&lt;40),"F",IF(AV2&gt;=90,"O",IF(AV2&gt;=80,"A+",IF(AV2&gt;=70,"A",IF(AV2&gt;=60,"B+", IF(AV2&gt;=55,"B", IF(AV2&gt;=50,"C",IF(AV2&gt;=40,"P","F"))))))))))</f>
        <v>B</v>
      </c>
      <c r="AY2" s="13" t="s">
        <v>457</v>
      </c>
      <c r="AZ2" s="9" t="str">
        <f>IF(F2="", "", TEXT((SUM(4*G2,4*M2,3*S2,1*AK2,1*AQ2,1*AW2,3*Y2,3*AE2)/20), "0.00"))</f>
        <v>6.80</v>
      </c>
      <c r="BA2" s="4" t="str">
        <f t="shared" ref="BA2:BA33" si="24">IF(F2="", "", TEXT(AZ2*10, "0.00"))</f>
        <v>68.00</v>
      </c>
      <c r="BB2" s="2" t="str">
        <f t="shared" ref="BB2:BB33" si="25">IF(C2="", "", IF(IF(OR(H2="F",N2="F",T2="F",Z2="F",AF2="F",AL2="F",AR2="F",AX2="F",H2="NE",N2="NE",T2="NE",Z2="NE",AF2="NE",AL2="NE",AR2="NE",AX2="NE"),"Fail","Pass")="Pass",IF(VALUE(BA2)&gt;=70,"FCD",IF(VALUE(BA2)&gt;=60,"FC",IF(VALUE(BA2)&gt;=40,"SC"))),"Fail"))</f>
        <v>FC</v>
      </c>
      <c r="BC2" s="137" t="str">
        <f t="shared" ref="BC2:BC66" si="26">IF(G2=0,BE2&amp;" ","") &amp; IF(M2=0,BF2&amp;" ","") &amp; IF(S2=0,BG2&amp;" ","")&amp; IF(Y2=0,BH2&amp;" ","")&amp; IF(AE2=0,BI2&amp;" ","")&amp; IF(AK2=0,BJ2&amp;" ","")&amp; IF(AQ2=0,BK2&amp;" ","")&amp; IF(AW2=0,BL2&amp;" ","")</f>
        <v/>
      </c>
      <c r="BD2" s="140" t="str">
        <f>IF(I2="I","",BE2&amp;" ") &amp; IF(O2="I","",BF2&amp;" ") &amp; IF(U2="I","",BG2&amp;" ")&amp; IF(AA2="I","",BH2&amp;" ")&amp; IF(AG2="I","",BI2&amp;" ")&amp; IF(AM2="I","",BJ2&amp;" ")&amp; IF(AS2="I","",BK2&amp;" ")&amp; IF(AY2="I","",BL2&amp;" ")</f>
        <v xml:space="preserve">BIDTK158 </v>
      </c>
      <c r="BE2" s="13" t="s">
        <v>22</v>
      </c>
      <c r="BF2" s="13" t="s">
        <v>21</v>
      </c>
      <c r="BG2" s="13" t="s">
        <v>20</v>
      </c>
      <c r="BH2" s="15" t="s">
        <v>44</v>
      </c>
      <c r="BI2" s="16" t="s">
        <v>18</v>
      </c>
      <c r="BJ2" s="13" t="s">
        <v>17</v>
      </c>
      <c r="BK2" s="13" t="s">
        <v>16</v>
      </c>
      <c r="BL2" s="13" t="s">
        <v>15</v>
      </c>
    </row>
    <row r="3" spans="1:64">
      <c r="A3" s="6" t="s">
        <v>203</v>
      </c>
      <c r="B3" s="6" t="s">
        <v>202</v>
      </c>
      <c r="C3" s="5" t="s">
        <v>201</v>
      </c>
      <c r="D3" s="12">
        <v>46</v>
      </c>
      <c r="E3" s="17">
        <v>38</v>
      </c>
      <c r="F3" s="17">
        <f t="shared" si="0"/>
        <v>84</v>
      </c>
      <c r="G3" s="20">
        <f t="shared" si="1"/>
        <v>9</v>
      </c>
      <c r="H3" s="19" t="str">
        <f t="shared" si="2"/>
        <v>A+</v>
      </c>
      <c r="I3" s="13" t="s">
        <v>455</v>
      </c>
      <c r="J3" s="12">
        <v>44</v>
      </c>
      <c r="K3" s="17">
        <v>38</v>
      </c>
      <c r="L3" s="17">
        <f t="shared" si="3"/>
        <v>82</v>
      </c>
      <c r="M3" s="20">
        <f t="shared" si="4"/>
        <v>9</v>
      </c>
      <c r="N3" s="19" t="str">
        <f t="shared" si="5"/>
        <v>A+</v>
      </c>
      <c r="O3" s="13" t="s">
        <v>455</v>
      </c>
      <c r="P3" s="18">
        <v>41</v>
      </c>
      <c r="Q3" s="17">
        <v>32</v>
      </c>
      <c r="R3" s="17">
        <f t="shared" si="6"/>
        <v>73</v>
      </c>
      <c r="S3" s="20">
        <f t="shared" si="7"/>
        <v>8</v>
      </c>
      <c r="T3" s="19" t="str">
        <f t="shared" si="8"/>
        <v>A</v>
      </c>
      <c r="U3" s="13" t="s">
        <v>455</v>
      </c>
      <c r="V3" s="18">
        <v>47</v>
      </c>
      <c r="W3" s="17">
        <v>30</v>
      </c>
      <c r="X3" s="17">
        <f t="shared" si="9"/>
        <v>77</v>
      </c>
      <c r="Y3" s="20">
        <f t="shared" si="10"/>
        <v>8</v>
      </c>
      <c r="Z3" s="19" t="str">
        <f t="shared" si="11"/>
        <v>A</v>
      </c>
      <c r="AA3" s="13" t="s">
        <v>455</v>
      </c>
      <c r="AB3" s="12">
        <v>44</v>
      </c>
      <c r="AC3" s="17">
        <v>18</v>
      </c>
      <c r="AD3" s="17">
        <f t="shared" si="12"/>
        <v>62</v>
      </c>
      <c r="AE3" s="20">
        <f t="shared" si="13"/>
        <v>7</v>
      </c>
      <c r="AF3" s="19" t="str">
        <f t="shared" si="14"/>
        <v>B+</v>
      </c>
      <c r="AG3" s="13" t="s">
        <v>455</v>
      </c>
      <c r="AH3" s="12">
        <v>30</v>
      </c>
      <c r="AI3" s="17">
        <v>26</v>
      </c>
      <c r="AJ3" s="17">
        <f t="shared" si="15"/>
        <v>56</v>
      </c>
      <c r="AK3" s="20">
        <f t="shared" si="16"/>
        <v>6</v>
      </c>
      <c r="AL3" s="19" t="str">
        <f t="shared" si="17"/>
        <v>B</v>
      </c>
      <c r="AM3" s="13" t="s">
        <v>455</v>
      </c>
      <c r="AN3" s="18">
        <v>20</v>
      </c>
      <c r="AO3" s="17">
        <v>38</v>
      </c>
      <c r="AP3" s="17">
        <f t="shared" si="18"/>
        <v>58</v>
      </c>
      <c r="AQ3" s="20">
        <f t="shared" si="19"/>
        <v>6</v>
      </c>
      <c r="AR3" s="19" t="str">
        <f t="shared" si="20"/>
        <v>B</v>
      </c>
      <c r="AS3" s="13" t="s">
        <v>455</v>
      </c>
      <c r="AT3" s="12">
        <v>31</v>
      </c>
      <c r="AU3" s="17">
        <v>30</v>
      </c>
      <c r="AV3" s="17">
        <f t="shared" si="21"/>
        <v>61</v>
      </c>
      <c r="AW3" s="20">
        <f t="shared" si="22"/>
        <v>7</v>
      </c>
      <c r="AX3" s="19" t="str">
        <f t="shared" si="23"/>
        <v>B+</v>
      </c>
      <c r="AY3" s="13" t="s">
        <v>455</v>
      </c>
      <c r="AZ3" s="9" t="str">
        <f t="shared" ref="AZ3:AZ33" si="27">IF(F3="", "", TEXT((SUM(4*G3,4*M3,3*S3,1*AK3,1*AQ3,1*AW3,3*Y3,3*AE3)/20), "0.00"))</f>
        <v>8.00</v>
      </c>
      <c r="BA3" s="4" t="str">
        <f t="shared" si="24"/>
        <v>80.00</v>
      </c>
      <c r="BB3" s="2" t="str">
        <f t="shared" si="25"/>
        <v>FCD</v>
      </c>
      <c r="BC3" s="137" t="str">
        <f t="shared" si="26"/>
        <v/>
      </c>
      <c r="BD3" s="140" t="str">
        <f t="shared" ref="BD3:BD61" si="28">IF(I3="I","",BE3&amp;" ") &amp; IF(O3="I","",BF3&amp;" ") &amp; IF(U3="I","",BG3&amp;" ")&amp; IF(AA3="I","",BH3&amp;" ")&amp; IF(AG3="I","",BI3&amp;" ")&amp; IF(AM3="I","",BJ3&amp;" ")&amp; IF(AS3="I","",BK3&amp;" ")&amp; IF(AY3="I","",BL3&amp;" ")</f>
        <v/>
      </c>
      <c r="BE3" s="13" t="s">
        <v>22</v>
      </c>
      <c r="BF3" s="13" t="s">
        <v>21</v>
      </c>
      <c r="BG3" s="13" t="s">
        <v>20</v>
      </c>
      <c r="BH3" s="15" t="s">
        <v>44</v>
      </c>
      <c r="BI3" s="16" t="s">
        <v>18</v>
      </c>
      <c r="BJ3" s="13" t="s">
        <v>17</v>
      </c>
      <c r="BK3" s="13" t="s">
        <v>16</v>
      </c>
      <c r="BL3" s="13" t="s">
        <v>15</v>
      </c>
    </row>
    <row r="4" spans="1:64">
      <c r="A4" s="6" t="s">
        <v>200</v>
      </c>
      <c r="B4" s="6" t="s">
        <v>199</v>
      </c>
      <c r="C4" s="5" t="s">
        <v>198</v>
      </c>
      <c r="D4" s="12">
        <v>48</v>
      </c>
      <c r="E4" s="17">
        <v>45</v>
      </c>
      <c r="F4" s="17">
        <f t="shared" si="0"/>
        <v>93</v>
      </c>
      <c r="G4" s="20">
        <f t="shared" si="1"/>
        <v>10</v>
      </c>
      <c r="H4" s="19" t="str">
        <f t="shared" si="2"/>
        <v>O</v>
      </c>
      <c r="I4" s="13" t="s">
        <v>455</v>
      </c>
      <c r="J4" s="12">
        <v>48</v>
      </c>
      <c r="K4" s="17">
        <v>25</v>
      </c>
      <c r="L4" s="17">
        <f t="shared" si="3"/>
        <v>73</v>
      </c>
      <c r="M4" s="20">
        <f t="shared" si="4"/>
        <v>8</v>
      </c>
      <c r="N4" s="19" t="str">
        <f t="shared" si="5"/>
        <v>A</v>
      </c>
      <c r="O4" s="13" t="s">
        <v>455</v>
      </c>
      <c r="P4" s="18">
        <v>40</v>
      </c>
      <c r="Q4" s="17">
        <v>20</v>
      </c>
      <c r="R4" s="17">
        <f t="shared" si="6"/>
        <v>60</v>
      </c>
      <c r="S4" s="20">
        <f t="shared" si="7"/>
        <v>7</v>
      </c>
      <c r="T4" s="19" t="str">
        <f t="shared" si="8"/>
        <v>B+</v>
      </c>
      <c r="U4" s="13" t="s">
        <v>455</v>
      </c>
      <c r="V4" s="18">
        <v>45</v>
      </c>
      <c r="W4" s="17">
        <v>27</v>
      </c>
      <c r="X4" s="17">
        <f t="shared" si="9"/>
        <v>72</v>
      </c>
      <c r="Y4" s="20">
        <f t="shared" si="10"/>
        <v>8</v>
      </c>
      <c r="Z4" s="19" t="str">
        <f t="shared" si="11"/>
        <v>A</v>
      </c>
      <c r="AA4" s="13" t="s">
        <v>455</v>
      </c>
      <c r="AB4" s="12">
        <v>45</v>
      </c>
      <c r="AC4" s="17">
        <v>18</v>
      </c>
      <c r="AD4" s="17">
        <f t="shared" si="12"/>
        <v>63</v>
      </c>
      <c r="AE4" s="20">
        <f t="shared" si="13"/>
        <v>7</v>
      </c>
      <c r="AF4" s="19" t="str">
        <f t="shared" si="14"/>
        <v>B+</v>
      </c>
      <c r="AG4" s="13" t="s">
        <v>455</v>
      </c>
      <c r="AH4" s="12">
        <v>37</v>
      </c>
      <c r="AI4" s="17">
        <v>22</v>
      </c>
      <c r="AJ4" s="17">
        <f t="shared" si="15"/>
        <v>59</v>
      </c>
      <c r="AK4" s="20">
        <f t="shared" si="16"/>
        <v>6</v>
      </c>
      <c r="AL4" s="19" t="str">
        <f t="shared" si="17"/>
        <v>B</v>
      </c>
      <c r="AM4" s="13" t="s">
        <v>455</v>
      </c>
      <c r="AN4" s="18">
        <v>26</v>
      </c>
      <c r="AO4" s="17">
        <v>36</v>
      </c>
      <c r="AP4" s="17">
        <f t="shared" si="18"/>
        <v>62</v>
      </c>
      <c r="AQ4" s="20">
        <f t="shared" si="19"/>
        <v>7</v>
      </c>
      <c r="AR4" s="19" t="str">
        <f t="shared" si="20"/>
        <v>B+</v>
      </c>
      <c r="AS4" s="13" t="s">
        <v>455</v>
      </c>
      <c r="AT4" s="12">
        <v>29</v>
      </c>
      <c r="AU4" s="17">
        <v>31</v>
      </c>
      <c r="AV4" s="17">
        <f t="shared" si="21"/>
        <v>60</v>
      </c>
      <c r="AW4" s="20">
        <f t="shared" si="22"/>
        <v>7</v>
      </c>
      <c r="AX4" s="19" t="str">
        <f t="shared" si="23"/>
        <v>B+</v>
      </c>
      <c r="AY4" s="13" t="s">
        <v>455</v>
      </c>
      <c r="AZ4" s="9" t="str">
        <f t="shared" si="27"/>
        <v>7.90</v>
      </c>
      <c r="BA4" s="4" t="str">
        <f t="shared" si="24"/>
        <v>79.00</v>
      </c>
      <c r="BB4" s="2" t="str">
        <f t="shared" si="25"/>
        <v>FCD</v>
      </c>
      <c r="BC4" s="137" t="str">
        <f t="shared" si="26"/>
        <v/>
      </c>
      <c r="BD4" s="140" t="str">
        <f t="shared" si="28"/>
        <v/>
      </c>
      <c r="BE4" s="13" t="s">
        <v>22</v>
      </c>
      <c r="BF4" s="13" t="s">
        <v>21</v>
      </c>
      <c r="BG4" s="13" t="s">
        <v>20</v>
      </c>
      <c r="BH4" s="15" t="s">
        <v>19</v>
      </c>
      <c r="BI4" s="16" t="s">
        <v>18</v>
      </c>
      <c r="BJ4" s="13" t="s">
        <v>17</v>
      </c>
      <c r="BK4" s="13" t="s">
        <v>16</v>
      </c>
      <c r="BL4" s="13" t="s">
        <v>15</v>
      </c>
    </row>
    <row r="5" spans="1:64">
      <c r="A5" s="6" t="s">
        <v>197</v>
      </c>
      <c r="B5" s="6" t="s">
        <v>196</v>
      </c>
      <c r="C5" s="5" t="s">
        <v>195</v>
      </c>
      <c r="D5" s="12">
        <v>46</v>
      </c>
      <c r="E5" s="17">
        <v>43</v>
      </c>
      <c r="F5" s="17">
        <f t="shared" si="0"/>
        <v>89</v>
      </c>
      <c r="G5" s="20">
        <f t="shared" si="1"/>
        <v>9</v>
      </c>
      <c r="H5" s="19" t="str">
        <f t="shared" si="2"/>
        <v>A+</v>
      </c>
      <c r="I5" s="13" t="s">
        <v>455</v>
      </c>
      <c r="J5" s="12">
        <v>48</v>
      </c>
      <c r="K5" s="17">
        <v>43</v>
      </c>
      <c r="L5" s="17">
        <f t="shared" si="3"/>
        <v>91</v>
      </c>
      <c r="M5" s="20">
        <f t="shared" si="4"/>
        <v>10</v>
      </c>
      <c r="N5" s="19" t="str">
        <f t="shared" si="5"/>
        <v>O</v>
      </c>
      <c r="O5" s="13" t="s">
        <v>455</v>
      </c>
      <c r="P5" s="18">
        <v>45</v>
      </c>
      <c r="Q5" s="17">
        <v>24</v>
      </c>
      <c r="R5" s="17">
        <f t="shared" si="6"/>
        <v>69</v>
      </c>
      <c r="S5" s="20">
        <f t="shared" si="7"/>
        <v>7</v>
      </c>
      <c r="T5" s="19" t="str">
        <f t="shared" si="8"/>
        <v>B+</v>
      </c>
      <c r="U5" s="13" t="s">
        <v>455</v>
      </c>
      <c r="V5" s="18">
        <v>46</v>
      </c>
      <c r="W5" s="17">
        <v>40</v>
      </c>
      <c r="X5" s="17">
        <f t="shared" si="9"/>
        <v>86</v>
      </c>
      <c r="Y5" s="20">
        <f t="shared" si="10"/>
        <v>9</v>
      </c>
      <c r="Z5" s="19" t="str">
        <f t="shared" si="11"/>
        <v>A+</v>
      </c>
      <c r="AA5" s="13" t="s">
        <v>455</v>
      </c>
      <c r="AB5" s="12">
        <v>47</v>
      </c>
      <c r="AC5" s="17">
        <v>26</v>
      </c>
      <c r="AD5" s="17">
        <f t="shared" si="12"/>
        <v>73</v>
      </c>
      <c r="AE5" s="20">
        <f t="shared" si="13"/>
        <v>8</v>
      </c>
      <c r="AF5" s="19" t="str">
        <f t="shared" si="14"/>
        <v>A</v>
      </c>
      <c r="AG5" s="13" t="s">
        <v>455</v>
      </c>
      <c r="AH5" s="12">
        <v>43</v>
      </c>
      <c r="AI5" s="17">
        <v>31</v>
      </c>
      <c r="AJ5" s="17">
        <f t="shared" si="15"/>
        <v>74</v>
      </c>
      <c r="AK5" s="20">
        <f t="shared" si="16"/>
        <v>8</v>
      </c>
      <c r="AL5" s="19" t="str">
        <f t="shared" si="17"/>
        <v>A</v>
      </c>
      <c r="AM5" s="13" t="s">
        <v>455</v>
      </c>
      <c r="AN5" s="18">
        <v>33</v>
      </c>
      <c r="AO5" s="17">
        <v>44</v>
      </c>
      <c r="AP5" s="17">
        <f t="shared" si="18"/>
        <v>77</v>
      </c>
      <c r="AQ5" s="20">
        <f t="shared" si="19"/>
        <v>8</v>
      </c>
      <c r="AR5" s="19" t="str">
        <f t="shared" si="20"/>
        <v>A</v>
      </c>
      <c r="AS5" s="13" t="s">
        <v>455</v>
      </c>
      <c r="AT5" s="12">
        <v>33</v>
      </c>
      <c r="AU5" s="17">
        <v>27</v>
      </c>
      <c r="AV5" s="17">
        <f t="shared" si="21"/>
        <v>60</v>
      </c>
      <c r="AW5" s="20">
        <f t="shared" si="22"/>
        <v>7</v>
      </c>
      <c r="AX5" s="19" t="str">
        <f t="shared" si="23"/>
        <v>B+</v>
      </c>
      <c r="AY5" s="13" t="s">
        <v>455</v>
      </c>
      <c r="AZ5" s="9" t="str">
        <f t="shared" si="27"/>
        <v>8.55</v>
      </c>
      <c r="BA5" s="4" t="str">
        <f t="shared" si="24"/>
        <v>85.50</v>
      </c>
      <c r="BB5" s="2" t="str">
        <f t="shared" si="25"/>
        <v>FCD</v>
      </c>
      <c r="BC5" s="137" t="str">
        <f t="shared" si="26"/>
        <v/>
      </c>
      <c r="BD5" s="140" t="str">
        <f t="shared" si="28"/>
        <v/>
      </c>
      <c r="BE5" s="13" t="s">
        <v>22</v>
      </c>
      <c r="BF5" s="13" t="s">
        <v>21</v>
      </c>
      <c r="BG5" s="13" t="s">
        <v>20</v>
      </c>
      <c r="BH5" s="15" t="s">
        <v>26</v>
      </c>
      <c r="BI5" s="16" t="s">
        <v>18</v>
      </c>
      <c r="BJ5" s="13" t="s">
        <v>17</v>
      </c>
      <c r="BK5" s="13" t="s">
        <v>16</v>
      </c>
      <c r="BL5" s="13" t="s">
        <v>15</v>
      </c>
    </row>
    <row r="6" spans="1:64">
      <c r="A6" s="6" t="s">
        <v>194</v>
      </c>
      <c r="B6" s="6" t="s">
        <v>193</v>
      </c>
      <c r="C6" s="5" t="s">
        <v>192</v>
      </c>
      <c r="D6" s="12">
        <v>42</v>
      </c>
      <c r="E6" s="17">
        <v>22</v>
      </c>
      <c r="F6" s="17">
        <f t="shared" si="0"/>
        <v>64</v>
      </c>
      <c r="G6" s="20">
        <f t="shared" si="1"/>
        <v>7</v>
      </c>
      <c r="H6" s="19" t="str">
        <f t="shared" si="2"/>
        <v>B+</v>
      </c>
      <c r="I6" s="13" t="s">
        <v>455</v>
      </c>
      <c r="J6" s="12">
        <v>42</v>
      </c>
      <c r="K6" s="17">
        <v>22</v>
      </c>
      <c r="L6" s="17">
        <f t="shared" si="3"/>
        <v>64</v>
      </c>
      <c r="M6" s="20">
        <f t="shared" si="4"/>
        <v>7</v>
      </c>
      <c r="N6" s="19" t="str">
        <f t="shared" si="5"/>
        <v>B+</v>
      </c>
      <c r="O6" s="13" t="s">
        <v>455</v>
      </c>
      <c r="P6" s="18">
        <v>37</v>
      </c>
      <c r="Q6" s="17">
        <v>27</v>
      </c>
      <c r="R6" s="17">
        <f t="shared" si="6"/>
        <v>64</v>
      </c>
      <c r="S6" s="20">
        <f t="shared" si="7"/>
        <v>7</v>
      </c>
      <c r="T6" s="19" t="str">
        <f t="shared" si="8"/>
        <v>B+</v>
      </c>
      <c r="U6" s="13" t="s">
        <v>455</v>
      </c>
      <c r="V6" s="18">
        <v>39</v>
      </c>
      <c r="W6" s="17">
        <v>26</v>
      </c>
      <c r="X6" s="17">
        <f t="shared" si="9"/>
        <v>65</v>
      </c>
      <c r="Y6" s="20">
        <f t="shared" si="10"/>
        <v>7</v>
      </c>
      <c r="Z6" s="19" t="str">
        <f t="shared" si="11"/>
        <v>B+</v>
      </c>
      <c r="AA6" s="13" t="s">
        <v>455</v>
      </c>
      <c r="AB6" s="12">
        <v>40</v>
      </c>
      <c r="AC6" s="17">
        <v>33</v>
      </c>
      <c r="AD6" s="17">
        <f t="shared" si="12"/>
        <v>73</v>
      </c>
      <c r="AE6" s="20">
        <f t="shared" si="13"/>
        <v>8</v>
      </c>
      <c r="AF6" s="19" t="str">
        <f t="shared" si="14"/>
        <v>A</v>
      </c>
      <c r="AG6" s="13" t="s">
        <v>455</v>
      </c>
      <c r="AH6" s="12">
        <v>42</v>
      </c>
      <c r="AI6" s="17">
        <v>22</v>
      </c>
      <c r="AJ6" s="17">
        <f t="shared" si="15"/>
        <v>64</v>
      </c>
      <c r="AK6" s="20">
        <f t="shared" si="16"/>
        <v>7</v>
      </c>
      <c r="AL6" s="19" t="str">
        <f t="shared" si="17"/>
        <v>B+</v>
      </c>
      <c r="AM6" s="13" t="s">
        <v>455</v>
      </c>
      <c r="AN6" s="18">
        <v>21</v>
      </c>
      <c r="AO6" s="17">
        <v>31</v>
      </c>
      <c r="AP6" s="17">
        <f t="shared" si="18"/>
        <v>52</v>
      </c>
      <c r="AQ6" s="20">
        <f t="shared" si="19"/>
        <v>5</v>
      </c>
      <c r="AR6" s="19" t="str">
        <f t="shared" si="20"/>
        <v>C</v>
      </c>
      <c r="AS6" s="13" t="s">
        <v>455</v>
      </c>
      <c r="AT6" s="12">
        <v>26</v>
      </c>
      <c r="AU6" s="17">
        <v>18</v>
      </c>
      <c r="AV6" s="17">
        <f t="shared" si="21"/>
        <v>44</v>
      </c>
      <c r="AW6" s="20">
        <f t="shared" si="22"/>
        <v>4</v>
      </c>
      <c r="AX6" s="19" t="str">
        <f t="shared" si="23"/>
        <v>P</v>
      </c>
      <c r="AY6" s="13" t="s">
        <v>455</v>
      </c>
      <c r="AZ6" s="9" t="str">
        <f t="shared" si="27"/>
        <v>6.90</v>
      </c>
      <c r="BA6" s="4" t="str">
        <f t="shared" si="24"/>
        <v>69.00</v>
      </c>
      <c r="BB6" s="2" t="str">
        <f t="shared" si="25"/>
        <v>FC</v>
      </c>
      <c r="BC6" s="137" t="str">
        <f t="shared" si="26"/>
        <v/>
      </c>
      <c r="BD6" s="140" t="str">
        <f t="shared" si="28"/>
        <v/>
      </c>
      <c r="BE6" s="13" t="s">
        <v>22</v>
      </c>
      <c r="BF6" s="13" t="s">
        <v>21</v>
      </c>
      <c r="BG6" s="13" t="s">
        <v>20</v>
      </c>
      <c r="BH6" s="15" t="s">
        <v>26</v>
      </c>
      <c r="BI6" s="16" t="s">
        <v>18</v>
      </c>
      <c r="BJ6" s="13" t="s">
        <v>17</v>
      </c>
      <c r="BK6" s="13" t="s">
        <v>16</v>
      </c>
      <c r="BL6" s="13" t="s">
        <v>15</v>
      </c>
    </row>
    <row r="7" spans="1:64">
      <c r="A7" s="6" t="s">
        <v>191</v>
      </c>
      <c r="B7" s="6" t="s">
        <v>190</v>
      </c>
      <c r="C7" s="5" t="s">
        <v>189</v>
      </c>
      <c r="D7" s="12">
        <v>47</v>
      </c>
      <c r="E7" s="17">
        <v>33</v>
      </c>
      <c r="F7" s="17">
        <f t="shared" si="0"/>
        <v>80</v>
      </c>
      <c r="G7" s="20">
        <f t="shared" si="1"/>
        <v>9</v>
      </c>
      <c r="H7" s="19" t="str">
        <f t="shared" si="2"/>
        <v>A+</v>
      </c>
      <c r="I7" s="13" t="s">
        <v>455</v>
      </c>
      <c r="J7" s="12">
        <v>47</v>
      </c>
      <c r="K7" s="17">
        <v>32</v>
      </c>
      <c r="L7" s="17">
        <f t="shared" si="3"/>
        <v>79</v>
      </c>
      <c r="M7" s="20">
        <f t="shared" si="4"/>
        <v>8</v>
      </c>
      <c r="N7" s="19" t="str">
        <f t="shared" si="5"/>
        <v>A</v>
      </c>
      <c r="O7" s="13" t="s">
        <v>455</v>
      </c>
      <c r="P7" s="18">
        <v>38</v>
      </c>
      <c r="Q7" s="17">
        <v>28</v>
      </c>
      <c r="R7" s="17">
        <f t="shared" si="6"/>
        <v>66</v>
      </c>
      <c r="S7" s="20">
        <f t="shared" si="7"/>
        <v>7</v>
      </c>
      <c r="T7" s="19" t="str">
        <f t="shared" si="8"/>
        <v>B+</v>
      </c>
      <c r="U7" s="13" t="s">
        <v>455</v>
      </c>
      <c r="V7" s="18">
        <v>45</v>
      </c>
      <c r="W7" s="17">
        <v>33</v>
      </c>
      <c r="X7" s="17">
        <f t="shared" si="9"/>
        <v>78</v>
      </c>
      <c r="Y7" s="20">
        <f t="shared" si="10"/>
        <v>8</v>
      </c>
      <c r="Z7" s="19" t="str">
        <f t="shared" si="11"/>
        <v>A</v>
      </c>
      <c r="AA7" s="13" t="s">
        <v>455</v>
      </c>
      <c r="AB7" s="12">
        <v>46</v>
      </c>
      <c r="AC7" s="17">
        <v>27</v>
      </c>
      <c r="AD7" s="17">
        <f t="shared" si="12"/>
        <v>73</v>
      </c>
      <c r="AE7" s="20">
        <f t="shared" si="13"/>
        <v>8</v>
      </c>
      <c r="AF7" s="19" t="str">
        <f t="shared" si="14"/>
        <v>A</v>
      </c>
      <c r="AG7" s="13" t="s">
        <v>455</v>
      </c>
      <c r="AH7" s="12">
        <v>40</v>
      </c>
      <c r="AI7" s="17">
        <v>32</v>
      </c>
      <c r="AJ7" s="17">
        <f t="shared" si="15"/>
        <v>72</v>
      </c>
      <c r="AK7" s="20">
        <f t="shared" si="16"/>
        <v>8</v>
      </c>
      <c r="AL7" s="19" t="str">
        <f t="shared" si="17"/>
        <v>A</v>
      </c>
      <c r="AM7" s="13" t="s">
        <v>455</v>
      </c>
      <c r="AN7" s="18">
        <v>20</v>
      </c>
      <c r="AO7" s="17">
        <v>39</v>
      </c>
      <c r="AP7" s="17">
        <f t="shared" si="18"/>
        <v>59</v>
      </c>
      <c r="AQ7" s="20">
        <f t="shared" si="19"/>
        <v>6</v>
      </c>
      <c r="AR7" s="19" t="str">
        <f t="shared" si="20"/>
        <v>B</v>
      </c>
      <c r="AS7" s="13" t="s">
        <v>455</v>
      </c>
      <c r="AT7" s="12">
        <v>34</v>
      </c>
      <c r="AU7" s="17">
        <v>23</v>
      </c>
      <c r="AV7" s="17">
        <f t="shared" si="21"/>
        <v>57</v>
      </c>
      <c r="AW7" s="20">
        <f t="shared" si="22"/>
        <v>6</v>
      </c>
      <c r="AX7" s="19" t="str">
        <f t="shared" si="23"/>
        <v>B</v>
      </c>
      <c r="AY7" s="13" t="s">
        <v>455</v>
      </c>
      <c r="AZ7" s="9" t="str">
        <f t="shared" si="27"/>
        <v>7.85</v>
      </c>
      <c r="BA7" s="4" t="str">
        <f t="shared" si="24"/>
        <v>78.50</v>
      </c>
      <c r="BB7" s="2" t="str">
        <f t="shared" si="25"/>
        <v>FCD</v>
      </c>
      <c r="BC7" s="137" t="str">
        <f t="shared" si="26"/>
        <v/>
      </c>
      <c r="BD7" s="140" t="str">
        <f t="shared" si="28"/>
        <v/>
      </c>
      <c r="BE7" s="13" t="s">
        <v>22</v>
      </c>
      <c r="BF7" s="13" t="s">
        <v>21</v>
      </c>
      <c r="BG7" s="13" t="s">
        <v>20</v>
      </c>
      <c r="BH7" s="15" t="s">
        <v>30</v>
      </c>
      <c r="BI7" s="16" t="s">
        <v>18</v>
      </c>
      <c r="BJ7" s="13" t="s">
        <v>17</v>
      </c>
      <c r="BK7" s="13" t="s">
        <v>16</v>
      </c>
      <c r="BL7" s="13" t="s">
        <v>15</v>
      </c>
    </row>
    <row r="8" spans="1:64">
      <c r="A8" s="6" t="s">
        <v>188</v>
      </c>
      <c r="B8" s="6" t="s">
        <v>187</v>
      </c>
      <c r="C8" s="5" t="s">
        <v>186</v>
      </c>
      <c r="D8" s="12">
        <v>43</v>
      </c>
      <c r="E8" s="17">
        <v>23</v>
      </c>
      <c r="F8" s="17">
        <f t="shared" si="0"/>
        <v>66</v>
      </c>
      <c r="G8" s="20">
        <f t="shared" si="1"/>
        <v>7</v>
      </c>
      <c r="H8" s="19" t="str">
        <f t="shared" si="2"/>
        <v>B+</v>
      </c>
      <c r="I8" s="13" t="s">
        <v>455</v>
      </c>
      <c r="J8" s="12">
        <v>40</v>
      </c>
      <c r="K8" s="17">
        <v>26</v>
      </c>
      <c r="L8" s="17">
        <f t="shared" si="3"/>
        <v>66</v>
      </c>
      <c r="M8" s="20">
        <f t="shared" si="4"/>
        <v>7</v>
      </c>
      <c r="N8" s="19" t="str">
        <f t="shared" si="5"/>
        <v>B+</v>
      </c>
      <c r="O8" s="13" t="s">
        <v>455</v>
      </c>
      <c r="P8" s="18">
        <v>32</v>
      </c>
      <c r="Q8" s="17">
        <v>19</v>
      </c>
      <c r="R8" s="17">
        <f t="shared" si="6"/>
        <v>51</v>
      </c>
      <c r="S8" s="20">
        <f t="shared" si="7"/>
        <v>5</v>
      </c>
      <c r="T8" s="19" t="str">
        <f t="shared" si="8"/>
        <v>C</v>
      </c>
      <c r="U8" s="13" t="s">
        <v>455</v>
      </c>
      <c r="V8" s="18">
        <v>43</v>
      </c>
      <c r="W8" s="17">
        <v>34</v>
      </c>
      <c r="X8" s="17">
        <f t="shared" si="9"/>
        <v>77</v>
      </c>
      <c r="Y8" s="20">
        <f t="shared" si="10"/>
        <v>8</v>
      </c>
      <c r="Z8" s="19" t="str">
        <f t="shared" si="11"/>
        <v>A</v>
      </c>
      <c r="AA8" s="13" t="s">
        <v>455</v>
      </c>
      <c r="AB8" s="12">
        <v>40</v>
      </c>
      <c r="AC8" s="17">
        <v>18</v>
      </c>
      <c r="AD8" s="17">
        <f t="shared" si="12"/>
        <v>58</v>
      </c>
      <c r="AE8" s="20">
        <f t="shared" si="13"/>
        <v>6</v>
      </c>
      <c r="AF8" s="19" t="str">
        <f t="shared" si="14"/>
        <v>B</v>
      </c>
      <c r="AG8" s="13" t="s">
        <v>455</v>
      </c>
      <c r="AH8" s="12">
        <v>37</v>
      </c>
      <c r="AI8" s="17">
        <v>30</v>
      </c>
      <c r="AJ8" s="17">
        <f t="shared" si="15"/>
        <v>67</v>
      </c>
      <c r="AK8" s="20">
        <f t="shared" si="16"/>
        <v>7</v>
      </c>
      <c r="AL8" s="19" t="str">
        <f t="shared" si="17"/>
        <v>B+</v>
      </c>
      <c r="AM8" s="13" t="s">
        <v>455</v>
      </c>
      <c r="AN8" s="18">
        <v>23</v>
      </c>
      <c r="AO8" s="17">
        <v>26</v>
      </c>
      <c r="AP8" s="17">
        <f t="shared" si="18"/>
        <v>49</v>
      </c>
      <c r="AQ8" s="20">
        <f t="shared" si="19"/>
        <v>4</v>
      </c>
      <c r="AR8" s="19" t="str">
        <f t="shared" si="20"/>
        <v>P</v>
      </c>
      <c r="AS8" s="13" t="s">
        <v>455</v>
      </c>
      <c r="AT8" s="12">
        <v>29</v>
      </c>
      <c r="AU8" s="17">
        <v>29</v>
      </c>
      <c r="AV8" s="17">
        <f t="shared" si="21"/>
        <v>58</v>
      </c>
      <c r="AW8" s="20">
        <f t="shared" si="22"/>
        <v>6</v>
      </c>
      <c r="AX8" s="19" t="str">
        <f t="shared" si="23"/>
        <v>B</v>
      </c>
      <c r="AY8" s="13" t="s">
        <v>455</v>
      </c>
      <c r="AZ8" s="9" t="str">
        <f t="shared" si="27"/>
        <v>6.50</v>
      </c>
      <c r="BA8" s="4" t="str">
        <f t="shared" si="24"/>
        <v>65.00</v>
      </c>
      <c r="BB8" s="2" t="str">
        <f t="shared" si="25"/>
        <v>FC</v>
      </c>
      <c r="BC8" s="137" t="str">
        <f t="shared" si="26"/>
        <v/>
      </c>
      <c r="BD8" s="140" t="str">
        <f t="shared" si="28"/>
        <v/>
      </c>
      <c r="BE8" s="13" t="s">
        <v>22</v>
      </c>
      <c r="BF8" s="13" t="s">
        <v>21</v>
      </c>
      <c r="BG8" s="13" t="s">
        <v>20</v>
      </c>
      <c r="BH8" s="15" t="s">
        <v>26</v>
      </c>
      <c r="BI8" s="16" t="s">
        <v>18</v>
      </c>
      <c r="BJ8" s="13" t="s">
        <v>17</v>
      </c>
      <c r="BK8" s="13" t="s">
        <v>16</v>
      </c>
      <c r="BL8" s="13" t="s">
        <v>15</v>
      </c>
    </row>
    <row r="9" spans="1:64">
      <c r="A9" s="6" t="s">
        <v>185</v>
      </c>
      <c r="B9" s="6" t="s">
        <v>184</v>
      </c>
      <c r="C9" s="5" t="s">
        <v>183</v>
      </c>
      <c r="D9" s="12">
        <v>42</v>
      </c>
      <c r="E9" s="17">
        <v>27</v>
      </c>
      <c r="F9" s="17">
        <f t="shared" si="0"/>
        <v>69</v>
      </c>
      <c r="G9" s="20">
        <f t="shared" si="1"/>
        <v>7</v>
      </c>
      <c r="H9" s="19" t="str">
        <f t="shared" si="2"/>
        <v>B+</v>
      </c>
      <c r="I9" s="13" t="s">
        <v>455</v>
      </c>
      <c r="J9" s="12">
        <v>41</v>
      </c>
      <c r="K9" s="17">
        <v>22</v>
      </c>
      <c r="L9" s="17">
        <f t="shared" si="3"/>
        <v>63</v>
      </c>
      <c r="M9" s="20">
        <f t="shared" si="4"/>
        <v>7</v>
      </c>
      <c r="N9" s="19" t="str">
        <f t="shared" si="5"/>
        <v>B+</v>
      </c>
      <c r="O9" s="13" t="s">
        <v>455</v>
      </c>
      <c r="P9" s="18">
        <v>41</v>
      </c>
      <c r="Q9" s="17">
        <v>23</v>
      </c>
      <c r="R9" s="17">
        <f t="shared" si="6"/>
        <v>64</v>
      </c>
      <c r="S9" s="20">
        <f t="shared" si="7"/>
        <v>7</v>
      </c>
      <c r="T9" s="19" t="str">
        <f t="shared" si="8"/>
        <v>B+</v>
      </c>
      <c r="U9" s="13" t="s">
        <v>455</v>
      </c>
      <c r="V9" s="18">
        <v>38</v>
      </c>
      <c r="W9" s="17">
        <v>29</v>
      </c>
      <c r="X9" s="17">
        <f t="shared" si="9"/>
        <v>67</v>
      </c>
      <c r="Y9" s="20">
        <f t="shared" si="10"/>
        <v>7</v>
      </c>
      <c r="Z9" s="19" t="str">
        <f t="shared" si="11"/>
        <v>B+</v>
      </c>
      <c r="AA9" s="13" t="s">
        <v>455</v>
      </c>
      <c r="AB9" s="12">
        <v>42</v>
      </c>
      <c r="AC9" s="17">
        <v>18</v>
      </c>
      <c r="AD9" s="17">
        <f t="shared" si="12"/>
        <v>60</v>
      </c>
      <c r="AE9" s="20">
        <f t="shared" si="13"/>
        <v>7</v>
      </c>
      <c r="AF9" s="19" t="str">
        <f t="shared" si="14"/>
        <v>B+</v>
      </c>
      <c r="AG9" s="13" t="s">
        <v>455</v>
      </c>
      <c r="AH9" s="12">
        <v>41</v>
      </c>
      <c r="AI9" s="17">
        <v>28</v>
      </c>
      <c r="AJ9" s="17">
        <f t="shared" si="15"/>
        <v>69</v>
      </c>
      <c r="AK9" s="20">
        <f t="shared" si="16"/>
        <v>7</v>
      </c>
      <c r="AL9" s="19" t="str">
        <f t="shared" si="17"/>
        <v>B+</v>
      </c>
      <c r="AM9" s="13" t="s">
        <v>455</v>
      </c>
      <c r="AN9" s="18">
        <v>21</v>
      </c>
      <c r="AO9" s="17">
        <v>27</v>
      </c>
      <c r="AP9" s="17">
        <f t="shared" si="18"/>
        <v>48</v>
      </c>
      <c r="AQ9" s="20">
        <f t="shared" si="19"/>
        <v>4</v>
      </c>
      <c r="AR9" s="19" t="str">
        <f t="shared" si="20"/>
        <v>P</v>
      </c>
      <c r="AS9" s="13" t="s">
        <v>455</v>
      </c>
      <c r="AT9" s="12">
        <v>35</v>
      </c>
      <c r="AU9" s="17">
        <v>31</v>
      </c>
      <c r="AV9" s="17">
        <f t="shared" si="21"/>
        <v>66</v>
      </c>
      <c r="AW9" s="20">
        <f t="shared" si="22"/>
        <v>7</v>
      </c>
      <c r="AX9" s="19" t="str">
        <f t="shared" si="23"/>
        <v>B+</v>
      </c>
      <c r="AY9" s="13" t="s">
        <v>455</v>
      </c>
      <c r="AZ9" s="9" t="str">
        <f t="shared" si="27"/>
        <v>6.85</v>
      </c>
      <c r="BA9" s="4" t="str">
        <f t="shared" si="24"/>
        <v>68.50</v>
      </c>
      <c r="BB9" s="2" t="str">
        <f t="shared" si="25"/>
        <v>FC</v>
      </c>
      <c r="BC9" s="137" t="str">
        <f t="shared" si="26"/>
        <v/>
      </c>
      <c r="BD9" s="140" t="str">
        <f t="shared" si="28"/>
        <v/>
      </c>
      <c r="BE9" s="13" t="s">
        <v>22</v>
      </c>
      <c r="BF9" s="13" t="s">
        <v>21</v>
      </c>
      <c r="BG9" s="13" t="s">
        <v>20</v>
      </c>
      <c r="BH9" s="15" t="s">
        <v>44</v>
      </c>
      <c r="BI9" s="16" t="s">
        <v>37</v>
      </c>
      <c r="BJ9" s="13" t="s">
        <v>17</v>
      </c>
      <c r="BK9" s="13" t="s">
        <v>16</v>
      </c>
      <c r="BL9" s="13" t="s">
        <v>15</v>
      </c>
    </row>
    <row r="10" spans="1:64">
      <c r="A10" s="6" t="s">
        <v>182</v>
      </c>
      <c r="B10" s="6" t="s">
        <v>181</v>
      </c>
      <c r="C10" s="5" t="s">
        <v>180</v>
      </c>
      <c r="D10" s="12">
        <v>47</v>
      </c>
      <c r="E10" s="17">
        <v>23</v>
      </c>
      <c r="F10" s="17">
        <f t="shared" si="0"/>
        <v>70</v>
      </c>
      <c r="G10" s="20">
        <f t="shared" si="1"/>
        <v>8</v>
      </c>
      <c r="H10" s="19" t="str">
        <f t="shared" si="2"/>
        <v>A</v>
      </c>
      <c r="I10" s="13" t="s">
        <v>455</v>
      </c>
      <c r="J10" s="12">
        <v>43</v>
      </c>
      <c r="K10" s="17">
        <v>22</v>
      </c>
      <c r="L10" s="17">
        <f t="shared" si="3"/>
        <v>65</v>
      </c>
      <c r="M10" s="20">
        <f t="shared" si="4"/>
        <v>7</v>
      </c>
      <c r="N10" s="19" t="str">
        <f t="shared" si="5"/>
        <v>B+</v>
      </c>
      <c r="O10" s="13" t="s">
        <v>455</v>
      </c>
      <c r="P10" s="18">
        <v>38</v>
      </c>
      <c r="Q10" s="17">
        <v>24</v>
      </c>
      <c r="R10" s="17">
        <f t="shared" si="6"/>
        <v>62</v>
      </c>
      <c r="S10" s="20">
        <f t="shared" si="7"/>
        <v>7</v>
      </c>
      <c r="T10" s="19" t="str">
        <f t="shared" si="8"/>
        <v>B+</v>
      </c>
      <c r="U10" s="13" t="s">
        <v>455</v>
      </c>
      <c r="V10" s="18">
        <v>40</v>
      </c>
      <c r="W10" s="17">
        <v>18</v>
      </c>
      <c r="X10" s="17">
        <f t="shared" si="9"/>
        <v>58</v>
      </c>
      <c r="Y10" s="20">
        <f t="shared" si="10"/>
        <v>6</v>
      </c>
      <c r="Z10" s="19" t="str">
        <f t="shared" si="11"/>
        <v>B</v>
      </c>
      <c r="AA10" s="13" t="s">
        <v>455</v>
      </c>
      <c r="AB10" s="12">
        <v>37</v>
      </c>
      <c r="AC10" s="17">
        <v>38</v>
      </c>
      <c r="AD10" s="17">
        <f t="shared" si="12"/>
        <v>75</v>
      </c>
      <c r="AE10" s="20">
        <f t="shared" si="13"/>
        <v>8</v>
      </c>
      <c r="AF10" s="19" t="str">
        <f t="shared" si="14"/>
        <v>A</v>
      </c>
      <c r="AG10" s="13" t="s">
        <v>455</v>
      </c>
      <c r="AH10" s="12">
        <v>34</v>
      </c>
      <c r="AI10" s="17">
        <v>22</v>
      </c>
      <c r="AJ10" s="17">
        <f t="shared" si="15"/>
        <v>56</v>
      </c>
      <c r="AK10" s="20">
        <f t="shared" si="16"/>
        <v>6</v>
      </c>
      <c r="AL10" s="19" t="str">
        <f t="shared" si="17"/>
        <v>B</v>
      </c>
      <c r="AM10" s="13" t="s">
        <v>455</v>
      </c>
      <c r="AN10" s="18">
        <v>22</v>
      </c>
      <c r="AO10" s="17">
        <v>26</v>
      </c>
      <c r="AP10" s="17">
        <f t="shared" si="18"/>
        <v>48</v>
      </c>
      <c r="AQ10" s="20">
        <f t="shared" si="19"/>
        <v>4</v>
      </c>
      <c r="AR10" s="19" t="str">
        <f t="shared" si="20"/>
        <v>P</v>
      </c>
      <c r="AS10" s="13" t="s">
        <v>455</v>
      </c>
      <c r="AT10" s="12">
        <v>29</v>
      </c>
      <c r="AU10" s="17">
        <v>22</v>
      </c>
      <c r="AV10" s="17">
        <f t="shared" si="21"/>
        <v>51</v>
      </c>
      <c r="AW10" s="20">
        <f t="shared" si="22"/>
        <v>5</v>
      </c>
      <c r="AX10" s="19" t="str">
        <f t="shared" si="23"/>
        <v>C</v>
      </c>
      <c r="AY10" s="13" t="s">
        <v>455</v>
      </c>
      <c r="AZ10" s="9" t="str">
        <f t="shared" si="27"/>
        <v>6.90</v>
      </c>
      <c r="BA10" s="4" t="str">
        <f t="shared" si="24"/>
        <v>69.00</v>
      </c>
      <c r="BB10" s="2" t="str">
        <f t="shared" si="25"/>
        <v>FC</v>
      </c>
      <c r="BC10" s="137" t="str">
        <f t="shared" si="26"/>
        <v/>
      </c>
      <c r="BD10" s="140" t="str">
        <f t="shared" si="28"/>
        <v/>
      </c>
      <c r="BE10" s="13" t="s">
        <v>22</v>
      </c>
      <c r="BF10" s="13" t="s">
        <v>21</v>
      </c>
      <c r="BG10" s="13" t="s">
        <v>20</v>
      </c>
      <c r="BH10" s="15" t="s">
        <v>26</v>
      </c>
      <c r="BI10" s="16" t="s">
        <v>18</v>
      </c>
      <c r="BJ10" s="13" t="s">
        <v>17</v>
      </c>
      <c r="BK10" s="13" t="s">
        <v>16</v>
      </c>
      <c r="BL10" s="13" t="s">
        <v>15</v>
      </c>
    </row>
    <row r="11" spans="1:64">
      <c r="A11" s="6" t="s">
        <v>179</v>
      </c>
      <c r="B11" s="6" t="s">
        <v>178</v>
      </c>
      <c r="C11" s="5" t="s">
        <v>177</v>
      </c>
      <c r="D11" s="12">
        <v>43</v>
      </c>
      <c r="E11" s="17">
        <v>32</v>
      </c>
      <c r="F11" s="17">
        <f t="shared" si="0"/>
        <v>75</v>
      </c>
      <c r="G11" s="20">
        <f t="shared" si="1"/>
        <v>8</v>
      </c>
      <c r="H11" s="19" t="str">
        <f t="shared" si="2"/>
        <v>A</v>
      </c>
      <c r="I11" s="13" t="s">
        <v>455</v>
      </c>
      <c r="J11" s="12">
        <v>40</v>
      </c>
      <c r="K11" s="17">
        <v>32</v>
      </c>
      <c r="L11" s="17">
        <f t="shared" si="3"/>
        <v>72</v>
      </c>
      <c r="M11" s="20">
        <f t="shared" si="4"/>
        <v>8</v>
      </c>
      <c r="N11" s="19" t="str">
        <f t="shared" si="5"/>
        <v>A</v>
      </c>
      <c r="O11" s="13" t="s">
        <v>455</v>
      </c>
      <c r="P11" s="18">
        <v>36</v>
      </c>
      <c r="Q11" s="17">
        <v>26</v>
      </c>
      <c r="R11" s="17">
        <f t="shared" si="6"/>
        <v>62</v>
      </c>
      <c r="S11" s="20">
        <f t="shared" si="7"/>
        <v>7</v>
      </c>
      <c r="T11" s="19" t="str">
        <f t="shared" si="8"/>
        <v>B+</v>
      </c>
      <c r="U11" s="13" t="s">
        <v>455</v>
      </c>
      <c r="V11" s="18">
        <v>39</v>
      </c>
      <c r="W11" s="17">
        <v>31</v>
      </c>
      <c r="X11" s="17">
        <f t="shared" si="9"/>
        <v>70</v>
      </c>
      <c r="Y11" s="20">
        <f t="shared" si="10"/>
        <v>8</v>
      </c>
      <c r="Z11" s="19" t="str">
        <f t="shared" si="11"/>
        <v>A</v>
      </c>
      <c r="AA11" s="13" t="s">
        <v>455</v>
      </c>
      <c r="AB11" s="12">
        <v>40</v>
      </c>
      <c r="AC11" s="17">
        <v>18</v>
      </c>
      <c r="AD11" s="17">
        <f t="shared" si="12"/>
        <v>58</v>
      </c>
      <c r="AE11" s="20">
        <f t="shared" si="13"/>
        <v>6</v>
      </c>
      <c r="AF11" s="19" t="str">
        <f t="shared" si="14"/>
        <v>B</v>
      </c>
      <c r="AG11" s="13" t="s">
        <v>455</v>
      </c>
      <c r="AH11" s="12">
        <v>34</v>
      </c>
      <c r="AI11" s="17">
        <v>24</v>
      </c>
      <c r="AJ11" s="17">
        <f t="shared" si="15"/>
        <v>58</v>
      </c>
      <c r="AK11" s="20">
        <f t="shared" si="16"/>
        <v>6</v>
      </c>
      <c r="AL11" s="19" t="str">
        <f t="shared" si="17"/>
        <v>B</v>
      </c>
      <c r="AM11" s="13" t="s">
        <v>455</v>
      </c>
      <c r="AN11" s="18">
        <v>22</v>
      </c>
      <c r="AO11" s="17">
        <v>43</v>
      </c>
      <c r="AP11" s="17">
        <f t="shared" si="18"/>
        <v>65</v>
      </c>
      <c r="AQ11" s="20">
        <f t="shared" si="19"/>
        <v>7</v>
      </c>
      <c r="AR11" s="19" t="str">
        <f t="shared" si="20"/>
        <v>B+</v>
      </c>
      <c r="AS11" s="13" t="s">
        <v>455</v>
      </c>
      <c r="AT11" s="12">
        <v>29</v>
      </c>
      <c r="AU11" s="17">
        <v>22</v>
      </c>
      <c r="AV11" s="17">
        <f t="shared" si="21"/>
        <v>51</v>
      </c>
      <c r="AW11" s="20">
        <f t="shared" si="22"/>
        <v>5</v>
      </c>
      <c r="AX11" s="19" t="str">
        <f t="shared" si="23"/>
        <v>C</v>
      </c>
      <c r="AY11" s="13" t="s">
        <v>455</v>
      </c>
      <c r="AZ11" s="9" t="str">
        <f t="shared" si="27"/>
        <v>7.25</v>
      </c>
      <c r="BA11" s="4" t="str">
        <f t="shared" si="24"/>
        <v>72.50</v>
      </c>
      <c r="BB11" s="2" t="str">
        <f t="shared" si="25"/>
        <v>FCD</v>
      </c>
      <c r="BC11" s="137" t="str">
        <f t="shared" si="26"/>
        <v/>
      </c>
      <c r="BD11" s="140" t="str">
        <f t="shared" si="28"/>
        <v/>
      </c>
      <c r="BE11" s="13" t="s">
        <v>22</v>
      </c>
      <c r="BF11" s="13" t="s">
        <v>21</v>
      </c>
      <c r="BG11" s="13" t="s">
        <v>20</v>
      </c>
      <c r="BH11" s="15" t="s">
        <v>44</v>
      </c>
      <c r="BI11" s="16" t="s">
        <v>37</v>
      </c>
      <c r="BJ11" s="13" t="s">
        <v>17</v>
      </c>
      <c r="BK11" s="13" t="s">
        <v>16</v>
      </c>
      <c r="BL11" s="13" t="s">
        <v>15</v>
      </c>
    </row>
    <row r="12" spans="1:64">
      <c r="A12" s="6" t="s">
        <v>176</v>
      </c>
      <c r="B12" s="6" t="s">
        <v>175</v>
      </c>
      <c r="C12" s="5" t="s">
        <v>174</v>
      </c>
      <c r="D12" s="12">
        <v>38</v>
      </c>
      <c r="E12" s="21">
        <v>18</v>
      </c>
      <c r="F12" s="17">
        <f t="shared" si="0"/>
        <v>56</v>
      </c>
      <c r="G12" s="20">
        <f t="shared" si="1"/>
        <v>6</v>
      </c>
      <c r="H12" s="19" t="str">
        <f t="shared" si="2"/>
        <v>B</v>
      </c>
      <c r="I12" s="13" t="s">
        <v>456</v>
      </c>
      <c r="J12" s="12">
        <v>45</v>
      </c>
      <c r="K12" s="17">
        <v>34</v>
      </c>
      <c r="L12" s="17">
        <f t="shared" si="3"/>
        <v>79</v>
      </c>
      <c r="M12" s="20">
        <f t="shared" si="4"/>
        <v>8</v>
      </c>
      <c r="N12" s="19" t="str">
        <f t="shared" si="5"/>
        <v>A</v>
      </c>
      <c r="O12" s="13" t="s">
        <v>455</v>
      </c>
      <c r="P12" s="18">
        <v>33</v>
      </c>
      <c r="Q12" s="17">
        <v>21</v>
      </c>
      <c r="R12" s="17">
        <f t="shared" si="6"/>
        <v>54</v>
      </c>
      <c r="S12" s="20">
        <f t="shared" si="7"/>
        <v>5</v>
      </c>
      <c r="T12" s="19" t="str">
        <f t="shared" si="8"/>
        <v>C</v>
      </c>
      <c r="U12" s="13" t="s">
        <v>455</v>
      </c>
      <c r="V12" s="18">
        <v>44</v>
      </c>
      <c r="W12" s="17">
        <v>18</v>
      </c>
      <c r="X12" s="17">
        <f t="shared" si="9"/>
        <v>62</v>
      </c>
      <c r="Y12" s="20">
        <f t="shared" si="10"/>
        <v>7</v>
      </c>
      <c r="Z12" s="19" t="str">
        <f t="shared" si="11"/>
        <v>B+</v>
      </c>
      <c r="AA12" s="13" t="s">
        <v>455</v>
      </c>
      <c r="AB12" s="12">
        <v>35</v>
      </c>
      <c r="AC12" s="17">
        <v>18</v>
      </c>
      <c r="AD12" s="17">
        <f t="shared" si="12"/>
        <v>53</v>
      </c>
      <c r="AE12" s="20">
        <f t="shared" si="13"/>
        <v>5</v>
      </c>
      <c r="AF12" s="19" t="str">
        <f t="shared" si="14"/>
        <v>C</v>
      </c>
      <c r="AG12" s="13" t="s">
        <v>455</v>
      </c>
      <c r="AH12" s="12">
        <v>40</v>
      </c>
      <c r="AI12" s="17">
        <v>24</v>
      </c>
      <c r="AJ12" s="17">
        <f t="shared" si="15"/>
        <v>64</v>
      </c>
      <c r="AK12" s="20">
        <f t="shared" si="16"/>
        <v>7</v>
      </c>
      <c r="AL12" s="19" t="str">
        <f t="shared" si="17"/>
        <v>B+</v>
      </c>
      <c r="AM12" s="13" t="s">
        <v>455</v>
      </c>
      <c r="AN12" s="18">
        <v>20</v>
      </c>
      <c r="AO12" s="17">
        <v>20</v>
      </c>
      <c r="AP12" s="17">
        <f t="shared" si="18"/>
        <v>40</v>
      </c>
      <c r="AQ12" s="20">
        <f t="shared" si="19"/>
        <v>4</v>
      </c>
      <c r="AR12" s="19" t="str">
        <f t="shared" si="20"/>
        <v>P</v>
      </c>
      <c r="AS12" s="13" t="s">
        <v>455</v>
      </c>
      <c r="AT12" s="12">
        <v>24</v>
      </c>
      <c r="AU12" s="17">
        <v>23</v>
      </c>
      <c r="AV12" s="17">
        <f t="shared" si="21"/>
        <v>47</v>
      </c>
      <c r="AW12" s="20">
        <f t="shared" si="22"/>
        <v>4</v>
      </c>
      <c r="AX12" s="19" t="str">
        <f t="shared" si="23"/>
        <v>P</v>
      </c>
      <c r="AY12" s="13" t="s">
        <v>455</v>
      </c>
      <c r="AZ12" s="9" t="str">
        <f t="shared" si="27"/>
        <v>6.10</v>
      </c>
      <c r="BA12" s="4" t="str">
        <f t="shared" si="24"/>
        <v>61.00</v>
      </c>
      <c r="BB12" s="2" t="str">
        <f t="shared" si="25"/>
        <v>FC</v>
      </c>
      <c r="BC12" s="137" t="str">
        <f t="shared" si="26"/>
        <v/>
      </c>
      <c r="BD12" s="140" t="str">
        <f t="shared" si="28"/>
        <v xml:space="preserve">BMATS101 </v>
      </c>
      <c r="BE12" s="13" t="s">
        <v>22</v>
      </c>
      <c r="BF12" s="13" t="s">
        <v>21</v>
      </c>
      <c r="BG12" s="13" t="s">
        <v>20</v>
      </c>
      <c r="BH12" s="15" t="s">
        <v>26</v>
      </c>
      <c r="BI12" s="16" t="s">
        <v>37</v>
      </c>
      <c r="BJ12" s="13" t="s">
        <v>17</v>
      </c>
      <c r="BK12" s="13" t="s">
        <v>16</v>
      </c>
      <c r="BL12" s="13" t="s">
        <v>15</v>
      </c>
    </row>
    <row r="13" spans="1:64">
      <c r="A13" s="6" t="s">
        <v>173</v>
      </c>
      <c r="B13" s="6" t="s">
        <v>172</v>
      </c>
      <c r="C13" s="5" t="s">
        <v>171</v>
      </c>
      <c r="D13" s="12">
        <v>42</v>
      </c>
      <c r="E13" s="17">
        <v>25</v>
      </c>
      <c r="F13" s="17">
        <f t="shared" si="0"/>
        <v>67</v>
      </c>
      <c r="G13" s="20">
        <f t="shared" si="1"/>
        <v>7</v>
      </c>
      <c r="H13" s="19" t="str">
        <f t="shared" si="2"/>
        <v>B+</v>
      </c>
      <c r="I13" s="13" t="s">
        <v>455</v>
      </c>
      <c r="J13" s="12">
        <v>47</v>
      </c>
      <c r="K13" s="17">
        <v>29</v>
      </c>
      <c r="L13" s="17">
        <f t="shared" si="3"/>
        <v>76</v>
      </c>
      <c r="M13" s="20">
        <f t="shared" si="4"/>
        <v>8</v>
      </c>
      <c r="N13" s="19" t="str">
        <f t="shared" si="5"/>
        <v>A</v>
      </c>
      <c r="O13" s="13" t="s">
        <v>455</v>
      </c>
      <c r="P13" s="18">
        <v>44</v>
      </c>
      <c r="Q13" s="17">
        <v>20</v>
      </c>
      <c r="R13" s="17">
        <f t="shared" si="6"/>
        <v>64</v>
      </c>
      <c r="S13" s="20">
        <f t="shared" si="7"/>
        <v>7</v>
      </c>
      <c r="T13" s="19" t="str">
        <f t="shared" si="8"/>
        <v>B+</v>
      </c>
      <c r="U13" s="13" t="s">
        <v>455</v>
      </c>
      <c r="V13" s="18">
        <v>44</v>
      </c>
      <c r="W13" s="17">
        <v>29</v>
      </c>
      <c r="X13" s="17">
        <f t="shared" si="9"/>
        <v>73</v>
      </c>
      <c r="Y13" s="20">
        <f t="shared" si="10"/>
        <v>8</v>
      </c>
      <c r="Z13" s="19" t="str">
        <f t="shared" si="11"/>
        <v>A</v>
      </c>
      <c r="AA13" s="13" t="s">
        <v>455</v>
      </c>
      <c r="AB13" s="12">
        <v>38</v>
      </c>
      <c r="AC13" s="17">
        <v>20</v>
      </c>
      <c r="AD13" s="17">
        <f t="shared" si="12"/>
        <v>58</v>
      </c>
      <c r="AE13" s="20">
        <f t="shared" si="13"/>
        <v>6</v>
      </c>
      <c r="AF13" s="19" t="str">
        <f t="shared" si="14"/>
        <v>B</v>
      </c>
      <c r="AG13" s="13" t="s">
        <v>455</v>
      </c>
      <c r="AH13" s="12">
        <v>41</v>
      </c>
      <c r="AI13" s="17">
        <v>31</v>
      </c>
      <c r="AJ13" s="17">
        <f t="shared" si="15"/>
        <v>72</v>
      </c>
      <c r="AK13" s="20">
        <f t="shared" si="16"/>
        <v>8</v>
      </c>
      <c r="AL13" s="19" t="str">
        <f t="shared" si="17"/>
        <v>A</v>
      </c>
      <c r="AM13" s="13" t="s">
        <v>455</v>
      </c>
      <c r="AN13" s="18">
        <v>20</v>
      </c>
      <c r="AO13" s="17">
        <v>26</v>
      </c>
      <c r="AP13" s="17">
        <f t="shared" si="18"/>
        <v>46</v>
      </c>
      <c r="AQ13" s="20">
        <f t="shared" si="19"/>
        <v>4</v>
      </c>
      <c r="AR13" s="19" t="str">
        <f t="shared" si="20"/>
        <v>P</v>
      </c>
      <c r="AS13" s="13" t="s">
        <v>455</v>
      </c>
      <c r="AT13" s="12">
        <v>26</v>
      </c>
      <c r="AU13" s="17">
        <v>30</v>
      </c>
      <c r="AV13" s="17">
        <f t="shared" si="21"/>
        <v>56</v>
      </c>
      <c r="AW13" s="20">
        <f t="shared" si="22"/>
        <v>6</v>
      </c>
      <c r="AX13" s="19" t="str">
        <f t="shared" si="23"/>
        <v>B</v>
      </c>
      <c r="AY13" s="13" t="s">
        <v>455</v>
      </c>
      <c r="AZ13" s="9" t="str">
        <f t="shared" si="27"/>
        <v>7.05</v>
      </c>
      <c r="BA13" s="4" t="str">
        <f t="shared" si="24"/>
        <v>70.50</v>
      </c>
      <c r="BB13" s="2" t="str">
        <f t="shared" si="25"/>
        <v>FCD</v>
      </c>
      <c r="BC13" s="137" t="str">
        <f t="shared" si="26"/>
        <v/>
      </c>
      <c r="BD13" s="140" t="str">
        <f t="shared" si="28"/>
        <v/>
      </c>
      <c r="BE13" s="13" t="s">
        <v>22</v>
      </c>
      <c r="BF13" s="13" t="s">
        <v>21</v>
      </c>
      <c r="BG13" s="13" t="s">
        <v>20</v>
      </c>
      <c r="BH13" s="15" t="s">
        <v>26</v>
      </c>
      <c r="BI13" s="16" t="s">
        <v>18</v>
      </c>
      <c r="BJ13" s="13" t="s">
        <v>17</v>
      </c>
      <c r="BK13" s="13" t="s">
        <v>16</v>
      </c>
      <c r="BL13" s="13" t="s">
        <v>15</v>
      </c>
    </row>
    <row r="14" spans="1:64">
      <c r="A14" s="6" t="s">
        <v>170</v>
      </c>
      <c r="B14" s="6" t="s">
        <v>169</v>
      </c>
      <c r="C14" s="5" t="s">
        <v>168</v>
      </c>
      <c r="D14" s="12">
        <v>41</v>
      </c>
      <c r="E14" s="17">
        <v>20</v>
      </c>
      <c r="F14" s="17">
        <f t="shared" si="0"/>
        <v>61</v>
      </c>
      <c r="G14" s="20">
        <f t="shared" si="1"/>
        <v>7</v>
      </c>
      <c r="H14" s="19" t="str">
        <f t="shared" si="2"/>
        <v>B+</v>
      </c>
      <c r="I14" s="13" t="s">
        <v>455</v>
      </c>
      <c r="J14" s="12">
        <v>42</v>
      </c>
      <c r="K14" s="17">
        <v>36</v>
      </c>
      <c r="L14" s="17">
        <f t="shared" si="3"/>
        <v>78</v>
      </c>
      <c r="M14" s="20">
        <f t="shared" si="4"/>
        <v>8</v>
      </c>
      <c r="N14" s="19" t="str">
        <f t="shared" si="5"/>
        <v>A</v>
      </c>
      <c r="O14" s="13" t="s">
        <v>455</v>
      </c>
      <c r="P14" s="18">
        <v>34</v>
      </c>
      <c r="Q14" s="17">
        <v>21</v>
      </c>
      <c r="R14" s="17">
        <f t="shared" si="6"/>
        <v>55</v>
      </c>
      <c r="S14" s="20">
        <f t="shared" si="7"/>
        <v>6</v>
      </c>
      <c r="T14" s="19" t="str">
        <f t="shared" si="8"/>
        <v>B</v>
      </c>
      <c r="U14" s="13" t="s">
        <v>455</v>
      </c>
      <c r="V14" s="18">
        <v>41</v>
      </c>
      <c r="W14" s="17">
        <v>21</v>
      </c>
      <c r="X14" s="17">
        <f t="shared" si="9"/>
        <v>62</v>
      </c>
      <c r="Y14" s="20">
        <f t="shared" si="10"/>
        <v>7</v>
      </c>
      <c r="Z14" s="19" t="str">
        <f t="shared" si="11"/>
        <v>B+</v>
      </c>
      <c r="AA14" s="13" t="s">
        <v>455</v>
      </c>
      <c r="AB14" s="12">
        <v>42</v>
      </c>
      <c r="AC14" s="17">
        <v>22</v>
      </c>
      <c r="AD14" s="17">
        <f t="shared" si="12"/>
        <v>64</v>
      </c>
      <c r="AE14" s="20">
        <f t="shared" si="13"/>
        <v>7</v>
      </c>
      <c r="AF14" s="19" t="str">
        <f t="shared" si="14"/>
        <v>B+</v>
      </c>
      <c r="AG14" s="13" t="s">
        <v>455</v>
      </c>
      <c r="AH14" s="12">
        <v>39</v>
      </c>
      <c r="AI14" s="17">
        <v>25</v>
      </c>
      <c r="AJ14" s="17">
        <f t="shared" si="15"/>
        <v>64</v>
      </c>
      <c r="AK14" s="20">
        <f t="shared" si="16"/>
        <v>7</v>
      </c>
      <c r="AL14" s="19" t="str">
        <f t="shared" si="17"/>
        <v>B+</v>
      </c>
      <c r="AM14" s="13" t="s">
        <v>455</v>
      </c>
      <c r="AN14" s="18">
        <v>20</v>
      </c>
      <c r="AO14" s="17">
        <v>26</v>
      </c>
      <c r="AP14" s="17">
        <f t="shared" si="18"/>
        <v>46</v>
      </c>
      <c r="AQ14" s="20">
        <f t="shared" si="19"/>
        <v>4</v>
      </c>
      <c r="AR14" s="19" t="str">
        <f t="shared" si="20"/>
        <v>P</v>
      </c>
      <c r="AS14" s="13" t="s">
        <v>455</v>
      </c>
      <c r="AT14" s="12">
        <v>28</v>
      </c>
      <c r="AU14" s="17">
        <v>18</v>
      </c>
      <c r="AV14" s="17">
        <f t="shared" si="21"/>
        <v>46</v>
      </c>
      <c r="AW14" s="20">
        <f t="shared" si="22"/>
        <v>4</v>
      </c>
      <c r="AX14" s="19" t="str">
        <f t="shared" si="23"/>
        <v>P</v>
      </c>
      <c r="AY14" s="13" t="s">
        <v>455</v>
      </c>
      <c r="AZ14" s="9" t="str">
        <f t="shared" si="27"/>
        <v>6.75</v>
      </c>
      <c r="BA14" s="4" t="str">
        <f t="shared" si="24"/>
        <v>67.50</v>
      </c>
      <c r="BB14" s="2" t="str">
        <f t="shared" si="25"/>
        <v>FC</v>
      </c>
      <c r="BC14" s="137" t="str">
        <f t="shared" si="26"/>
        <v/>
      </c>
      <c r="BD14" s="140" t="str">
        <f t="shared" si="28"/>
        <v/>
      </c>
      <c r="BE14" s="13" t="s">
        <v>22</v>
      </c>
      <c r="BF14" s="13" t="s">
        <v>21</v>
      </c>
      <c r="BG14" s="13" t="s">
        <v>20</v>
      </c>
      <c r="BH14" s="15" t="s">
        <v>44</v>
      </c>
      <c r="BI14" s="16" t="s">
        <v>18</v>
      </c>
      <c r="BJ14" s="13" t="s">
        <v>17</v>
      </c>
      <c r="BK14" s="13" t="s">
        <v>16</v>
      </c>
      <c r="BL14" s="13" t="s">
        <v>15</v>
      </c>
    </row>
    <row r="15" spans="1:64">
      <c r="A15" s="6" t="s">
        <v>167</v>
      </c>
      <c r="B15" s="6" t="s">
        <v>166</v>
      </c>
      <c r="C15" s="5" t="s">
        <v>165</v>
      </c>
      <c r="D15" s="12">
        <v>45</v>
      </c>
      <c r="E15" s="4">
        <v>24</v>
      </c>
      <c r="F15" s="4">
        <f t="shared" si="0"/>
        <v>69</v>
      </c>
      <c r="G15" s="2">
        <f t="shared" si="1"/>
        <v>7</v>
      </c>
      <c r="H15" s="10" t="str">
        <f t="shared" si="2"/>
        <v>B+</v>
      </c>
      <c r="I15" s="13" t="s">
        <v>455</v>
      </c>
      <c r="J15" s="9">
        <v>43</v>
      </c>
      <c r="K15" s="4">
        <v>46</v>
      </c>
      <c r="L15" s="4">
        <f t="shared" si="3"/>
        <v>89</v>
      </c>
      <c r="M15" s="2">
        <f t="shared" si="4"/>
        <v>9</v>
      </c>
      <c r="N15" s="10" t="str">
        <f t="shared" si="5"/>
        <v>A+</v>
      </c>
      <c r="O15" s="13" t="s">
        <v>455</v>
      </c>
      <c r="P15" s="11">
        <v>42</v>
      </c>
      <c r="Q15" s="4">
        <v>24</v>
      </c>
      <c r="R15" s="4">
        <f t="shared" si="6"/>
        <v>66</v>
      </c>
      <c r="S15" s="2">
        <f t="shared" si="7"/>
        <v>7</v>
      </c>
      <c r="T15" s="10" t="str">
        <f t="shared" si="8"/>
        <v>B+</v>
      </c>
      <c r="U15" s="13" t="s">
        <v>455</v>
      </c>
      <c r="V15" s="11">
        <v>44</v>
      </c>
      <c r="W15" s="4">
        <v>26</v>
      </c>
      <c r="X15" s="4">
        <f t="shared" si="9"/>
        <v>70</v>
      </c>
      <c r="Y15" s="2">
        <f t="shared" si="10"/>
        <v>8</v>
      </c>
      <c r="Z15" s="10" t="str">
        <f t="shared" si="11"/>
        <v>A</v>
      </c>
      <c r="AA15" s="13" t="s">
        <v>455</v>
      </c>
      <c r="AB15" s="9">
        <v>44</v>
      </c>
      <c r="AC15" s="4">
        <v>23</v>
      </c>
      <c r="AD15" s="4">
        <f t="shared" si="12"/>
        <v>67</v>
      </c>
      <c r="AE15" s="2">
        <f t="shared" si="13"/>
        <v>7</v>
      </c>
      <c r="AF15" s="10" t="str">
        <f t="shared" si="14"/>
        <v>B+</v>
      </c>
      <c r="AG15" s="13" t="s">
        <v>455</v>
      </c>
      <c r="AH15" s="9">
        <v>42</v>
      </c>
      <c r="AI15" s="4">
        <v>32</v>
      </c>
      <c r="AJ15" s="4">
        <f t="shared" si="15"/>
        <v>74</v>
      </c>
      <c r="AK15" s="2">
        <f t="shared" si="16"/>
        <v>8</v>
      </c>
      <c r="AL15" s="10" t="str">
        <f t="shared" si="17"/>
        <v>A</v>
      </c>
      <c r="AM15" s="13" t="s">
        <v>455</v>
      </c>
      <c r="AN15" s="11">
        <v>21</v>
      </c>
      <c r="AO15" s="4">
        <v>36</v>
      </c>
      <c r="AP15" s="4">
        <f t="shared" si="18"/>
        <v>57</v>
      </c>
      <c r="AQ15" s="2">
        <f t="shared" si="19"/>
        <v>6</v>
      </c>
      <c r="AR15" s="10" t="str">
        <f t="shared" si="20"/>
        <v>B</v>
      </c>
      <c r="AS15" s="13" t="s">
        <v>455</v>
      </c>
      <c r="AT15" s="9">
        <v>25</v>
      </c>
      <c r="AU15" s="4">
        <v>28</v>
      </c>
      <c r="AV15" s="4">
        <f t="shared" si="21"/>
        <v>53</v>
      </c>
      <c r="AW15" s="2">
        <f t="shared" si="22"/>
        <v>5</v>
      </c>
      <c r="AX15" s="10" t="str">
        <f t="shared" si="23"/>
        <v>C</v>
      </c>
      <c r="AY15" s="13" t="s">
        <v>455</v>
      </c>
      <c r="AZ15" s="9" t="str">
        <f t="shared" si="27"/>
        <v>7.45</v>
      </c>
      <c r="BA15" s="4" t="str">
        <f t="shared" si="24"/>
        <v>74.50</v>
      </c>
      <c r="BB15" s="2" t="str">
        <f t="shared" si="25"/>
        <v>FCD</v>
      </c>
      <c r="BC15" s="137" t="str">
        <f t="shared" si="26"/>
        <v/>
      </c>
      <c r="BD15" s="140" t="str">
        <f t="shared" si="28"/>
        <v/>
      </c>
      <c r="BE15" s="13" t="s">
        <v>22</v>
      </c>
      <c r="BF15" s="13" t="s">
        <v>21</v>
      </c>
      <c r="BG15" s="13" t="s">
        <v>20</v>
      </c>
      <c r="BH15" s="15" t="s">
        <v>44</v>
      </c>
      <c r="BI15" s="16" t="s">
        <v>18</v>
      </c>
      <c r="BJ15" s="13" t="s">
        <v>17</v>
      </c>
      <c r="BK15" s="13" t="s">
        <v>16</v>
      </c>
      <c r="BL15" s="13" t="s">
        <v>15</v>
      </c>
    </row>
    <row r="16" spans="1:64">
      <c r="A16" s="6" t="s">
        <v>164</v>
      </c>
      <c r="B16" s="6" t="s">
        <v>163</v>
      </c>
      <c r="C16" s="5" t="s">
        <v>162</v>
      </c>
      <c r="D16" s="12">
        <v>45</v>
      </c>
      <c r="E16" s="4">
        <v>32</v>
      </c>
      <c r="F16" s="4">
        <f t="shared" si="0"/>
        <v>77</v>
      </c>
      <c r="G16" s="2">
        <f t="shared" si="1"/>
        <v>8</v>
      </c>
      <c r="H16" s="10" t="str">
        <f t="shared" si="2"/>
        <v>A</v>
      </c>
      <c r="I16" s="13" t="s">
        <v>455</v>
      </c>
      <c r="J16" s="9">
        <v>50</v>
      </c>
      <c r="K16" s="4">
        <v>34</v>
      </c>
      <c r="L16" s="4">
        <f t="shared" si="3"/>
        <v>84</v>
      </c>
      <c r="M16" s="2">
        <f t="shared" si="4"/>
        <v>9</v>
      </c>
      <c r="N16" s="10" t="str">
        <f t="shared" si="5"/>
        <v>A+</v>
      </c>
      <c r="O16" s="13" t="s">
        <v>455</v>
      </c>
      <c r="P16" s="11">
        <v>43</v>
      </c>
      <c r="Q16" s="4">
        <v>34</v>
      </c>
      <c r="R16" s="4">
        <f t="shared" si="6"/>
        <v>77</v>
      </c>
      <c r="S16" s="2">
        <f t="shared" si="7"/>
        <v>8</v>
      </c>
      <c r="T16" s="10" t="str">
        <f t="shared" si="8"/>
        <v>A</v>
      </c>
      <c r="U16" s="13" t="s">
        <v>455</v>
      </c>
      <c r="V16" s="11">
        <v>41</v>
      </c>
      <c r="W16" s="4">
        <v>19</v>
      </c>
      <c r="X16" s="4">
        <f t="shared" si="9"/>
        <v>60</v>
      </c>
      <c r="Y16" s="2">
        <f t="shared" si="10"/>
        <v>7</v>
      </c>
      <c r="Z16" s="10" t="str">
        <f t="shared" si="11"/>
        <v>B+</v>
      </c>
      <c r="AA16" s="13" t="s">
        <v>455</v>
      </c>
      <c r="AB16" s="9">
        <v>48</v>
      </c>
      <c r="AC16" s="4">
        <v>21</v>
      </c>
      <c r="AD16" s="4">
        <f t="shared" si="12"/>
        <v>69</v>
      </c>
      <c r="AE16" s="2">
        <f t="shared" si="13"/>
        <v>7</v>
      </c>
      <c r="AF16" s="10" t="str">
        <f t="shared" si="14"/>
        <v>B+</v>
      </c>
      <c r="AG16" s="13" t="s">
        <v>455</v>
      </c>
      <c r="AH16" s="9">
        <v>41</v>
      </c>
      <c r="AI16" s="4">
        <v>33</v>
      </c>
      <c r="AJ16" s="4">
        <f t="shared" si="15"/>
        <v>74</v>
      </c>
      <c r="AK16" s="2">
        <f t="shared" si="16"/>
        <v>8</v>
      </c>
      <c r="AL16" s="10" t="str">
        <f t="shared" si="17"/>
        <v>A</v>
      </c>
      <c r="AM16" s="13" t="s">
        <v>455</v>
      </c>
      <c r="AN16" s="11">
        <v>26</v>
      </c>
      <c r="AO16" s="4">
        <v>41</v>
      </c>
      <c r="AP16" s="4">
        <f t="shared" si="18"/>
        <v>67</v>
      </c>
      <c r="AQ16" s="2">
        <f t="shared" si="19"/>
        <v>7</v>
      </c>
      <c r="AR16" s="10" t="str">
        <f t="shared" si="20"/>
        <v>B+</v>
      </c>
      <c r="AS16" s="13" t="s">
        <v>455</v>
      </c>
      <c r="AT16" s="9">
        <v>32</v>
      </c>
      <c r="AU16" s="4">
        <v>32</v>
      </c>
      <c r="AV16" s="4">
        <f t="shared" si="21"/>
        <v>64</v>
      </c>
      <c r="AW16" s="2">
        <f t="shared" si="22"/>
        <v>7</v>
      </c>
      <c r="AX16" s="10" t="str">
        <f t="shared" si="23"/>
        <v>B+</v>
      </c>
      <c r="AY16" s="13" t="s">
        <v>455</v>
      </c>
      <c r="AZ16" s="9" t="str">
        <f t="shared" si="27"/>
        <v>7.80</v>
      </c>
      <c r="BA16" s="4" t="str">
        <f t="shared" si="24"/>
        <v>78.00</v>
      </c>
      <c r="BB16" s="2" t="str">
        <f t="shared" si="25"/>
        <v>FCD</v>
      </c>
      <c r="BC16" s="137" t="str">
        <f t="shared" si="26"/>
        <v/>
      </c>
      <c r="BD16" s="140" t="str">
        <f t="shared" si="28"/>
        <v/>
      </c>
      <c r="BE16" s="13" t="s">
        <v>22</v>
      </c>
      <c r="BF16" s="13" t="s">
        <v>21</v>
      </c>
      <c r="BG16" s="13" t="s">
        <v>20</v>
      </c>
      <c r="BH16" s="15" t="s">
        <v>26</v>
      </c>
      <c r="BI16" s="16" t="s">
        <v>18</v>
      </c>
      <c r="BJ16" s="13" t="s">
        <v>17</v>
      </c>
      <c r="BK16" s="13" t="s">
        <v>16</v>
      </c>
      <c r="BL16" s="13" t="s">
        <v>15</v>
      </c>
    </row>
    <row r="17" spans="1:64">
      <c r="A17" s="6" t="s">
        <v>161</v>
      </c>
      <c r="B17" s="6" t="s">
        <v>160</v>
      </c>
      <c r="C17" s="5" t="s">
        <v>159</v>
      </c>
      <c r="D17" s="12">
        <v>50</v>
      </c>
      <c r="E17" s="4">
        <v>32</v>
      </c>
      <c r="F17" s="4">
        <f t="shared" si="0"/>
        <v>82</v>
      </c>
      <c r="G17" s="2">
        <f t="shared" si="1"/>
        <v>9</v>
      </c>
      <c r="H17" s="10" t="str">
        <f t="shared" si="2"/>
        <v>A+</v>
      </c>
      <c r="I17" s="13" t="s">
        <v>455</v>
      </c>
      <c r="J17" s="9">
        <v>50</v>
      </c>
      <c r="K17" s="4">
        <v>34</v>
      </c>
      <c r="L17" s="4">
        <f t="shared" si="3"/>
        <v>84</v>
      </c>
      <c r="M17" s="2">
        <f t="shared" si="4"/>
        <v>9</v>
      </c>
      <c r="N17" s="10" t="str">
        <f t="shared" si="5"/>
        <v>A+</v>
      </c>
      <c r="O17" s="13" t="s">
        <v>455</v>
      </c>
      <c r="P17" s="11">
        <v>48</v>
      </c>
      <c r="Q17" s="4">
        <v>35</v>
      </c>
      <c r="R17" s="4">
        <f t="shared" si="6"/>
        <v>83</v>
      </c>
      <c r="S17" s="2">
        <f t="shared" si="7"/>
        <v>9</v>
      </c>
      <c r="T17" s="10" t="str">
        <f t="shared" si="8"/>
        <v>A+</v>
      </c>
      <c r="U17" s="13" t="s">
        <v>455</v>
      </c>
      <c r="V17" s="11">
        <v>46</v>
      </c>
      <c r="W17" s="4">
        <v>37</v>
      </c>
      <c r="X17" s="4">
        <f t="shared" si="9"/>
        <v>83</v>
      </c>
      <c r="Y17" s="2">
        <f t="shared" si="10"/>
        <v>9</v>
      </c>
      <c r="Z17" s="10" t="str">
        <f t="shared" si="11"/>
        <v>A+</v>
      </c>
      <c r="AA17" s="13" t="s">
        <v>455</v>
      </c>
      <c r="AB17" s="9">
        <v>47</v>
      </c>
      <c r="AC17" s="4">
        <v>44</v>
      </c>
      <c r="AD17" s="4">
        <f t="shared" si="12"/>
        <v>91</v>
      </c>
      <c r="AE17" s="2">
        <f t="shared" si="13"/>
        <v>10</v>
      </c>
      <c r="AF17" s="10" t="str">
        <f t="shared" si="14"/>
        <v>O</v>
      </c>
      <c r="AG17" s="13" t="s">
        <v>455</v>
      </c>
      <c r="AH17" s="9">
        <v>40</v>
      </c>
      <c r="AI17" s="4">
        <v>29</v>
      </c>
      <c r="AJ17" s="4">
        <f t="shared" si="15"/>
        <v>69</v>
      </c>
      <c r="AK17" s="2">
        <f t="shared" si="16"/>
        <v>7</v>
      </c>
      <c r="AL17" s="10" t="str">
        <f t="shared" si="17"/>
        <v>B+</v>
      </c>
      <c r="AM17" s="13" t="s">
        <v>455</v>
      </c>
      <c r="AN17" s="11">
        <v>26</v>
      </c>
      <c r="AO17" s="4">
        <v>39</v>
      </c>
      <c r="AP17" s="4">
        <f t="shared" si="18"/>
        <v>65</v>
      </c>
      <c r="AQ17" s="2">
        <f t="shared" si="19"/>
        <v>7</v>
      </c>
      <c r="AR17" s="10" t="str">
        <f t="shared" si="20"/>
        <v>B+</v>
      </c>
      <c r="AS17" s="13" t="s">
        <v>455</v>
      </c>
      <c r="AT17" s="9">
        <v>32</v>
      </c>
      <c r="AU17" s="4">
        <v>26</v>
      </c>
      <c r="AV17" s="4">
        <f t="shared" si="21"/>
        <v>58</v>
      </c>
      <c r="AW17" s="2">
        <f t="shared" si="22"/>
        <v>6</v>
      </c>
      <c r="AX17" s="10" t="str">
        <f t="shared" si="23"/>
        <v>B</v>
      </c>
      <c r="AY17" s="13" t="s">
        <v>455</v>
      </c>
      <c r="AZ17" s="9" t="str">
        <f t="shared" si="27"/>
        <v>8.80</v>
      </c>
      <c r="BA17" s="4" t="str">
        <f t="shared" si="24"/>
        <v>88.00</v>
      </c>
      <c r="BB17" s="2" t="str">
        <f t="shared" si="25"/>
        <v>FCD</v>
      </c>
      <c r="BC17" s="137" t="str">
        <f t="shared" si="26"/>
        <v/>
      </c>
      <c r="BD17" s="140" t="str">
        <f t="shared" si="28"/>
        <v/>
      </c>
      <c r="BE17" s="13" t="s">
        <v>22</v>
      </c>
      <c r="BF17" s="13" t="s">
        <v>21</v>
      </c>
      <c r="BG17" s="13" t="s">
        <v>20</v>
      </c>
      <c r="BH17" s="15" t="s">
        <v>30</v>
      </c>
      <c r="BI17" s="16" t="s">
        <v>18</v>
      </c>
      <c r="BJ17" s="13" t="s">
        <v>17</v>
      </c>
      <c r="BK17" s="13" t="s">
        <v>16</v>
      </c>
      <c r="BL17" s="13" t="s">
        <v>15</v>
      </c>
    </row>
    <row r="18" spans="1:64">
      <c r="A18" s="6" t="s">
        <v>158</v>
      </c>
      <c r="B18" s="6" t="s">
        <v>157</v>
      </c>
      <c r="C18" s="5" t="s">
        <v>156</v>
      </c>
      <c r="D18" s="12">
        <v>44</v>
      </c>
      <c r="E18" s="4">
        <v>33</v>
      </c>
      <c r="F18" s="4">
        <f t="shared" si="0"/>
        <v>77</v>
      </c>
      <c r="G18" s="2">
        <f t="shared" si="1"/>
        <v>8</v>
      </c>
      <c r="H18" s="10" t="str">
        <f t="shared" si="2"/>
        <v>A</v>
      </c>
      <c r="I18" s="13" t="s">
        <v>455</v>
      </c>
      <c r="J18" s="9">
        <v>42</v>
      </c>
      <c r="K18" s="4">
        <v>32</v>
      </c>
      <c r="L18" s="4">
        <f t="shared" si="3"/>
        <v>74</v>
      </c>
      <c r="M18" s="2">
        <f t="shared" si="4"/>
        <v>8</v>
      </c>
      <c r="N18" s="10" t="str">
        <f t="shared" si="5"/>
        <v>A</v>
      </c>
      <c r="O18" s="13" t="s">
        <v>455</v>
      </c>
      <c r="P18" s="11">
        <v>33</v>
      </c>
      <c r="Q18" s="4">
        <v>18</v>
      </c>
      <c r="R18" s="4">
        <f t="shared" si="6"/>
        <v>51</v>
      </c>
      <c r="S18" s="2">
        <f t="shared" si="7"/>
        <v>5</v>
      </c>
      <c r="T18" s="10" t="str">
        <f t="shared" si="8"/>
        <v>C</v>
      </c>
      <c r="U18" s="13" t="s">
        <v>455</v>
      </c>
      <c r="V18" s="11">
        <v>43</v>
      </c>
      <c r="W18" s="4">
        <v>24</v>
      </c>
      <c r="X18" s="4">
        <f t="shared" si="9"/>
        <v>67</v>
      </c>
      <c r="Y18" s="2">
        <f t="shared" si="10"/>
        <v>7</v>
      </c>
      <c r="Z18" s="10" t="str">
        <f t="shared" si="11"/>
        <v>B+</v>
      </c>
      <c r="AA18" s="13" t="s">
        <v>455</v>
      </c>
      <c r="AB18" s="9">
        <v>41</v>
      </c>
      <c r="AC18" s="4">
        <v>18</v>
      </c>
      <c r="AD18" s="4">
        <f t="shared" si="12"/>
        <v>59</v>
      </c>
      <c r="AE18" s="2">
        <f t="shared" si="13"/>
        <v>6</v>
      </c>
      <c r="AF18" s="10" t="str">
        <f t="shared" si="14"/>
        <v>B</v>
      </c>
      <c r="AG18" s="13" t="s">
        <v>455</v>
      </c>
      <c r="AH18" s="9">
        <v>38</v>
      </c>
      <c r="AI18" s="4">
        <v>24</v>
      </c>
      <c r="AJ18" s="4">
        <f t="shared" si="15"/>
        <v>62</v>
      </c>
      <c r="AK18" s="2">
        <f t="shared" si="16"/>
        <v>7</v>
      </c>
      <c r="AL18" s="10" t="str">
        <f t="shared" si="17"/>
        <v>B+</v>
      </c>
      <c r="AM18" s="13" t="s">
        <v>455</v>
      </c>
      <c r="AN18" s="11">
        <v>26</v>
      </c>
      <c r="AO18" s="4">
        <v>32</v>
      </c>
      <c r="AP18" s="4">
        <f t="shared" si="18"/>
        <v>58</v>
      </c>
      <c r="AQ18" s="2">
        <f t="shared" si="19"/>
        <v>6</v>
      </c>
      <c r="AR18" s="10" t="str">
        <f t="shared" si="20"/>
        <v>B</v>
      </c>
      <c r="AS18" s="13" t="s">
        <v>455</v>
      </c>
      <c r="AT18" s="9">
        <v>27</v>
      </c>
      <c r="AU18" s="4">
        <v>24</v>
      </c>
      <c r="AV18" s="4">
        <f t="shared" si="21"/>
        <v>51</v>
      </c>
      <c r="AW18" s="2">
        <f t="shared" si="22"/>
        <v>5</v>
      </c>
      <c r="AX18" s="10" t="str">
        <f t="shared" si="23"/>
        <v>C</v>
      </c>
      <c r="AY18" s="13" t="s">
        <v>455</v>
      </c>
      <c r="AZ18" s="9" t="str">
        <f t="shared" si="27"/>
        <v>6.80</v>
      </c>
      <c r="BA18" s="4" t="str">
        <f t="shared" si="24"/>
        <v>68.00</v>
      </c>
      <c r="BB18" s="2" t="str">
        <f t="shared" si="25"/>
        <v>FC</v>
      </c>
      <c r="BC18" s="137" t="str">
        <f t="shared" si="26"/>
        <v/>
      </c>
      <c r="BD18" s="140" t="str">
        <f t="shared" si="28"/>
        <v/>
      </c>
      <c r="BE18" s="13" t="s">
        <v>22</v>
      </c>
      <c r="BF18" s="13" t="s">
        <v>21</v>
      </c>
      <c r="BG18" s="13" t="s">
        <v>20</v>
      </c>
      <c r="BH18" s="15" t="s">
        <v>19</v>
      </c>
      <c r="BI18" s="16" t="s">
        <v>37</v>
      </c>
      <c r="BJ18" s="13" t="s">
        <v>17</v>
      </c>
      <c r="BK18" s="13" t="s">
        <v>16</v>
      </c>
      <c r="BL18" s="13" t="s">
        <v>15</v>
      </c>
    </row>
    <row r="19" spans="1:64">
      <c r="A19" s="6" t="s">
        <v>155</v>
      </c>
      <c r="B19" s="6" t="s">
        <v>154</v>
      </c>
      <c r="C19" s="5" t="s">
        <v>153</v>
      </c>
      <c r="D19" s="12">
        <v>37</v>
      </c>
      <c r="E19" s="4">
        <v>18</v>
      </c>
      <c r="F19" s="4">
        <f t="shared" si="0"/>
        <v>55</v>
      </c>
      <c r="G19" s="2">
        <f t="shared" si="1"/>
        <v>6</v>
      </c>
      <c r="H19" s="10" t="str">
        <f t="shared" si="2"/>
        <v>B</v>
      </c>
      <c r="I19" s="13" t="s">
        <v>455</v>
      </c>
      <c r="J19" s="9">
        <v>38</v>
      </c>
      <c r="K19" s="4">
        <v>21</v>
      </c>
      <c r="L19" s="4">
        <f t="shared" si="3"/>
        <v>59</v>
      </c>
      <c r="M19" s="2">
        <f t="shared" si="4"/>
        <v>6</v>
      </c>
      <c r="N19" s="10" t="str">
        <f t="shared" si="5"/>
        <v>B</v>
      </c>
      <c r="O19" s="13" t="s">
        <v>455</v>
      </c>
      <c r="P19" s="11">
        <v>31</v>
      </c>
      <c r="Q19" s="4">
        <v>27</v>
      </c>
      <c r="R19" s="4">
        <f t="shared" si="6"/>
        <v>58</v>
      </c>
      <c r="S19" s="2">
        <f t="shared" si="7"/>
        <v>6</v>
      </c>
      <c r="T19" s="10" t="str">
        <f t="shared" si="8"/>
        <v>B</v>
      </c>
      <c r="U19" s="13" t="s">
        <v>455</v>
      </c>
      <c r="V19" s="11">
        <v>42</v>
      </c>
      <c r="W19" s="4">
        <v>33</v>
      </c>
      <c r="X19" s="4">
        <f t="shared" si="9"/>
        <v>75</v>
      </c>
      <c r="Y19" s="2">
        <f t="shared" si="10"/>
        <v>8</v>
      </c>
      <c r="Z19" s="10" t="str">
        <f t="shared" si="11"/>
        <v>A</v>
      </c>
      <c r="AA19" s="13" t="s">
        <v>455</v>
      </c>
      <c r="AB19" s="12">
        <v>33</v>
      </c>
      <c r="AC19" s="17">
        <v>28</v>
      </c>
      <c r="AD19" s="4">
        <f t="shared" si="12"/>
        <v>61</v>
      </c>
      <c r="AE19" s="2">
        <f t="shared" si="13"/>
        <v>7</v>
      </c>
      <c r="AF19" s="10" t="str">
        <f t="shared" si="14"/>
        <v>B+</v>
      </c>
      <c r="AG19" s="13" t="s">
        <v>457</v>
      </c>
      <c r="AH19" s="9">
        <v>34</v>
      </c>
      <c r="AI19" s="4">
        <v>26</v>
      </c>
      <c r="AJ19" s="4">
        <f t="shared" si="15"/>
        <v>60</v>
      </c>
      <c r="AK19" s="2">
        <f t="shared" si="16"/>
        <v>7</v>
      </c>
      <c r="AL19" s="10" t="str">
        <f t="shared" si="17"/>
        <v>B+</v>
      </c>
      <c r="AM19" s="13" t="s">
        <v>455</v>
      </c>
      <c r="AN19" s="11">
        <v>23</v>
      </c>
      <c r="AO19" s="4">
        <v>40</v>
      </c>
      <c r="AP19" s="4">
        <f t="shared" si="18"/>
        <v>63</v>
      </c>
      <c r="AQ19" s="2">
        <f t="shared" si="19"/>
        <v>7</v>
      </c>
      <c r="AR19" s="10" t="str">
        <f t="shared" si="20"/>
        <v>B+</v>
      </c>
      <c r="AS19" s="13" t="s">
        <v>455</v>
      </c>
      <c r="AT19" s="9">
        <v>31</v>
      </c>
      <c r="AU19" s="4">
        <v>23</v>
      </c>
      <c r="AV19" s="4">
        <f t="shared" si="21"/>
        <v>54</v>
      </c>
      <c r="AW19" s="2">
        <f t="shared" si="22"/>
        <v>5</v>
      </c>
      <c r="AX19" s="10" t="str">
        <f t="shared" si="23"/>
        <v>C</v>
      </c>
      <c r="AY19" s="13" t="s">
        <v>455</v>
      </c>
      <c r="AZ19" s="9" t="str">
        <f t="shared" si="27"/>
        <v>6.50</v>
      </c>
      <c r="BA19" s="4" t="str">
        <f t="shared" si="24"/>
        <v>65.00</v>
      </c>
      <c r="BB19" s="2" t="str">
        <f t="shared" si="25"/>
        <v>FC</v>
      </c>
      <c r="BC19" s="137" t="str">
        <f t="shared" si="26"/>
        <v/>
      </c>
      <c r="BD19" s="140" t="str">
        <f t="shared" si="28"/>
        <v xml:space="preserve">BPLCK105B </v>
      </c>
      <c r="BE19" s="13" t="s">
        <v>22</v>
      </c>
      <c r="BF19" s="13" t="s">
        <v>21</v>
      </c>
      <c r="BG19" s="13" t="s">
        <v>20</v>
      </c>
      <c r="BH19" s="15" t="s">
        <v>26</v>
      </c>
      <c r="BI19" s="16" t="s">
        <v>18</v>
      </c>
      <c r="BJ19" s="13" t="s">
        <v>17</v>
      </c>
      <c r="BK19" s="13" t="s">
        <v>16</v>
      </c>
      <c r="BL19" s="13" t="s">
        <v>15</v>
      </c>
    </row>
    <row r="20" spans="1:64">
      <c r="A20" s="6" t="s">
        <v>152</v>
      </c>
      <c r="B20" s="6" t="s">
        <v>151</v>
      </c>
      <c r="C20" s="5" t="s">
        <v>150</v>
      </c>
      <c r="D20" s="12">
        <v>50</v>
      </c>
      <c r="E20" s="4">
        <v>43</v>
      </c>
      <c r="F20" s="4">
        <f t="shared" si="0"/>
        <v>93</v>
      </c>
      <c r="G20" s="2">
        <f t="shared" si="1"/>
        <v>10</v>
      </c>
      <c r="H20" s="10" t="str">
        <f t="shared" si="2"/>
        <v>O</v>
      </c>
      <c r="I20" s="13" t="s">
        <v>455</v>
      </c>
      <c r="J20" s="9">
        <v>50</v>
      </c>
      <c r="K20" s="4">
        <v>50</v>
      </c>
      <c r="L20" s="4">
        <f t="shared" si="3"/>
        <v>100</v>
      </c>
      <c r="M20" s="2">
        <f t="shared" si="4"/>
        <v>10</v>
      </c>
      <c r="N20" s="10" t="str">
        <f t="shared" si="5"/>
        <v>O</v>
      </c>
      <c r="O20" s="13" t="s">
        <v>455</v>
      </c>
      <c r="P20" s="11">
        <v>45</v>
      </c>
      <c r="Q20" s="4">
        <v>30</v>
      </c>
      <c r="R20" s="4">
        <f t="shared" si="6"/>
        <v>75</v>
      </c>
      <c r="S20" s="2">
        <f t="shared" si="7"/>
        <v>8</v>
      </c>
      <c r="T20" s="10" t="str">
        <f t="shared" si="8"/>
        <v>A</v>
      </c>
      <c r="U20" s="13" t="s">
        <v>455</v>
      </c>
      <c r="V20" s="11">
        <v>49</v>
      </c>
      <c r="W20" s="4">
        <v>41</v>
      </c>
      <c r="X20" s="4">
        <f t="shared" si="9"/>
        <v>90</v>
      </c>
      <c r="Y20" s="2">
        <f t="shared" si="10"/>
        <v>10</v>
      </c>
      <c r="Z20" s="10" t="str">
        <f t="shared" si="11"/>
        <v>O</v>
      </c>
      <c r="AA20" s="13" t="s">
        <v>455</v>
      </c>
      <c r="AB20" s="9">
        <v>46</v>
      </c>
      <c r="AC20" s="4">
        <v>28</v>
      </c>
      <c r="AD20" s="4">
        <f t="shared" si="12"/>
        <v>74</v>
      </c>
      <c r="AE20" s="2">
        <f t="shared" si="13"/>
        <v>8</v>
      </c>
      <c r="AF20" s="10" t="str">
        <f t="shared" si="14"/>
        <v>A</v>
      </c>
      <c r="AG20" s="13" t="s">
        <v>455</v>
      </c>
      <c r="AH20" s="9">
        <v>44</v>
      </c>
      <c r="AI20" s="4">
        <v>32</v>
      </c>
      <c r="AJ20" s="4">
        <f t="shared" si="15"/>
        <v>76</v>
      </c>
      <c r="AK20" s="2">
        <f t="shared" si="16"/>
        <v>8</v>
      </c>
      <c r="AL20" s="10" t="str">
        <f t="shared" si="17"/>
        <v>A</v>
      </c>
      <c r="AM20" s="13" t="s">
        <v>455</v>
      </c>
      <c r="AN20" s="11">
        <v>25</v>
      </c>
      <c r="AO20" s="4">
        <v>42</v>
      </c>
      <c r="AP20" s="4">
        <f t="shared" si="18"/>
        <v>67</v>
      </c>
      <c r="AQ20" s="2">
        <f t="shared" si="19"/>
        <v>7</v>
      </c>
      <c r="AR20" s="10" t="str">
        <f t="shared" si="20"/>
        <v>B+</v>
      </c>
      <c r="AS20" s="13" t="s">
        <v>455</v>
      </c>
      <c r="AT20" s="9">
        <v>34</v>
      </c>
      <c r="AU20" s="4">
        <v>28</v>
      </c>
      <c r="AV20" s="4">
        <f t="shared" si="21"/>
        <v>62</v>
      </c>
      <c r="AW20" s="2">
        <f t="shared" si="22"/>
        <v>7</v>
      </c>
      <c r="AX20" s="10" t="str">
        <f t="shared" si="23"/>
        <v>B+</v>
      </c>
      <c r="AY20" s="13" t="s">
        <v>455</v>
      </c>
      <c r="AZ20" s="9" t="str">
        <f t="shared" si="27"/>
        <v>9.00</v>
      </c>
      <c r="BA20" s="4" t="str">
        <f t="shared" si="24"/>
        <v>90.00</v>
      </c>
      <c r="BB20" s="2" t="str">
        <f t="shared" si="25"/>
        <v>FCD</v>
      </c>
      <c r="BC20" s="137" t="str">
        <f t="shared" si="26"/>
        <v/>
      </c>
      <c r="BD20" s="140" t="str">
        <f t="shared" si="28"/>
        <v/>
      </c>
      <c r="BE20" s="13" t="s">
        <v>22</v>
      </c>
      <c r="BF20" s="13" t="s">
        <v>21</v>
      </c>
      <c r="BG20" s="13" t="s">
        <v>20</v>
      </c>
      <c r="BH20" s="15" t="s">
        <v>26</v>
      </c>
      <c r="BI20" s="16" t="s">
        <v>18</v>
      </c>
      <c r="BJ20" s="13" t="s">
        <v>17</v>
      </c>
      <c r="BK20" s="13" t="s">
        <v>16</v>
      </c>
      <c r="BL20" s="13" t="s">
        <v>15</v>
      </c>
    </row>
    <row r="21" spans="1:64">
      <c r="A21" s="6" t="s">
        <v>149</v>
      </c>
      <c r="B21" s="6" t="s">
        <v>148</v>
      </c>
      <c r="C21" s="5" t="s">
        <v>147</v>
      </c>
      <c r="D21" s="12">
        <v>33</v>
      </c>
      <c r="E21" s="4">
        <v>26</v>
      </c>
      <c r="F21" s="4">
        <f t="shared" si="0"/>
        <v>59</v>
      </c>
      <c r="G21" s="2">
        <f t="shared" si="1"/>
        <v>6</v>
      </c>
      <c r="H21" s="10" t="str">
        <f t="shared" si="2"/>
        <v>B</v>
      </c>
      <c r="I21" s="13" t="s">
        <v>455</v>
      </c>
      <c r="J21" s="9">
        <v>37</v>
      </c>
      <c r="K21" s="4">
        <v>25</v>
      </c>
      <c r="L21" s="4">
        <f t="shared" si="3"/>
        <v>62</v>
      </c>
      <c r="M21" s="2">
        <f t="shared" si="4"/>
        <v>7</v>
      </c>
      <c r="N21" s="10" t="str">
        <f t="shared" si="5"/>
        <v>B+</v>
      </c>
      <c r="O21" s="13" t="s">
        <v>455</v>
      </c>
      <c r="P21" s="11">
        <v>31</v>
      </c>
      <c r="Q21" s="4">
        <v>28</v>
      </c>
      <c r="R21" s="4">
        <f t="shared" si="6"/>
        <v>59</v>
      </c>
      <c r="S21" s="2">
        <f t="shared" si="7"/>
        <v>6</v>
      </c>
      <c r="T21" s="10" t="str">
        <f t="shared" si="8"/>
        <v>B</v>
      </c>
      <c r="U21" s="13" t="s">
        <v>455</v>
      </c>
      <c r="V21" s="11">
        <v>30</v>
      </c>
      <c r="W21" s="4">
        <v>26</v>
      </c>
      <c r="X21" s="4">
        <f t="shared" si="9"/>
        <v>56</v>
      </c>
      <c r="Y21" s="2">
        <f t="shared" si="10"/>
        <v>6</v>
      </c>
      <c r="Z21" s="10" t="str">
        <f t="shared" si="11"/>
        <v>B</v>
      </c>
      <c r="AA21" s="13" t="s">
        <v>455</v>
      </c>
      <c r="AB21" s="9">
        <v>39</v>
      </c>
      <c r="AC21" s="4">
        <v>18</v>
      </c>
      <c r="AD21" s="4">
        <f t="shared" si="12"/>
        <v>57</v>
      </c>
      <c r="AE21" s="2">
        <f t="shared" si="13"/>
        <v>6</v>
      </c>
      <c r="AF21" s="10" t="str">
        <f t="shared" si="14"/>
        <v>B</v>
      </c>
      <c r="AG21" s="13" t="s">
        <v>455</v>
      </c>
      <c r="AH21" s="9">
        <v>37</v>
      </c>
      <c r="AI21" s="4">
        <v>26</v>
      </c>
      <c r="AJ21" s="4">
        <f t="shared" si="15"/>
        <v>63</v>
      </c>
      <c r="AK21" s="2">
        <f t="shared" si="16"/>
        <v>7</v>
      </c>
      <c r="AL21" s="10" t="str">
        <f t="shared" si="17"/>
        <v>B+</v>
      </c>
      <c r="AM21" s="13" t="s">
        <v>455</v>
      </c>
      <c r="AN21" s="11">
        <v>21</v>
      </c>
      <c r="AO21" s="4">
        <v>35</v>
      </c>
      <c r="AP21" s="4">
        <f t="shared" si="18"/>
        <v>56</v>
      </c>
      <c r="AQ21" s="2">
        <f t="shared" si="19"/>
        <v>6</v>
      </c>
      <c r="AR21" s="10" t="str">
        <f t="shared" si="20"/>
        <v>B</v>
      </c>
      <c r="AS21" s="13" t="s">
        <v>455</v>
      </c>
      <c r="AT21" s="9">
        <v>30</v>
      </c>
      <c r="AU21" s="4">
        <v>23</v>
      </c>
      <c r="AV21" s="4">
        <f t="shared" si="21"/>
        <v>53</v>
      </c>
      <c r="AW21" s="2">
        <f t="shared" si="22"/>
        <v>5</v>
      </c>
      <c r="AX21" s="10" t="str">
        <f t="shared" si="23"/>
        <v>C</v>
      </c>
      <c r="AY21" s="13" t="s">
        <v>455</v>
      </c>
      <c r="AZ21" s="9" t="str">
        <f t="shared" si="27"/>
        <v>6.20</v>
      </c>
      <c r="BA21" s="4" t="str">
        <f t="shared" si="24"/>
        <v>62.00</v>
      </c>
      <c r="BB21" s="2" t="str">
        <f t="shared" si="25"/>
        <v>FC</v>
      </c>
      <c r="BC21" s="137" t="str">
        <f t="shared" si="26"/>
        <v/>
      </c>
      <c r="BD21" s="140" t="str">
        <f t="shared" si="28"/>
        <v/>
      </c>
      <c r="BE21" s="13" t="s">
        <v>22</v>
      </c>
      <c r="BF21" s="13" t="s">
        <v>21</v>
      </c>
      <c r="BG21" s="13" t="s">
        <v>20</v>
      </c>
      <c r="BH21" s="15" t="s">
        <v>26</v>
      </c>
      <c r="BI21" s="16" t="s">
        <v>37</v>
      </c>
      <c r="BJ21" s="13" t="s">
        <v>17</v>
      </c>
      <c r="BK21" s="13" t="s">
        <v>16</v>
      </c>
      <c r="BL21" s="13" t="s">
        <v>15</v>
      </c>
    </row>
    <row r="22" spans="1:64">
      <c r="A22" s="6" t="s">
        <v>146</v>
      </c>
      <c r="B22" s="6" t="s">
        <v>145</v>
      </c>
      <c r="C22" s="5" t="s">
        <v>144</v>
      </c>
      <c r="D22" s="12">
        <v>47</v>
      </c>
      <c r="E22" s="4">
        <v>34</v>
      </c>
      <c r="F22" s="4">
        <f t="shared" si="0"/>
        <v>81</v>
      </c>
      <c r="G22" s="2">
        <f t="shared" si="1"/>
        <v>9</v>
      </c>
      <c r="H22" s="10" t="str">
        <f t="shared" si="2"/>
        <v>A+</v>
      </c>
      <c r="I22" s="13" t="s">
        <v>455</v>
      </c>
      <c r="J22" s="9">
        <v>42</v>
      </c>
      <c r="K22" s="4">
        <v>35</v>
      </c>
      <c r="L22" s="4">
        <f t="shared" si="3"/>
        <v>77</v>
      </c>
      <c r="M22" s="2">
        <f t="shared" si="4"/>
        <v>8</v>
      </c>
      <c r="N22" s="10" t="str">
        <f t="shared" si="5"/>
        <v>A</v>
      </c>
      <c r="O22" s="13" t="s">
        <v>455</v>
      </c>
      <c r="P22" s="11">
        <v>43</v>
      </c>
      <c r="Q22" s="4">
        <v>26</v>
      </c>
      <c r="R22" s="4">
        <f t="shared" si="6"/>
        <v>69</v>
      </c>
      <c r="S22" s="2">
        <f t="shared" si="7"/>
        <v>7</v>
      </c>
      <c r="T22" s="10" t="str">
        <f t="shared" si="8"/>
        <v>B+</v>
      </c>
      <c r="U22" s="13" t="s">
        <v>455</v>
      </c>
      <c r="V22" s="11">
        <v>42</v>
      </c>
      <c r="W22" s="4">
        <v>33</v>
      </c>
      <c r="X22" s="4">
        <f t="shared" si="9"/>
        <v>75</v>
      </c>
      <c r="Y22" s="2">
        <f t="shared" si="10"/>
        <v>8</v>
      </c>
      <c r="Z22" s="10" t="str">
        <f t="shared" si="11"/>
        <v>A</v>
      </c>
      <c r="AA22" s="13" t="s">
        <v>455</v>
      </c>
      <c r="AB22" s="9">
        <v>37</v>
      </c>
      <c r="AC22" s="4">
        <v>18</v>
      </c>
      <c r="AD22" s="4">
        <f t="shared" si="12"/>
        <v>55</v>
      </c>
      <c r="AE22" s="2">
        <f t="shared" si="13"/>
        <v>6</v>
      </c>
      <c r="AF22" s="10" t="str">
        <f t="shared" si="14"/>
        <v>B</v>
      </c>
      <c r="AG22" s="13" t="s">
        <v>455</v>
      </c>
      <c r="AH22" s="9">
        <v>44</v>
      </c>
      <c r="AI22" s="4">
        <v>36</v>
      </c>
      <c r="AJ22" s="4">
        <f t="shared" si="15"/>
        <v>80</v>
      </c>
      <c r="AK22" s="2">
        <f t="shared" si="16"/>
        <v>9</v>
      </c>
      <c r="AL22" s="10" t="str">
        <f t="shared" si="17"/>
        <v>A+</v>
      </c>
      <c r="AM22" s="13" t="s">
        <v>455</v>
      </c>
      <c r="AN22" s="11">
        <v>28</v>
      </c>
      <c r="AO22" s="4">
        <v>50</v>
      </c>
      <c r="AP22" s="4">
        <f t="shared" si="18"/>
        <v>78</v>
      </c>
      <c r="AQ22" s="2">
        <f t="shared" si="19"/>
        <v>8</v>
      </c>
      <c r="AR22" s="10" t="str">
        <f t="shared" si="20"/>
        <v>A</v>
      </c>
      <c r="AS22" s="13" t="s">
        <v>455</v>
      </c>
      <c r="AT22" s="9">
        <v>35</v>
      </c>
      <c r="AU22" s="4">
        <v>28</v>
      </c>
      <c r="AV22" s="4">
        <f t="shared" si="21"/>
        <v>63</v>
      </c>
      <c r="AW22" s="2">
        <f t="shared" si="22"/>
        <v>7</v>
      </c>
      <c r="AX22" s="10" t="str">
        <f t="shared" si="23"/>
        <v>B+</v>
      </c>
      <c r="AY22" s="13" t="s">
        <v>455</v>
      </c>
      <c r="AZ22" s="9" t="str">
        <f t="shared" si="27"/>
        <v>7.75</v>
      </c>
      <c r="BA22" s="4" t="str">
        <f t="shared" si="24"/>
        <v>77.50</v>
      </c>
      <c r="BB22" s="2" t="str">
        <f t="shared" si="25"/>
        <v>FCD</v>
      </c>
      <c r="BC22" s="137" t="str">
        <f t="shared" si="26"/>
        <v/>
      </c>
      <c r="BD22" s="140" t="str">
        <f t="shared" si="28"/>
        <v/>
      </c>
      <c r="BE22" s="13" t="s">
        <v>22</v>
      </c>
      <c r="BF22" s="13" t="s">
        <v>21</v>
      </c>
      <c r="BG22" s="13" t="s">
        <v>20</v>
      </c>
      <c r="BH22" s="15" t="s">
        <v>19</v>
      </c>
      <c r="BI22" s="16" t="s">
        <v>18</v>
      </c>
      <c r="BJ22" s="13" t="s">
        <v>17</v>
      </c>
      <c r="BK22" s="13" t="s">
        <v>16</v>
      </c>
      <c r="BL22" s="13" t="s">
        <v>15</v>
      </c>
    </row>
    <row r="23" spans="1:64">
      <c r="A23" s="6" t="s">
        <v>143</v>
      </c>
      <c r="B23" s="6" t="s">
        <v>142</v>
      </c>
      <c r="C23" s="5" t="s">
        <v>141</v>
      </c>
      <c r="D23" s="12">
        <v>46</v>
      </c>
      <c r="E23" s="4">
        <v>27</v>
      </c>
      <c r="F23" s="4">
        <f t="shared" si="0"/>
        <v>73</v>
      </c>
      <c r="G23" s="2">
        <f t="shared" si="1"/>
        <v>8</v>
      </c>
      <c r="H23" s="10" t="str">
        <f t="shared" si="2"/>
        <v>A</v>
      </c>
      <c r="I23" s="13" t="s">
        <v>455</v>
      </c>
      <c r="J23" s="9">
        <v>39</v>
      </c>
      <c r="K23" s="4">
        <v>18</v>
      </c>
      <c r="L23" s="4">
        <f t="shared" si="3"/>
        <v>57</v>
      </c>
      <c r="M23" s="2">
        <f t="shared" si="4"/>
        <v>6</v>
      </c>
      <c r="N23" s="10" t="str">
        <f t="shared" si="5"/>
        <v>B</v>
      </c>
      <c r="O23" s="13" t="s">
        <v>455</v>
      </c>
      <c r="P23" s="18">
        <v>33</v>
      </c>
      <c r="Q23" s="17">
        <v>30</v>
      </c>
      <c r="R23" s="4">
        <f t="shared" si="6"/>
        <v>63</v>
      </c>
      <c r="S23" s="2">
        <f t="shared" si="7"/>
        <v>7</v>
      </c>
      <c r="T23" s="10" t="str">
        <f t="shared" si="8"/>
        <v>B+</v>
      </c>
      <c r="U23" s="13" t="s">
        <v>457</v>
      </c>
      <c r="V23" s="11">
        <v>33</v>
      </c>
      <c r="W23" s="4">
        <v>18</v>
      </c>
      <c r="X23" s="4">
        <f t="shared" si="9"/>
        <v>51</v>
      </c>
      <c r="Y23" s="2">
        <f t="shared" si="10"/>
        <v>5</v>
      </c>
      <c r="Z23" s="10" t="str">
        <f t="shared" si="11"/>
        <v>C</v>
      </c>
      <c r="AA23" s="13" t="s">
        <v>455</v>
      </c>
      <c r="AB23" s="12">
        <v>34</v>
      </c>
      <c r="AC23" s="17">
        <v>20</v>
      </c>
      <c r="AD23" s="4">
        <f t="shared" si="12"/>
        <v>54</v>
      </c>
      <c r="AE23" s="2">
        <f t="shared" si="13"/>
        <v>5</v>
      </c>
      <c r="AF23" s="10" t="str">
        <f t="shared" si="14"/>
        <v>C</v>
      </c>
      <c r="AG23" s="13" t="s">
        <v>457</v>
      </c>
      <c r="AH23" s="9">
        <v>38</v>
      </c>
      <c r="AI23" s="4">
        <v>24</v>
      </c>
      <c r="AJ23" s="4">
        <f t="shared" si="15"/>
        <v>62</v>
      </c>
      <c r="AK23" s="2">
        <f t="shared" si="16"/>
        <v>7</v>
      </c>
      <c r="AL23" s="10" t="str">
        <f t="shared" si="17"/>
        <v>B+</v>
      </c>
      <c r="AM23" s="13" t="s">
        <v>455</v>
      </c>
      <c r="AN23" s="11">
        <v>21</v>
      </c>
      <c r="AO23" s="4">
        <v>23</v>
      </c>
      <c r="AP23" s="4">
        <f t="shared" si="18"/>
        <v>44</v>
      </c>
      <c r="AQ23" s="2">
        <f t="shared" si="19"/>
        <v>4</v>
      </c>
      <c r="AR23" s="10" t="str">
        <f t="shared" si="20"/>
        <v>P</v>
      </c>
      <c r="AS23" s="13" t="s">
        <v>455</v>
      </c>
      <c r="AT23" s="9">
        <v>23</v>
      </c>
      <c r="AU23" s="4">
        <v>20</v>
      </c>
      <c r="AV23" s="4">
        <f t="shared" si="21"/>
        <v>43</v>
      </c>
      <c r="AW23" s="2">
        <f t="shared" si="22"/>
        <v>4</v>
      </c>
      <c r="AX23" s="10" t="str">
        <f t="shared" si="23"/>
        <v>P</v>
      </c>
      <c r="AY23" s="13" t="s">
        <v>455</v>
      </c>
      <c r="AZ23" s="9" t="str">
        <f t="shared" si="27"/>
        <v>6.10</v>
      </c>
      <c r="BA23" s="4" t="str">
        <f t="shared" si="24"/>
        <v>61.00</v>
      </c>
      <c r="BB23" s="2" t="str">
        <f t="shared" si="25"/>
        <v>FC</v>
      </c>
      <c r="BC23" s="137" t="str">
        <f t="shared" si="26"/>
        <v/>
      </c>
      <c r="BD23" s="140" t="str">
        <f t="shared" si="28"/>
        <v xml:space="preserve">BPOPS103 BPLCK105B </v>
      </c>
      <c r="BE23" s="13" t="s">
        <v>22</v>
      </c>
      <c r="BF23" s="13" t="s">
        <v>21</v>
      </c>
      <c r="BG23" s="13" t="s">
        <v>20</v>
      </c>
      <c r="BH23" s="15" t="s">
        <v>30</v>
      </c>
      <c r="BI23" s="16" t="s">
        <v>18</v>
      </c>
      <c r="BJ23" s="13" t="s">
        <v>17</v>
      </c>
      <c r="BK23" s="13" t="s">
        <v>16</v>
      </c>
      <c r="BL23" s="13" t="s">
        <v>15</v>
      </c>
    </row>
    <row r="24" spans="1:64">
      <c r="A24" s="6" t="s">
        <v>140</v>
      </c>
      <c r="B24" s="6" t="s">
        <v>139</v>
      </c>
      <c r="C24" s="5" t="s">
        <v>138</v>
      </c>
      <c r="D24" s="12">
        <v>50</v>
      </c>
      <c r="E24" s="4">
        <v>38</v>
      </c>
      <c r="F24" s="4">
        <f t="shared" si="0"/>
        <v>88</v>
      </c>
      <c r="G24" s="2">
        <f t="shared" si="1"/>
        <v>9</v>
      </c>
      <c r="H24" s="10" t="str">
        <f t="shared" si="2"/>
        <v>A+</v>
      </c>
      <c r="I24" s="13" t="s">
        <v>455</v>
      </c>
      <c r="J24" s="9">
        <v>47</v>
      </c>
      <c r="K24" s="4">
        <v>35</v>
      </c>
      <c r="L24" s="4">
        <f t="shared" si="3"/>
        <v>82</v>
      </c>
      <c r="M24" s="2">
        <f t="shared" si="4"/>
        <v>9</v>
      </c>
      <c r="N24" s="10" t="str">
        <f t="shared" si="5"/>
        <v>A+</v>
      </c>
      <c r="O24" s="13" t="s">
        <v>455</v>
      </c>
      <c r="P24" s="11">
        <v>38</v>
      </c>
      <c r="Q24" s="4">
        <v>23</v>
      </c>
      <c r="R24" s="4">
        <f t="shared" si="6"/>
        <v>61</v>
      </c>
      <c r="S24" s="2">
        <f t="shared" si="7"/>
        <v>7</v>
      </c>
      <c r="T24" s="10" t="str">
        <f t="shared" si="8"/>
        <v>B+</v>
      </c>
      <c r="U24" s="13" t="s">
        <v>455</v>
      </c>
      <c r="V24" s="11">
        <v>44</v>
      </c>
      <c r="W24" s="4">
        <v>32</v>
      </c>
      <c r="X24" s="4">
        <f t="shared" si="9"/>
        <v>76</v>
      </c>
      <c r="Y24" s="2">
        <f t="shared" si="10"/>
        <v>8</v>
      </c>
      <c r="Z24" s="10" t="str">
        <f t="shared" si="11"/>
        <v>A</v>
      </c>
      <c r="AA24" s="13" t="s">
        <v>455</v>
      </c>
      <c r="AB24" s="9">
        <v>42</v>
      </c>
      <c r="AC24" s="4">
        <v>25</v>
      </c>
      <c r="AD24" s="4">
        <f t="shared" si="12"/>
        <v>67</v>
      </c>
      <c r="AE24" s="2">
        <f t="shared" si="13"/>
        <v>7</v>
      </c>
      <c r="AF24" s="10" t="str">
        <f t="shared" si="14"/>
        <v>B+</v>
      </c>
      <c r="AG24" s="13" t="s">
        <v>455</v>
      </c>
      <c r="AH24" s="9">
        <v>41</v>
      </c>
      <c r="AI24" s="4">
        <v>34</v>
      </c>
      <c r="AJ24" s="4">
        <f t="shared" si="15"/>
        <v>75</v>
      </c>
      <c r="AK24" s="2">
        <f t="shared" si="16"/>
        <v>8</v>
      </c>
      <c r="AL24" s="10" t="str">
        <f t="shared" si="17"/>
        <v>A</v>
      </c>
      <c r="AM24" s="13" t="s">
        <v>455</v>
      </c>
      <c r="AN24" s="11">
        <v>25</v>
      </c>
      <c r="AO24" s="4">
        <v>36</v>
      </c>
      <c r="AP24" s="4">
        <f t="shared" si="18"/>
        <v>61</v>
      </c>
      <c r="AQ24" s="2">
        <f t="shared" si="19"/>
        <v>7</v>
      </c>
      <c r="AR24" s="10" t="str">
        <f t="shared" si="20"/>
        <v>B+</v>
      </c>
      <c r="AS24" s="13" t="s">
        <v>455</v>
      </c>
      <c r="AT24" s="9">
        <v>31</v>
      </c>
      <c r="AU24" s="4">
        <v>29</v>
      </c>
      <c r="AV24" s="4">
        <f t="shared" si="21"/>
        <v>60</v>
      </c>
      <c r="AW24" s="2">
        <f t="shared" si="22"/>
        <v>7</v>
      </c>
      <c r="AX24" s="10" t="str">
        <f t="shared" si="23"/>
        <v>B+</v>
      </c>
      <c r="AY24" s="13" t="s">
        <v>455</v>
      </c>
      <c r="AZ24" s="9" t="str">
        <f t="shared" si="27"/>
        <v>8.00</v>
      </c>
      <c r="BA24" s="4" t="str">
        <f t="shared" si="24"/>
        <v>80.00</v>
      </c>
      <c r="BB24" s="2" t="str">
        <f t="shared" si="25"/>
        <v>FCD</v>
      </c>
      <c r="BC24" s="137" t="str">
        <f t="shared" si="26"/>
        <v/>
      </c>
      <c r="BD24" s="140" t="str">
        <f t="shared" si="28"/>
        <v/>
      </c>
      <c r="BE24" s="13" t="s">
        <v>22</v>
      </c>
      <c r="BF24" s="13" t="s">
        <v>21</v>
      </c>
      <c r="BG24" s="13" t="s">
        <v>20</v>
      </c>
      <c r="BH24" s="15" t="s">
        <v>26</v>
      </c>
      <c r="BI24" s="16" t="s">
        <v>18</v>
      </c>
      <c r="BJ24" s="13" t="s">
        <v>17</v>
      </c>
      <c r="BK24" s="13" t="s">
        <v>16</v>
      </c>
      <c r="BL24" s="13" t="s">
        <v>15</v>
      </c>
    </row>
    <row r="25" spans="1:64">
      <c r="A25" s="6" t="s">
        <v>137</v>
      </c>
      <c r="B25" s="6" t="s">
        <v>136</v>
      </c>
      <c r="C25" s="5" t="s">
        <v>135</v>
      </c>
      <c r="D25" s="12">
        <v>50</v>
      </c>
      <c r="E25" s="4">
        <v>44</v>
      </c>
      <c r="F25" s="4">
        <f t="shared" si="0"/>
        <v>94</v>
      </c>
      <c r="G25" s="2">
        <f t="shared" si="1"/>
        <v>10</v>
      </c>
      <c r="H25" s="10" t="str">
        <f t="shared" si="2"/>
        <v>O</v>
      </c>
      <c r="I25" s="13" t="s">
        <v>455</v>
      </c>
      <c r="J25" s="9">
        <v>49</v>
      </c>
      <c r="K25" s="4">
        <v>45</v>
      </c>
      <c r="L25" s="4">
        <f t="shared" si="3"/>
        <v>94</v>
      </c>
      <c r="M25" s="2">
        <f t="shared" si="4"/>
        <v>10</v>
      </c>
      <c r="N25" s="10" t="str">
        <f t="shared" si="5"/>
        <v>O</v>
      </c>
      <c r="O25" s="13" t="s">
        <v>455</v>
      </c>
      <c r="P25" s="11">
        <v>45</v>
      </c>
      <c r="Q25" s="4">
        <v>33</v>
      </c>
      <c r="R25" s="4">
        <f t="shared" si="6"/>
        <v>78</v>
      </c>
      <c r="S25" s="2">
        <f t="shared" si="7"/>
        <v>8</v>
      </c>
      <c r="T25" s="10" t="str">
        <f t="shared" si="8"/>
        <v>A</v>
      </c>
      <c r="U25" s="13" t="s">
        <v>455</v>
      </c>
      <c r="V25" s="11">
        <v>48</v>
      </c>
      <c r="W25" s="4">
        <v>32</v>
      </c>
      <c r="X25" s="4">
        <f t="shared" si="9"/>
        <v>80</v>
      </c>
      <c r="Y25" s="2">
        <f t="shared" si="10"/>
        <v>9</v>
      </c>
      <c r="Z25" s="10" t="str">
        <f t="shared" si="11"/>
        <v>A+</v>
      </c>
      <c r="AA25" s="13" t="s">
        <v>455</v>
      </c>
      <c r="AB25" s="9">
        <v>46</v>
      </c>
      <c r="AC25" s="4">
        <v>31</v>
      </c>
      <c r="AD25" s="4">
        <f t="shared" si="12"/>
        <v>77</v>
      </c>
      <c r="AE25" s="2">
        <f t="shared" si="13"/>
        <v>8</v>
      </c>
      <c r="AF25" s="10" t="str">
        <f t="shared" si="14"/>
        <v>A</v>
      </c>
      <c r="AG25" s="13" t="s">
        <v>455</v>
      </c>
      <c r="AH25" s="9">
        <v>47</v>
      </c>
      <c r="AI25" s="4">
        <v>34</v>
      </c>
      <c r="AJ25" s="4">
        <f t="shared" si="15"/>
        <v>81</v>
      </c>
      <c r="AK25" s="2">
        <f t="shared" si="16"/>
        <v>9</v>
      </c>
      <c r="AL25" s="10" t="str">
        <f t="shared" si="17"/>
        <v>A+</v>
      </c>
      <c r="AM25" s="13" t="s">
        <v>455</v>
      </c>
      <c r="AN25" s="11">
        <v>27</v>
      </c>
      <c r="AO25" s="4">
        <v>45</v>
      </c>
      <c r="AP25" s="4">
        <f t="shared" si="18"/>
        <v>72</v>
      </c>
      <c r="AQ25" s="2">
        <f t="shared" si="19"/>
        <v>8</v>
      </c>
      <c r="AR25" s="10" t="str">
        <f t="shared" si="20"/>
        <v>A</v>
      </c>
      <c r="AS25" s="13" t="s">
        <v>455</v>
      </c>
      <c r="AT25" s="9">
        <v>40</v>
      </c>
      <c r="AU25" s="4">
        <v>27</v>
      </c>
      <c r="AV25" s="4">
        <f t="shared" si="21"/>
        <v>67</v>
      </c>
      <c r="AW25" s="2">
        <f t="shared" si="22"/>
        <v>7</v>
      </c>
      <c r="AX25" s="10" t="str">
        <f t="shared" si="23"/>
        <v>B+</v>
      </c>
      <c r="AY25" s="13" t="s">
        <v>455</v>
      </c>
      <c r="AZ25" s="9" t="str">
        <f t="shared" si="27"/>
        <v>8.95</v>
      </c>
      <c r="BA25" s="4" t="str">
        <f t="shared" si="24"/>
        <v>89.50</v>
      </c>
      <c r="BB25" s="2" t="str">
        <f t="shared" si="25"/>
        <v>FCD</v>
      </c>
      <c r="BC25" s="137" t="str">
        <f t="shared" si="26"/>
        <v/>
      </c>
      <c r="BD25" s="140" t="str">
        <f t="shared" si="28"/>
        <v/>
      </c>
      <c r="BE25" s="13" t="s">
        <v>22</v>
      </c>
      <c r="BF25" s="13" t="s">
        <v>21</v>
      </c>
      <c r="BG25" s="13" t="s">
        <v>20</v>
      </c>
      <c r="BH25" s="15" t="s">
        <v>26</v>
      </c>
      <c r="BI25" s="16" t="s">
        <v>18</v>
      </c>
      <c r="BJ25" s="13" t="s">
        <v>17</v>
      </c>
      <c r="BK25" s="13" t="s">
        <v>16</v>
      </c>
      <c r="BL25" s="13" t="s">
        <v>15</v>
      </c>
    </row>
    <row r="26" spans="1:64">
      <c r="A26" s="6" t="s">
        <v>134</v>
      </c>
      <c r="B26" s="6" t="s">
        <v>133</v>
      </c>
      <c r="C26" s="5" t="s">
        <v>132</v>
      </c>
      <c r="D26" s="12">
        <v>50</v>
      </c>
      <c r="E26" s="4">
        <v>33</v>
      </c>
      <c r="F26" s="4">
        <f t="shared" si="0"/>
        <v>83</v>
      </c>
      <c r="G26" s="2">
        <f t="shared" si="1"/>
        <v>9</v>
      </c>
      <c r="H26" s="10" t="str">
        <f t="shared" si="2"/>
        <v>A+</v>
      </c>
      <c r="I26" s="13" t="s">
        <v>455</v>
      </c>
      <c r="J26" s="9">
        <v>48</v>
      </c>
      <c r="K26" s="4">
        <v>43</v>
      </c>
      <c r="L26" s="4">
        <f t="shared" si="3"/>
        <v>91</v>
      </c>
      <c r="M26" s="2">
        <f t="shared" si="4"/>
        <v>10</v>
      </c>
      <c r="N26" s="10" t="str">
        <f t="shared" si="5"/>
        <v>O</v>
      </c>
      <c r="O26" s="13" t="s">
        <v>455</v>
      </c>
      <c r="P26" s="11">
        <v>44</v>
      </c>
      <c r="Q26" s="4">
        <v>32</v>
      </c>
      <c r="R26" s="4">
        <f t="shared" si="6"/>
        <v>76</v>
      </c>
      <c r="S26" s="2">
        <f t="shared" si="7"/>
        <v>8</v>
      </c>
      <c r="T26" s="10" t="str">
        <f t="shared" si="8"/>
        <v>A</v>
      </c>
      <c r="U26" s="13" t="s">
        <v>455</v>
      </c>
      <c r="V26" s="11">
        <v>44</v>
      </c>
      <c r="W26" s="4">
        <v>41</v>
      </c>
      <c r="X26" s="4">
        <f t="shared" si="9"/>
        <v>85</v>
      </c>
      <c r="Y26" s="2">
        <f t="shared" si="10"/>
        <v>9</v>
      </c>
      <c r="Z26" s="10" t="str">
        <f t="shared" si="11"/>
        <v>A+</v>
      </c>
      <c r="AA26" s="13" t="s">
        <v>455</v>
      </c>
      <c r="AB26" s="9">
        <v>47</v>
      </c>
      <c r="AC26" s="4">
        <v>35</v>
      </c>
      <c r="AD26" s="4">
        <f t="shared" si="12"/>
        <v>82</v>
      </c>
      <c r="AE26" s="2">
        <f t="shared" si="13"/>
        <v>9</v>
      </c>
      <c r="AF26" s="10" t="str">
        <f t="shared" si="14"/>
        <v>A+</v>
      </c>
      <c r="AG26" s="13" t="s">
        <v>455</v>
      </c>
      <c r="AH26" s="9">
        <v>40</v>
      </c>
      <c r="AI26" s="4">
        <v>29</v>
      </c>
      <c r="AJ26" s="4">
        <f t="shared" si="15"/>
        <v>69</v>
      </c>
      <c r="AK26" s="2">
        <f t="shared" si="16"/>
        <v>7</v>
      </c>
      <c r="AL26" s="10" t="str">
        <f t="shared" si="17"/>
        <v>B+</v>
      </c>
      <c r="AM26" s="13" t="s">
        <v>455</v>
      </c>
      <c r="AN26" s="11">
        <v>30</v>
      </c>
      <c r="AO26" s="4">
        <v>41</v>
      </c>
      <c r="AP26" s="4">
        <f t="shared" si="18"/>
        <v>71</v>
      </c>
      <c r="AQ26" s="2">
        <f t="shared" si="19"/>
        <v>8</v>
      </c>
      <c r="AR26" s="10" t="str">
        <f t="shared" si="20"/>
        <v>A</v>
      </c>
      <c r="AS26" s="13" t="s">
        <v>455</v>
      </c>
      <c r="AT26" s="9">
        <v>35</v>
      </c>
      <c r="AU26" s="4">
        <v>27</v>
      </c>
      <c r="AV26" s="4">
        <f t="shared" si="21"/>
        <v>62</v>
      </c>
      <c r="AW26" s="2">
        <f t="shared" si="22"/>
        <v>7</v>
      </c>
      <c r="AX26" s="10" t="str">
        <f t="shared" si="23"/>
        <v>B+</v>
      </c>
      <c r="AY26" s="13" t="s">
        <v>455</v>
      </c>
      <c r="AZ26" s="9" t="str">
        <f t="shared" si="27"/>
        <v>8.80</v>
      </c>
      <c r="BA26" s="4" t="str">
        <f t="shared" si="24"/>
        <v>88.00</v>
      </c>
      <c r="BB26" s="2" t="str">
        <f t="shared" si="25"/>
        <v>FCD</v>
      </c>
      <c r="BC26" s="137" t="str">
        <f t="shared" si="26"/>
        <v/>
      </c>
      <c r="BD26" s="140" t="str">
        <f t="shared" si="28"/>
        <v/>
      </c>
      <c r="BE26" s="13" t="s">
        <v>22</v>
      </c>
      <c r="BF26" s="13" t="s">
        <v>21</v>
      </c>
      <c r="BG26" s="13" t="s">
        <v>20</v>
      </c>
      <c r="BH26" s="15" t="s">
        <v>26</v>
      </c>
      <c r="BI26" s="16" t="s">
        <v>18</v>
      </c>
      <c r="BJ26" s="13" t="s">
        <v>17</v>
      </c>
      <c r="BK26" s="13" t="s">
        <v>16</v>
      </c>
      <c r="BL26" s="13" t="s">
        <v>15</v>
      </c>
    </row>
    <row r="27" spans="1:64">
      <c r="A27" s="6" t="s">
        <v>131</v>
      </c>
      <c r="B27" s="6" t="s">
        <v>130</v>
      </c>
      <c r="C27" s="5" t="s">
        <v>129</v>
      </c>
      <c r="D27" s="12">
        <v>49</v>
      </c>
      <c r="E27" s="4">
        <v>36</v>
      </c>
      <c r="F27" s="4">
        <f t="shared" si="0"/>
        <v>85</v>
      </c>
      <c r="G27" s="2">
        <f t="shared" si="1"/>
        <v>9</v>
      </c>
      <c r="H27" s="10" t="str">
        <f t="shared" si="2"/>
        <v>A+</v>
      </c>
      <c r="I27" s="13" t="s">
        <v>455</v>
      </c>
      <c r="J27" s="9">
        <v>47</v>
      </c>
      <c r="K27" s="4">
        <v>43</v>
      </c>
      <c r="L27" s="4">
        <f t="shared" si="3"/>
        <v>90</v>
      </c>
      <c r="M27" s="2">
        <f t="shared" si="4"/>
        <v>10</v>
      </c>
      <c r="N27" s="10" t="str">
        <f t="shared" si="5"/>
        <v>O</v>
      </c>
      <c r="O27" s="13" t="s">
        <v>455</v>
      </c>
      <c r="P27" s="11">
        <v>46</v>
      </c>
      <c r="Q27" s="4">
        <v>29</v>
      </c>
      <c r="R27" s="4">
        <f t="shared" si="6"/>
        <v>75</v>
      </c>
      <c r="S27" s="2">
        <f t="shared" si="7"/>
        <v>8</v>
      </c>
      <c r="T27" s="10" t="str">
        <f t="shared" si="8"/>
        <v>A</v>
      </c>
      <c r="U27" s="13" t="s">
        <v>455</v>
      </c>
      <c r="V27" s="11">
        <v>50</v>
      </c>
      <c r="W27" s="4">
        <v>37</v>
      </c>
      <c r="X27" s="4">
        <f t="shared" si="9"/>
        <v>87</v>
      </c>
      <c r="Y27" s="2">
        <f t="shared" si="10"/>
        <v>9</v>
      </c>
      <c r="Z27" s="10" t="str">
        <f t="shared" si="11"/>
        <v>A+</v>
      </c>
      <c r="AA27" s="13" t="s">
        <v>455</v>
      </c>
      <c r="AB27" s="9">
        <v>48</v>
      </c>
      <c r="AC27" s="4">
        <v>33</v>
      </c>
      <c r="AD27" s="4">
        <f t="shared" si="12"/>
        <v>81</v>
      </c>
      <c r="AE27" s="2">
        <f t="shared" si="13"/>
        <v>9</v>
      </c>
      <c r="AF27" s="10" t="str">
        <f t="shared" si="14"/>
        <v>A+</v>
      </c>
      <c r="AG27" s="13" t="s">
        <v>455</v>
      </c>
      <c r="AH27" s="9">
        <v>45</v>
      </c>
      <c r="AI27" s="4">
        <v>34</v>
      </c>
      <c r="AJ27" s="4">
        <f t="shared" si="15"/>
        <v>79</v>
      </c>
      <c r="AK27" s="2">
        <f t="shared" si="16"/>
        <v>8</v>
      </c>
      <c r="AL27" s="10" t="str">
        <f t="shared" si="17"/>
        <v>A</v>
      </c>
      <c r="AM27" s="13" t="s">
        <v>455</v>
      </c>
      <c r="AN27" s="11">
        <v>31</v>
      </c>
      <c r="AO27" s="4">
        <v>45</v>
      </c>
      <c r="AP27" s="4">
        <f t="shared" si="18"/>
        <v>76</v>
      </c>
      <c r="AQ27" s="2">
        <f t="shared" si="19"/>
        <v>8</v>
      </c>
      <c r="AR27" s="10" t="str">
        <f t="shared" si="20"/>
        <v>A</v>
      </c>
      <c r="AS27" s="13" t="s">
        <v>455</v>
      </c>
      <c r="AT27" s="9">
        <v>34</v>
      </c>
      <c r="AU27" s="4">
        <v>30</v>
      </c>
      <c r="AV27" s="4">
        <f t="shared" si="21"/>
        <v>64</v>
      </c>
      <c r="AW27" s="2">
        <f t="shared" si="22"/>
        <v>7</v>
      </c>
      <c r="AX27" s="10" t="str">
        <f t="shared" si="23"/>
        <v>B+</v>
      </c>
      <c r="AY27" s="13" t="s">
        <v>455</v>
      </c>
      <c r="AZ27" s="9" t="str">
        <f t="shared" si="27"/>
        <v>8.85</v>
      </c>
      <c r="BA27" s="4" t="str">
        <f t="shared" si="24"/>
        <v>88.50</v>
      </c>
      <c r="BB27" s="2" t="str">
        <f t="shared" si="25"/>
        <v>FCD</v>
      </c>
      <c r="BC27" s="137" t="str">
        <f t="shared" si="26"/>
        <v/>
      </c>
      <c r="BD27" s="140" t="str">
        <f t="shared" si="28"/>
        <v/>
      </c>
      <c r="BE27" s="13" t="s">
        <v>22</v>
      </c>
      <c r="BF27" s="13" t="s">
        <v>21</v>
      </c>
      <c r="BG27" s="13" t="s">
        <v>20</v>
      </c>
      <c r="BH27" s="15" t="s">
        <v>44</v>
      </c>
      <c r="BI27" s="16" t="s">
        <v>37</v>
      </c>
      <c r="BJ27" s="13" t="s">
        <v>17</v>
      </c>
      <c r="BK27" s="13" t="s">
        <v>16</v>
      </c>
      <c r="BL27" s="13" t="s">
        <v>15</v>
      </c>
    </row>
    <row r="28" spans="1:64">
      <c r="A28" s="6" t="s">
        <v>128</v>
      </c>
      <c r="B28" s="6" t="s">
        <v>127</v>
      </c>
      <c r="C28" s="5" t="s">
        <v>126</v>
      </c>
      <c r="D28" s="12">
        <v>38</v>
      </c>
      <c r="E28" s="4">
        <v>33</v>
      </c>
      <c r="F28" s="4">
        <f t="shared" si="0"/>
        <v>71</v>
      </c>
      <c r="G28" s="2">
        <f t="shared" si="1"/>
        <v>8</v>
      </c>
      <c r="H28" s="10" t="str">
        <f t="shared" si="2"/>
        <v>A</v>
      </c>
      <c r="I28" s="13" t="s">
        <v>455</v>
      </c>
      <c r="J28" s="9">
        <v>43</v>
      </c>
      <c r="K28" s="4">
        <v>33</v>
      </c>
      <c r="L28" s="4">
        <f t="shared" si="3"/>
        <v>76</v>
      </c>
      <c r="M28" s="2">
        <f t="shared" si="4"/>
        <v>8</v>
      </c>
      <c r="N28" s="10" t="str">
        <f t="shared" si="5"/>
        <v>A</v>
      </c>
      <c r="O28" s="13" t="s">
        <v>455</v>
      </c>
      <c r="P28" s="11">
        <v>36</v>
      </c>
      <c r="Q28" s="4">
        <v>23</v>
      </c>
      <c r="R28" s="4">
        <f t="shared" si="6"/>
        <v>59</v>
      </c>
      <c r="S28" s="2">
        <f t="shared" si="7"/>
        <v>6</v>
      </c>
      <c r="T28" s="10" t="str">
        <f t="shared" si="8"/>
        <v>B</v>
      </c>
      <c r="U28" s="13" t="s">
        <v>455</v>
      </c>
      <c r="V28" s="11">
        <v>39</v>
      </c>
      <c r="W28" s="4">
        <v>27</v>
      </c>
      <c r="X28" s="4">
        <f t="shared" si="9"/>
        <v>66</v>
      </c>
      <c r="Y28" s="2">
        <f t="shared" si="10"/>
        <v>7</v>
      </c>
      <c r="Z28" s="10" t="str">
        <f t="shared" si="11"/>
        <v>B+</v>
      </c>
      <c r="AA28" s="13" t="s">
        <v>455</v>
      </c>
      <c r="AB28" s="9">
        <v>37</v>
      </c>
      <c r="AC28" s="4">
        <v>20</v>
      </c>
      <c r="AD28" s="4">
        <f t="shared" si="12"/>
        <v>57</v>
      </c>
      <c r="AE28" s="2">
        <f t="shared" si="13"/>
        <v>6</v>
      </c>
      <c r="AF28" s="10" t="str">
        <f t="shared" si="14"/>
        <v>B</v>
      </c>
      <c r="AG28" s="13" t="s">
        <v>455</v>
      </c>
      <c r="AH28" s="9">
        <v>39</v>
      </c>
      <c r="AI28" s="4">
        <v>22</v>
      </c>
      <c r="AJ28" s="4">
        <f t="shared" si="15"/>
        <v>61</v>
      </c>
      <c r="AK28" s="2">
        <f t="shared" si="16"/>
        <v>7</v>
      </c>
      <c r="AL28" s="10" t="str">
        <f t="shared" si="17"/>
        <v>B+</v>
      </c>
      <c r="AM28" s="13" t="s">
        <v>455</v>
      </c>
      <c r="AN28" s="11">
        <v>28</v>
      </c>
      <c r="AO28" s="4">
        <v>38</v>
      </c>
      <c r="AP28" s="4">
        <f t="shared" si="18"/>
        <v>66</v>
      </c>
      <c r="AQ28" s="2">
        <f t="shared" si="19"/>
        <v>7</v>
      </c>
      <c r="AR28" s="10" t="str">
        <f t="shared" si="20"/>
        <v>B+</v>
      </c>
      <c r="AS28" s="13" t="s">
        <v>455</v>
      </c>
      <c r="AT28" s="9">
        <v>25</v>
      </c>
      <c r="AU28" s="4">
        <v>25</v>
      </c>
      <c r="AV28" s="4">
        <f t="shared" si="21"/>
        <v>50</v>
      </c>
      <c r="AW28" s="2">
        <f t="shared" si="22"/>
        <v>5</v>
      </c>
      <c r="AX28" s="10" t="str">
        <f t="shared" si="23"/>
        <v>C</v>
      </c>
      <c r="AY28" s="13" t="s">
        <v>455</v>
      </c>
      <c r="AZ28" s="9" t="str">
        <f t="shared" si="27"/>
        <v>7.00</v>
      </c>
      <c r="BA28" s="4" t="str">
        <f t="shared" si="24"/>
        <v>70.00</v>
      </c>
      <c r="BB28" s="2" t="str">
        <f t="shared" si="25"/>
        <v>FCD</v>
      </c>
      <c r="BC28" s="137" t="str">
        <f t="shared" si="26"/>
        <v/>
      </c>
      <c r="BD28" s="140" t="str">
        <f t="shared" si="28"/>
        <v/>
      </c>
      <c r="BE28" s="13" t="s">
        <v>22</v>
      </c>
      <c r="BF28" s="13" t="s">
        <v>21</v>
      </c>
      <c r="BG28" s="13" t="s">
        <v>20</v>
      </c>
      <c r="BH28" s="15" t="s">
        <v>30</v>
      </c>
      <c r="BI28" s="16" t="s">
        <v>37</v>
      </c>
      <c r="BJ28" s="13" t="s">
        <v>17</v>
      </c>
      <c r="BK28" s="13" t="s">
        <v>16</v>
      </c>
      <c r="BL28" s="13" t="s">
        <v>15</v>
      </c>
    </row>
    <row r="29" spans="1:64">
      <c r="A29" s="6" t="s">
        <v>125</v>
      </c>
      <c r="B29" s="6" t="s">
        <v>124</v>
      </c>
      <c r="C29" s="5" t="s">
        <v>123</v>
      </c>
      <c r="D29" s="12">
        <v>49</v>
      </c>
      <c r="E29" s="4">
        <v>27</v>
      </c>
      <c r="F29" s="4">
        <f t="shared" si="0"/>
        <v>76</v>
      </c>
      <c r="G29" s="2">
        <f t="shared" si="1"/>
        <v>8</v>
      </c>
      <c r="H29" s="10" t="str">
        <f t="shared" si="2"/>
        <v>A</v>
      </c>
      <c r="I29" s="13" t="s">
        <v>455</v>
      </c>
      <c r="J29" s="9">
        <v>48</v>
      </c>
      <c r="K29" s="4">
        <v>43</v>
      </c>
      <c r="L29" s="4">
        <f t="shared" si="3"/>
        <v>91</v>
      </c>
      <c r="M29" s="2">
        <f t="shared" si="4"/>
        <v>10</v>
      </c>
      <c r="N29" s="10" t="str">
        <f t="shared" si="5"/>
        <v>O</v>
      </c>
      <c r="O29" s="13" t="s">
        <v>455</v>
      </c>
      <c r="P29" s="11">
        <v>46</v>
      </c>
      <c r="Q29" s="4">
        <v>30</v>
      </c>
      <c r="R29" s="4">
        <f t="shared" si="6"/>
        <v>76</v>
      </c>
      <c r="S29" s="2">
        <f t="shared" si="7"/>
        <v>8</v>
      </c>
      <c r="T29" s="10" t="str">
        <f t="shared" si="8"/>
        <v>A</v>
      </c>
      <c r="U29" s="13" t="s">
        <v>455</v>
      </c>
      <c r="V29" s="11">
        <v>46</v>
      </c>
      <c r="W29" s="4">
        <v>41</v>
      </c>
      <c r="X29" s="4">
        <f t="shared" si="9"/>
        <v>87</v>
      </c>
      <c r="Y29" s="2">
        <f t="shared" si="10"/>
        <v>9</v>
      </c>
      <c r="Z29" s="10" t="str">
        <f t="shared" si="11"/>
        <v>A+</v>
      </c>
      <c r="AA29" s="13" t="s">
        <v>455</v>
      </c>
      <c r="AB29" s="9">
        <v>49</v>
      </c>
      <c r="AC29" s="4">
        <v>28</v>
      </c>
      <c r="AD29" s="4">
        <f t="shared" si="12"/>
        <v>77</v>
      </c>
      <c r="AE29" s="2">
        <f t="shared" si="13"/>
        <v>8</v>
      </c>
      <c r="AF29" s="10" t="str">
        <f t="shared" si="14"/>
        <v>A</v>
      </c>
      <c r="AG29" s="13" t="s">
        <v>455</v>
      </c>
      <c r="AH29" s="9">
        <v>43</v>
      </c>
      <c r="AI29" s="4">
        <v>34</v>
      </c>
      <c r="AJ29" s="4">
        <f t="shared" si="15"/>
        <v>77</v>
      </c>
      <c r="AK29" s="2">
        <f t="shared" si="16"/>
        <v>8</v>
      </c>
      <c r="AL29" s="10" t="str">
        <f t="shared" si="17"/>
        <v>A</v>
      </c>
      <c r="AM29" s="13" t="s">
        <v>455</v>
      </c>
      <c r="AN29" s="11">
        <v>27</v>
      </c>
      <c r="AO29" s="4">
        <v>39</v>
      </c>
      <c r="AP29" s="4">
        <f t="shared" si="18"/>
        <v>66</v>
      </c>
      <c r="AQ29" s="2">
        <f t="shared" si="19"/>
        <v>7</v>
      </c>
      <c r="AR29" s="10" t="str">
        <f t="shared" si="20"/>
        <v>B+</v>
      </c>
      <c r="AS29" s="13" t="s">
        <v>455</v>
      </c>
      <c r="AT29" s="9">
        <v>30</v>
      </c>
      <c r="AU29" s="4">
        <v>30</v>
      </c>
      <c r="AV29" s="4">
        <f t="shared" si="21"/>
        <v>60</v>
      </c>
      <c r="AW29" s="2">
        <f t="shared" si="22"/>
        <v>7</v>
      </c>
      <c r="AX29" s="10" t="str">
        <f t="shared" si="23"/>
        <v>B+</v>
      </c>
      <c r="AY29" s="13" t="s">
        <v>455</v>
      </c>
      <c r="AZ29" s="9" t="str">
        <f t="shared" si="27"/>
        <v>8.45</v>
      </c>
      <c r="BA29" s="4" t="str">
        <f t="shared" si="24"/>
        <v>84.50</v>
      </c>
      <c r="BB29" s="2" t="str">
        <f t="shared" si="25"/>
        <v>FCD</v>
      </c>
      <c r="BC29" s="137" t="str">
        <f t="shared" si="26"/>
        <v/>
      </c>
      <c r="BD29" s="140" t="str">
        <f t="shared" si="28"/>
        <v/>
      </c>
      <c r="BE29" s="13" t="s">
        <v>22</v>
      </c>
      <c r="BF29" s="13" t="s">
        <v>21</v>
      </c>
      <c r="BG29" s="13" t="s">
        <v>20</v>
      </c>
      <c r="BH29" s="15" t="s">
        <v>26</v>
      </c>
      <c r="BI29" s="16" t="s">
        <v>18</v>
      </c>
      <c r="BJ29" s="13" t="s">
        <v>17</v>
      </c>
      <c r="BK29" s="13" t="s">
        <v>16</v>
      </c>
      <c r="BL29" s="13" t="s">
        <v>15</v>
      </c>
    </row>
    <row r="30" spans="1:64">
      <c r="A30" s="6" t="s">
        <v>122</v>
      </c>
      <c r="B30" s="6" t="s">
        <v>121</v>
      </c>
      <c r="C30" s="5" t="s">
        <v>120</v>
      </c>
      <c r="D30" s="12">
        <v>49</v>
      </c>
      <c r="E30" s="4">
        <v>49</v>
      </c>
      <c r="F30" s="4">
        <f t="shared" si="0"/>
        <v>98</v>
      </c>
      <c r="G30" s="2">
        <f t="shared" si="1"/>
        <v>10</v>
      </c>
      <c r="H30" s="10" t="str">
        <f t="shared" si="2"/>
        <v>O</v>
      </c>
      <c r="I30" s="13" t="s">
        <v>455</v>
      </c>
      <c r="J30" s="9">
        <v>45</v>
      </c>
      <c r="K30" s="4">
        <v>38</v>
      </c>
      <c r="L30" s="4">
        <f t="shared" si="3"/>
        <v>83</v>
      </c>
      <c r="M30" s="2">
        <f t="shared" si="4"/>
        <v>9</v>
      </c>
      <c r="N30" s="10" t="str">
        <f t="shared" si="5"/>
        <v>A+</v>
      </c>
      <c r="O30" s="13" t="s">
        <v>455</v>
      </c>
      <c r="P30" s="11">
        <v>42</v>
      </c>
      <c r="Q30" s="4">
        <v>25</v>
      </c>
      <c r="R30" s="4">
        <f t="shared" si="6"/>
        <v>67</v>
      </c>
      <c r="S30" s="2">
        <f t="shared" si="7"/>
        <v>7</v>
      </c>
      <c r="T30" s="10" t="str">
        <f t="shared" si="8"/>
        <v>B+</v>
      </c>
      <c r="U30" s="13" t="s">
        <v>455</v>
      </c>
      <c r="V30" s="11">
        <v>47</v>
      </c>
      <c r="W30" s="4">
        <v>30</v>
      </c>
      <c r="X30" s="4">
        <f t="shared" si="9"/>
        <v>77</v>
      </c>
      <c r="Y30" s="2">
        <f t="shared" si="10"/>
        <v>8</v>
      </c>
      <c r="Z30" s="10" t="str">
        <f t="shared" si="11"/>
        <v>A</v>
      </c>
      <c r="AA30" s="13" t="s">
        <v>455</v>
      </c>
      <c r="AB30" s="9">
        <v>41</v>
      </c>
      <c r="AC30" s="4">
        <v>24</v>
      </c>
      <c r="AD30" s="4">
        <f t="shared" si="12"/>
        <v>65</v>
      </c>
      <c r="AE30" s="2">
        <f t="shared" si="13"/>
        <v>7</v>
      </c>
      <c r="AF30" s="10" t="str">
        <f t="shared" si="14"/>
        <v>B+</v>
      </c>
      <c r="AG30" s="13" t="s">
        <v>455</v>
      </c>
      <c r="AH30" s="9">
        <v>46</v>
      </c>
      <c r="AI30" s="4">
        <v>36</v>
      </c>
      <c r="AJ30" s="4">
        <f t="shared" si="15"/>
        <v>82</v>
      </c>
      <c r="AK30" s="2">
        <f t="shared" si="16"/>
        <v>9</v>
      </c>
      <c r="AL30" s="10" t="str">
        <f t="shared" si="17"/>
        <v>A+</v>
      </c>
      <c r="AM30" s="13" t="s">
        <v>455</v>
      </c>
      <c r="AN30" s="11">
        <v>27</v>
      </c>
      <c r="AO30" s="4">
        <v>46</v>
      </c>
      <c r="AP30" s="4">
        <f t="shared" si="18"/>
        <v>73</v>
      </c>
      <c r="AQ30" s="2">
        <f t="shared" si="19"/>
        <v>8</v>
      </c>
      <c r="AR30" s="10" t="str">
        <f t="shared" si="20"/>
        <v>A</v>
      </c>
      <c r="AS30" s="13" t="s">
        <v>455</v>
      </c>
      <c r="AT30" s="9">
        <v>35</v>
      </c>
      <c r="AU30" s="4">
        <v>30</v>
      </c>
      <c r="AV30" s="4">
        <f t="shared" si="21"/>
        <v>65</v>
      </c>
      <c r="AW30" s="2">
        <f t="shared" si="22"/>
        <v>7</v>
      </c>
      <c r="AX30" s="10" t="str">
        <f t="shared" si="23"/>
        <v>B+</v>
      </c>
      <c r="AY30" s="13" t="s">
        <v>455</v>
      </c>
      <c r="AZ30" s="9" t="str">
        <f t="shared" si="27"/>
        <v>8.30</v>
      </c>
      <c r="BA30" s="4" t="str">
        <f t="shared" si="24"/>
        <v>83.00</v>
      </c>
      <c r="BB30" s="2" t="str">
        <f t="shared" si="25"/>
        <v>FCD</v>
      </c>
      <c r="BC30" s="137" t="str">
        <f t="shared" si="26"/>
        <v/>
      </c>
      <c r="BD30" s="140" t="str">
        <f t="shared" si="28"/>
        <v/>
      </c>
      <c r="BE30" s="13" t="s">
        <v>22</v>
      </c>
      <c r="BF30" s="13" t="s">
        <v>21</v>
      </c>
      <c r="BG30" s="13" t="s">
        <v>20</v>
      </c>
      <c r="BH30" s="15" t="s">
        <v>30</v>
      </c>
      <c r="BI30" s="16" t="s">
        <v>37</v>
      </c>
      <c r="BJ30" s="13" t="s">
        <v>17</v>
      </c>
      <c r="BK30" s="13" t="s">
        <v>16</v>
      </c>
      <c r="BL30" s="13" t="s">
        <v>15</v>
      </c>
    </row>
    <row r="31" spans="1:64">
      <c r="A31" s="6" t="s">
        <v>119</v>
      </c>
      <c r="B31" s="6" t="s">
        <v>118</v>
      </c>
      <c r="C31" s="5" t="s">
        <v>117</v>
      </c>
      <c r="D31" s="12">
        <v>47</v>
      </c>
      <c r="E31" s="4">
        <v>22</v>
      </c>
      <c r="F31" s="4">
        <f t="shared" si="0"/>
        <v>69</v>
      </c>
      <c r="G31" s="2">
        <f t="shared" si="1"/>
        <v>7</v>
      </c>
      <c r="H31" s="10" t="str">
        <f t="shared" si="2"/>
        <v>B+</v>
      </c>
      <c r="I31" s="13" t="s">
        <v>455</v>
      </c>
      <c r="J31" s="9">
        <v>45</v>
      </c>
      <c r="K31" s="4">
        <v>31</v>
      </c>
      <c r="L31" s="4">
        <f t="shared" si="3"/>
        <v>76</v>
      </c>
      <c r="M31" s="2">
        <f t="shared" si="4"/>
        <v>8</v>
      </c>
      <c r="N31" s="10" t="str">
        <f t="shared" si="5"/>
        <v>A</v>
      </c>
      <c r="O31" s="13" t="s">
        <v>455</v>
      </c>
      <c r="P31" s="11">
        <v>43</v>
      </c>
      <c r="Q31" s="4">
        <v>25</v>
      </c>
      <c r="R31" s="4">
        <f t="shared" si="6"/>
        <v>68</v>
      </c>
      <c r="S31" s="2">
        <f t="shared" si="7"/>
        <v>7</v>
      </c>
      <c r="T31" s="10" t="str">
        <f t="shared" si="8"/>
        <v>B+</v>
      </c>
      <c r="U31" s="13" t="s">
        <v>455</v>
      </c>
      <c r="V31" s="11">
        <v>31</v>
      </c>
      <c r="W31" s="4">
        <v>21</v>
      </c>
      <c r="X31" s="4">
        <f t="shared" si="9"/>
        <v>52</v>
      </c>
      <c r="Y31" s="2">
        <f t="shared" si="10"/>
        <v>5</v>
      </c>
      <c r="Z31" s="10" t="str">
        <f t="shared" si="11"/>
        <v>C</v>
      </c>
      <c r="AA31" s="13" t="s">
        <v>455</v>
      </c>
      <c r="AB31" s="9">
        <v>41</v>
      </c>
      <c r="AC31" s="4">
        <v>35</v>
      </c>
      <c r="AD31" s="4">
        <f t="shared" si="12"/>
        <v>76</v>
      </c>
      <c r="AE31" s="2">
        <f t="shared" si="13"/>
        <v>8</v>
      </c>
      <c r="AF31" s="10" t="str">
        <f t="shared" si="14"/>
        <v>A</v>
      </c>
      <c r="AG31" s="13" t="s">
        <v>455</v>
      </c>
      <c r="AH31" s="9">
        <v>32</v>
      </c>
      <c r="AI31" s="4">
        <v>29</v>
      </c>
      <c r="AJ31" s="4">
        <f t="shared" si="15"/>
        <v>61</v>
      </c>
      <c r="AK31" s="2">
        <f t="shared" si="16"/>
        <v>7</v>
      </c>
      <c r="AL31" s="10" t="str">
        <f t="shared" si="17"/>
        <v>B+</v>
      </c>
      <c r="AM31" s="13" t="s">
        <v>455</v>
      </c>
      <c r="AN31" s="11">
        <v>23</v>
      </c>
      <c r="AO31" s="4">
        <v>36</v>
      </c>
      <c r="AP31" s="4">
        <f t="shared" si="18"/>
        <v>59</v>
      </c>
      <c r="AQ31" s="2">
        <f t="shared" si="19"/>
        <v>6</v>
      </c>
      <c r="AR31" s="10" t="str">
        <f t="shared" si="20"/>
        <v>B</v>
      </c>
      <c r="AS31" s="13" t="s">
        <v>455</v>
      </c>
      <c r="AT31" s="9">
        <v>32</v>
      </c>
      <c r="AU31" s="4">
        <v>26</v>
      </c>
      <c r="AV31" s="4">
        <f t="shared" si="21"/>
        <v>58</v>
      </c>
      <c r="AW31" s="2">
        <f t="shared" si="22"/>
        <v>6</v>
      </c>
      <c r="AX31" s="10" t="str">
        <f t="shared" si="23"/>
        <v>B</v>
      </c>
      <c r="AY31" s="13" t="s">
        <v>455</v>
      </c>
      <c r="AZ31" s="9" t="str">
        <f t="shared" si="27"/>
        <v>6.95</v>
      </c>
      <c r="BA31" s="4" t="str">
        <f t="shared" si="24"/>
        <v>69.50</v>
      </c>
      <c r="BB31" s="2" t="str">
        <f t="shared" si="25"/>
        <v>FC</v>
      </c>
      <c r="BC31" s="137" t="str">
        <f t="shared" si="26"/>
        <v/>
      </c>
      <c r="BD31" s="140" t="str">
        <f t="shared" si="28"/>
        <v/>
      </c>
      <c r="BE31" s="13" t="s">
        <v>22</v>
      </c>
      <c r="BF31" s="13" t="s">
        <v>21</v>
      </c>
      <c r="BG31" s="13" t="s">
        <v>20</v>
      </c>
      <c r="BH31" s="15" t="s">
        <v>26</v>
      </c>
      <c r="BI31" s="16" t="s">
        <v>18</v>
      </c>
      <c r="BJ31" s="13" t="s">
        <v>17</v>
      </c>
      <c r="BK31" s="13" t="s">
        <v>16</v>
      </c>
      <c r="BL31" s="13" t="s">
        <v>15</v>
      </c>
    </row>
    <row r="32" spans="1:64">
      <c r="A32" s="6" t="s">
        <v>116</v>
      </c>
      <c r="B32" s="6" t="s">
        <v>115</v>
      </c>
      <c r="C32" s="5" t="s">
        <v>114</v>
      </c>
      <c r="D32" s="12">
        <v>50</v>
      </c>
      <c r="E32" s="4">
        <v>40</v>
      </c>
      <c r="F32" s="4">
        <f t="shared" si="0"/>
        <v>90</v>
      </c>
      <c r="G32" s="2">
        <f t="shared" si="1"/>
        <v>10</v>
      </c>
      <c r="H32" s="10" t="str">
        <f t="shared" si="2"/>
        <v>O</v>
      </c>
      <c r="I32" s="13" t="s">
        <v>455</v>
      </c>
      <c r="J32" s="9">
        <v>49</v>
      </c>
      <c r="K32" s="4">
        <v>35</v>
      </c>
      <c r="L32" s="4">
        <f t="shared" si="3"/>
        <v>84</v>
      </c>
      <c r="M32" s="2">
        <f t="shared" si="4"/>
        <v>9</v>
      </c>
      <c r="N32" s="10" t="str">
        <f t="shared" si="5"/>
        <v>A+</v>
      </c>
      <c r="O32" s="13" t="s">
        <v>455</v>
      </c>
      <c r="P32" s="11">
        <v>46</v>
      </c>
      <c r="Q32" s="4">
        <v>33</v>
      </c>
      <c r="R32" s="4">
        <f t="shared" si="6"/>
        <v>79</v>
      </c>
      <c r="S32" s="2">
        <f t="shared" si="7"/>
        <v>8</v>
      </c>
      <c r="T32" s="10" t="str">
        <f t="shared" si="8"/>
        <v>A</v>
      </c>
      <c r="U32" s="13" t="s">
        <v>455</v>
      </c>
      <c r="V32" s="11">
        <v>46</v>
      </c>
      <c r="W32" s="4">
        <v>33</v>
      </c>
      <c r="X32" s="4">
        <f t="shared" si="9"/>
        <v>79</v>
      </c>
      <c r="Y32" s="2">
        <f t="shared" si="10"/>
        <v>8</v>
      </c>
      <c r="Z32" s="10" t="str">
        <f t="shared" si="11"/>
        <v>A</v>
      </c>
      <c r="AA32" s="13" t="s">
        <v>455</v>
      </c>
      <c r="AB32" s="9">
        <v>46</v>
      </c>
      <c r="AC32" s="4">
        <v>23</v>
      </c>
      <c r="AD32" s="4">
        <f t="shared" si="12"/>
        <v>69</v>
      </c>
      <c r="AE32" s="2">
        <f t="shared" si="13"/>
        <v>7</v>
      </c>
      <c r="AF32" s="10" t="str">
        <f t="shared" si="14"/>
        <v>B+</v>
      </c>
      <c r="AG32" s="13" t="s">
        <v>455</v>
      </c>
      <c r="AH32" s="9">
        <v>46</v>
      </c>
      <c r="AI32" s="4">
        <v>34</v>
      </c>
      <c r="AJ32" s="4">
        <f t="shared" si="15"/>
        <v>80</v>
      </c>
      <c r="AK32" s="2">
        <f t="shared" si="16"/>
        <v>9</v>
      </c>
      <c r="AL32" s="10" t="str">
        <f t="shared" si="17"/>
        <v>A+</v>
      </c>
      <c r="AM32" s="13" t="s">
        <v>455</v>
      </c>
      <c r="AN32" s="11">
        <v>20</v>
      </c>
      <c r="AO32" s="4">
        <v>46</v>
      </c>
      <c r="AP32" s="4">
        <f t="shared" si="18"/>
        <v>66</v>
      </c>
      <c r="AQ32" s="2">
        <f t="shared" si="19"/>
        <v>7</v>
      </c>
      <c r="AR32" s="10" t="str">
        <f t="shared" si="20"/>
        <v>B+</v>
      </c>
      <c r="AS32" s="13" t="s">
        <v>455</v>
      </c>
      <c r="AT32" s="9">
        <v>36</v>
      </c>
      <c r="AU32" s="4">
        <v>31</v>
      </c>
      <c r="AV32" s="4">
        <f t="shared" si="21"/>
        <v>67</v>
      </c>
      <c r="AW32" s="2">
        <f t="shared" si="22"/>
        <v>7</v>
      </c>
      <c r="AX32" s="10" t="str">
        <f t="shared" si="23"/>
        <v>B+</v>
      </c>
      <c r="AY32" s="13" t="s">
        <v>455</v>
      </c>
      <c r="AZ32" s="9" t="str">
        <f t="shared" si="27"/>
        <v>8.40</v>
      </c>
      <c r="BA32" s="4" t="str">
        <f t="shared" si="24"/>
        <v>84.00</v>
      </c>
      <c r="BB32" s="2" t="str">
        <f t="shared" si="25"/>
        <v>FCD</v>
      </c>
      <c r="BC32" s="137" t="str">
        <f t="shared" si="26"/>
        <v/>
      </c>
      <c r="BD32" s="140" t="str">
        <f t="shared" si="28"/>
        <v/>
      </c>
      <c r="BE32" s="13" t="s">
        <v>22</v>
      </c>
      <c r="BF32" s="13" t="s">
        <v>21</v>
      </c>
      <c r="BG32" s="13" t="s">
        <v>20</v>
      </c>
      <c r="BH32" s="15" t="s">
        <v>30</v>
      </c>
      <c r="BI32" s="16" t="s">
        <v>18</v>
      </c>
      <c r="BJ32" s="13" t="s">
        <v>17</v>
      </c>
      <c r="BK32" s="13" t="s">
        <v>16</v>
      </c>
      <c r="BL32" s="13" t="s">
        <v>15</v>
      </c>
    </row>
    <row r="33" spans="1:64">
      <c r="A33" s="6" t="s">
        <v>113</v>
      </c>
      <c r="B33" s="6" t="s">
        <v>112</v>
      </c>
      <c r="C33" s="5" t="s">
        <v>111</v>
      </c>
      <c r="D33" s="12">
        <v>40</v>
      </c>
      <c r="E33" s="4">
        <v>32</v>
      </c>
      <c r="F33" s="4">
        <f t="shared" si="0"/>
        <v>72</v>
      </c>
      <c r="G33" s="2">
        <f t="shared" si="1"/>
        <v>8</v>
      </c>
      <c r="H33" s="10" t="str">
        <f t="shared" si="2"/>
        <v>A</v>
      </c>
      <c r="I33" s="13" t="s">
        <v>455</v>
      </c>
      <c r="J33" s="9">
        <v>46</v>
      </c>
      <c r="K33" s="4">
        <v>37</v>
      </c>
      <c r="L33" s="4">
        <f t="shared" si="3"/>
        <v>83</v>
      </c>
      <c r="M33" s="2">
        <f t="shared" si="4"/>
        <v>9</v>
      </c>
      <c r="N33" s="10" t="str">
        <f t="shared" si="5"/>
        <v>A+</v>
      </c>
      <c r="O33" s="13" t="s">
        <v>455</v>
      </c>
      <c r="P33" s="11">
        <v>39</v>
      </c>
      <c r="Q33" s="4">
        <v>34</v>
      </c>
      <c r="R33" s="4">
        <f t="shared" si="6"/>
        <v>73</v>
      </c>
      <c r="S33" s="2">
        <f t="shared" si="7"/>
        <v>8</v>
      </c>
      <c r="T33" s="10" t="str">
        <f t="shared" si="8"/>
        <v>A</v>
      </c>
      <c r="U33" s="13" t="s">
        <v>455</v>
      </c>
      <c r="V33" s="11">
        <v>45</v>
      </c>
      <c r="W33" s="4">
        <v>21</v>
      </c>
      <c r="X33" s="4">
        <f t="shared" si="9"/>
        <v>66</v>
      </c>
      <c r="Y33" s="2">
        <f t="shared" si="10"/>
        <v>7</v>
      </c>
      <c r="Z33" s="10" t="str">
        <f t="shared" si="11"/>
        <v>B+</v>
      </c>
      <c r="AA33" s="13" t="s">
        <v>455</v>
      </c>
      <c r="AB33" s="9">
        <v>47</v>
      </c>
      <c r="AC33" s="4">
        <v>26</v>
      </c>
      <c r="AD33" s="4">
        <f t="shared" si="12"/>
        <v>73</v>
      </c>
      <c r="AE33" s="2">
        <f t="shared" si="13"/>
        <v>8</v>
      </c>
      <c r="AF33" s="10" t="str">
        <f t="shared" si="14"/>
        <v>A</v>
      </c>
      <c r="AG33" s="13" t="s">
        <v>455</v>
      </c>
      <c r="AH33" s="9">
        <v>40</v>
      </c>
      <c r="AI33" s="4">
        <v>28</v>
      </c>
      <c r="AJ33" s="4">
        <f t="shared" si="15"/>
        <v>68</v>
      </c>
      <c r="AK33" s="2">
        <f t="shared" si="16"/>
        <v>7</v>
      </c>
      <c r="AL33" s="10" t="str">
        <f t="shared" si="17"/>
        <v>B+</v>
      </c>
      <c r="AM33" s="13" t="s">
        <v>455</v>
      </c>
      <c r="AN33" s="11">
        <v>23</v>
      </c>
      <c r="AO33" s="4">
        <v>35</v>
      </c>
      <c r="AP33" s="4">
        <f t="shared" si="18"/>
        <v>58</v>
      </c>
      <c r="AQ33" s="2">
        <f t="shared" si="19"/>
        <v>6</v>
      </c>
      <c r="AR33" s="10" t="str">
        <f t="shared" si="20"/>
        <v>B</v>
      </c>
      <c r="AS33" s="13" t="s">
        <v>455</v>
      </c>
      <c r="AT33" s="9">
        <v>31</v>
      </c>
      <c r="AU33" s="4">
        <v>22</v>
      </c>
      <c r="AV33" s="4">
        <f t="shared" si="21"/>
        <v>53</v>
      </c>
      <c r="AW33" s="2">
        <f t="shared" si="22"/>
        <v>5</v>
      </c>
      <c r="AX33" s="10" t="str">
        <f t="shared" si="23"/>
        <v>C</v>
      </c>
      <c r="AY33" s="13" t="s">
        <v>455</v>
      </c>
      <c r="AZ33" s="9" t="str">
        <f t="shared" si="27"/>
        <v>7.75</v>
      </c>
      <c r="BA33" s="4" t="str">
        <f t="shared" si="24"/>
        <v>77.50</v>
      </c>
      <c r="BB33" s="2" t="str">
        <f t="shared" si="25"/>
        <v>FCD</v>
      </c>
      <c r="BC33" s="137" t="str">
        <f t="shared" si="26"/>
        <v/>
      </c>
      <c r="BD33" s="140" t="str">
        <f t="shared" si="28"/>
        <v/>
      </c>
      <c r="BE33" s="13" t="s">
        <v>22</v>
      </c>
      <c r="BF33" s="13" t="s">
        <v>21</v>
      </c>
      <c r="BG33" s="13" t="s">
        <v>20</v>
      </c>
      <c r="BH33" s="15" t="s">
        <v>44</v>
      </c>
      <c r="BI33" s="16" t="s">
        <v>18</v>
      </c>
      <c r="BJ33" s="13" t="s">
        <v>17</v>
      </c>
      <c r="BK33" s="13" t="s">
        <v>16</v>
      </c>
      <c r="BL33" s="13" t="s">
        <v>15</v>
      </c>
    </row>
    <row r="34" spans="1:64">
      <c r="A34" s="6" t="s">
        <v>110</v>
      </c>
      <c r="B34" s="6" t="s">
        <v>109</v>
      </c>
      <c r="C34" s="5" t="s">
        <v>108</v>
      </c>
      <c r="D34" s="12">
        <v>40</v>
      </c>
      <c r="E34" s="4">
        <v>19</v>
      </c>
      <c r="F34" s="4">
        <f t="shared" ref="F34:F62" si="29">IF(ISBLANK(D34), "",D34+E34)</f>
        <v>59</v>
      </c>
      <c r="G34" s="2">
        <f t="shared" ref="G34:G62" si="30">IF(ISBLANK(D34),"",IF(OR(D34&lt;20,E34&lt;18,F34&lt;40),0,IF(F34&gt;=90,10,IF(F34&gt;=80,9,IF(F34&gt;=70,8,IF(F34&gt;=60,7,IF(F34&gt;=55,6,IF(F34&gt;=50,5,IF(F34&gt;=40,4,0)))))))))</f>
        <v>6</v>
      </c>
      <c r="H34" s="10" t="str">
        <f t="shared" ref="H34:H62" si="31">IF(ISBLANK(D34),"", IF(D34&lt;20,"NE",IF(OR(E34&lt;18,F34&lt;40),"F",IF(F34&gt;=90,"O",IF(F34&gt;=80,"A+",IF(F34&gt;=70,"A",IF(F34&gt;=60,"B+", IF(F34&gt;=55,"B", IF(F34&gt;=50,"C",IF(F34&gt;=40,"P","F"))))))))))</f>
        <v>B</v>
      </c>
      <c r="I34" s="13" t="s">
        <v>455</v>
      </c>
      <c r="J34" s="9">
        <v>39</v>
      </c>
      <c r="K34" s="4">
        <v>18</v>
      </c>
      <c r="L34" s="4">
        <f t="shared" ref="L34:L62" si="32">IF(ISBLANK(J34), "",J34+K34)</f>
        <v>57</v>
      </c>
      <c r="M34" s="2">
        <f t="shared" ref="M34:M62" si="33">IF(ISBLANK(J34),"",IF(OR(J34&lt;20,K34&lt;18,L34&lt;40),0,IF(L34&gt;=90,10,IF(L34&gt;=80,9,IF(L34&gt;=70,8,IF(L34&gt;=60,7,IF(L34&gt;=55,6,IF(L34&gt;=50,5,IF(L34&gt;=40,4,0)))))))))</f>
        <v>6</v>
      </c>
      <c r="N34" s="10" t="str">
        <f t="shared" ref="N34:N62" si="34">IF(ISBLANK(J34),"", IF(J34&lt;20,"NE",IF(OR(K34&lt;18,L34&lt;40),"F",IF(L34&gt;=90,"O",IF(L34&gt;=80,"A+",IF(L34&gt;=70,"A",IF(L34&gt;=60,"B+", IF(L34&gt;=55,"B", IF(L34&gt;=50,"C",IF(L34&gt;=40,"P","F"))))))))))</f>
        <v>B</v>
      </c>
      <c r="O34" s="13" t="s">
        <v>455</v>
      </c>
      <c r="P34" s="18">
        <v>32</v>
      </c>
      <c r="Q34" s="17">
        <v>19</v>
      </c>
      <c r="R34" s="4">
        <f t="shared" ref="R34:R62" si="35">IF(ISBLANK(P34), "",P34+Q34)</f>
        <v>51</v>
      </c>
      <c r="S34" s="2">
        <f t="shared" ref="S34:S62" si="36">IF(ISBLANK(P34),"",IF(OR(P34&lt;20,Q34&lt;18,R34&lt;40),0,IF(R34&gt;=90,10,IF(R34&gt;=80,9,IF(R34&gt;=70,8,IF(R34&gt;=60,7,IF(R34&gt;=55,6,IF(R34&gt;=50,5,IF(R34&gt;=40,4,0)))))))))</f>
        <v>5</v>
      </c>
      <c r="T34" s="10" t="str">
        <f t="shared" ref="T34:T62" si="37">IF(ISBLANK(P34),"", IF(P34&lt;20,"NE",IF(OR(Q34&lt;18,R34&lt;40),"F",IF(R34&gt;=90,"O",IF(R34&gt;=80,"A+",IF(R34&gt;=70,"A",IF(R34&gt;=60,"B+", IF(R34&gt;=55,"B", IF(R34&gt;=50,"C",IF(R34&gt;=40,"P","F"))))))))))</f>
        <v>C</v>
      </c>
      <c r="U34" s="13" t="s">
        <v>457</v>
      </c>
      <c r="V34" s="11">
        <v>42</v>
      </c>
      <c r="W34" s="4">
        <v>18</v>
      </c>
      <c r="X34" s="4">
        <f t="shared" ref="X34:X62" si="38">IF(ISBLANK(V34), "",V34+W34)</f>
        <v>60</v>
      </c>
      <c r="Y34" s="2">
        <f t="shared" ref="Y34:Y62" si="39">IF(ISBLANK(V34),"",IF(OR(V34&lt;20,W34&lt;18,X34&lt;40),0,IF(X34&gt;=90,10,IF(X34&gt;=80,9,IF(X34&gt;=70,8,IF(X34&gt;=60,7,IF(X34&gt;=55,6,IF(X34&gt;=50,5,IF(X34&gt;=40,4,0)))))))))</f>
        <v>7</v>
      </c>
      <c r="Z34" s="10" t="str">
        <f t="shared" ref="Z34:Z62" si="40">IF(ISBLANK(V34),"", IF(V34&lt;20,"NE",IF(OR(W34&lt;18,X34&lt;40),"F",IF(X34&gt;=90,"O",IF(X34&gt;=80,"A+",IF(X34&gt;=70,"A",IF(X34&gt;=60,"B+", IF(X34&gt;=55,"B", IF(X34&gt;=50,"C",IF(X34&gt;=40,"P","F"))))))))))</f>
        <v>B+</v>
      </c>
      <c r="AA34" s="13" t="s">
        <v>455</v>
      </c>
      <c r="AB34" s="12">
        <v>38</v>
      </c>
      <c r="AC34" s="17">
        <v>21</v>
      </c>
      <c r="AD34" s="4">
        <f t="shared" ref="AD34:AD62" si="41">IF(ISBLANK(AB34), "",AB34+AC34)</f>
        <v>59</v>
      </c>
      <c r="AE34" s="2">
        <f t="shared" ref="AE34:AE62" si="42">IF(ISBLANK(AB34),"",IF(OR(AB34&lt;20,AC34&lt;18,AD34&lt;40),0,IF(AD34&gt;=90,10,IF(AD34&gt;=80,9,IF(AD34&gt;=70,8,IF(AD34&gt;=60,7,IF(AD34&gt;=55,6,IF(AD34&gt;=50,5,IF(AD34&gt;=40,4,0)))))))))</f>
        <v>6</v>
      </c>
      <c r="AF34" s="10" t="str">
        <f>IF(ISBLANK(AB34),"", IF(AB34&lt;20,"NE",IF(OR(AC34&lt;18,AD34&lt;40),"F",IF(AD34&gt;=90,"O",IF(AD34&gt;=80,"A+",IF(AD34&gt;=70,"A",IF(AD34&gt;=60,"B+", IF(AD34&gt;=55,"B", IF(AD34&gt;=50,"C",IF(AD34&gt;=40,"P","F"))))))))))</f>
        <v>B</v>
      </c>
      <c r="AG34" s="13" t="s">
        <v>457</v>
      </c>
      <c r="AH34" s="9">
        <v>30</v>
      </c>
      <c r="AI34" s="4">
        <v>19</v>
      </c>
      <c r="AJ34" s="4">
        <f t="shared" ref="AJ34:AJ62" si="43">IF(ISBLANK(AH34), "",AH34+AI34)</f>
        <v>49</v>
      </c>
      <c r="AK34" s="2">
        <f t="shared" ref="AK34:AK62" si="44">IF(ISBLANK(AH34),"",IF(OR(AH34&lt;20,AI34&lt;18,AJ34&lt;40),0,IF(AJ34&gt;=90,10,IF(AJ34&gt;=80,9,IF(AJ34&gt;=70,8,IF(AJ34&gt;=60,7,IF(AJ34&gt;=55,6,IF(AJ34&gt;=50,5,IF(AJ34&gt;=40,4,0)))))))))</f>
        <v>4</v>
      </c>
      <c r="AL34" s="10" t="str">
        <f t="shared" ref="AL34:AL62" si="45">IF(ISBLANK(AH34),"", IF(AH34&lt;20,"NE",IF(OR(AI34&lt;18,AJ34&lt;40),"F",IF(AJ34&gt;=90,"O",IF(AJ34&gt;=80,"A+",IF(AJ34&gt;=70,"A",IF(AJ34&gt;=60,"B+", IF(AJ34&gt;=55,"B", IF(AJ34&gt;=50,"C",IF(AJ34&gt;=40,"P","F"))))))))))</f>
        <v>P</v>
      </c>
      <c r="AM34" s="13" t="s">
        <v>455</v>
      </c>
      <c r="AN34" s="11">
        <v>20</v>
      </c>
      <c r="AO34" s="4">
        <v>25</v>
      </c>
      <c r="AP34" s="4">
        <f t="shared" ref="AP34:AP62" si="46">IF(ISBLANK(AN34), "",AN34+AO34)</f>
        <v>45</v>
      </c>
      <c r="AQ34" s="2">
        <f t="shared" ref="AQ34:AQ62" si="47">IF(ISBLANK(AN34),"",IF(OR(AN34&lt;20,AO34&lt;18,AP34&lt;40),0,IF(AP34&gt;=90,10,IF(AP34&gt;=80,9,IF(AP34&gt;=70,8,IF(AP34&gt;=60,7,IF(AP34&gt;=55,6,IF(AP34&gt;=50,5,IF(AP34&gt;=40,4,0)))))))))</f>
        <v>4</v>
      </c>
      <c r="AR34" s="10" t="str">
        <f t="shared" ref="AR34:AR62" si="48">IF(ISBLANK(AN34),"", IF(AN34&lt;20,"NE",IF(OR(AO34&lt;18,AP34&lt;40),"F",IF(AP34&gt;=90,"O",IF(AP34&gt;=80,"A+",IF(AP34&gt;=70,"A",IF(AP34&gt;=60,"B+", IF(AP34&gt;=55,"B", IF(AP34&gt;=50,"C",IF(AP34&gt;=40,"P","F"))))))))))</f>
        <v>P</v>
      </c>
      <c r="AS34" s="13" t="s">
        <v>455</v>
      </c>
      <c r="AT34" s="9">
        <v>25</v>
      </c>
      <c r="AU34" s="4">
        <v>25</v>
      </c>
      <c r="AV34" s="4">
        <f t="shared" ref="AV34:AV62" si="49">IF(ISBLANK(AT34), "",AT34+AU34)</f>
        <v>50</v>
      </c>
      <c r="AW34" s="2">
        <f t="shared" ref="AW34:AW62" si="50">IF(ISBLANK(AT34),"",IF(OR(AT34&lt;20,AU34&lt;18,AV34&lt;40),0,IF(AV34&gt;=90,10,IF(AV34&gt;=80,9,IF(AV34&gt;=70,8,IF(AV34&gt;=60,7,IF(AV34&gt;=55,6,IF(AV34&gt;=50,5,IF(AV34&gt;=40,4,0)))))))))</f>
        <v>5</v>
      </c>
      <c r="AX34" s="10" t="str">
        <f t="shared" ref="AX34:AX62" si="51">IF(ISBLANK(AT34),"", IF(AT34&lt;20,"NE",IF(OR(AU34&lt;18,AV34&lt;40),"F",IF(AV34&gt;=90,"O",IF(AV34&gt;=80,"A+",IF(AV34&gt;=70,"A",IF(AV34&gt;=60,"B+", IF(AV34&gt;=55,"B", IF(AV34&gt;=50,"C",IF(AV34&gt;=40,"P","F"))))))))))</f>
        <v>C</v>
      </c>
      <c r="AY34" s="13" t="s">
        <v>455</v>
      </c>
      <c r="AZ34" s="9" t="str">
        <f t="shared" ref="AZ34:AZ62" si="52">IF(F34="", "", TEXT((SUM(4*G34,4*M34,3*S34,1*AK34,1*AQ34,1*AW34,3*Y34,3*AE34)/20), "0.00"))</f>
        <v>5.75</v>
      </c>
      <c r="BA34" s="4" t="str">
        <f t="shared" ref="BA34:BA62" si="53">IF(F34="", "", TEXT(AZ34*10, "0.00"))</f>
        <v>57.50</v>
      </c>
      <c r="BB34" s="2" t="str">
        <f t="shared" ref="BB34:BB62" si="54">IF(C34="", "", IF(IF(OR(H34="F",N34="F",T34="F",Z34="F",AF34="F",AL34="F",AR34="F",AX34="F",H34="NE",N34="NE",T34="NE",Z34="NE",AF34="NE",AL34="NE",AR34="NE",AX34="NE"),"Fail","Pass")="Pass",IF(VALUE(BA34)&gt;=70,"FCD",IF(VALUE(BA34)&gt;=60,"FC",IF(VALUE(BA34)&gt;=40,"SC"))),"Fail"))</f>
        <v>SC</v>
      </c>
      <c r="BC34" s="137" t="str">
        <f t="shared" si="26"/>
        <v/>
      </c>
      <c r="BD34" s="140" t="str">
        <f t="shared" si="28"/>
        <v xml:space="preserve">BPOPS103 BPLCK105D </v>
      </c>
      <c r="BE34" s="13" t="s">
        <v>22</v>
      </c>
      <c r="BF34" s="13" t="s">
        <v>21</v>
      </c>
      <c r="BG34" s="13" t="s">
        <v>20</v>
      </c>
      <c r="BH34" s="15" t="s">
        <v>26</v>
      </c>
      <c r="BI34" s="16" t="s">
        <v>37</v>
      </c>
      <c r="BJ34" s="13" t="s">
        <v>17</v>
      </c>
      <c r="BK34" s="13" t="s">
        <v>16</v>
      </c>
      <c r="BL34" s="13" t="s">
        <v>15</v>
      </c>
    </row>
    <row r="35" spans="1:64">
      <c r="A35" s="6" t="s">
        <v>107</v>
      </c>
      <c r="B35" s="6" t="s">
        <v>106</v>
      </c>
      <c r="C35" s="5" t="s">
        <v>105</v>
      </c>
      <c r="D35" s="12">
        <v>39</v>
      </c>
      <c r="E35" s="4">
        <v>26</v>
      </c>
      <c r="F35" s="4">
        <f t="shared" si="29"/>
        <v>65</v>
      </c>
      <c r="G35" s="2">
        <f t="shared" si="30"/>
        <v>7</v>
      </c>
      <c r="H35" s="10" t="str">
        <f t="shared" si="31"/>
        <v>B+</v>
      </c>
      <c r="I35" s="13" t="s">
        <v>455</v>
      </c>
      <c r="J35" s="9">
        <v>38</v>
      </c>
      <c r="K35" s="4">
        <v>25</v>
      </c>
      <c r="L35" s="4">
        <f t="shared" si="32"/>
        <v>63</v>
      </c>
      <c r="M35" s="2">
        <f t="shared" si="33"/>
        <v>7</v>
      </c>
      <c r="N35" s="10" t="str">
        <f t="shared" si="34"/>
        <v>B+</v>
      </c>
      <c r="O35" s="13" t="s">
        <v>455</v>
      </c>
      <c r="P35" s="11">
        <v>37</v>
      </c>
      <c r="Q35" s="4">
        <v>21</v>
      </c>
      <c r="R35" s="4">
        <f t="shared" si="35"/>
        <v>58</v>
      </c>
      <c r="S35" s="2">
        <f t="shared" si="36"/>
        <v>6</v>
      </c>
      <c r="T35" s="10" t="str">
        <f t="shared" si="37"/>
        <v>B</v>
      </c>
      <c r="U35" s="13" t="s">
        <v>455</v>
      </c>
      <c r="V35" s="11">
        <v>29</v>
      </c>
      <c r="W35" s="4">
        <v>18</v>
      </c>
      <c r="X35" s="4">
        <f t="shared" si="38"/>
        <v>47</v>
      </c>
      <c r="Y35" s="2">
        <f t="shared" si="39"/>
        <v>4</v>
      </c>
      <c r="Z35" s="10" t="str">
        <f t="shared" si="40"/>
        <v>P</v>
      </c>
      <c r="AA35" s="13" t="s">
        <v>455</v>
      </c>
      <c r="AB35" s="9">
        <v>34</v>
      </c>
      <c r="AC35" s="4">
        <v>18</v>
      </c>
      <c r="AD35" s="4">
        <f t="shared" si="41"/>
        <v>52</v>
      </c>
      <c r="AE35" s="2">
        <f t="shared" si="42"/>
        <v>5</v>
      </c>
      <c r="AF35" s="10" t="str">
        <f t="shared" ref="AF35:AF62" si="55">IF(ISBLANK(AB35),"", IF(AB35&lt;20,"NE",IF(OR(AC35&lt;18,AD35&lt;40),"F",IF(AD35&gt;=90,"O",IF(AD35&gt;=80,"A+",IF(AD35&gt;=70,"A",IF(AD35&gt;=60,"B+", IF(AD35&gt;=55,"B", IF(AD35&gt;=50,"C",IF(AD35&gt;=40,"P","F"))))))))))</f>
        <v>C</v>
      </c>
      <c r="AG35" s="13" t="s">
        <v>455</v>
      </c>
      <c r="AH35" s="9">
        <v>38</v>
      </c>
      <c r="AI35" s="4">
        <v>28</v>
      </c>
      <c r="AJ35" s="4">
        <f t="shared" si="43"/>
        <v>66</v>
      </c>
      <c r="AK35" s="2">
        <f t="shared" si="44"/>
        <v>7</v>
      </c>
      <c r="AL35" s="10" t="str">
        <f t="shared" si="45"/>
        <v>B+</v>
      </c>
      <c r="AM35" s="13" t="s">
        <v>455</v>
      </c>
      <c r="AN35" s="11">
        <v>20</v>
      </c>
      <c r="AO35" s="4">
        <v>34</v>
      </c>
      <c r="AP35" s="4">
        <f t="shared" si="46"/>
        <v>54</v>
      </c>
      <c r="AQ35" s="2">
        <f t="shared" si="47"/>
        <v>5</v>
      </c>
      <c r="AR35" s="10" t="str">
        <f t="shared" si="48"/>
        <v>C</v>
      </c>
      <c r="AS35" s="13" t="s">
        <v>455</v>
      </c>
      <c r="AT35" s="9">
        <v>28</v>
      </c>
      <c r="AU35" s="4">
        <v>20</v>
      </c>
      <c r="AV35" s="4">
        <f t="shared" si="49"/>
        <v>48</v>
      </c>
      <c r="AW35" s="2">
        <f t="shared" si="50"/>
        <v>4</v>
      </c>
      <c r="AX35" s="10" t="str">
        <f t="shared" si="51"/>
        <v>P</v>
      </c>
      <c r="AY35" s="13" t="s">
        <v>455</v>
      </c>
      <c r="AZ35" s="9" t="str">
        <f t="shared" si="52"/>
        <v>5.85</v>
      </c>
      <c r="BA35" s="4" t="str">
        <f t="shared" si="53"/>
        <v>58.50</v>
      </c>
      <c r="BB35" s="2" t="str">
        <f t="shared" si="54"/>
        <v>SC</v>
      </c>
      <c r="BC35" s="137" t="str">
        <f t="shared" si="26"/>
        <v/>
      </c>
      <c r="BD35" s="140" t="str">
        <f t="shared" si="28"/>
        <v/>
      </c>
      <c r="BE35" s="13" t="s">
        <v>22</v>
      </c>
      <c r="BF35" s="13" t="s">
        <v>21</v>
      </c>
      <c r="BG35" s="13" t="s">
        <v>20</v>
      </c>
      <c r="BH35" s="15" t="s">
        <v>26</v>
      </c>
      <c r="BI35" s="16" t="s">
        <v>18</v>
      </c>
      <c r="BJ35" s="13" t="s">
        <v>17</v>
      </c>
      <c r="BK35" s="13" t="s">
        <v>16</v>
      </c>
      <c r="BL35" s="13" t="s">
        <v>15</v>
      </c>
    </row>
    <row r="36" spans="1:64">
      <c r="A36" s="6" t="s">
        <v>104</v>
      </c>
      <c r="B36" s="6" t="s">
        <v>103</v>
      </c>
      <c r="C36" s="5" t="s">
        <v>102</v>
      </c>
      <c r="D36" s="12">
        <v>46</v>
      </c>
      <c r="E36" s="4">
        <v>20</v>
      </c>
      <c r="F36" s="4">
        <f t="shared" si="29"/>
        <v>66</v>
      </c>
      <c r="G36" s="2">
        <f t="shared" si="30"/>
        <v>7</v>
      </c>
      <c r="H36" s="10" t="str">
        <f t="shared" si="31"/>
        <v>B+</v>
      </c>
      <c r="I36" s="13" t="s">
        <v>455</v>
      </c>
      <c r="J36" s="9">
        <v>47</v>
      </c>
      <c r="K36" s="4">
        <v>41</v>
      </c>
      <c r="L36" s="4">
        <f t="shared" si="32"/>
        <v>88</v>
      </c>
      <c r="M36" s="2">
        <f t="shared" si="33"/>
        <v>9</v>
      </c>
      <c r="N36" s="10" t="str">
        <f t="shared" si="34"/>
        <v>A+</v>
      </c>
      <c r="O36" s="13" t="s">
        <v>455</v>
      </c>
      <c r="P36" s="11">
        <v>37</v>
      </c>
      <c r="Q36" s="4">
        <v>21</v>
      </c>
      <c r="R36" s="4">
        <f t="shared" si="35"/>
        <v>58</v>
      </c>
      <c r="S36" s="2">
        <f t="shared" si="36"/>
        <v>6</v>
      </c>
      <c r="T36" s="10" t="str">
        <f t="shared" si="37"/>
        <v>B</v>
      </c>
      <c r="U36" s="13" t="s">
        <v>455</v>
      </c>
      <c r="V36" s="11">
        <v>43</v>
      </c>
      <c r="W36" s="4">
        <v>23</v>
      </c>
      <c r="X36" s="4">
        <f t="shared" si="38"/>
        <v>66</v>
      </c>
      <c r="Y36" s="2">
        <f t="shared" si="39"/>
        <v>7</v>
      </c>
      <c r="Z36" s="10" t="str">
        <f t="shared" si="40"/>
        <v>B+</v>
      </c>
      <c r="AA36" s="13" t="s">
        <v>455</v>
      </c>
      <c r="AB36" s="9">
        <v>46</v>
      </c>
      <c r="AC36" s="4">
        <v>30</v>
      </c>
      <c r="AD36" s="4">
        <f t="shared" si="41"/>
        <v>76</v>
      </c>
      <c r="AE36" s="2">
        <f t="shared" si="42"/>
        <v>8</v>
      </c>
      <c r="AF36" s="10" t="str">
        <f t="shared" si="55"/>
        <v>A</v>
      </c>
      <c r="AG36" s="13" t="s">
        <v>455</v>
      </c>
      <c r="AH36" s="9">
        <v>39</v>
      </c>
      <c r="AI36" s="4">
        <v>19</v>
      </c>
      <c r="AJ36" s="4">
        <f t="shared" si="43"/>
        <v>58</v>
      </c>
      <c r="AK36" s="2">
        <f t="shared" si="44"/>
        <v>6</v>
      </c>
      <c r="AL36" s="10" t="str">
        <f t="shared" si="45"/>
        <v>B</v>
      </c>
      <c r="AM36" s="13" t="s">
        <v>455</v>
      </c>
      <c r="AN36" s="11">
        <v>21</v>
      </c>
      <c r="AO36" s="4">
        <v>36</v>
      </c>
      <c r="AP36" s="4">
        <f t="shared" si="46"/>
        <v>57</v>
      </c>
      <c r="AQ36" s="2">
        <f t="shared" si="47"/>
        <v>6</v>
      </c>
      <c r="AR36" s="10" t="str">
        <f t="shared" si="48"/>
        <v>B</v>
      </c>
      <c r="AS36" s="13" t="s">
        <v>455</v>
      </c>
      <c r="AT36" s="9">
        <v>30</v>
      </c>
      <c r="AU36" s="4">
        <v>25</v>
      </c>
      <c r="AV36" s="4">
        <f t="shared" si="49"/>
        <v>55</v>
      </c>
      <c r="AW36" s="2">
        <f t="shared" si="50"/>
        <v>6</v>
      </c>
      <c r="AX36" s="10" t="str">
        <f t="shared" si="51"/>
        <v>B</v>
      </c>
      <c r="AY36" s="13" t="s">
        <v>455</v>
      </c>
      <c r="AZ36" s="9" t="str">
        <f t="shared" si="52"/>
        <v>7.25</v>
      </c>
      <c r="BA36" s="4" t="str">
        <f t="shared" si="53"/>
        <v>72.50</v>
      </c>
      <c r="BB36" s="2" t="str">
        <f t="shared" si="54"/>
        <v>FCD</v>
      </c>
      <c r="BC36" s="137" t="str">
        <f t="shared" si="26"/>
        <v/>
      </c>
      <c r="BD36" s="140" t="str">
        <f t="shared" si="28"/>
        <v/>
      </c>
      <c r="BE36" s="13" t="s">
        <v>22</v>
      </c>
      <c r="BF36" s="13" t="s">
        <v>21</v>
      </c>
      <c r="BG36" s="13" t="s">
        <v>20</v>
      </c>
      <c r="BH36" s="15" t="s">
        <v>19</v>
      </c>
      <c r="BI36" s="16" t="s">
        <v>18</v>
      </c>
      <c r="BJ36" s="13" t="s">
        <v>17</v>
      </c>
      <c r="BK36" s="13" t="s">
        <v>16</v>
      </c>
      <c r="BL36" s="13" t="s">
        <v>15</v>
      </c>
    </row>
    <row r="37" spans="1:64">
      <c r="A37" s="6" t="s">
        <v>101</v>
      </c>
      <c r="B37" s="6" t="s">
        <v>100</v>
      </c>
      <c r="C37" s="5" t="s">
        <v>99</v>
      </c>
      <c r="D37" s="12">
        <v>45</v>
      </c>
      <c r="E37" s="4">
        <v>19</v>
      </c>
      <c r="F37" s="4">
        <f t="shared" si="29"/>
        <v>64</v>
      </c>
      <c r="G37" s="2">
        <f t="shared" si="30"/>
        <v>7</v>
      </c>
      <c r="H37" s="10" t="str">
        <f t="shared" si="31"/>
        <v>B+</v>
      </c>
      <c r="I37" s="13" t="s">
        <v>455</v>
      </c>
      <c r="J37" s="9">
        <v>44</v>
      </c>
      <c r="K37" s="4">
        <v>36</v>
      </c>
      <c r="L37" s="4">
        <f t="shared" si="32"/>
        <v>80</v>
      </c>
      <c r="M37" s="2">
        <f t="shared" si="33"/>
        <v>9</v>
      </c>
      <c r="N37" s="10" t="str">
        <f t="shared" si="34"/>
        <v>A+</v>
      </c>
      <c r="O37" s="13" t="s">
        <v>455</v>
      </c>
      <c r="P37" s="11">
        <v>34</v>
      </c>
      <c r="Q37" s="4">
        <v>25</v>
      </c>
      <c r="R37" s="4">
        <f t="shared" si="35"/>
        <v>59</v>
      </c>
      <c r="S37" s="2">
        <f t="shared" si="36"/>
        <v>6</v>
      </c>
      <c r="T37" s="10" t="str">
        <f t="shared" si="37"/>
        <v>B</v>
      </c>
      <c r="U37" s="13" t="s">
        <v>455</v>
      </c>
      <c r="V37" s="11">
        <v>41</v>
      </c>
      <c r="W37" s="4">
        <v>35</v>
      </c>
      <c r="X37" s="4">
        <f t="shared" si="38"/>
        <v>76</v>
      </c>
      <c r="Y37" s="2">
        <f t="shared" si="39"/>
        <v>8</v>
      </c>
      <c r="Z37" s="10" t="str">
        <f t="shared" si="40"/>
        <v>A</v>
      </c>
      <c r="AA37" s="13" t="s">
        <v>455</v>
      </c>
      <c r="AB37" s="9">
        <v>42</v>
      </c>
      <c r="AC37" s="4">
        <v>25</v>
      </c>
      <c r="AD37" s="4">
        <f t="shared" si="41"/>
        <v>67</v>
      </c>
      <c r="AE37" s="2">
        <f t="shared" si="42"/>
        <v>7</v>
      </c>
      <c r="AF37" s="10" t="str">
        <f t="shared" si="55"/>
        <v>B+</v>
      </c>
      <c r="AG37" s="13" t="s">
        <v>455</v>
      </c>
      <c r="AH37" s="9">
        <v>41</v>
      </c>
      <c r="AI37" s="4">
        <v>29</v>
      </c>
      <c r="AJ37" s="4">
        <f t="shared" si="43"/>
        <v>70</v>
      </c>
      <c r="AK37" s="2">
        <f t="shared" si="44"/>
        <v>8</v>
      </c>
      <c r="AL37" s="10" t="str">
        <f t="shared" si="45"/>
        <v>A</v>
      </c>
      <c r="AM37" s="13" t="s">
        <v>455</v>
      </c>
      <c r="AN37" s="11">
        <v>22</v>
      </c>
      <c r="AO37" s="4">
        <v>36</v>
      </c>
      <c r="AP37" s="4">
        <f t="shared" si="46"/>
        <v>58</v>
      </c>
      <c r="AQ37" s="2">
        <f t="shared" si="47"/>
        <v>6</v>
      </c>
      <c r="AR37" s="10" t="str">
        <f t="shared" si="48"/>
        <v>B</v>
      </c>
      <c r="AS37" s="13" t="s">
        <v>455</v>
      </c>
      <c r="AT37" s="9">
        <v>33</v>
      </c>
      <c r="AU37" s="4">
        <v>27</v>
      </c>
      <c r="AV37" s="4">
        <f t="shared" si="49"/>
        <v>60</v>
      </c>
      <c r="AW37" s="2">
        <f t="shared" si="50"/>
        <v>7</v>
      </c>
      <c r="AX37" s="10" t="str">
        <f t="shared" si="51"/>
        <v>B+</v>
      </c>
      <c r="AY37" s="13" t="s">
        <v>455</v>
      </c>
      <c r="AZ37" s="9" t="str">
        <f t="shared" si="52"/>
        <v>7.40</v>
      </c>
      <c r="BA37" s="4" t="str">
        <f t="shared" si="53"/>
        <v>74.00</v>
      </c>
      <c r="BB37" s="2" t="str">
        <f t="shared" si="54"/>
        <v>FCD</v>
      </c>
      <c r="BC37" s="137" t="str">
        <f t="shared" si="26"/>
        <v/>
      </c>
      <c r="BD37" s="140" t="str">
        <f t="shared" si="28"/>
        <v/>
      </c>
      <c r="BE37" s="13" t="s">
        <v>22</v>
      </c>
      <c r="BF37" s="13" t="s">
        <v>21</v>
      </c>
      <c r="BG37" s="13" t="s">
        <v>20</v>
      </c>
      <c r="BH37" s="15" t="s">
        <v>26</v>
      </c>
      <c r="BI37" s="16" t="s">
        <v>18</v>
      </c>
      <c r="BJ37" s="13" t="s">
        <v>17</v>
      </c>
      <c r="BK37" s="13" t="s">
        <v>16</v>
      </c>
      <c r="BL37" s="13" t="s">
        <v>15</v>
      </c>
    </row>
    <row r="38" spans="1:64">
      <c r="A38" s="6" t="s">
        <v>98</v>
      </c>
      <c r="B38" s="6" t="s">
        <v>97</v>
      </c>
      <c r="C38" s="5" t="s">
        <v>96</v>
      </c>
      <c r="D38" s="12">
        <v>40</v>
      </c>
      <c r="E38" s="4">
        <v>29</v>
      </c>
      <c r="F38" s="4">
        <f t="shared" si="29"/>
        <v>69</v>
      </c>
      <c r="G38" s="2">
        <f t="shared" si="30"/>
        <v>7</v>
      </c>
      <c r="H38" s="10" t="str">
        <f t="shared" si="31"/>
        <v>B+</v>
      </c>
      <c r="I38" s="13" t="s">
        <v>455</v>
      </c>
      <c r="J38" s="9">
        <v>39</v>
      </c>
      <c r="K38" s="4">
        <v>24</v>
      </c>
      <c r="L38" s="4">
        <f t="shared" si="32"/>
        <v>63</v>
      </c>
      <c r="M38" s="2">
        <f t="shared" si="33"/>
        <v>7</v>
      </c>
      <c r="N38" s="10" t="str">
        <f t="shared" si="34"/>
        <v>B+</v>
      </c>
      <c r="O38" s="13" t="s">
        <v>455</v>
      </c>
      <c r="P38" s="11">
        <v>33</v>
      </c>
      <c r="Q38" s="4">
        <v>18</v>
      </c>
      <c r="R38" s="4">
        <f t="shared" si="35"/>
        <v>51</v>
      </c>
      <c r="S38" s="2">
        <f t="shared" si="36"/>
        <v>5</v>
      </c>
      <c r="T38" s="10" t="str">
        <f t="shared" si="37"/>
        <v>C</v>
      </c>
      <c r="U38" s="13" t="s">
        <v>455</v>
      </c>
      <c r="V38" s="11">
        <v>37</v>
      </c>
      <c r="W38" s="4">
        <v>18</v>
      </c>
      <c r="X38" s="4">
        <f t="shared" si="38"/>
        <v>55</v>
      </c>
      <c r="Y38" s="2">
        <f t="shared" si="39"/>
        <v>6</v>
      </c>
      <c r="Z38" s="10" t="str">
        <f t="shared" si="40"/>
        <v>B</v>
      </c>
      <c r="AA38" s="13" t="s">
        <v>455</v>
      </c>
      <c r="AB38" s="9">
        <v>37</v>
      </c>
      <c r="AC38" s="4">
        <v>21</v>
      </c>
      <c r="AD38" s="4">
        <f t="shared" si="41"/>
        <v>58</v>
      </c>
      <c r="AE38" s="2">
        <f t="shared" si="42"/>
        <v>6</v>
      </c>
      <c r="AF38" s="10" t="str">
        <f t="shared" si="55"/>
        <v>B</v>
      </c>
      <c r="AG38" s="13" t="s">
        <v>455</v>
      </c>
      <c r="AH38" s="9">
        <v>38</v>
      </c>
      <c r="AI38" s="4">
        <v>34</v>
      </c>
      <c r="AJ38" s="4">
        <f t="shared" si="43"/>
        <v>72</v>
      </c>
      <c r="AK38" s="2">
        <f t="shared" si="44"/>
        <v>8</v>
      </c>
      <c r="AL38" s="10" t="str">
        <f t="shared" si="45"/>
        <v>A</v>
      </c>
      <c r="AM38" s="13" t="s">
        <v>455</v>
      </c>
      <c r="AN38" s="11">
        <v>26</v>
      </c>
      <c r="AO38" s="4">
        <v>37</v>
      </c>
      <c r="AP38" s="4">
        <f t="shared" si="46"/>
        <v>63</v>
      </c>
      <c r="AQ38" s="2">
        <f t="shared" si="47"/>
        <v>7</v>
      </c>
      <c r="AR38" s="10" t="str">
        <f t="shared" si="48"/>
        <v>B+</v>
      </c>
      <c r="AS38" s="13" t="s">
        <v>455</v>
      </c>
      <c r="AT38" s="9">
        <v>34</v>
      </c>
      <c r="AU38" s="4">
        <v>31</v>
      </c>
      <c r="AV38" s="4">
        <f t="shared" si="49"/>
        <v>65</v>
      </c>
      <c r="AW38" s="2">
        <f t="shared" si="50"/>
        <v>7</v>
      </c>
      <c r="AX38" s="10" t="str">
        <f t="shared" si="51"/>
        <v>B+</v>
      </c>
      <c r="AY38" s="13" t="s">
        <v>455</v>
      </c>
      <c r="AZ38" s="9" t="str">
        <f t="shared" si="52"/>
        <v>6.45</v>
      </c>
      <c r="BA38" s="4" t="str">
        <f t="shared" si="53"/>
        <v>64.50</v>
      </c>
      <c r="BB38" s="2" t="str">
        <f t="shared" si="54"/>
        <v>FC</v>
      </c>
      <c r="BC38" s="137" t="str">
        <f t="shared" si="26"/>
        <v/>
      </c>
      <c r="BD38" s="140" t="str">
        <f t="shared" si="28"/>
        <v/>
      </c>
      <c r="BE38" s="13" t="s">
        <v>22</v>
      </c>
      <c r="BF38" s="13" t="s">
        <v>21</v>
      </c>
      <c r="BG38" s="13" t="s">
        <v>20</v>
      </c>
      <c r="BH38" s="15" t="s">
        <v>44</v>
      </c>
      <c r="BI38" s="16" t="s">
        <v>37</v>
      </c>
      <c r="BJ38" s="13" t="s">
        <v>17</v>
      </c>
      <c r="BK38" s="13" t="s">
        <v>16</v>
      </c>
      <c r="BL38" s="13" t="s">
        <v>15</v>
      </c>
    </row>
    <row r="39" spans="1:64">
      <c r="A39" s="6" t="s">
        <v>95</v>
      </c>
      <c r="B39" s="6" t="s">
        <v>94</v>
      </c>
      <c r="C39" s="5" t="s">
        <v>93</v>
      </c>
      <c r="D39" s="12">
        <v>44</v>
      </c>
      <c r="E39" s="4">
        <v>36</v>
      </c>
      <c r="F39" s="4">
        <f t="shared" si="29"/>
        <v>80</v>
      </c>
      <c r="G39" s="2">
        <f t="shared" si="30"/>
        <v>9</v>
      </c>
      <c r="H39" s="10" t="str">
        <f t="shared" si="31"/>
        <v>A+</v>
      </c>
      <c r="I39" s="13" t="s">
        <v>455</v>
      </c>
      <c r="J39" s="9">
        <v>43</v>
      </c>
      <c r="K39" s="4">
        <v>23</v>
      </c>
      <c r="L39" s="4">
        <f t="shared" si="32"/>
        <v>66</v>
      </c>
      <c r="M39" s="2">
        <f t="shared" si="33"/>
        <v>7</v>
      </c>
      <c r="N39" s="10" t="str">
        <f t="shared" si="34"/>
        <v>B+</v>
      </c>
      <c r="O39" s="13" t="s">
        <v>455</v>
      </c>
      <c r="P39" s="11">
        <v>38</v>
      </c>
      <c r="Q39" s="4">
        <v>32</v>
      </c>
      <c r="R39" s="4">
        <f t="shared" si="35"/>
        <v>70</v>
      </c>
      <c r="S39" s="2">
        <f t="shared" si="36"/>
        <v>8</v>
      </c>
      <c r="T39" s="10" t="str">
        <f t="shared" si="37"/>
        <v>A</v>
      </c>
      <c r="U39" s="13" t="s">
        <v>455</v>
      </c>
      <c r="V39" s="11">
        <v>43</v>
      </c>
      <c r="W39" s="4">
        <v>18</v>
      </c>
      <c r="X39" s="4">
        <f t="shared" si="38"/>
        <v>61</v>
      </c>
      <c r="Y39" s="2">
        <f t="shared" si="39"/>
        <v>7</v>
      </c>
      <c r="Z39" s="10" t="str">
        <f t="shared" si="40"/>
        <v>B+</v>
      </c>
      <c r="AA39" s="13" t="s">
        <v>455</v>
      </c>
      <c r="AB39" s="9">
        <v>37</v>
      </c>
      <c r="AC39" s="4">
        <v>21</v>
      </c>
      <c r="AD39" s="4">
        <f t="shared" si="41"/>
        <v>58</v>
      </c>
      <c r="AE39" s="2">
        <f t="shared" si="42"/>
        <v>6</v>
      </c>
      <c r="AF39" s="10" t="str">
        <f t="shared" si="55"/>
        <v>B</v>
      </c>
      <c r="AG39" s="13" t="s">
        <v>455</v>
      </c>
      <c r="AH39" s="9">
        <v>37</v>
      </c>
      <c r="AI39" s="4">
        <v>31</v>
      </c>
      <c r="AJ39" s="4">
        <f t="shared" si="43"/>
        <v>68</v>
      </c>
      <c r="AK39" s="2">
        <f t="shared" si="44"/>
        <v>7</v>
      </c>
      <c r="AL39" s="10" t="str">
        <f t="shared" si="45"/>
        <v>B+</v>
      </c>
      <c r="AM39" s="13" t="s">
        <v>455</v>
      </c>
      <c r="AN39" s="11">
        <v>28</v>
      </c>
      <c r="AO39" s="4">
        <v>36</v>
      </c>
      <c r="AP39" s="4">
        <f t="shared" si="46"/>
        <v>64</v>
      </c>
      <c r="AQ39" s="2">
        <f t="shared" si="47"/>
        <v>7</v>
      </c>
      <c r="AR39" s="10" t="str">
        <f t="shared" si="48"/>
        <v>B+</v>
      </c>
      <c r="AS39" s="13" t="s">
        <v>455</v>
      </c>
      <c r="AT39" s="9">
        <v>24</v>
      </c>
      <c r="AU39" s="4">
        <v>32</v>
      </c>
      <c r="AV39" s="4">
        <f t="shared" si="49"/>
        <v>56</v>
      </c>
      <c r="AW39" s="2">
        <f t="shared" si="50"/>
        <v>6</v>
      </c>
      <c r="AX39" s="10" t="str">
        <f t="shared" si="51"/>
        <v>B</v>
      </c>
      <c r="AY39" s="13" t="s">
        <v>455</v>
      </c>
      <c r="AZ39" s="9" t="str">
        <f t="shared" si="52"/>
        <v>7.35</v>
      </c>
      <c r="BA39" s="4" t="str">
        <f t="shared" si="53"/>
        <v>73.50</v>
      </c>
      <c r="BB39" s="2" t="str">
        <f t="shared" si="54"/>
        <v>FCD</v>
      </c>
      <c r="BC39" s="137" t="str">
        <f t="shared" si="26"/>
        <v/>
      </c>
      <c r="BD39" s="140" t="str">
        <f t="shared" si="28"/>
        <v/>
      </c>
      <c r="BE39" s="13" t="s">
        <v>22</v>
      </c>
      <c r="BF39" s="13" t="s">
        <v>21</v>
      </c>
      <c r="BG39" s="13" t="s">
        <v>20</v>
      </c>
      <c r="BH39" s="15" t="s">
        <v>19</v>
      </c>
      <c r="BI39" s="16" t="s">
        <v>18</v>
      </c>
      <c r="BJ39" s="13" t="s">
        <v>17</v>
      </c>
      <c r="BK39" s="13" t="s">
        <v>16</v>
      </c>
      <c r="BL39" s="13" t="s">
        <v>15</v>
      </c>
    </row>
    <row r="40" spans="1:64">
      <c r="A40" s="6" t="s">
        <v>92</v>
      </c>
      <c r="B40" s="6" t="s">
        <v>91</v>
      </c>
      <c r="C40" s="5" t="s">
        <v>90</v>
      </c>
      <c r="D40" s="12">
        <v>36</v>
      </c>
      <c r="E40" s="4">
        <v>18</v>
      </c>
      <c r="F40" s="4">
        <f t="shared" si="29"/>
        <v>54</v>
      </c>
      <c r="G40" s="2">
        <f t="shared" si="30"/>
        <v>5</v>
      </c>
      <c r="H40" s="10" t="str">
        <f t="shared" si="31"/>
        <v>C</v>
      </c>
      <c r="I40" s="13" t="s">
        <v>455</v>
      </c>
      <c r="J40" s="9">
        <v>37</v>
      </c>
      <c r="K40" s="4">
        <v>21</v>
      </c>
      <c r="L40" s="4">
        <f t="shared" si="32"/>
        <v>58</v>
      </c>
      <c r="M40" s="2">
        <f t="shared" si="33"/>
        <v>6</v>
      </c>
      <c r="N40" s="10" t="str">
        <f t="shared" si="34"/>
        <v>B</v>
      </c>
      <c r="O40" s="13" t="s">
        <v>455</v>
      </c>
      <c r="P40" s="11">
        <v>40</v>
      </c>
      <c r="Q40" s="4">
        <v>19</v>
      </c>
      <c r="R40" s="4">
        <f t="shared" si="35"/>
        <v>59</v>
      </c>
      <c r="S40" s="2">
        <f t="shared" si="36"/>
        <v>6</v>
      </c>
      <c r="T40" s="10" t="str">
        <f t="shared" si="37"/>
        <v>B</v>
      </c>
      <c r="U40" s="13" t="s">
        <v>455</v>
      </c>
      <c r="V40" s="11">
        <v>43</v>
      </c>
      <c r="W40" s="4">
        <v>29</v>
      </c>
      <c r="X40" s="4">
        <f t="shared" si="38"/>
        <v>72</v>
      </c>
      <c r="Y40" s="2">
        <f t="shared" si="39"/>
        <v>8</v>
      </c>
      <c r="Z40" s="10" t="str">
        <f t="shared" si="40"/>
        <v>A</v>
      </c>
      <c r="AA40" s="13" t="s">
        <v>455</v>
      </c>
      <c r="AB40" s="9">
        <v>42</v>
      </c>
      <c r="AC40" s="4">
        <v>20</v>
      </c>
      <c r="AD40" s="4">
        <f t="shared" si="41"/>
        <v>62</v>
      </c>
      <c r="AE40" s="2">
        <f t="shared" si="42"/>
        <v>7</v>
      </c>
      <c r="AF40" s="10" t="str">
        <f t="shared" si="55"/>
        <v>B+</v>
      </c>
      <c r="AG40" s="13" t="s">
        <v>455</v>
      </c>
      <c r="AH40" s="9">
        <v>40</v>
      </c>
      <c r="AI40" s="4">
        <v>29</v>
      </c>
      <c r="AJ40" s="4">
        <f t="shared" si="43"/>
        <v>69</v>
      </c>
      <c r="AK40" s="2">
        <f t="shared" si="44"/>
        <v>7</v>
      </c>
      <c r="AL40" s="10" t="str">
        <f t="shared" si="45"/>
        <v>B+</v>
      </c>
      <c r="AM40" s="13" t="s">
        <v>455</v>
      </c>
      <c r="AN40" s="11">
        <v>25</v>
      </c>
      <c r="AO40" s="4">
        <v>45</v>
      </c>
      <c r="AP40" s="4">
        <f t="shared" si="46"/>
        <v>70</v>
      </c>
      <c r="AQ40" s="2">
        <f t="shared" si="47"/>
        <v>8</v>
      </c>
      <c r="AR40" s="10" t="str">
        <f t="shared" si="48"/>
        <v>A</v>
      </c>
      <c r="AS40" s="13" t="s">
        <v>455</v>
      </c>
      <c r="AT40" s="9">
        <v>28</v>
      </c>
      <c r="AU40" s="4">
        <v>27</v>
      </c>
      <c r="AV40" s="4">
        <f t="shared" si="49"/>
        <v>55</v>
      </c>
      <c r="AW40" s="2">
        <f t="shared" si="50"/>
        <v>6</v>
      </c>
      <c r="AX40" s="10" t="str">
        <f t="shared" si="51"/>
        <v>B</v>
      </c>
      <c r="AY40" s="13" t="s">
        <v>455</v>
      </c>
      <c r="AZ40" s="9" t="str">
        <f t="shared" si="52"/>
        <v>6.40</v>
      </c>
      <c r="BA40" s="4" t="str">
        <f t="shared" si="53"/>
        <v>64.00</v>
      </c>
      <c r="BB40" s="2" t="str">
        <f t="shared" si="54"/>
        <v>FC</v>
      </c>
      <c r="BC40" s="137" t="str">
        <f t="shared" si="26"/>
        <v/>
      </c>
      <c r="BD40" s="140" t="str">
        <f t="shared" si="28"/>
        <v/>
      </c>
      <c r="BE40" s="13" t="s">
        <v>22</v>
      </c>
      <c r="BF40" s="13" t="s">
        <v>21</v>
      </c>
      <c r="BG40" s="13" t="s">
        <v>20</v>
      </c>
      <c r="BH40" s="15" t="s">
        <v>26</v>
      </c>
      <c r="BI40" s="16" t="s">
        <v>37</v>
      </c>
      <c r="BJ40" s="13" t="s">
        <v>17</v>
      </c>
      <c r="BK40" s="13" t="s">
        <v>16</v>
      </c>
      <c r="BL40" s="13" t="s">
        <v>15</v>
      </c>
    </row>
    <row r="41" spans="1:64">
      <c r="A41" s="6" t="s">
        <v>89</v>
      </c>
      <c r="B41" s="6" t="s">
        <v>88</v>
      </c>
      <c r="C41" s="5" t="s">
        <v>87</v>
      </c>
      <c r="D41" s="12">
        <v>50</v>
      </c>
      <c r="E41" s="4">
        <v>48</v>
      </c>
      <c r="F41" s="4">
        <f t="shared" si="29"/>
        <v>98</v>
      </c>
      <c r="G41" s="2">
        <f t="shared" si="30"/>
        <v>10</v>
      </c>
      <c r="H41" s="10" t="str">
        <f t="shared" si="31"/>
        <v>O</v>
      </c>
      <c r="I41" s="13" t="s">
        <v>455</v>
      </c>
      <c r="J41" s="9">
        <v>49</v>
      </c>
      <c r="K41" s="4">
        <v>44</v>
      </c>
      <c r="L41" s="4">
        <f t="shared" si="32"/>
        <v>93</v>
      </c>
      <c r="M41" s="2">
        <f t="shared" si="33"/>
        <v>10</v>
      </c>
      <c r="N41" s="10" t="str">
        <f t="shared" si="34"/>
        <v>O</v>
      </c>
      <c r="O41" s="13" t="s">
        <v>455</v>
      </c>
      <c r="P41" s="11">
        <v>39</v>
      </c>
      <c r="Q41" s="4">
        <v>43</v>
      </c>
      <c r="R41" s="4">
        <f t="shared" si="35"/>
        <v>82</v>
      </c>
      <c r="S41" s="2">
        <f t="shared" si="36"/>
        <v>9</v>
      </c>
      <c r="T41" s="10" t="str">
        <f t="shared" si="37"/>
        <v>A+</v>
      </c>
      <c r="U41" s="13" t="s">
        <v>455</v>
      </c>
      <c r="V41" s="11">
        <v>48</v>
      </c>
      <c r="W41" s="4">
        <v>40</v>
      </c>
      <c r="X41" s="4">
        <f t="shared" si="38"/>
        <v>88</v>
      </c>
      <c r="Y41" s="2">
        <f t="shared" si="39"/>
        <v>9</v>
      </c>
      <c r="Z41" s="10" t="str">
        <f t="shared" si="40"/>
        <v>A+</v>
      </c>
      <c r="AA41" s="13" t="s">
        <v>455</v>
      </c>
      <c r="AB41" s="9">
        <v>44</v>
      </c>
      <c r="AC41" s="4">
        <v>32</v>
      </c>
      <c r="AD41" s="4">
        <f t="shared" si="41"/>
        <v>76</v>
      </c>
      <c r="AE41" s="2">
        <f t="shared" si="42"/>
        <v>8</v>
      </c>
      <c r="AF41" s="10" t="str">
        <f t="shared" si="55"/>
        <v>A</v>
      </c>
      <c r="AG41" s="13" t="s">
        <v>455</v>
      </c>
      <c r="AH41" s="9">
        <v>43</v>
      </c>
      <c r="AI41" s="4">
        <v>32</v>
      </c>
      <c r="AJ41" s="4">
        <f t="shared" si="43"/>
        <v>75</v>
      </c>
      <c r="AK41" s="2">
        <f t="shared" si="44"/>
        <v>8</v>
      </c>
      <c r="AL41" s="10" t="str">
        <f t="shared" si="45"/>
        <v>A</v>
      </c>
      <c r="AM41" s="13" t="s">
        <v>455</v>
      </c>
      <c r="AN41" s="11">
        <v>29</v>
      </c>
      <c r="AO41" s="4">
        <v>43</v>
      </c>
      <c r="AP41" s="4">
        <f t="shared" si="46"/>
        <v>72</v>
      </c>
      <c r="AQ41" s="2">
        <f t="shared" si="47"/>
        <v>8</v>
      </c>
      <c r="AR41" s="10" t="str">
        <f t="shared" si="48"/>
        <v>A</v>
      </c>
      <c r="AS41" s="13" t="s">
        <v>455</v>
      </c>
      <c r="AT41" s="9">
        <v>34</v>
      </c>
      <c r="AU41" s="4">
        <v>28</v>
      </c>
      <c r="AV41" s="4">
        <f t="shared" si="49"/>
        <v>62</v>
      </c>
      <c r="AW41" s="2">
        <f t="shared" si="50"/>
        <v>7</v>
      </c>
      <c r="AX41" s="10" t="str">
        <f t="shared" si="51"/>
        <v>B+</v>
      </c>
      <c r="AY41" s="13" t="s">
        <v>455</v>
      </c>
      <c r="AZ41" s="9" t="str">
        <f t="shared" si="52"/>
        <v>9.05</v>
      </c>
      <c r="BA41" s="4" t="str">
        <f t="shared" si="53"/>
        <v>90.50</v>
      </c>
      <c r="BB41" s="2" t="str">
        <f t="shared" si="54"/>
        <v>FCD</v>
      </c>
      <c r="BC41" s="137" t="str">
        <f t="shared" si="26"/>
        <v/>
      </c>
      <c r="BD41" s="140" t="str">
        <f t="shared" si="28"/>
        <v/>
      </c>
      <c r="BE41" s="13" t="s">
        <v>22</v>
      </c>
      <c r="BF41" s="13" t="s">
        <v>21</v>
      </c>
      <c r="BG41" s="13" t="s">
        <v>20</v>
      </c>
      <c r="BH41" s="15" t="s">
        <v>26</v>
      </c>
      <c r="BI41" s="16" t="s">
        <v>18</v>
      </c>
      <c r="BJ41" s="13" t="s">
        <v>17</v>
      </c>
      <c r="BK41" s="13" t="s">
        <v>16</v>
      </c>
      <c r="BL41" s="13" t="s">
        <v>15</v>
      </c>
    </row>
    <row r="42" spans="1:64">
      <c r="A42" s="6" t="s">
        <v>86</v>
      </c>
      <c r="B42" s="6" t="s">
        <v>85</v>
      </c>
      <c r="C42" s="5" t="s">
        <v>84</v>
      </c>
      <c r="D42" s="12">
        <v>50</v>
      </c>
      <c r="E42" s="4">
        <v>49</v>
      </c>
      <c r="F42" s="4">
        <f t="shared" si="29"/>
        <v>99</v>
      </c>
      <c r="G42" s="2">
        <f t="shared" si="30"/>
        <v>10</v>
      </c>
      <c r="H42" s="10" t="str">
        <f t="shared" si="31"/>
        <v>O</v>
      </c>
      <c r="I42" s="13" t="s">
        <v>455</v>
      </c>
      <c r="J42" s="9">
        <v>49</v>
      </c>
      <c r="K42" s="4">
        <v>42</v>
      </c>
      <c r="L42" s="4">
        <f t="shared" si="32"/>
        <v>91</v>
      </c>
      <c r="M42" s="2">
        <f t="shared" si="33"/>
        <v>10</v>
      </c>
      <c r="N42" s="10" t="str">
        <f t="shared" si="34"/>
        <v>O</v>
      </c>
      <c r="O42" s="13" t="s">
        <v>455</v>
      </c>
      <c r="P42" s="11">
        <v>44</v>
      </c>
      <c r="Q42" s="4">
        <v>27</v>
      </c>
      <c r="R42" s="4">
        <f t="shared" si="35"/>
        <v>71</v>
      </c>
      <c r="S42" s="2">
        <f t="shared" si="36"/>
        <v>8</v>
      </c>
      <c r="T42" s="10" t="str">
        <f t="shared" si="37"/>
        <v>A</v>
      </c>
      <c r="U42" s="13" t="s">
        <v>455</v>
      </c>
      <c r="V42" s="11">
        <v>47</v>
      </c>
      <c r="W42" s="4">
        <v>30</v>
      </c>
      <c r="X42" s="4">
        <f t="shared" si="38"/>
        <v>77</v>
      </c>
      <c r="Y42" s="2">
        <f t="shared" si="39"/>
        <v>8</v>
      </c>
      <c r="Z42" s="10" t="str">
        <f t="shared" si="40"/>
        <v>A</v>
      </c>
      <c r="AA42" s="13" t="s">
        <v>455</v>
      </c>
      <c r="AB42" s="9">
        <v>47</v>
      </c>
      <c r="AC42" s="4">
        <v>27</v>
      </c>
      <c r="AD42" s="4">
        <f t="shared" si="41"/>
        <v>74</v>
      </c>
      <c r="AE42" s="2">
        <f t="shared" si="42"/>
        <v>8</v>
      </c>
      <c r="AF42" s="10" t="str">
        <f t="shared" si="55"/>
        <v>A</v>
      </c>
      <c r="AG42" s="13" t="s">
        <v>455</v>
      </c>
      <c r="AH42" s="9">
        <v>39</v>
      </c>
      <c r="AI42" s="4">
        <v>35</v>
      </c>
      <c r="AJ42" s="4">
        <f t="shared" si="43"/>
        <v>74</v>
      </c>
      <c r="AK42" s="2">
        <f t="shared" si="44"/>
        <v>8</v>
      </c>
      <c r="AL42" s="10" t="str">
        <f t="shared" si="45"/>
        <v>A</v>
      </c>
      <c r="AM42" s="13" t="s">
        <v>455</v>
      </c>
      <c r="AN42" s="11">
        <v>26</v>
      </c>
      <c r="AO42" s="4">
        <v>29</v>
      </c>
      <c r="AP42" s="4">
        <f t="shared" si="46"/>
        <v>55</v>
      </c>
      <c r="AQ42" s="2">
        <f t="shared" si="47"/>
        <v>6</v>
      </c>
      <c r="AR42" s="10" t="str">
        <f t="shared" si="48"/>
        <v>B</v>
      </c>
      <c r="AS42" s="13" t="s">
        <v>455</v>
      </c>
      <c r="AT42" s="9">
        <v>30</v>
      </c>
      <c r="AU42" s="4">
        <v>26</v>
      </c>
      <c r="AV42" s="4">
        <f t="shared" si="49"/>
        <v>56</v>
      </c>
      <c r="AW42" s="2">
        <f t="shared" si="50"/>
        <v>6</v>
      </c>
      <c r="AX42" s="10" t="str">
        <f t="shared" si="51"/>
        <v>B</v>
      </c>
      <c r="AY42" s="13" t="s">
        <v>455</v>
      </c>
      <c r="AZ42" s="9" t="str">
        <f t="shared" si="52"/>
        <v>8.60</v>
      </c>
      <c r="BA42" s="4" t="str">
        <f t="shared" si="53"/>
        <v>86.00</v>
      </c>
      <c r="BB42" s="2" t="str">
        <f t="shared" si="54"/>
        <v>FCD</v>
      </c>
      <c r="BC42" s="137" t="str">
        <f t="shared" si="26"/>
        <v/>
      </c>
      <c r="BD42" s="140" t="str">
        <f t="shared" si="28"/>
        <v/>
      </c>
      <c r="BE42" s="13" t="s">
        <v>22</v>
      </c>
      <c r="BF42" s="13" t="s">
        <v>21</v>
      </c>
      <c r="BG42" s="13" t="s">
        <v>20</v>
      </c>
      <c r="BH42" s="15" t="s">
        <v>26</v>
      </c>
      <c r="BI42" s="16" t="s">
        <v>18</v>
      </c>
      <c r="BJ42" s="13" t="s">
        <v>17</v>
      </c>
      <c r="BK42" s="13" t="s">
        <v>16</v>
      </c>
      <c r="BL42" s="13" t="s">
        <v>15</v>
      </c>
    </row>
    <row r="43" spans="1:64">
      <c r="A43" s="6" t="s">
        <v>83</v>
      </c>
      <c r="B43" s="6" t="s">
        <v>82</v>
      </c>
      <c r="C43" s="5" t="s">
        <v>81</v>
      </c>
      <c r="D43" s="12">
        <v>47</v>
      </c>
      <c r="E43" s="4">
        <v>31</v>
      </c>
      <c r="F43" s="4">
        <f t="shared" si="29"/>
        <v>78</v>
      </c>
      <c r="G43" s="2">
        <f t="shared" si="30"/>
        <v>8</v>
      </c>
      <c r="H43" s="10" t="str">
        <f t="shared" si="31"/>
        <v>A</v>
      </c>
      <c r="I43" s="13" t="s">
        <v>455</v>
      </c>
      <c r="J43" s="9">
        <v>46</v>
      </c>
      <c r="K43" s="4">
        <v>40</v>
      </c>
      <c r="L43" s="4">
        <f t="shared" si="32"/>
        <v>86</v>
      </c>
      <c r="M43" s="2">
        <f t="shared" si="33"/>
        <v>9</v>
      </c>
      <c r="N43" s="10" t="str">
        <f t="shared" si="34"/>
        <v>A+</v>
      </c>
      <c r="O43" s="13" t="s">
        <v>455</v>
      </c>
      <c r="P43" s="11">
        <v>43</v>
      </c>
      <c r="Q43" s="4">
        <v>20</v>
      </c>
      <c r="R43" s="4">
        <f t="shared" si="35"/>
        <v>63</v>
      </c>
      <c r="S43" s="2">
        <f t="shared" si="36"/>
        <v>7</v>
      </c>
      <c r="T43" s="10" t="str">
        <f t="shared" si="37"/>
        <v>B+</v>
      </c>
      <c r="U43" s="13" t="s">
        <v>455</v>
      </c>
      <c r="V43" s="11">
        <v>43</v>
      </c>
      <c r="W43" s="4">
        <v>25</v>
      </c>
      <c r="X43" s="4">
        <f t="shared" si="38"/>
        <v>68</v>
      </c>
      <c r="Y43" s="2">
        <f t="shared" si="39"/>
        <v>7</v>
      </c>
      <c r="Z43" s="10" t="str">
        <f t="shared" si="40"/>
        <v>B+</v>
      </c>
      <c r="AA43" s="13" t="s">
        <v>455</v>
      </c>
      <c r="AB43" s="9">
        <v>49</v>
      </c>
      <c r="AC43" s="4">
        <v>24</v>
      </c>
      <c r="AD43" s="4">
        <f t="shared" si="41"/>
        <v>73</v>
      </c>
      <c r="AE43" s="2">
        <f t="shared" si="42"/>
        <v>8</v>
      </c>
      <c r="AF43" s="10" t="str">
        <f t="shared" si="55"/>
        <v>A</v>
      </c>
      <c r="AG43" s="13" t="s">
        <v>455</v>
      </c>
      <c r="AH43" s="9">
        <v>42</v>
      </c>
      <c r="AI43" s="4">
        <v>35</v>
      </c>
      <c r="AJ43" s="4">
        <f t="shared" si="43"/>
        <v>77</v>
      </c>
      <c r="AK43" s="2">
        <f t="shared" si="44"/>
        <v>8</v>
      </c>
      <c r="AL43" s="10" t="str">
        <f t="shared" si="45"/>
        <v>A</v>
      </c>
      <c r="AM43" s="13" t="s">
        <v>455</v>
      </c>
      <c r="AN43" s="11">
        <v>30</v>
      </c>
      <c r="AO43" s="4">
        <v>34</v>
      </c>
      <c r="AP43" s="4">
        <f t="shared" si="46"/>
        <v>64</v>
      </c>
      <c r="AQ43" s="2">
        <f t="shared" si="47"/>
        <v>7</v>
      </c>
      <c r="AR43" s="10" t="str">
        <f t="shared" si="48"/>
        <v>B+</v>
      </c>
      <c r="AS43" s="13" t="s">
        <v>455</v>
      </c>
      <c r="AT43" s="9">
        <v>35</v>
      </c>
      <c r="AU43" s="4">
        <v>28</v>
      </c>
      <c r="AV43" s="4">
        <f t="shared" si="49"/>
        <v>63</v>
      </c>
      <c r="AW43" s="2">
        <f t="shared" si="50"/>
        <v>7</v>
      </c>
      <c r="AX43" s="10" t="str">
        <f t="shared" si="51"/>
        <v>B+</v>
      </c>
      <c r="AY43" s="13" t="s">
        <v>455</v>
      </c>
      <c r="AZ43" s="9" t="str">
        <f t="shared" si="52"/>
        <v>7.80</v>
      </c>
      <c r="BA43" s="4" t="str">
        <f t="shared" si="53"/>
        <v>78.00</v>
      </c>
      <c r="BB43" s="2" t="str">
        <f t="shared" si="54"/>
        <v>FCD</v>
      </c>
      <c r="BC43" s="137" t="str">
        <f t="shared" si="26"/>
        <v/>
      </c>
      <c r="BD43" s="140" t="str">
        <f t="shared" si="28"/>
        <v/>
      </c>
      <c r="BE43" s="13" t="s">
        <v>22</v>
      </c>
      <c r="BF43" s="13" t="s">
        <v>21</v>
      </c>
      <c r="BG43" s="13" t="s">
        <v>20</v>
      </c>
      <c r="BH43" s="15" t="s">
        <v>26</v>
      </c>
      <c r="BI43" s="16" t="s">
        <v>18</v>
      </c>
      <c r="BJ43" s="13" t="s">
        <v>17</v>
      </c>
      <c r="BK43" s="13" t="s">
        <v>16</v>
      </c>
      <c r="BL43" s="13" t="s">
        <v>15</v>
      </c>
    </row>
    <row r="44" spans="1:64">
      <c r="A44" s="6" t="s">
        <v>80</v>
      </c>
      <c r="B44" s="6" t="s">
        <v>79</v>
      </c>
      <c r="C44" s="5" t="s">
        <v>78</v>
      </c>
      <c r="D44" s="12">
        <v>45</v>
      </c>
      <c r="E44" s="4">
        <v>22</v>
      </c>
      <c r="F44" s="4">
        <f t="shared" si="29"/>
        <v>67</v>
      </c>
      <c r="G44" s="2">
        <f t="shared" si="30"/>
        <v>7</v>
      </c>
      <c r="H44" s="10" t="str">
        <f t="shared" si="31"/>
        <v>B+</v>
      </c>
      <c r="I44" s="13" t="s">
        <v>455</v>
      </c>
      <c r="J44" s="9">
        <v>44</v>
      </c>
      <c r="K44" s="4">
        <v>39</v>
      </c>
      <c r="L44" s="4">
        <f t="shared" si="32"/>
        <v>83</v>
      </c>
      <c r="M44" s="2">
        <f t="shared" si="33"/>
        <v>9</v>
      </c>
      <c r="N44" s="10" t="str">
        <f t="shared" si="34"/>
        <v>A+</v>
      </c>
      <c r="O44" s="13" t="s">
        <v>455</v>
      </c>
      <c r="P44" s="11">
        <v>38</v>
      </c>
      <c r="Q44" s="4">
        <v>26</v>
      </c>
      <c r="R44" s="4">
        <f t="shared" si="35"/>
        <v>64</v>
      </c>
      <c r="S44" s="2">
        <f t="shared" si="36"/>
        <v>7</v>
      </c>
      <c r="T44" s="10" t="str">
        <f t="shared" si="37"/>
        <v>B+</v>
      </c>
      <c r="U44" s="13" t="s">
        <v>455</v>
      </c>
      <c r="V44" s="11">
        <v>46</v>
      </c>
      <c r="W44" s="4">
        <v>35</v>
      </c>
      <c r="X44" s="4">
        <f t="shared" si="38"/>
        <v>81</v>
      </c>
      <c r="Y44" s="2">
        <f t="shared" si="39"/>
        <v>9</v>
      </c>
      <c r="Z44" s="10" t="str">
        <f t="shared" si="40"/>
        <v>A+</v>
      </c>
      <c r="AA44" s="13" t="s">
        <v>455</v>
      </c>
      <c r="AB44" s="9">
        <v>44</v>
      </c>
      <c r="AC44" s="4">
        <v>18</v>
      </c>
      <c r="AD44" s="4">
        <f t="shared" si="41"/>
        <v>62</v>
      </c>
      <c r="AE44" s="2">
        <f t="shared" si="42"/>
        <v>7</v>
      </c>
      <c r="AF44" s="10" t="str">
        <f t="shared" si="55"/>
        <v>B+</v>
      </c>
      <c r="AG44" s="13" t="s">
        <v>455</v>
      </c>
      <c r="AH44" s="9">
        <v>39</v>
      </c>
      <c r="AI44" s="4">
        <v>30</v>
      </c>
      <c r="AJ44" s="4">
        <f t="shared" si="43"/>
        <v>69</v>
      </c>
      <c r="AK44" s="2">
        <f t="shared" si="44"/>
        <v>7</v>
      </c>
      <c r="AL44" s="10" t="str">
        <f t="shared" si="45"/>
        <v>B+</v>
      </c>
      <c r="AM44" s="13" t="s">
        <v>455</v>
      </c>
      <c r="AN44" s="11">
        <v>25</v>
      </c>
      <c r="AO44" s="4">
        <v>46</v>
      </c>
      <c r="AP44" s="4">
        <f t="shared" si="46"/>
        <v>71</v>
      </c>
      <c r="AQ44" s="2">
        <f t="shared" si="47"/>
        <v>8</v>
      </c>
      <c r="AR44" s="10" t="str">
        <f t="shared" si="48"/>
        <v>A</v>
      </c>
      <c r="AS44" s="13" t="s">
        <v>455</v>
      </c>
      <c r="AT44" s="9">
        <v>34</v>
      </c>
      <c r="AU44" s="4">
        <v>30</v>
      </c>
      <c r="AV44" s="4">
        <f t="shared" si="49"/>
        <v>64</v>
      </c>
      <c r="AW44" s="2">
        <f t="shared" si="50"/>
        <v>7</v>
      </c>
      <c r="AX44" s="10" t="str">
        <f t="shared" si="51"/>
        <v>B+</v>
      </c>
      <c r="AY44" s="13" t="s">
        <v>455</v>
      </c>
      <c r="AZ44" s="9" t="str">
        <f t="shared" si="52"/>
        <v>7.75</v>
      </c>
      <c r="BA44" s="4" t="str">
        <f t="shared" si="53"/>
        <v>77.50</v>
      </c>
      <c r="BB44" s="2" t="str">
        <f t="shared" si="54"/>
        <v>FCD</v>
      </c>
      <c r="BC44" s="137" t="str">
        <f t="shared" si="26"/>
        <v/>
      </c>
      <c r="BD44" s="140" t="str">
        <f t="shared" si="28"/>
        <v/>
      </c>
      <c r="BE44" s="13" t="s">
        <v>22</v>
      </c>
      <c r="BF44" s="13" t="s">
        <v>21</v>
      </c>
      <c r="BG44" s="13" t="s">
        <v>20</v>
      </c>
      <c r="BH44" s="15" t="s">
        <v>19</v>
      </c>
      <c r="BI44" s="16" t="s">
        <v>18</v>
      </c>
      <c r="BJ44" s="13" t="s">
        <v>17</v>
      </c>
      <c r="BK44" s="13" t="s">
        <v>16</v>
      </c>
      <c r="BL44" s="13" t="s">
        <v>15</v>
      </c>
    </row>
    <row r="45" spans="1:64">
      <c r="A45" s="6" t="s">
        <v>77</v>
      </c>
      <c r="B45" s="6" t="s">
        <v>76</v>
      </c>
      <c r="C45" s="5" t="s">
        <v>75</v>
      </c>
      <c r="D45" s="12">
        <v>47</v>
      </c>
      <c r="E45" s="4">
        <v>22</v>
      </c>
      <c r="F45" s="4">
        <f t="shared" si="29"/>
        <v>69</v>
      </c>
      <c r="G45" s="2">
        <f t="shared" si="30"/>
        <v>7</v>
      </c>
      <c r="H45" s="10" t="str">
        <f t="shared" si="31"/>
        <v>B+</v>
      </c>
      <c r="I45" s="13" t="s">
        <v>455</v>
      </c>
      <c r="J45" s="9">
        <v>45</v>
      </c>
      <c r="K45" s="4">
        <v>28</v>
      </c>
      <c r="L45" s="4">
        <f t="shared" si="32"/>
        <v>73</v>
      </c>
      <c r="M45" s="2">
        <f t="shared" si="33"/>
        <v>8</v>
      </c>
      <c r="N45" s="10" t="str">
        <f t="shared" si="34"/>
        <v>A</v>
      </c>
      <c r="O45" s="13" t="s">
        <v>455</v>
      </c>
      <c r="P45" s="11">
        <v>46</v>
      </c>
      <c r="Q45" s="4">
        <v>33</v>
      </c>
      <c r="R45" s="4">
        <f t="shared" si="35"/>
        <v>79</v>
      </c>
      <c r="S45" s="2">
        <f t="shared" si="36"/>
        <v>8</v>
      </c>
      <c r="T45" s="10" t="str">
        <f t="shared" si="37"/>
        <v>A</v>
      </c>
      <c r="U45" s="13" t="s">
        <v>455</v>
      </c>
      <c r="V45" s="11">
        <v>39</v>
      </c>
      <c r="W45" s="4">
        <v>36</v>
      </c>
      <c r="X45" s="4">
        <f t="shared" si="38"/>
        <v>75</v>
      </c>
      <c r="Y45" s="2">
        <f t="shared" si="39"/>
        <v>8</v>
      </c>
      <c r="Z45" s="10" t="str">
        <f t="shared" si="40"/>
        <v>A</v>
      </c>
      <c r="AA45" s="13" t="s">
        <v>455</v>
      </c>
      <c r="AB45" s="9">
        <v>45</v>
      </c>
      <c r="AC45" s="4">
        <v>22</v>
      </c>
      <c r="AD45" s="4">
        <f t="shared" si="41"/>
        <v>67</v>
      </c>
      <c r="AE45" s="2">
        <f t="shared" si="42"/>
        <v>7</v>
      </c>
      <c r="AF45" s="10" t="str">
        <f t="shared" si="55"/>
        <v>B+</v>
      </c>
      <c r="AG45" s="13" t="s">
        <v>455</v>
      </c>
      <c r="AH45" s="9">
        <v>38</v>
      </c>
      <c r="AI45" s="4">
        <v>22</v>
      </c>
      <c r="AJ45" s="4">
        <f t="shared" si="43"/>
        <v>60</v>
      </c>
      <c r="AK45" s="2">
        <f t="shared" si="44"/>
        <v>7</v>
      </c>
      <c r="AL45" s="10" t="str">
        <f t="shared" si="45"/>
        <v>B+</v>
      </c>
      <c r="AM45" s="13" t="s">
        <v>455</v>
      </c>
      <c r="AN45" s="11">
        <v>24</v>
      </c>
      <c r="AO45" s="4">
        <v>27</v>
      </c>
      <c r="AP45" s="4">
        <f t="shared" si="46"/>
        <v>51</v>
      </c>
      <c r="AQ45" s="2">
        <f t="shared" si="47"/>
        <v>5</v>
      </c>
      <c r="AR45" s="10" t="str">
        <f t="shared" si="48"/>
        <v>C</v>
      </c>
      <c r="AS45" s="13" t="s">
        <v>455</v>
      </c>
      <c r="AT45" s="9">
        <v>28</v>
      </c>
      <c r="AU45" s="4">
        <v>29</v>
      </c>
      <c r="AV45" s="4">
        <f t="shared" si="49"/>
        <v>57</v>
      </c>
      <c r="AW45" s="2">
        <f t="shared" si="50"/>
        <v>6</v>
      </c>
      <c r="AX45" s="10" t="str">
        <f t="shared" si="51"/>
        <v>B</v>
      </c>
      <c r="AY45" s="13" t="s">
        <v>455</v>
      </c>
      <c r="AZ45" s="9" t="str">
        <f t="shared" si="52"/>
        <v>7.35</v>
      </c>
      <c r="BA45" s="4" t="str">
        <f t="shared" si="53"/>
        <v>73.50</v>
      </c>
      <c r="BB45" s="2" t="str">
        <f t="shared" si="54"/>
        <v>FCD</v>
      </c>
      <c r="BC45" s="137" t="str">
        <f t="shared" si="26"/>
        <v/>
      </c>
      <c r="BD45" s="140" t="str">
        <f t="shared" si="28"/>
        <v/>
      </c>
      <c r="BE45" s="13" t="s">
        <v>22</v>
      </c>
      <c r="BF45" s="13" t="s">
        <v>21</v>
      </c>
      <c r="BG45" s="13" t="s">
        <v>20</v>
      </c>
      <c r="BH45" s="15" t="s">
        <v>26</v>
      </c>
      <c r="BI45" s="16" t="s">
        <v>37</v>
      </c>
      <c r="BJ45" s="13" t="s">
        <v>17</v>
      </c>
      <c r="BK45" s="13" t="s">
        <v>16</v>
      </c>
      <c r="BL45" s="13" t="s">
        <v>15</v>
      </c>
    </row>
    <row r="46" spans="1:64">
      <c r="A46" s="6" t="s">
        <v>74</v>
      </c>
      <c r="B46" s="6" t="s">
        <v>73</v>
      </c>
      <c r="C46" s="5" t="s">
        <v>72</v>
      </c>
      <c r="D46" s="12">
        <v>46</v>
      </c>
      <c r="E46" s="4">
        <v>37</v>
      </c>
      <c r="F46" s="4">
        <f t="shared" si="29"/>
        <v>83</v>
      </c>
      <c r="G46" s="2">
        <f t="shared" si="30"/>
        <v>9</v>
      </c>
      <c r="H46" s="10" t="str">
        <f t="shared" si="31"/>
        <v>A+</v>
      </c>
      <c r="I46" s="13" t="s">
        <v>455</v>
      </c>
      <c r="J46" s="9">
        <v>46</v>
      </c>
      <c r="K46" s="4">
        <v>38</v>
      </c>
      <c r="L46" s="4">
        <f t="shared" si="32"/>
        <v>84</v>
      </c>
      <c r="M46" s="2">
        <f t="shared" si="33"/>
        <v>9</v>
      </c>
      <c r="N46" s="10" t="str">
        <f t="shared" si="34"/>
        <v>A+</v>
      </c>
      <c r="O46" s="13" t="s">
        <v>455</v>
      </c>
      <c r="P46" s="11">
        <v>45</v>
      </c>
      <c r="Q46" s="4">
        <v>42</v>
      </c>
      <c r="R46" s="4">
        <f t="shared" si="35"/>
        <v>87</v>
      </c>
      <c r="S46" s="2">
        <f t="shared" si="36"/>
        <v>9</v>
      </c>
      <c r="T46" s="10" t="str">
        <f t="shared" si="37"/>
        <v>A+</v>
      </c>
      <c r="U46" s="13" t="s">
        <v>455</v>
      </c>
      <c r="V46" s="11">
        <v>31</v>
      </c>
      <c r="W46" s="4">
        <v>25</v>
      </c>
      <c r="X46" s="4">
        <f t="shared" si="38"/>
        <v>56</v>
      </c>
      <c r="Y46" s="2">
        <f t="shared" si="39"/>
        <v>6</v>
      </c>
      <c r="Z46" s="10" t="str">
        <f t="shared" si="40"/>
        <v>B</v>
      </c>
      <c r="AA46" s="13" t="s">
        <v>455</v>
      </c>
      <c r="AB46" s="9">
        <v>40</v>
      </c>
      <c r="AC46" s="4">
        <v>35</v>
      </c>
      <c r="AD46" s="4">
        <f t="shared" si="41"/>
        <v>75</v>
      </c>
      <c r="AE46" s="2">
        <f t="shared" si="42"/>
        <v>8</v>
      </c>
      <c r="AF46" s="10" t="str">
        <f t="shared" si="55"/>
        <v>A</v>
      </c>
      <c r="AG46" s="13" t="s">
        <v>455</v>
      </c>
      <c r="AH46" s="9">
        <v>37</v>
      </c>
      <c r="AI46" s="4">
        <v>26</v>
      </c>
      <c r="AJ46" s="4">
        <f t="shared" si="43"/>
        <v>63</v>
      </c>
      <c r="AK46" s="2">
        <f t="shared" si="44"/>
        <v>7</v>
      </c>
      <c r="AL46" s="10" t="str">
        <f t="shared" si="45"/>
        <v>B+</v>
      </c>
      <c r="AM46" s="13" t="s">
        <v>455</v>
      </c>
      <c r="AN46" s="11">
        <v>20</v>
      </c>
      <c r="AO46" s="4">
        <v>29</v>
      </c>
      <c r="AP46" s="4">
        <f t="shared" si="46"/>
        <v>49</v>
      </c>
      <c r="AQ46" s="2">
        <f t="shared" si="47"/>
        <v>4</v>
      </c>
      <c r="AR46" s="10" t="str">
        <f t="shared" si="48"/>
        <v>P</v>
      </c>
      <c r="AS46" s="13" t="s">
        <v>455</v>
      </c>
      <c r="AT46" s="9">
        <v>28</v>
      </c>
      <c r="AU46" s="4">
        <v>25</v>
      </c>
      <c r="AV46" s="4">
        <f t="shared" si="49"/>
        <v>53</v>
      </c>
      <c r="AW46" s="2">
        <f t="shared" si="50"/>
        <v>5</v>
      </c>
      <c r="AX46" s="10" t="str">
        <f t="shared" si="51"/>
        <v>C</v>
      </c>
      <c r="AY46" s="13" t="s">
        <v>455</v>
      </c>
      <c r="AZ46" s="9" t="str">
        <f t="shared" si="52"/>
        <v>7.85</v>
      </c>
      <c r="BA46" s="4" t="str">
        <f t="shared" si="53"/>
        <v>78.50</v>
      </c>
      <c r="BB46" s="2" t="str">
        <f t="shared" si="54"/>
        <v>FCD</v>
      </c>
      <c r="BC46" s="137" t="str">
        <f t="shared" si="26"/>
        <v/>
      </c>
      <c r="BD46" s="140" t="str">
        <f t="shared" si="28"/>
        <v/>
      </c>
      <c r="BE46" s="13" t="s">
        <v>22</v>
      </c>
      <c r="BF46" s="13" t="s">
        <v>21</v>
      </c>
      <c r="BG46" s="13" t="s">
        <v>20</v>
      </c>
      <c r="BH46" s="15" t="s">
        <v>30</v>
      </c>
      <c r="BI46" s="16" t="s">
        <v>18</v>
      </c>
      <c r="BJ46" s="13" t="s">
        <v>17</v>
      </c>
      <c r="BK46" s="13" t="s">
        <v>16</v>
      </c>
      <c r="BL46" s="13" t="s">
        <v>15</v>
      </c>
    </row>
    <row r="47" spans="1:64">
      <c r="A47" s="6" t="s">
        <v>71</v>
      </c>
      <c r="B47" s="6" t="s">
        <v>70</v>
      </c>
      <c r="C47" s="5" t="s">
        <v>69</v>
      </c>
      <c r="D47" s="12">
        <v>33</v>
      </c>
      <c r="E47" s="4">
        <v>25</v>
      </c>
      <c r="F47" s="4">
        <f t="shared" si="29"/>
        <v>58</v>
      </c>
      <c r="G47" s="2">
        <f t="shared" si="30"/>
        <v>6</v>
      </c>
      <c r="H47" s="10" t="str">
        <f t="shared" si="31"/>
        <v>B</v>
      </c>
      <c r="I47" s="13" t="s">
        <v>455</v>
      </c>
      <c r="J47" s="9">
        <v>44</v>
      </c>
      <c r="K47" s="4">
        <v>33</v>
      </c>
      <c r="L47" s="4">
        <f t="shared" si="32"/>
        <v>77</v>
      </c>
      <c r="M47" s="2">
        <f t="shared" si="33"/>
        <v>8</v>
      </c>
      <c r="N47" s="10" t="str">
        <f t="shared" si="34"/>
        <v>A</v>
      </c>
      <c r="O47" s="13" t="s">
        <v>455</v>
      </c>
      <c r="P47" s="11">
        <v>30</v>
      </c>
      <c r="Q47" s="4">
        <v>18</v>
      </c>
      <c r="R47" s="4">
        <f t="shared" si="35"/>
        <v>48</v>
      </c>
      <c r="S47" s="2">
        <f t="shared" si="36"/>
        <v>4</v>
      </c>
      <c r="T47" s="10" t="str">
        <f t="shared" si="37"/>
        <v>P</v>
      </c>
      <c r="U47" s="13" t="s">
        <v>455</v>
      </c>
      <c r="V47" s="11">
        <v>36</v>
      </c>
      <c r="W47" s="4">
        <v>31</v>
      </c>
      <c r="X47" s="4">
        <f t="shared" si="38"/>
        <v>67</v>
      </c>
      <c r="Y47" s="2">
        <f t="shared" si="39"/>
        <v>7</v>
      </c>
      <c r="Z47" s="10" t="str">
        <f t="shared" si="40"/>
        <v>B+</v>
      </c>
      <c r="AA47" s="13" t="s">
        <v>455</v>
      </c>
      <c r="AB47" s="9">
        <v>38</v>
      </c>
      <c r="AC47" s="4">
        <v>20</v>
      </c>
      <c r="AD47" s="4">
        <f t="shared" si="41"/>
        <v>58</v>
      </c>
      <c r="AE47" s="2">
        <f t="shared" si="42"/>
        <v>6</v>
      </c>
      <c r="AF47" s="10" t="str">
        <f t="shared" si="55"/>
        <v>B</v>
      </c>
      <c r="AG47" s="13" t="s">
        <v>455</v>
      </c>
      <c r="AH47" s="9">
        <v>38</v>
      </c>
      <c r="AI47" s="4">
        <v>24</v>
      </c>
      <c r="AJ47" s="4">
        <f t="shared" si="43"/>
        <v>62</v>
      </c>
      <c r="AK47" s="2">
        <f t="shared" si="44"/>
        <v>7</v>
      </c>
      <c r="AL47" s="10" t="str">
        <f t="shared" si="45"/>
        <v>B+</v>
      </c>
      <c r="AM47" s="13" t="s">
        <v>455</v>
      </c>
      <c r="AN47" s="11">
        <v>20</v>
      </c>
      <c r="AO47" s="4">
        <v>27</v>
      </c>
      <c r="AP47" s="4">
        <f t="shared" si="46"/>
        <v>47</v>
      </c>
      <c r="AQ47" s="2">
        <f t="shared" si="47"/>
        <v>4</v>
      </c>
      <c r="AR47" s="10" t="str">
        <f t="shared" si="48"/>
        <v>P</v>
      </c>
      <c r="AS47" s="13" t="s">
        <v>455</v>
      </c>
      <c r="AT47" s="9">
        <v>30</v>
      </c>
      <c r="AU47" s="4">
        <v>23</v>
      </c>
      <c r="AV47" s="4">
        <f t="shared" si="49"/>
        <v>53</v>
      </c>
      <c r="AW47" s="2">
        <f t="shared" si="50"/>
        <v>5</v>
      </c>
      <c r="AX47" s="10" t="str">
        <f t="shared" si="51"/>
        <v>C</v>
      </c>
      <c r="AY47" s="13" t="s">
        <v>455</v>
      </c>
      <c r="AZ47" s="9" t="str">
        <f t="shared" si="52"/>
        <v>6.15</v>
      </c>
      <c r="BA47" s="4" t="str">
        <f t="shared" si="53"/>
        <v>61.50</v>
      </c>
      <c r="BB47" s="2" t="str">
        <f t="shared" si="54"/>
        <v>FC</v>
      </c>
      <c r="BC47" s="137" t="str">
        <f t="shared" si="26"/>
        <v/>
      </c>
      <c r="BD47" s="140" t="str">
        <f t="shared" si="28"/>
        <v/>
      </c>
      <c r="BE47" s="13" t="s">
        <v>22</v>
      </c>
      <c r="BF47" s="13" t="s">
        <v>21</v>
      </c>
      <c r="BG47" s="13" t="s">
        <v>20</v>
      </c>
      <c r="BH47" s="15" t="s">
        <v>26</v>
      </c>
      <c r="BI47" s="16" t="s">
        <v>37</v>
      </c>
      <c r="BJ47" s="13" t="s">
        <v>17</v>
      </c>
      <c r="BK47" s="13" t="s">
        <v>16</v>
      </c>
      <c r="BL47" s="13" t="s">
        <v>15</v>
      </c>
    </row>
    <row r="48" spans="1:64">
      <c r="A48" s="6" t="s">
        <v>68</v>
      </c>
      <c r="B48" s="6" t="s">
        <v>67</v>
      </c>
      <c r="C48" s="5" t="s">
        <v>66</v>
      </c>
      <c r="D48" s="12">
        <v>40</v>
      </c>
      <c r="E48" s="4">
        <v>18</v>
      </c>
      <c r="F48" s="4">
        <f t="shared" si="29"/>
        <v>58</v>
      </c>
      <c r="G48" s="2">
        <f t="shared" si="30"/>
        <v>6</v>
      </c>
      <c r="H48" s="10" t="str">
        <f t="shared" si="31"/>
        <v>B</v>
      </c>
      <c r="I48" s="13" t="s">
        <v>455</v>
      </c>
      <c r="J48" s="9">
        <v>40</v>
      </c>
      <c r="K48" s="4">
        <v>25</v>
      </c>
      <c r="L48" s="4">
        <f t="shared" si="32"/>
        <v>65</v>
      </c>
      <c r="M48" s="2">
        <f t="shared" si="33"/>
        <v>7</v>
      </c>
      <c r="N48" s="10" t="str">
        <f t="shared" si="34"/>
        <v>B+</v>
      </c>
      <c r="O48" s="13" t="s">
        <v>455</v>
      </c>
      <c r="P48" s="11">
        <v>34</v>
      </c>
      <c r="Q48" s="4">
        <v>24</v>
      </c>
      <c r="R48" s="4">
        <f t="shared" si="35"/>
        <v>58</v>
      </c>
      <c r="S48" s="2">
        <f t="shared" si="36"/>
        <v>6</v>
      </c>
      <c r="T48" s="10" t="str">
        <f t="shared" si="37"/>
        <v>B</v>
      </c>
      <c r="U48" s="13" t="s">
        <v>455</v>
      </c>
      <c r="V48" s="11">
        <v>36</v>
      </c>
      <c r="W48" s="4">
        <v>23</v>
      </c>
      <c r="X48" s="4">
        <f t="shared" si="38"/>
        <v>59</v>
      </c>
      <c r="Y48" s="2">
        <f t="shared" si="39"/>
        <v>6</v>
      </c>
      <c r="Z48" s="10" t="str">
        <f t="shared" si="40"/>
        <v>B</v>
      </c>
      <c r="AA48" s="13" t="s">
        <v>455</v>
      </c>
      <c r="AB48" s="9">
        <v>39</v>
      </c>
      <c r="AC48" s="4">
        <v>23</v>
      </c>
      <c r="AD48" s="4">
        <f t="shared" si="41"/>
        <v>62</v>
      </c>
      <c r="AE48" s="2">
        <f t="shared" si="42"/>
        <v>7</v>
      </c>
      <c r="AF48" s="10" t="str">
        <f t="shared" si="55"/>
        <v>B+</v>
      </c>
      <c r="AG48" s="13" t="s">
        <v>455</v>
      </c>
      <c r="AH48" s="9">
        <v>32</v>
      </c>
      <c r="AI48" s="4">
        <v>21</v>
      </c>
      <c r="AJ48" s="4">
        <f t="shared" si="43"/>
        <v>53</v>
      </c>
      <c r="AK48" s="2">
        <f t="shared" si="44"/>
        <v>5</v>
      </c>
      <c r="AL48" s="10" t="str">
        <f t="shared" si="45"/>
        <v>C</v>
      </c>
      <c r="AM48" s="13" t="s">
        <v>455</v>
      </c>
      <c r="AN48" s="11">
        <v>24</v>
      </c>
      <c r="AO48" s="4">
        <v>38</v>
      </c>
      <c r="AP48" s="4">
        <f t="shared" si="46"/>
        <v>62</v>
      </c>
      <c r="AQ48" s="2">
        <f t="shared" si="47"/>
        <v>7</v>
      </c>
      <c r="AR48" s="10" t="str">
        <f t="shared" si="48"/>
        <v>B+</v>
      </c>
      <c r="AS48" s="13" t="s">
        <v>455</v>
      </c>
      <c r="AT48" s="9">
        <v>22</v>
      </c>
      <c r="AU48" s="4">
        <v>25</v>
      </c>
      <c r="AV48" s="4">
        <f t="shared" si="49"/>
        <v>47</v>
      </c>
      <c r="AW48" s="2">
        <f t="shared" si="50"/>
        <v>4</v>
      </c>
      <c r="AX48" s="10" t="str">
        <f t="shared" si="51"/>
        <v>P</v>
      </c>
      <c r="AY48" s="13" t="s">
        <v>455</v>
      </c>
      <c r="AZ48" s="9" t="str">
        <f t="shared" si="52"/>
        <v>6.25</v>
      </c>
      <c r="BA48" s="4" t="str">
        <f t="shared" si="53"/>
        <v>62.50</v>
      </c>
      <c r="BB48" s="2" t="str">
        <f t="shared" si="54"/>
        <v>FC</v>
      </c>
      <c r="BC48" s="137" t="str">
        <f t="shared" si="26"/>
        <v/>
      </c>
      <c r="BD48" s="140" t="str">
        <f t="shared" si="28"/>
        <v/>
      </c>
      <c r="BE48" s="13" t="s">
        <v>22</v>
      </c>
      <c r="BF48" s="13" t="s">
        <v>21</v>
      </c>
      <c r="BG48" s="13" t="s">
        <v>20</v>
      </c>
      <c r="BH48" s="15" t="s">
        <v>26</v>
      </c>
      <c r="BI48" s="16" t="s">
        <v>18</v>
      </c>
      <c r="BJ48" s="13" t="s">
        <v>17</v>
      </c>
      <c r="BK48" s="13" t="s">
        <v>16</v>
      </c>
      <c r="BL48" s="13" t="s">
        <v>15</v>
      </c>
    </row>
    <row r="49" spans="1:64">
      <c r="A49" s="6" t="s">
        <v>65</v>
      </c>
      <c r="B49" s="6" t="s">
        <v>64</v>
      </c>
      <c r="C49" s="5" t="s">
        <v>63</v>
      </c>
      <c r="D49" s="12">
        <v>44</v>
      </c>
      <c r="E49" s="4">
        <v>18</v>
      </c>
      <c r="F49" s="4">
        <f t="shared" si="29"/>
        <v>62</v>
      </c>
      <c r="G49" s="2">
        <f t="shared" si="30"/>
        <v>7</v>
      </c>
      <c r="H49" s="10" t="str">
        <f t="shared" si="31"/>
        <v>B+</v>
      </c>
      <c r="I49" s="13" t="s">
        <v>455</v>
      </c>
      <c r="J49" s="9">
        <v>44</v>
      </c>
      <c r="K49" s="4">
        <v>28</v>
      </c>
      <c r="L49" s="4">
        <f t="shared" si="32"/>
        <v>72</v>
      </c>
      <c r="M49" s="2">
        <f t="shared" si="33"/>
        <v>8</v>
      </c>
      <c r="N49" s="10" t="str">
        <f t="shared" si="34"/>
        <v>A</v>
      </c>
      <c r="O49" s="13" t="s">
        <v>455</v>
      </c>
      <c r="P49" s="11">
        <v>34</v>
      </c>
      <c r="Q49" s="4">
        <v>21</v>
      </c>
      <c r="R49" s="4">
        <f t="shared" si="35"/>
        <v>55</v>
      </c>
      <c r="S49" s="2">
        <f t="shared" si="36"/>
        <v>6</v>
      </c>
      <c r="T49" s="10" t="str">
        <f t="shared" si="37"/>
        <v>B</v>
      </c>
      <c r="U49" s="13" t="s">
        <v>455</v>
      </c>
      <c r="V49" s="11">
        <v>40</v>
      </c>
      <c r="W49" s="4">
        <v>28</v>
      </c>
      <c r="X49" s="4">
        <f t="shared" si="38"/>
        <v>68</v>
      </c>
      <c r="Y49" s="2">
        <f t="shared" si="39"/>
        <v>7</v>
      </c>
      <c r="Z49" s="10" t="str">
        <f t="shared" si="40"/>
        <v>B+</v>
      </c>
      <c r="AA49" s="13" t="s">
        <v>455</v>
      </c>
      <c r="AB49" s="9">
        <v>42</v>
      </c>
      <c r="AC49" s="4">
        <v>23</v>
      </c>
      <c r="AD49" s="4">
        <f t="shared" si="41"/>
        <v>65</v>
      </c>
      <c r="AE49" s="2">
        <f t="shared" si="42"/>
        <v>7</v>
      </c>
      <c r="AF49" s="10" t="str">
        <f t="shared" si="55"/>
        <v>B+</v>
      </c>
      <c r="AG49" s="13" t="s">
        <v>455</v>
      </c>
      <c r="AH49" s="9">
        <v>33</v>
      </c>
      <c r="AI49" s="4">
        <v>19</v>
      </c>
      <c r="AJ49" s="4">
        <f t="shared" si="43"/>
        <v>52</v>
      </c>
      <c r="AK49" s="2">
        <f t="shared" si="44"/>
        <v>5</v>
      </c>
      <c r="AL49" s="10" t="str">
        <f t="shared" si="45"/>
        <v>C</v>
      </c>
      <c r="AM49" s="13" t="s">
        <v>455</v>
      </c>
      <c r="AN49" s="11">
        <v>29</v>
      </c>
      <c r="AO49" s="4">
        <v>38</v>
      </c>
      <c r="AP49" s="4">
        <f t="shared" si="46"/>
        <v>67</v>
      </c>
      <c r="AQ49" s="2">
        <f t="shared" si="47"/>
        <v>7</v>
      </c>
      <c r="AR49" s="10" t="str">
        <f t="shared" si="48"/>
        <v>B+</v>
      </c>
      <c r="AS49" s="13" t="s">
        <v>455</v>
      </c>
      <c r="AT49" s="9">
        <v>32</v>
      </c>
      <c r="AU49" s="4">
        <v>25</v>
      </c>
      <c r="AV49" s="4">
        <f t="shared" si="49"/>
        <v>57</v>
      </c>
      <c r="AW49" s="2">
        <f t="shared" si="50"/>
        <v>6</v>
      </c>
      <c r="AX49" s="10" t="str">
        <f t="shared" si="51"/>
        <v>B</v>
      </c>
      <c r="AY49" s="13" t="s">
        <v>455</v>
      </c>
      <c r="AZ49" s="9" t="str">
        <f t="shared" si="52"/>
        <v>6.90</v>
      </c>
      <c r="BA49" s="4" t="str">
        <f t="shared" si="53"/>
        <v>69.00</v>
      </c>
      <c r="BB49" s="2" t="str">
        <f t="shared" si="54"/>
        <v>FC</v>
      </c>
      <c r="BC49" s="137" t="str">
        <f t="shared" si="26"/>
        <v/>
      </c>
      <c r="BD49" s="140" t="str">
        <f t="shared" si="28"/>
        <v/>
      </c>
      <c r="BE49" s="13" t="s">
        <v>22</v>
      </c>
      <c r="BF49" s="13" t="s">
        <v>21</v>
      </c>
      <c r="BG49" s="13" t="s">
        <v>20</v>
      </c>
      <c r="BH49" s="15" t="s">
        <v>26</v>
      </c>
      <c r="BI49" s="16" t="s">
        <v>18</v>
      </c>
      <c r="BJ49" s="13" t="s">
        <v>17</v>
      </c>
      <c r="BK49" s="13" t="s">
        <v>16</v>
      </c>
      <c r="BL49" s="13" t="s">
        <v>15</v>
      </c>
    </row>
    <row r="50" spans="1:64">
      <c r="A50" s="6" t="s">
        <v>62</v>
      </c>
      <c r="B50" s="6" t="s">
        <v>61</v>
      </c>
      <c r="C50" s="5" t="s">
        <v>60</v>
      </c>
      <c r="D50" s="12">
        <v>45</v>
      </c>
      <c r="E50" s="4">
        <v>32</v>
      </c>
      <c r="F50" s="4">
        <f t="shared" si="29"/>
        <v>77</v>
      </c>
      <c r="G50" s="2">
        <f t="shared" si="30"/>
        <v>8</v>
      </c>
      <c r="H50" s="10" t="str">
        <f t="shared" si="31"/>
        <v>A</v>
      </c>
      <c r="I50" s="13" t="s">
        <v>455</v>
      </c>
      <c r="J50" s="9">
        <v>47</v>
      </c>
      <c r="K50" s="4">
        <v>30</v>
      </c>
      <c r="L50" s="4">
        <f t="shared" si="32"/>
        <v>77</v>
      </c>
      <c r="M50" s="2">
        <f t="shared" si="33"/>
        <v>8</v>
      </c>
      <c r="N50" s="10" t="str">
        <f t="shared" si="34"/>
        <v>A</v>
      </c>
      <c r="O50" s="13" t="s">
        <v>455</v>
      </c>
      <c r="P50" s="11">
        <v>40</v>
      </c>
      <c r="Q50" s="4">
        <v>28</v>
      </c>
      <c r="R50" s="4">
        <f t="shared" si="35"/>
        <v>68</v>
      </c>
      <c r="S50" s="2">
        <f t="shared" si="36"/>
        <v>7</v>
      </c>
      <c r="T50" s="10" t="str">
        <f t="shared" si="37"/>
        <v>B+</v>
      </c>
      <c r="U50" s="13" t="s">
        <v>455</v>
      </c>
      <c r="V50" s="11">
        <v>43</v>
      </c>
      <c r="W50" s="4">
        <v>24</v>
      </c>
      <c r="X50" s="4">
        <f t="shared" si="38"/>
        <v>67</v>
      </c>
      <c r="Y50" s="2">
        <f t="shared" si="39"/>
        <v>7</v>
      </c>
      <c r="Z50" s="10" t="str">
        <f t="shared" si="40"/>
        <v>B+</v>
      </c>
      <c r="AA50" s="13" t="s">
        <v>455</v>
      </c>
      <c r="AB50" s="9">
        <v>47</v>
      </c>
      <c r="AC50" s="4">
        <v>20</v>
      </c>
      <c r="AD50" s="4">
        <f t="shared" si="41"/>
        <v>67</v>
      </c>
      <c r="AE50" s="2">
        <f t="shared" si="42"/>
        <v>7</v>
      </c>
      <c r="AF50" s="10" t="str">
        <f t="shared" si="55"/>
        <v>B+</v>
      </c>
      <c r="AG50" s="13" t="s">
        <v>455</v>
      </c>
      <c r="AH50" s="9">
        <v>43</v>
      </c>
      <c r="AI50" s="4">
        <v>27</v>
      </c>
      <c r="AJ50" s="4">
        <f t="shared" si="43"/>
        <v>70</v>
      </c>
      <c r="AK50" s="2">
        <f t="shared" si="44"/>
        <v>8</v>
      </c>
      <c r="AL50" s="10" t="str">
        <f t="shared" si="45"/>
        <v>A</v>
      </c>
      <c r="AM50" s="13" t="s">
        <v>455</v>
      </c>
      <c r="AN50" s="11">
        <v>20</v>
      </c>
      <c r="AO50" s="4">
        <v>36</v>
      </c>
      <c r="AP50" s="4">
        <f t="shared" si="46"/>
        <v>56</v>
      </c>
      <c r="AQ50" s="2">
        <f t="shared" si="47"/>
        <v>6</v>
      </c>
      <c r="AR50" s="10" t="str">
        <f t="shared" si="48"/>
        <v>B</v>
      </c>
      <c r="AS50" s="13" t="s">
        <v>455</v>
      </c>
      <c r="AT50" s="9">
        <v>40</v>
      </c>
      <c r="AU50" s="4">
        <v>30</v>
      </c>
      <c r="AV50" s="4">
        <f t="shared" si="49"/>
        <v>70</v>
      </c>
      <c r="AW50" s="2">
        <f t="shared" si="50"/>
        <v>8</v>
      </c>
      <c r="AX50" s="10" t="str">
        <f t="shared" si="51"/>
        <v>A</v>
      </c>
      <c r="AY50" s="13" t="s">
        <v>455</v>
      </c>
      <c r="AZ50" s="9" t="str">
        <f t="shared" si="52"/>
        <v>7.45</v>
      </c>
      <c r="BA50" s="4" t="str">
        <f t="shared" si="53"/>
        <v>74.50</v>
      </c>
      <c r="BB50" s="2" t="str">
        <f t="shared" si="54"/>
        <v>FCD</v>
      </c>
      <c r="BC50" s="137" t="str">
        <f t="shared" si="26"/>
        <v/>
      </c>
      <c r="BD50" s="140" t="str">
        <f t="shared" si="28"/>
        <v/>
      </c>
      <c r="BE50" s="13" t="s">
        <v>22</v>
      </c>
      <c r="BF50" s="13" t="s">
        <v>21</v>
      </c>
      <c r="BG50" s="13" t="s">
        <v>20</v>
      </c>
      <c r="BH50" s="15" t="s">
        <v>26</v>
      </c>
      <c r="BI50" s="16" t="s">
        <v>37</v>
      </c>
      <c r="BJ50" s="13" t="s">
        <v>17</v>
      </c>
      <c r="BK50" s="13" t="s">
        <v>16</v>
      </c>
      <c r="BL50" s="13" t="s">
        <v>15</v>
      </c>
    </row>
    <row r="51" spans="1:64">
      <c r="A51" s="6" t="s">
        <v>59</v>
      </c>
      <c r="B51" s="6" t="s">
        <v>58</v>
      </c>
      <c r="C51" s="5" t="s">
        <v>57</v>
      </c>
      <c r="D51" s="12">
        <v>48</v>
      </c>
      <c r="E51" s="4">
        <v>42</v>
      </c>
      <c r="F51" s="4">
        <f t="shared" si="29"/>
        <v>90</v>
      </c>
      <c r="G51" s="2">
        <f t="shared" si="30"/>
        <v>10</v>
      </c>
      <c r="H51" s="10" t="str">
        <f t="shared" si="31"/>
        <v>O</v>
      </c>
      <c r="I51" s="13" t="s">
        <v>455</v>
      </c>
      <c r="J51" s="9">
        <v>50</v>
      </c>
      <c r="K51" s="4">
        <v>36</v>
      </c>
      <c r="L51" s="4">
        <f t="shared" si="32"/>
        <v>86</v>
      </c>
      <c r="M51" s="2">
        <f t="shared" si="33"/>
        <v>9</v>
      </c>
      <c r="N51" s="10" t="str">
        <f t="shared" si="34"/>
        <v>A+</v>
      </c>
      <c r="O51" s="13" t="s">
        <v>455</v>
      </c>
      <c r="P51" s="11">
        <v>40</v>
      </c>
      <c r="Q51" s="4">
        <v>33</v>
      </c>
      <c r="R51" s="4">
        <f t="shared" si="35"/>
        <v>73</v>
      </c>
      <c r="S51" s="2">
        <f t="shared" si="36"/>
        <v>8</v>
      </c>
      <c r="T51" s="10" t="str">
        <f t="shared" si="37"/>
        <v>A</v>
      </c>
      <c r="U51" s="13" t="s">
        <v>455</v>
      </c>
      <c r="V51" s="11">
        <v>48</v>
      </c>
      <c r="W51" s="4">
        <v>29</v>
      </c>
      <c r="X51" s="4">
        <f t="shared" si="38"/>
        <v>77</v>
      </c>
      <c r="Y51" s="2">
        <f t="shared" si="39"/>
        <v>8</v>
      </c>
      <c r="Z51" s="10" t="str">
        <f t="shared" si="40"/>
        <v>A</v>
      </c>
      <c r="AA51" s="13" t="s">
        <v>455</v>
      </c>
      <c r="AB51" s="9">
        <v>41</v>
      </c>
      <c r="AC51" s="4">
        <v>24</v>
      </c>
      <c r="AD51" s="4">
        <f t="shared" si="41"/>
        <v>65</v>
      </c>
      <c r="AE51" s="2">
        <f t="shared" si="42"/>
        <v>7</v>
      </c>
      <c r="AF51" s="10" t="str">
        <f t="shared" si="55"/>
        <v>B+</v>
      </c>
      <c r="AG51" s="13" t="s">
        <v>455</v>
      </c>
      <c r="AH51" s="9">
        <v>30</v>
      </c>
      <c r="AI51" s="4">
        <v>27</v>
      </c>
      <c r="AJ51" s="4">
        <f t="shared" si="43"/>
        <v>57</v>
      </c>
      <c r="AK51" s="2">
        <f t="shared" si="44"/>
        <v>6</v>
      </c>
      <c r="AL51" s="10" t="str">
        <f t="shared" si="45"/>
        <v>B</v>
      </c>
      <c r="AM51" s="13" t="s">
        <v>455</v>
      </c>
      <c r="AN51" s="11">
        <v>27</v>
      </c>
      <c r="AO51" s="4">
        <v>42</v>
      </c>
      <c r="AP51" s="4">
        <f t="shared" si="46"/>
        <v>69</v>
      </c>
      <c r="AQ51" s="2">
        <f t="shared" si="47"/>
        <v>7</v>
      </c>
      <c r="AR51" s="10" t="str">
        <f t="shared" si="48"/>
        <v>B+</v>
      </c>
      <c r="AS51" s="13" t="s">
        <v>455</v>
      </c>
      <c r="AT51" s="9">
        <v>33</v>
      </c>
      <c r="AU51" s="4">
        <v>26</v>
      </c>
      <c r="AV51" s="4">
        <f t="shared" si="49"/>
        <v>59</v>
      </c>
      <c r="AW51" s="2">
        <f t="shared" si="50"/>
        <v>6</v>
      </c>
      <c r="AX51" s="10" t="str">
        <f t="shared" si="51"/>
        <v>B</v>
      </c>
      <c r="AY51" s="13" t="s">
        <v>455</v>
      </c>
      <c r="AZ51" s="9" t="str">
        <f t="shared" si="52"/>
        <v>8.20</v>
      </c>
      <c r="BA51" s="4" t="str">
        <f t="shared" si="53"/>
        <v>82.00</v>
      </c>
      <c r="BB51" s="2" t="str">
        <f t="shared" si="54"/>
        <v>FCD</v>
      </c>
      <c r="BC51" s="137" t="str">
        <f t="shared" si="26"/>
        <v/>
      </c>
      <c r="BD51" s="140" t="str">
        <f t="shared" si="28"/>
        <v/>
      </c>
      <c r="BE51" s="13" t="s">
        <v>22</v>
      </c>
      <c r="BF51" s="13" t="s">
        <v>21</v>
      </c>
      <c r="BG51" s="13" t="s">
        <v>20</v>
      </c>
      <c r="BH51" s="15" t="s">
        <v>19</v>
      </c>
      <c r="BI51" s="16" t="s">
        <v>18</v>
      </c>
      <c r="BJ51" s="13" t="s">
        <v>17</v>
      </c>
      <c r="BK51" s="13" t="s">
        <v>16</v>
      </c>
      <c r="BL51" s="13" t="s">
        <v>15</v>
      </c>
    </row>
    <row r="52" spans="1:64">
      <c r="A52" s="6" t="s">
        <v>56</v>
      </c>
      <c r="B52" s="6" t="s">
        <v>55</v>
      </c>
      <c r="C52" s="5" t="s">
        <v>54</v>
      </c>
      <c r="D52" s="12">
        <v>44</v>
      </c>
      <c r="E52" s="4">
        <v>25</v>
      </c>
      <c r="F52" s="4">
        <f t="shared" si="29"/>
        <v>69</v>
      </c>
      <c r="G52" s="2">
        <f t="shared" si="30"/>
        <v>7</v>
      </c>
      <c r="H52" s="10" t="str">
        <f t="shared" si="31"/>
        <v>B+</v>
      </c>
      <c r="I52" s="13" t="s">
        <v>455</v>
      </c>
      <c r="J52" s="9">
        <v>43</v>
      </c>
      <c r="K52" s="4">
        <v>30</v>
      </c>
      <c r="L52" s="4">
        <f t="shared" si="32"/>
        <v>73</v>
      </c>
      <c r="M52" s="2">
        <f t="shared" si="33"/>
        <v>8</v>
      </c>
      <c r="N52" s="10" t="str">
        <f t="shared" si="34"/>
        <v>A</v>
      </c>
      <c r="O52" s="13" t="s">
        <v>455</v>
      </c>
      <c r="P52" s="11">
        <v>37</v>
      </c>
      <c r="Q52" s="4">
        <v>22</v>
      </c>
      <c r="R52" s="4">
        <f t="shared" si="35"/>
        <v>59</v>
      </c>
      <c r="S52" s="2">
        <f t="shared" si="36"/>
        <v>6</v>
      </c>
      <c r="T52" s="10" t="str">
        <f t="shared" si="37"/>
        <v>B</v>
      </c>
      <c r="U52" s="13" t="s">
        <v>455</v>
      </c>
      <c r="V52" s="11">
        <v>40</v>
      </c>
      <c r="W52" s="4">
        <v>46</v>
      </c>
      <c r="X52" s="4">
        <f t="shared" si="38"/>
        <v>86</v>
      </c>
      <c r="Y52" s="2">
        <f t="shared" si="39"/>
        <v>9</v>
      </c>
      <c r="Z52" s="10" t="str">
        <f t="shared" si="40"/>
        <v>A+</v>
      </c>
      <c r="AA52" s="13" t="s">
        <v>455</v>
      </c>
      <c r="AB52" s="9">
        <v>43</v>
      </c>
      <c r="AC52" s="4">
        <v>29</v>
      </c>
      <c r="AD52" s="4">
        <f t="shared" si="41"/>
        <v>72</v>
      </c>
      <c r="AE52" s="2">
        <f t="shared" si="42"/>
        <v>8</v>
      </c>
      <c r="AF52" s="10" t="str">
        <f t="shared" si="55"/>
        <v>A</v>
      </c>
      <c r="AG52" s="13" t="s">
        <v>455</v>
      </c>
      <c r="AH52" s="9">
        <v>35</v>
      </c>
      <c r="AI52" s="4">
        <v>23</v>
      </c>
      <c r="AJ52" s="4">
        <f t="shared" si="43"/>
        <v>58</v>
      </c>
      <c r="AK52" s="2">
        <f t="shared" si="44"/>
        <v>6</v>
      </c>
      <c r="AL52" s="10" t="str">
        <f t="shared" si="45"/>
        <v>B</v>
      </c>
      <c r="AM52" s="13" t="s">
        <v>455</v>
      </c>
      <c r="AN52" s="11">
        <v>24</v>
      </c>
      <c r="AO52" s="4">
        <v>28</v>
      </c>
      <c r="AP52" s="4">
        <f t="shared" si="46"/>
        <v>52</v>
      </c>
      <c r="AQ52" s="2">
        <f t="shared" si="47"/>
        <v>5</v>
      </c>
      <c r="AR52" s="10" t="str">
        <f t="shared" si="48"/>
        <v>C</v>
      </c>
      <c r="AS52" s="13" t="s">
        <v>455</v>
      </c>
      <c r="AT52" s="9">
        <v>32</v>
      </c>
      <c r="AU52" s="4">
        <v>21</v>
      </c>
      <c r="AV52" s="4">
        <f t="shared" si="49"/>
        <v>53</v>
      </c>
      <c r="AW52" s="2">
        <f t="shared" si="50"/>
        <v>5</v>
      </c>
      <c r="AX52" s="10" t="str">
        <f t="shared" si="51"/>
        <v>C</v>
      </c>
      <c r="AY52" s="13" t="s">
        <v>455</v>
      </c>
      <c r="AZ52" s="9" t="str">
        <f t="shared" si="52"/>
        <v>7.25</v>
      </c>
      <c r="BA52" s="4" t="str">
        <f t="shared" si="53"/>
        <v>72.50</v>
      </c>
      <c r="BB52" s="2" t="str">
        <f t="shared" si="54"/>
        <v>FCD</v>
      </c>
      <c r="BC52" s="137" t="str">
        <f t="shared" si="26"/>
        <v/>
      </c>
      <c r="BD52" s="140" t="str">
        <f t="shared" si="28"/>
        <v/>
      </c>
      <c r="BE52" s="13" t="s">
        <v>22</v>
      </c>
      <c r="BF52" s="13" t="s">
        <v>21</v>
      </c>
      <c r="BG52" s="13" t="s">
        <v>20</v>
      </c>
      <c r="BH52" s="15" t="s">
        <v>44</v>
      </c>
      <c r="BI52" s="16" t="s">
        <v>37</v>
      </c>
      <c r="BJ52" s="13" t="s">
        <v>17</v>
      </c>
      <c r="BK52" s="13" t="s">
        <v>16</v>
      </c>
      <c r="BL52" s="13" t="s">
        <v>15</v>
      </c>
    </row>
    <row r="53" spans="1:64">
      <c r="A53" s="6" t="s">
        <v>53</v>
      </c>
      <c r="B53" s="6" t="s">
        <v>52</v>
      </c>
      <c r="C53" s="5" t="s">
        <v>51</v>
      </c>
      <c r="D53" s="12">
        <v>49</v>
      </c>
      <c r="E53" s="4">
        <v>33</v>
      </c>
      <c r="F53" s="4">
        <f t="shared" si="29"/>
        <v>82</v>
      </c>
      <c r="G53" s="2">
        <f t="shared" si="30"/>
        <v>9</v>
      </c>
      <c r="H53" s="10" t="str">
        <f t="shared" si="31"/>
        <v>A+</v>
      </c>
      <c r="I53" s="13" t="s">
        <v>455</v>
      </c>
      <c r="J53" s="9">
        <v>47</v>
      </c>
      <c r="K53" s="4">
        <v>24</v>
      </c>
      <c r="L53" s="4">
        <f t="shared" si="32"/>
        <v>71</v>
      </c>
      <c r="M53" s="2">
        <f t="shared" si="33"/>
        <v>8</v>
      </c>
      <c r="N53" s="10" t="str">
        <f t="shared" si="34"/>
        <v>A</v>
      </c>
      <c r="O53" s="13" t="s">
        <v>455</v>
      </c>
      <c r="P53" s="11">
        <v>34</v>
      </c>
      <c r="Q53" s="4">
        <v>28</v>
      </c>
      <c r="R53" s="4">
        <f t="shared" si="35"/>
        <v>62</v>
      </c>
      <c r="S53" s="2">
        <f t="shared" si="36"/>
        <v>7</v>
      </c>
      <c r="T53" s="10" t="str">
        <f t="shared" si="37"/>
        <v>B+</v>
      </c>
      <c r="U53" s="13" t="s">
        <v>455</v>
      </c>
      <c r="V53" s="11">
        <v>44</v>
      </c>
      <c r="W53" s="4">
        <v>24</v>
      </c>
      <c r="X53" s="4">
        <f t="shared" si="38"/>
        <v>68</v>
      </c>
      <c r="Y53" s="2">
        <f t="shared" si="39"/>
        <v>7</v>
      </c>
      <c r="Z53" s="10" t="str">
        <f t="shared" si="40"/>
        <v>B+</v>
      </c>
      <c r="AA53" s="13" t="s">
        <v>455</v>
      </c>
      <c r="AB53" s="9">
        <v>36</v>
      </c>
      <c r="AC53" s="4">
        <v>29</v>
      </c>
      <c r="AD53" s="4">
        <f t="shared" si="41"/>
        <v>65</v>
      </c>
      <c r="AE53" s="2">
        <f t="shared" si="42"/>
        <v>7</v>
      </c>
      <c r="AF53" s="10" t="str">
        <f t="shared" si="55"/>
        <v>B+</v>
      </c>
      <c r="AG53" s="13" t="s">
        <v>455</v>
      </c>
      <c r="AH53" s="9">
        <v>35</v>
      </c>
      <c r="AI53" s="4">
        <v>25</v>
      </c>
      <c r="AJ53" s="4">
        <f t="shared" si="43"/>
        <v>60</v>
      </c>
      <c r="AK53" s="2">
        <f t="shared" si="44"/>
        <v>7</v>
      </c>
      <c r="AL53" s="10" t="str">
        <f t="shared" si="45"/>
        <v>B+</v>
      </c>
      <c r="AM53" s="13" t="s">
        <v>455</v>
      </c>
      <c r="AN53" s="11">
        <v>25</v>
      </c>
      <c r="AO53" s="4">
        <v>39</v>
      </c>
      <c r="AP53" s="4">
        <f t="shared" si="46"/>
        <v>64</v>
      </c>
      <c r="AQ53" s="2">
        <f t="shared" si="47"/>
        <v>7</v>
      </c>
      <c r="AR53" s="10" t="str">
        <f t="shared" si="48"/>
        <v>B+</v>
      </c>
      <c r="AS53" s="13" t="s">
        <v>455</v>
      </c>
      <c r="AT53" s="9">
        <v>29</v>
      </c>
      <c r="AU53" s="4">
        <v>25</v>
      </c>
      <c r="AV53" s="4">
        <f t="shared" si="49"/>
        <v>54</v>
      </c>
      <c r="AW53" s="2">
        <f t="shared" si="50"/>
        <v>5</v>
      </c>
      <c r="AX53" s="10" t="str">
        <f t="shared" si="51"/>
        <v>C</v>
      </c>
      <c r="AY53" s="13" t="s">
        <v>455</v>
      </c>
      <c r="AZ53" s="9" t="str">
        <f t="shared" si="52"/>
        <v>7.50</v>
      </c>
      <c r="BA53" s="4" t="str">
        <f t="shared" si="53"/>
        <v>75.00</v>
      </c>
      <c r="BB53" s="2" t="str">
        <f t="shared" si="54"/>
        <v>FCD</v>
      </c>
      <c r="BC53" s="137" t="str">
        <f t="shared" si="26"/>
        <v/>
      </c>
      <c r="BD53" s="140" t="str">
        <f t="shared" si="28"/>
        <v/>
      </c>
      <c r="BE53" s="13" t="s">
        <v>22</v>
      </c>
      <c r="BF53" s="13" t="s">
        <v>21</v>
      </c>
      <c r="BG53" s="13" t="s">
        <v>20</v>
      </c>
      <c r="BH53" s="15" t="s">
        <v>26</v>
      </c>
      <c r="BI53" s="16" t="s">
        <v>18</v>
      </c>
      <c r="BJ53" s="13" t="s">
        <v>17</v>
      </c>
      <c r="BK53" s="13" t="s">
        <v>16</v>
      </c>
      <c r="BL53" s="13" t="s">
        <v>15</v>
      </c>
    </row>
    <row r="54" spans="1:64">
      <c r="A54" s="6" t="s">
        <v>50</v>
      </c>
      <c r="B54" s="6" t="s">
        <v>49</v>
      </c>
      <c r="C54" s="5" t="s">
        <v>48</v>
      </c>
      <c r="D54" s="12">
        <v>50</v>
      </c>
      <c r="E54" s="4">
        <v>39</v>
      </c>
      <c r="F54" s="4">
        <f t="shared" si="29"/>
        <v>89</v>
      </c>
      <c r="G54" s="2">
        <f t="shared" si="30"/>
        <v>9</v>
      </c>
      <c r="H54" s="10" t="str">
        <f t="shared" si="31"/>
        <v>A+</v>
      </c>
      <c r="I54" s="13" t="s">
        <v>455</v>
      </c>
      <c r="J54" s="9">
        <v>48</v>
      </c>
      <c r="K54" s="4">
        <v>43</v>
      </c>
      <c r="L54" s="4">
        <f t="shared" si="32"/>
        <v>91</v>
      </c>
      <c r="M54" s="2">
        <f t="shared" si="33"/>
        <v>10</v>
      </c>
      <c r="N54" s="10" t="str">
        <f t="shared" si="34"/>
        <v>O</v>
      </c>
      <c r="O54" s="13" t="s">
        <v>455</v>
      </c>
      <c r="P54" s="11">
        <v>44</v>
      </c>
      <c r="Q54" s="4">
        <v>34</v>
      </c>
      <c r="R54" s="4">
        <f t="shared" si="35"/>
        <v>78</v>
      </c>
      <c r="S54" s="2">
        <f t="shared" si="36"/>
        <v>8</v>
      </c>
      <c r="T54" s="10" t="str">
        <f t="shared" si="37"/>
        <v>A</v>
      </c>
      <c r="U54" s="13" t="s">
        <v>455</v>
      </c>
      <c r="V54" s="11">
        <v>48</v>
      </c>
      <c r="W54" s="4">
        <v>44</v>
      </c>
      <c r="X54" s="4">
        <f t="shared" si="38"/>
        <v>92</v>
      </c>
      <c r="Y54" s="2">
        <f t="shared" si="39"/>
        <v>10</v>
      </c>
      <c r="Z54" s="10" t="str">
        <f t="shared" si="40"/>
        <v>O</v>
      </c>
      <c r="AA54" s="13" t="s">
        <v>455</v>
      </c>
      <c r="AB54" s="9">
        <v>47</v>
      </c>
      <c r="AC54" s="4">
        <v>32</v>
      </c>
      <c r="AD54" s="4">
        <f t="shared" si="41"/>
        <v>79</v>
      </c>
      <c r="AE54" s="2">
        <f t="shared" si="42"/>
        <v>8</v>
      </c>
      <c r="AF54" s="10" t="str">
        <f t="shared" si="55"/>
        <v>A</v>
      </c>
      <c r="AG54" s="13" t="s">
        <v>455</v>
      </c>
      <c r="AH54" s="9">
        <v>47</v>
      </c>
      <c r="AI54" s="4">
        <v>35</v>
      </c>
      <c r="AJ54" s="4">
        <f t="shared" si="43"/>
        <v>82</v>
      </c>
      <c r="AK54" s="2">
        <f t="shared" si="44"/>
        <v>9</v>
      </c>
      <c r="AL54" s="10" t="str">
        <f t="shared" si="45"/>
        <v>A+</v>
      </c>
      <c r="AM54" s="13" t="s">
        <v>455</v>
      </c>
      <c r="AN54" s="11">
        <v>29</v>
      </c>
      <c r="AO54" s="4">
        <v>47</v>
      </c>
      <c r="AP54" s="4">
        <f t="shared" si="46"/>
        <v>76</v>
      </c>
      <c r="AQ54" s="2">
        <f t="shared" si="47"/>
        <v>8</v>
      </c>
      <c r="AR54" s="10" t="str">
        <f t="shared" si="48"/>
        <v>A</v>
      </c>
      <c r="AS54" s="13" t="s">
        <v>455</v>
      </c>
      <c r="AT54" s="9">
        <v>39</v>
      </c>
      <c r="AU54" s="4">
        <v>28</v>
      </c>
      <c r="AV54" s="4">
        <f t="shared" si="49"/>
        <v>67</v>
      </c>
      <c r="AW54" s="2">
        <f t="shared" si="50"/>
        <v>7</v>
      </c>
      <c r="AX54" s="10" t="str">
        <f t="shared" si="51"/>
        <v>B+</v>
      </c>
      <c r="AY54" s="13" t="s">
        <v>455</v>
      </c>
      <c r="AZ54" s="9" t="str">
        <f t="shared" si="52"/>
        <v>8.90</v>
      </c>
      <c r="BA54" s="4" t="str">
        <f t="shared" si="53"/>
        <v>89.00</v>
      </c>
      <c r="BB54" s="2" t="str">
        <f t="shared" si="54"/>
        <v>FCD</v>
      </c>
      <c r="BC54" s="137" t="str">
        <f t="shared" si="26"/>
        <v/>
      </c>
      <c r="BD54" s="140" t="str">
        <f t="shared" si="28"/>
        <v/>
      </c>
      <c r="BE54" s="13" t="s">
        <v>22</v>
      </c>
      <c r="BF54" s="13" t="s">
        <v>21</v>
      </c>
      <c r="BG54" s="13" t="s">
        <v>20</v>
      </c>
      <c r="BH54" s="15" t="s">
        <v>19</v>
      </c>
      <c r="BI54" s="16" t="s">
        <v>18</v>
      </c>
      <c r="BJ54" s="13" t="s">
        <v>17</v>
      </c>
      <c r="BK54" s="13" t="s">
        <v>16</v>
      </c>
      <c r="BL54" s="13" t="s">
        <v>15</v>
      </c>
    </row>
    <row r="55" spans="1:64">
      <c r="A55" s="6" t="s">
        <v>47</v>
      </c>
      <c r="B55" s="6" t="s">
        <v>46</v>
      </c>
      <c r="C55" s="5" t="s">
        <v>45</v>
      </c>
      <c r="D55" s="12">
        <v>43</v>
      </c>
      <c r="E55" s="4">
        <v>24</v>
      </c>
      <c r="F55" s="4">
        <f t="shared" si="29"/>
        <v>67</v>
      </c>
      <c r="G55" s="2">
        <f t="shared" si="30"/>
        <v>7</v>
      </c>
      <c r="H55" s="10" t="str">
        <f t="shared" si="31"/>
        <v>B+</v>
      </c>
      <c r="I55" s="13" t="s">
        <v>455</v>
      </c>
      <c r="J55" s="9">
        <v>46</v>
      </c>
      <c r="K55" s="4">
        <v>33</v>
      </c>
      <c r="L55" s="4">
        <f t="shared" si="32"/>
        <v>79</v>
      </c>
      <c r="M55" s="2">
        <f t="shared" si="33"/>
        <v>8</v>
      </c>
      <c r="N55" s="10" t="str">
        <f t="shared" si="34"/>
        <v>A</v>
      </c>
      <c r="O55" s="13" t="s">
        <v>455</v>
      </c>
      <c r="P55" s="11">
        <v>37</v>
      </c>
      <c r="Q55" s="4">
        <v>26</v>
      </c>
      <c r="R55" s="4">
        <f t="shared" si="35"/>
        <v>63</v>
      </c>
      <c r="S55" s="2">
        <f t="shared" si="36"/>
        <v>7</v>
      </c>
      <c r="T55" s="10" t="str">
        <f t="shared" si="37"/>
        <v>B+</v>
      </c>
      <c r="U55" s="13" t="s">
        <v>455</v>
      </c>
      <c r="V55" s="11">
        <v>43</v>
      </c>
      <c r="W55" s="4">
        <v>33</v>
      </c>
      <c r="X55" s="4">
        <f t="shared" si="38"/>
        <v>76</v>
      </c>
      <c r="Y55" s="2">
        <f t="shared" si="39"/>
        <v>8</v>
      </c>
      <c r="Z55" s="10" t="str">
        <f t="shared" si="40"/>
        <v>A</v>
      </c>
      <c r="AA55" s="13" t="s">
        <v>455</v>
      </c>
      <c r="AB55" s="9">
        <v>44</v>
      </c>
      <c r="AC55" s="4">
        <v>23</v>
      </c>
      <c r="AD55" s="4">
        <f t="shared" si="41"/>
        <v>67</v>
      </c>
      <c r="AE55" s="2">
        <f t="shared" si="42"/>
        <v>7</v>
      </c>
      <c r="AF55" s="10" t="str">
        <f t="shared" si="55"/>
        <v>B+</v>
      </c>
      <c r="AG55" s="13" t="s">
        <v>455</v>
      </c>
      <c r="AH55" s="9">
        <v>40</v>
      </c>
      <c r="AI55" s="4">
        <v>29</v>
      </c>
      <c r="AJ55" s="4">
        <f t="shared" si="43"/>
        <v>69</v>
      </c>
      <c r="AK55" s="2">
        <f t="shared" si="44"/>
        <v>7</v>
      </c>
      <c r="AL55" s="10" t="str">
        <f t="shared" si="45"/>
        <v>B+</v>
      </c>
      <c r="AM55" s="13" t="s">
        <v>455</v>
      </c>
      <c r="AN55" s="11">
        <v>20</v>
      </c>
      <c r="AO55" s="4">
        <v>36</v>
      </c>
      <c r="AP55" s="4">
        <f t="shared" si="46"/>
        <v>56</v>
      </c>
      <c r="AQ55" s="2">
        <f t="shared" si="47"/>
        <v>6</v>
      </c>
      <c r="AR55" s="10" t="str">
        <f t="shared" si="48"/>
        <v>B</v>
      </c>
      <c r="AS55" s="13" t="s">
        <v>455</v>
      </c>
      <c r="AT55" s="9">
        <v>22</v>
      </c>
      <c r="AU55" s="4">
        <v>25</v>
      </c>
      <c r="AV55" s="4">
        <f t="shared" si="49"/>
        <v>47</v>
      </c>
      <c r="AW55" s="2">
        <f t="shared" si="50"/>
        <v>4</v>
      </c>
      <c r="AX55" s="10" t="str">
        <f t="shared" si="51"/>
        <v>P</v>
      </c>
      <c r="AY55" s="13" t="s">
        <v>455</v>
      </c>
      <c r="AZ55" s="9" t="str">
        <f t="shared" si="52"/>
        <v>7.15</v>
      </c>
      <c r="BA55" s="4" t="str">
        <f t="shared" si="53"/>
        <v>71.50</v>
      </c>
      <c r="BB55" s="2" t="str">
        <f t="shared" si="54"/>
        <v>FCD</v>
      </c>
      <c r="BC55" s="137" t="str">
        <f t="shared" si="26"/>
        <v/>
      </c>
      <c r="BD55" s="140" t="str">
        <f t="shared" si="28"/>
        <v/>
      </c>
      <c r="BE55" s="13" t="s">
        <v>22</v>
      </c>
      <c r="BF55" s="13" t="s">
        <v>21</v>
      </c>
      <c r="BG55" s="13" t="s">
        <v>20</v>
      </c>
      <c r="BH55" s="15" t="s">
        <v>44</v>
      </c>
      <c r="BI55" s="16" t="s">
        <v>18</v>
      </c>
      <c r="BJ55" s="13" t="s">
        <v>17</v>
      </c>
      <c r="BK55" s="13" t="s">
        <v>16</v>
      </c>
      <c r="BL55" s="13" t="s">
        <v>15</v>
      </c>
    </row>
    <row r="56" spans="1:64">
      <c r="A56" s="6" t="s">
        <v>43</v>
      </c>
      <c r="B56" s="6" t="s">
        <v>42</v>
      </c>
      <c r="C56" s="5" t="s">
        <v>41</v>
      </c>
      <c r="D56" s="12">
        <v>35</v>
      </c>
      <c r="E56" s="17">
        <v>7</v>
      </c>
      <c r="F56" s="4">
        <f t="shared" si="29"/>
        <v>42</v>
      </c>
      <c r="G56" s="2">
        <f t="shared" si="30"/>
        <v>0</v>
      </c>
      <c r="H56" s="10" t="str">
        <f t="shared" si="31"/>
        <v>F</v>
      </c>
      <c r="I56" s="13"/>
      <c r="J56" s="9">
        <v>40</v>
      </c>
      <c r="K56" s="4">
        <v>20</v>
      </c>
      <c r="L56" s="4">
        <f t="shared" si="32"/>
        <v>60</v>
      </c>
      <c r="M56" s="2">
        <f t="shared" si="33"/>
        <v>7</v>
      </c>
      <c r="N56" s="10" t="str">
        <f t="shared" si="34"/>
        <v>B+</v>
      </c>
      <c r="O56" s="13" t="s">
        <v>455</v>
      </c>
      <c r="P56" s="11">
        <v>28</v>
      </c>
      <c r="Q56" s="4">
        <v>21</v>
      </c>
      <c r="R56" s="4">
        <f t="shared" si="35"/>
        <v>49</v>
      </c>
      <c r="S56" s="2">
        <f t="shared" si="36"/>
        <v>4</v>
      </c>
      <c r="T56" s="10" t="str">
        <f t="shared" si="37"/>
        <v>P</v>
      </c>
      <c r="U56" s="13" t="s">
        <v>455</v>
      </c>
      <c r="V56" s="18">
        <v>26</v>
      </c>
      <c r="W56" s="17">
        <v>27</v>
      </c>
      <c r="X56" s="4">
        <f t="shared" si="38"/>
        <v>53</v>
      </c>
      <c r="Y56" s="2">
        <f t="shared" si="39"/>
        <v>5</v>
      </c>
      <c r="Z56" s="10" t="str">
        <f t="shared" si="40"/>
        <v>C</v>
      </c>
      <c r="AA56" s="13" t="s">
        <v>457</v>
      </c>
      <c r="AB56" s="9">
        <v>30</v>
      </c>
      <c r="AC56" s="4">
        <v>18</v>
      </c>
      <c r="AD56" s="4">
        <f t="shared" si="41"/>
        <v>48</v>
      </c>
      <c r="AE56" s="2">
        <f t="shared" si="42"/>
        <v>4</v>
      </c>
      <c r="AF56" s="10" t="str">
        <f t="shared" si="55"/>
        <v>P</v>
      </c>
      <c r="AG56" s="13" t="s">
        <v>455</v>
      </c>
      <c r="AH56" s="9">
        <v>31</v>
      </c>
      <c r="AI56" s="4">
        <v>18</v>
      </c>
      <c r="AJ56" s="4">
        <f t="shared" si="43"/>
        <v>49</v>
      </c>
      <c r="AK56" s="2">
        <f t="shared" si="44"/>
        <v>4</v>
      </c>
      <c r="AL56" s="10" t="str">
        <f t="shared" si="45"/>
        <v>P</v>
      </c>
      <c r="AM56" s="13" t="s">
        <v>455</v>
      </c>
      <c r="AN56" s="11">
        <v>22</v>
      </c>
      <c r="AO56" s="4">
        <v>29</v>
      </c>
      <c r="AP56" s="4">
        <f t="shared" si="46"/>
        <v>51</v>
      </c>
      <c r="AQ56" s="2">
        <f t="shared" si="47"/>
        <v>5</v>
      </c>
      <c r="AR56" s="10" t="str">
        <f t="shared" si="48"/>
        <v>C</v>
      </c>
      <c r="AS56" s="13" t="s">
        <v>455</v>
      </c>
      <c r="AT56" s="9">
        <v>20</v>
      </c>
      <c r="AU56" s="4">
        <v>20</v>
      </c>
      <c r="AV56" s="4">
        <f t="shared" si="49"/>
        <v>40</v>
      </c>
      <c r="AW56" s="2">
        <f t="shared" si="50"/>
        <v>4</v>
      </c>
      <c r="AX56" s="10" t="str">
        <f t="shared" si="51"/>
        <v>P</v>
      </c>
      <c r="AY56" s="13" t="s">
        <v>455</v>
      </c>
      <c r="AZ56" s="9" t="str">
        <f t="shared" si="52"/>
        <v>4.00</v>
      </c>
      <c r="BA56" s="4" t="str">
        <f t="shared" si="53"/>
        <v>40.00</v>
      </c>
      <c r="BB56" s="2" t="str">
        <f t="shared" si="54"/>
        <v>Fail</v>
      </c>
      <c r="BC56" s="137" t="str">
        <f t="shared" si="26"/>
        <v xml:space="preserve">BMATS101 </v>
      </c>
      <c r="BD56" s="140" t="str">
        <f t="shared" si="28"/>
        <v xml:space="preserve">BMATS101 BESCK104D </v>
      </c>
      <c r="BE56" s="13" t="s">
        <v>22</v>
      </c>
      <c r="BF56" s="13" t="s">
        <v>21</v>
      </c>
      <c r="BG56" s="13" t="s">
        <v>20</v>
      </c>
      <c r="BH56" s="15" t="s">
        <v>19</v>
      </c>
      <c r="BI56" s="16" t="s">
        <v>18</v>
      </c>
      <c r="BJ56" s="13" t="s">
        <v>17</v>
      </c>
      <c r="BK56" s="13" t="s">
        <v>16</v>
      </c>
      <c r="BL56" s="13" t="s">
        <v>15</v>
      </c>
    </row>
    <row r="57" spans="1:64">
      <c r="A57" s="6" t="s">
        <v>40</v>
      </c>
      <c r="B57" s="6" t="s">
        <v>39</v>
      </c>
      <c r="C57" s="5" t="s">
        <v>38</v>
      </c>
      <c r="D57" s="12">
        <v>47</v>
      </c>
      <c r="E57" s="4">
        <v>33</v>
      </c>
      <c r="F57" s="4">
        <f t="shared" si="29"/>
        <v>80</v>
      </c>
      <c r="G57" s="2">
        <f t="shared" si="30"/>
        <v>9</v>
      </c>
      <c r="H57" s="10" t="str">
        <f t="shared" si="31"/>
        <v>A+</v>
      </c>
      <c r="I57" s="13" t="s">
        <v>455</v>
      </c>
      <c r="J57" s="9">
        <v>46</v>
      </c>
      <c r="K57" s="4">
        <v>26</v>
      </c>
      <c r="L57" s="4">
        <f t="shared" si="32"/>
        <v>72</v>
      </c>
      <c r="M57" s="2">
        <f t="shared" si="33"/>
        <v>8</v>
      </c>
      <c r="N57" s="10" t="str">
        <f t="shared" si="34"/>
        <v>A</v>
      </c>
      <c r="O57" s="13" t="s">
        <v>455</v>
      </c>
      <c r="P57" s="11">
        <v>36</v>
      </c>
      <c r="Q57" s="4">
        <v>24</v>
      </c>
      <c r="R57" s="4">
        <f t="shared" si="35"/>
        <v>60</v>
      </c>
      <c r="S57" s="2">
        <f t="shared" si="36"/>
        <v>7</v>
      </c>
      <c r="T57" s="10" t="str">
        <f t="shared" si="37"/>
        <v>B+</v>
      </c>
      <c r="U57" s="13" t="s">
        <v>455</v>
      </c>
      <c r="V57" s="11">
        <v>34</v>
      </c>
      <c r="W57" s="4">
        <v>30</v>
      </c>
      <c r="X57" s="4">
        <f t="shared" si="38"/>
        <v>64</v>
      </c>
      <c r="Y57" s="2">
        <f t="shared" si="39"/>
        <v>7</v>
      </c>
      <c r="Z57" s="10" t="str">
        <f t="shared" si="40"/>
        <v>B+</v>
      </c>
      <c r="AA57" s="13" t="s">
        <v>455</v>
      </c>
      <c r="AB57" s="9">
        <v>39</v>
      </c>
      <c r="AC57" s="4">
        <v>18</v>
      </c>
      <c r="AD57" s="4">
        <f t="shared" si="41"/>
        <v>57</v>
      </c>
      <c r="AE57" s="2">
        <f t="shared" si="42"/>
        <v>6</v>
      </c>
      <c r="AF57" s="10" t="str">
        <f t="shared" si="55"/>
        <v>B</v>
      </c>
      <c r="AG57" s="13" t="s">
        <v>455</v>
      </c>
      <c r="AH57" s="9">
        <v>36</v>
      </c>
      <c r="AI57" s="4">
        <v>21</v>
      </c>
      <c r="AJ57" s="4">
        <f t="shared" si="43"/>
        <v>57</v>
      </c>
      <c r="AK57" s="2">
        <f t="shared" si="44"/>
        <v>6</v>
      </c>
      <c r="AL57" s="10" t="str">
        <f t="shared" si="45"/>
        <v>B</v>
      </c>
      <c r="AM57" s="13" t="s">
        <v>455</v>
      </c>
      <c r="AN57" s="11">
        <v>22</v>
      </c>
      <c r="AO57" s="4">
        <v>40</v>
      </c>
      <c r="AP57" s="4">
        <f t="shared" si="46"/>
        <v>62</v>
      </c>
      <c r="AQ57" s="2">
        <f t="shared" si="47"/>
        <v>7</v>
      </c>
      <c r="AR57" s="10" t="str">
        <f t="shared" si="48"/>
        <v>B+</v>
      </c>
      <c r="AS57" s="13" t="s">
        <v>455</v>
      </c>
      <c r="AT57" s="9">
        <v>27</v>
      </c>
      <c r="AU57" s="4">
        <v>25</v>
      </c>
      <c r="AV57" s="4">
        <f t="shared" si="49"/>
        <v>52</v>
      </c>
      <c r="AW57" s="2">
        <f t="shared" si="50"/>
        <v>5</v>
      </c>
      <c r="AX57" s="10" t="str">
        <f t="shared" si="51"/>
        <v>C</v>
      </c>
      <c r="AY57" s="13" t="s">
        <v>455</v>
      </c>
      <c r="AZ57" s="9" t="str">
        <f t="shared" si="52"/>
        <v>7.30</v>
      </c>
      <c r="BA57" s="4" t="str">
        <f t="shared" si="53"/>
        <v>73.00</v>
      </c>
      <c r="BB57" s="2" t="str">
        <f t="shared" si="54"/>
        <v>FCD</v>
      </c>
      <c r="BC57" s="137" t="str">
        <f t="shared" si="26"/>
        <v/>
      </c>
      <c r="BD57" s="140" t="str">
        <f t="shared" si="28"/>
        <v/>
      </c>
      <c r="BE57" s="13" t="s">
        <v>22</v>
      </c>
      <c r="BF57" s="13" t="s">
        <v>21</v>
      </c>
      <c r="BG57" s="13" t="s">
        <v>20</v>
      </c>
      <c r="BH57" s="15" t="s">
        <v>26</v>
      </c>
      <c r="BI57" s="16" t="s">
        <v>37</v>
      </c>
      <c r="BJ57" s="13" t="s">
        <v>17</v>
      </c>
      <c r="BK57" s="13" t="s">
        <v>16</v>
      </c>
      <c r="BL57" s="13" t="s">
        <v>15</v>
      </c>
    </row>
    <row r="58" spans="1:64">
      <c r="A58" s="6" t="s">
        <v>36</v>
      </c>
      <c r="B58" s="6" t="s">
        <v>35</v>
      </c>
      <c r="C58" s="5" t="s">
        <v>34</v>
      </c>
      <c r="D58" s="12">
        <v>44</v>
      </c>
      <c r="E58" s="4">
        <v>19</v>
      </c>
      <c r="F58" s="4">
        <f t="shared" si="29"/>
        <v>63</v>
      </c>
      <c r="G58" s="2">
        <f t="shared" si="30"/>
        <v>7</v>
      </c>
      <c r="H58" s="10" t="str">
        <f t="shared" si="31"/>
        <v>B+</v>
      </c>
      <c r="I58" s="13" t="s">
        <v>455</v>
      </c>
      <c r="J58" s="9">
        <v>42</v>
      </c>
      <c r="K58" s="4">
        <v>19</v>
      </c>
      <c r="L58" s="4">
        <f t="shared" si="32"/>
        <v>61</v>
      </c>
      <c r="M58" s="2">
        <f t="shared" si="33"/>
        <v>7</v>
      </c>
      <c r="N58" s="10" t="str">
        <f t="shared" si="34"/>
        <v>B+</v>
      </c>
      <c r="O58" s="13" t="s">
        <v>455</v>
      </c>
      <c r="P58" s="11">
        <v>39</v>
      </c>
      <c r="Q58" s="4">
        <v>36</v>
      </c>
      <c r="R58" s="4">
        <f t="shared" si="35"/>
        <v>75</v>
      </c>
      <c r="S58" s="2">
        <f t="shared" si="36"/>
        <v>8</v>
      </c>
      <c r="T58" s="10" t="str">
        <f t="shared" si="37"/>
        <v>A</v>
      </c>
      <c r="U58" s="13" t="s">
        <v>455</v>
      </c>
      <c r="V58" s="11">
        <v>42</v>
      </c>
      <c r="W58" s="4">
        <v>31</v>
      </c>
      <c r="X58" s="4">
        <f t="shared" si="38"/>
        <v>73</v>
      </c>
      <c r="Y58" s="2">
        <f t="shared" si="39"/>
        <v>8</v>
      </c>
      <c r="Z58" s="10" t="str">
        <f t="shared" si="40"/>
        <v>A</v>
      </c>
      <c r="AA58" s="13" t="s">
        <v>455</v>
      </c>
      <c r="AB58" s="9">
        <v>36</v>
      </c>
      <c r="AC58" s="4">
        <v>18</v>
      </c>
      <c r="AD58" s="4">
        <f t="shared" si="41"/>
        <v>54</v>
      </c>
      <c r="AE58" s="2">
        <f t="shared" si="42"/>
        <v>5</v>
      </c>
      <c r="AF58" s="10" t="str">
        <f t="shared" si="55"/>
        <v>C</v>
      </c>
      <c r="AG58" s="13" t="s">
        <v>455</v>
      </c>
      <c r="AH58" s="9">
        <v>40</v>
      </c>
      <c r="AI58" s="4">
        <v>32</v>
      </c>
      <c r="AJ58" s="4">
        <f t="shared" si="43"/>
        <v>72</v>
      </c>
      <c r="AK58" s="2">
        <f t="shared" si="44"/>
        <v>8</v>
      </c>
      <c r="AL58" s="10" t="str">
        <f t="shared" si="45"/>
        <v>A</v>
      </c>
      <c r="AM58" s="13" t="s">
        <v>455</v>
      </c>
      <c r="AN58" s="11">
        <v>23</v>
      </c>
      <c r="AO58" s="4">
        <v>34</v>
      </c>
      <c r="AP58" s="4">
        <f t="shared" si="46"/>
        <v>57</v>
      </c>
      <c r="AQ58" s="2">
        <f t="shared" si="47"/>
        <v>6</v>
      </c>
      <c r="AR58" s="10" t="str">
        <f t="shared" si="48"/>
        <v>B</v>
      </c>
      <c r="AS58" s="13" t="s">
        <v>455</v>
      </c>
      <c r="AT58" s="9">
        <v>34</v>
      </c>
      <c r="AU58" s="4">
        <v>28</v>
      </c>
      <c r="AV58" s="4">
        <f t="shared" si="49"/>
        <v>62</v>
      </c>
      <c r="AW58" s="2">
        <f t="shared" si="50"/>
        <v>7</v>
      </c>
      <c r="AX58" s="10" t="str">
        <f t="shared" si="51"/>
        <v>B+</v>
      </c>
      <c r="AY58" s="13" t="s">
        <v>455</v>
      </c>
      <c r="AZ58" s="9" t="str">
        <f t="shared" si="52"/>
        <v>7.00</v>
      </c>
      <c r="BA58" s="4" t="str">
        <f t="shared" si="53"/>
        <v>70.00</v>
      </c>
      <c r="BB58" s="2" t="str">
        <f t="shared" si="54"/>
        <v>FCD</v>
      </c>
      <c r="BC58" s="137" t="str">
        <f t="shared" si="26"/>
        <v/>
      </c>
      <c r="BD58" s="140" t="str">
        <f t="shared" si="28"/>
        <v/>
      </c>
      <c r="BE58" s="13" t="s">
        <v>22</v>
      </c>
      <c r="BF58" s="13" t="s">
        <v>21</v>
      </c>
      <c r="BG58" s="13" t="s">
        <v>20</v>
      </c>
      <c r="BH58" s="15" t="s">
        <v>26</v>
      </c>
      <c r="BI58" s="16" t="s">
        <v>18</v>
      </c>
      <c r="BJ58" s="13" t="s">
        <v>17</v>
      </c>
      <c r="BK58" s="13" t="s">
        <v>16</v>
      </c>
      <c r="BL58" s="13" t="s">
        <v>15</v>
      </c>
    </row>
    <row r="59" spans="1:64">
      <c r="A59" s="6" t="s">
        <v>33</v>
      </c>
      <c r="B59" s="6" t="s">
        <v>32</v>
      </c>
      <c r="C59" s="5" t="s">
        <v>31</v>
      </c>
      <c r="D59" s="12">
        <v>43</v>
      </c>
      <c r="E59" s="4">
        <v>29</v>
      </c>
      <c r="F59" s="4">
        <f t="shared" si="29"/>
        <v>72</v>
      </c>
      <c r="G59" s="2">
        <f t="shared" si="30"/>
        <v>8</v>
      </c>
      <c r="H59" s="10" t="str">
        <f t="shared" si="31"/>
        <v>A</v>
      </c>
      <c r="I59" s="13" t="s">
        <v>455</v>
      </c>
      <c r="J59" s="9">
        <v>45</v>
      </c>
      <c r="K59" s="4">
        <v>22</v>
      </c>
      <c r="L59" s="4">
        <f t="shared" si="32"/>
        <v>67</v>
      </c>
      <c r="M59" s="2">
        <f t="shared" si="33"/>
        <v>7</v>
      </c>
      <c r="N59" s="10" t="str">
        <f t="shared" si="34"/>
        <v>B+</v>
      </c>
      <c r="O59" s="13" t="s">
        <v>455</v>
      </c>
      <c r="P59" s="11">
        <v>45</v>
      </c>
      <c r="Q59" s="4">
        <v>18</v>
      </c>
      <c r="R59" s="4">
        <f t="shared" si="35"/>
        <v>63</v>
      </c>
      <c r="S59" s="2">
        <f t="shared" si="36"/>
        <v>7</v>
      </c>
      <c r="T59" s="10" t="str">
        <f t="shared" si="37"/>
        <v>B+</v>
      </c>
      <c r="U59" s="13" t="s">
        <v>455</v>
      </c>
      <c r="V59" s="11">
        <v>40</v>
      </c>
      <c r="W59" s="4">
        <v>28</v>
      </c>
      <c r="X59" s="4">
        <f t="shared" si="38"/>
        <v>68</v>
      </c>
      <c r="Y59" s="2">
        <f t="shared" si="39"/>
        <v>7</v>
      </c>
      <c r="Z59" s="10" t="str">
        <f t="shared" si="40"/>
        <v>B+</v>
      </c>
      <c r="AA59" s="13" t="s">
        <v>455</v>
      </c>
      <c r="AB59" s="9">
        <v>48</v>
      </c>
      <c r="AC59" s="4">
        <v>23</v>
      </c>
      <c r="AD59" s="4">
        <f t="shared" si="41"/>
        <v>71</v>
      </c>
      <c r="AE59" s="2">
        <f t="shared" si="42"/>
        <v>8</v>
      </c>
      <c r="AF59" s="10" t="str">
        <f t="shared" si="55"/>
        <v>A</v>
      </c>
      <c r="AG59" s="13" t="s">
        <v>455</v>
      </c>
      <c r="AH59" s="9">
        <v>35</v>
      </c>
      <c r="AI59" s="4">
        <v>23</v>
      </c>
      <c r="AJ59" s="4">
        <f t="shared" si="43"/>
        <v>58</v>
      </c>
      <c r="AK59" s="2">
        <f t="shared" si="44"/>
        <v>6</v>
      </c>
      <c r="AL59" s="10" t="str">
        <f t="shared" si="45"/>
        <v>B</v>
      </c>
      <c r="AM59" s="13" t="s">
        <v>455</v>
      </c>
      <c r="AN59" s="11">
        <v>22</v>
      </c>
      <c r="AO59" s="4">
        <v>41</v>
      </c>
      <c r="AP59" s="4">
        <f t="shared" si="46"/>
        <v>63</v>
      </c>
      <c r="AQ59" s="2">
        <f t="shared" si="47"/>
        <v>7</v>
      </c>
      <c r="AR59" s="10" t="str">
        <f t="shared" si="48"/>
        <v>B+</v>
      </c>
      <c r="AS59" s="13" t="s">
        <v>455</v>
      </c>
      <c r="AT59" s="9">
        <v>31</v>
      </c>
      <c r="AU59" s="4">
        <v>27</v>
      </c>
      <c r="AV59" s="4">
        <f t="shared" si="49"/>
        <v>58</v>
      </c>
      <c r="AW59" s="2">
        <f t="shared" si="50"/>
        <v>6</v>
      </c>
      <c r="AX59" s="10" t="str">
        <f t="shared" si="51"/>
        <v>B</v>
      </c>
      <c r="AY59" s="13" t="s">
        <v>455</v>
      </c>
      <c r="AZ59" s="9" t="str">
        <f t="shared" si="52"/>
        <v>7.25</v>
      </c>
      <c r="BA59" s="4" t="str">
        <f t="shared" si="53"/>
        <v>72.50</v>
      </c>
      <c r="BB59" s="2" t="str">
        <f t="shared" si="54"/>
        <v>FCD</v>
      </c>
      <c r="BC59" s="137" t="str">
        <f t="shared" si="26"/>
        <v/>
      </c>
      <c r="BD59" s="140" t="str">
        <f t="shared" si="28"/>
        <v/>
      </c>
      <c r="BE59" s="13" t="s">
        <v>22</v>
      </c>
      <c r="BF59" s="13" t="s">
        <v>21</v>
      </c>
      <c r="BG59" s="13" t="s">
        <v>20</v>
      </c>
      <c r="BH59" s="15" t="s">
        <v>30</v>
      </c>
      <c r="BI59" s="16" t="s">
        <v>18</v>
      </c>
      <c r="BJ59" s="13" t="s">
        <v>17</v>
      </c>
      <c r="BK59" s="13" t="s">
        <v>16</v>
      </c>
      <c r="BL59" s="13" t="s">
        <v>15</v>
      </c>
    </row>
    <row r="60" spans="1:64">
      <c r="A60" s="6" t="s">
        <v>29</v>
      </c>
      <c r="B60" s="6" t="s">
        <v>28</v>
      </c>
      <c r="C60" s="5" t="s">
        <v>27</v>
      </c>
      <c r="D60" s="12">
        <v>46</v>
      </c>
      <c r="E60" s="4">
        <v>25</v>
      </c>
      <c r="F60" s="4">
        <f t="shared" si="29"/>
        <v>71</v>
      </c>
      <c r="G60" s="2">
        <f t="shared" si="30"/>
        <v>8</v>
      </c>
      <c r="H60" s="10" t="str">
        <f t="shared" si="31"/>
        <v>A</v>
      </c>
      <c r="I60" s="13" t="s">
        <v>455</v>
      </c>
      <c r="J60" s="9">
        <v>45</v>
      </c>
      <c r="K60" s="4">
        <v>38</v>
      </c>
      <c r="L60" s="4">
        <f t="shared" si="32"/>
        <v>83</v>
      </c>
      <c r="M60" s="2">
        <f t="shared" si="33"/>
        <v>9</v>
      </c>
      <c r="N60" s="10" t="str">
        <f t="shared" si="34"/>
        <v>A+</v>
      </c>
      <c r="O60" s="13" t="s">
        <v>455</v>
      </c>
      <c r="P60" s="11">
        <v>38</v>
      </c>
      <c r="Q60" s="4">
        <v>28</v>
      </c>
      <c r="R60" s="4">
        <f t="shared" si="35"/>
        <v>66</v>
      </c>
      <c r="S60" s="2">
        <f t="shared" si="36"/>
        <v>7</v>
      </c>
      <c r="T60" s="10" t="str">
        <f t="shared" si="37"/>
        <v>B+</v>
      </c>
      <c r="U60" s="13" t="s">
        <v>455</v>
      </c>
      <c r="V60" s="11">
        <v>44</v>
      </c>
      <c r="W60" s="4">
        <v>32</v>
      </c>
      <c r="X60" s="4">
        <f t="shared" si="38"/>
        <v>76</v>
      </c>
      <c r="Y60" s="2">
        <f t="shared" si="39"/>
        <v>8</v>
      </c>
      <c r="Z60" s="10" t="str">
        <f t="shared" si="40"/>
        <v>A</v>
      </c>
      <c r="AA60" s="13" t="s">
        <v>455</v>
      </c>
      <c r="AB60" s="9">
        <v>42</v>
      </c>
      <c r="AC60" s="4">
        <v>19</v>
      </c>
      <c r="AD60" s="4">
        <f t="shared" si="41"/>
        <v>61</v>
      </c>
      <c r="AE60" s="2">
        <f t="shared" si="42"/>
        <v>7</v>
      </c>
      <c r="AF60" s="10" t="str">
        <f t="shared" si="55"/>
        <v>B+</v>
      </c>
      <c r="AG60" s="13" t="s">
        <v>455</v>
      </c>
      <c r="AH60" s="9">
        <v>39</v>
      </c>
      <c r="AI60" s="4">
        <v>32</v>
      </c>
      <c r="AJ60" s="4">
        <f t="shared" si="43"/>
        <v>71</v>
      </c>
      <c r="AK60" s="2">
        <f t="shared" si="44"/>
        <v>8</v>
      </c>
      <c r="AL60" s="10" t="str">
        <f t="shared" si="45"/>
        <v>A</v>
      </c>
      <c r="AM60" s="13" t="s">
        <v>455</v>
      </c>
      <c r="AN60" s="11">
        <v>20</v>
      </c>
      <c r="AO60" s="4">
        <v>34</v>
      </c>
      <c r="AP60" s="4">
        <f t="shared" si="46"/>
        <v>54</v>
      </c>
      <c r="AQ60" s="2">
        <f t="shared" si="47"/>
        <v>5</v>
      </c>
      <c r="AR60" s="10" t="str">
        <f t="shared" si="48"/>
        <v>C</v>
      </c>
      <c r="AS60" s="13" t="s">
        <v>455</v>
      </c>
      <c r="AT60" s="9">
        <v>31</v>
      </c>
      <c r="AU60" s="4">
        <v>26</v>
      </c>
      <c r="AV60" s="4">
        <f t="shared" si="49"/>
        <v>57</v>
      </c>
      <c r="AW60" s="2">
        <f t="shared" si="50"/>
        <v>6</v>
      </c>
      <c r="AX60" s="10" t="str">
        <f t="shared" si="51"/>
        <v>B</v>
      </c>
      <c r="AY60" s="13" t="s">
        <v>455</v>
      </c>
      <c r="AZ60" s="9" t="str">
        <f t="shared" si="52"/>
        <v>7.65</v>
      </c>
      <c r="BA60" s="4" t="str">
        <f t="shared" si="53"/>
        <v>76.50</v>
      </c>
      <c r="BB60" s="2" t="str">
        <f t="shared" si="54"/>
        <v>FCD</v>
      </c>
      <c r="BC60" s="137" t="str">
        <f t="shared" si="26"/>
        <v/>
      </c>
      <c r="BD60" s="140" t="str">
        <f t="shared" si="28"/>
        <v/>
      </c>
      <c r="BE60" s="13" t="s">
        <v>22</v>
      </c>
      <c r="BF60" s="13" t="s">
        <v>21</v>
      </c>
      <c r="BG60" s="13" t="s">
        <v>20</v>
      </c>
      <c r="BH60" s="15" t="s">
        <v>26</v>
      </c>
      <c r="BI60" s="16" t="s">
        <v>18</v>
      </c>
      <c r="BJ60" s="13" t="s">
        <v>17</v>
      </c>
      <c r="BK60" s="13" t="s">
        <v>16</v>
      </c>
      <c r="BL60" s="13" t="s">
        <v>15</v>
      </c>
    </row>
    <row r="61" spans="1:64">
      <c r="A61" s="6" t="s">
        <v>25</v>
      </c>
      <c r="B61" s="6" t="s">
        <v>24</v>
      </c>
      <c r="C61" s="5" t="s">
        <v>23</v>
      </c>
      <c r="D61" s="12">
        <v>42</v>
      </c>
      <c r="E61" s="4">
        <v>20</v>
      </c>
      <c r="F61" s="4">
        <f t="shared" si="29"/>
        <v>62</v>
      </c>
      <c r="G61" s="2">
        <f t="shared" si="30"/>
        <v>7</v>
      </c>
      <c r="H61" s="10" t="str">
        <f t="shared" si="31"/>
        <v>B+</v>
      </c>
      <c r="I61" s="13" t="s">
        <v>455</v>
      </c>
      <c r="J61" s="9">
        <v>42</v>
      </c>
      <c r="K61" s="4">
        <v>32</v>
      </c>
      <c r="L61" s="4">
        <f t="shared" si="32"/>
        <v>74</v>
      </c>
      <c r="M61" s="2">
        <f t="shared" si="33"/>
        <v>8</v>
      </c>
      <c r="N61" s="10" t="str">
        <f t="shared" si="34"/>
        <v>A</v>
      </c>
      <c r="O61" s="13" t="s">
        <v>455</v>
      </c>
      <c r="P61" s="11">
        <v>43</v>
      </c>
      <c r="Q61" s="4">
        <v>31</v>
      </c>
      <c r="R61" s="4">
        <f t="shared" si="35"/>
        <v>74</v>
      </c>
      <c r="S61" s="2">
        <f t="shared" si="36"/>
        <v>8</v>
      </c>
      <c r="T61" s="10" t="str">
        <f t="shared" si="37"/>
        <v>A</v>
      </c>
      <c r="U61" s="13" t="s">
        <v>455</v>
      </c>
      <c r="V61" s="11">
        <v>46</v>
      </c>
      <c r="W61" s="4">
        <v>24</v>
      </c>
      <c r="X61" s="4">
        <f t="shared" si="38"/>
        <v>70</v>
      </c>
      <c r="Y61" s="2">
        <f t="shared" si="39"/>
        <v>8</v>
      </c>
      <c r="Z61" s="10" t="str">
        <f t="shared" si="40"/>
        <v>A</v>
      </c>
      <c r="AA61" s="13" t="s">
        <v>455</v>
      </c>
      <c r="AB61" s="9">
        <v>40</v>
      </c>
      <c r="AC61" s="4">
        <v>18</v>
      </c>
      <c r="AD61" s="4">
        <f t="shared" si="41"/>
        <v>58</v>
      </c>
      <c r="AE61" s="2">
        <f t="shared" si="42"/>
        <v>6</v>
      </c>
      <c r="AF61" s="10" t="str">
        <f t="shared" si="55"/>
        <v>B</v>
      </c>
      <c r="AG61" s="13" t="s">
        <v>455</v>
      </c>
      <c r="AH61" s="9">
        <v>38</v>
      </c>
      <c r="AI61" s="4">
        <v>35</v>
      </c>
      <c r="AJ61" s="4">
        <f t="shared" si="43"/>
        <v>73</v>
      </c>
      <c r="AK61" s="2">
        <f t="shared" si="44"/>
        <v>8</v>
      </c>
      <c r="AL61" s="10" t="str">
        <f t="shared" si="45"/>
        <v>A</v>
      </c>
      <c r="AM61" s="13" t="s">
        <v>455</v>
      </c>
      <c r="AN61" s="11">
        <v>24</v>
      </c>
      <c r="AO61" s="4">
        <v>38</v>
      </c>
      <c r="AP61" s="4">
        <f t="shared" si="46"/>
        <v>62</v>
      </c>
      <c r="AQ61" s="2">
        <f t="shared" si="47"/>
        <v>7</v>
      </c>
      <c r="AR61" s="10" t="str">
        <f t="shared" si="48"/>
        <v>B+</v>
      </c>
      <c r="AS61" s="13" t="s">
        <v>455</v>
      </c>
      <c r="AT61" s="9">
        <v>33</v>
      </c>
      <c r="AU61" s="4">
        <v>24</v>
      </c>
      <c r="AV61" s="4">
        <f t="shared" si="49"/>
        <v>57</v>
      </c>
      <c r="AW61" s="2">
        <f t="shared" si="50"/>
        <v>6</v>
      </c>
      <c r="AX61" s="10" t="str">
        <f t="shared" si="51"/>
        <v>B</v>
      </c>
      <c r="AY61" s="13" t="s">
        <v>455</v>
      </c>
      <c r="AZ61" s="9" t="str">
        <f t="shared" si="52"/>
        <v>7.35</v>
      </c>
      <c r="BA61" s="4" t="str">
        <f t="shared" si="53"/>
        <v>73.50</v>
      </c>
      <c r="BB61" s="2" t="str">
        <f t="shared" si="54"/>
        <v>FCD</v>
      </c>
      <c r="BC61" s="137" t="str">
        <f t="shared" si="26"/>
        <v/>
      </c>
      <c r="BD61" s="140" t="str">
        <f t="shared" si="28"/>
        <v/>
      </c>
      <c r="BE61" s="13" t="s">
        <v>22</v>
      </c>
      <c r="BF61" s="13" t="s">
        <v>21</v>
      </c>
      <c r="BG61" s="13" t="s">
        <v>20</v>
      </c>
      <c r="BH61" s="15" t="s">
        <v>19</v>
      </c>
      <c r="BI61" s="14" t="s">
        <v>18</v>
      </c>
      <c r="BJ61" s="13" t="s">
        <v>17</v>
      </c>
      <c r="BK61" s="13" t="s">
        <v>16</v>
      </c>
      <c r="BL61" s="13" t="s">
        <v>15</v>
      </c>
    </row>
    <row r="62" spans="1:64">
      <c r="A62" s="6" t="s">
        <v>14</v>
      </c>
      <c r="B62" s="6" t="s">
        <v>13</v>
      </c>
      <c r="C62" s="5" t="s">
        <v>12</v>
      </c>
      <c r="D62" s="12">
        <v>43</v>
      </c>
      <c r="E62" s="4">
        <v>27</v>
      </c>
      <c r="F62" s="4">
        <f t="shared" si="29"/>
        <v>70</v>
      </c>
      <c r="G62" s="2">
        <f t="shared" si="30"/>
        <v>8</v>
      </c>
      <c r="H62" s="10" t="str">
        <f t="shared" si="31"/>
        <v>A</v>
      </c>
      <c r="I62" s="13" t="s">
        <v>455</v>
      </c>
      <c r="J62" s="9">
        <v>43</v>
      </c>
      <c r="K62" s="4">
        <v>40</v>
      </c>
      <c r="L62" s="4">
        <f t="shared" si="32"/>
        <v>83</v>
      </c>
      <c r="M62" s="2">
        <f t="shared" si="33"/>
        <v>9</v>
      </c>
      <c r="N62" s="10" t="str">
        <f t="shared" si="34"/>
        <v>A+</v>
      </c>
      <c r="O62" s="13" t="s">
        <v>455</v>
      </c>
      <c r="P62" s="11">
        <v>42</v>
      </c>
      <c r="Q62" s="4">
        <v>20</v>
      </c>
      <c r="R62" s="4">
        <f t="shared" si="35"/>
        <v>62</v>
      </c>
      <c r="S62" s="2">
        <f t="shared" si="36"/>
        <v>7</v>
      </c>
      <c r="T62" s="10" t="str">
        <f t="shared" si="37"/>
        <v>B+</v>
      </c>
      <c r="U62" s="13" t="s">
        <v>455</v>
      </c>
      <c r="V62" s="11">
        <v>40</v>
      </c>
      <c r="W62" s="4">
        <v>28</v>
      </c>
      <c r="X62" s="4">
        <f t="shared" si="38"/>
        <v>68</v>
      </c>
      <c r="Y62" s="2">
        <f t="shared" si="39"/>
        <v>7</v>
      </c>
      <c r="Z62" s="10" t="str">
        <f t="shared" si="40"/>
        <v>B+</v>
      </c>
      <c r="AA62" s="13" t="s">
        <v>455</v>
      </c>
      <c r="AB62" s="9">
        <v>41</v>
      </c>
      <c r="AC62" s="4">
        <v>18</v>
      </c>
      <c r="AD62" s="4">
        <f t="shared" si="41"/>
        <v>59</v>
      </c>
      <c r="AE62" s="2">
        <f t="shared" si="42"/>
        <v>6</v>
      </c>
      <c r="AF62" s="10" t="str">
        <f t="shared" si="55"/>
        <v>B</v>
      </c>
      <c r="AG62" s="13" t="s">
        <v>455</v>
      </c>
      <c r="AH62" s="9">
        <v>34</v>
      </c>
      <c r="AI62" s="4">
        <v>22</v>
      </c>
      <c r="AJ62" s="4">
        <f t="shared" si="43"/>
        <v>56</v>
      </c>
      <c r="AK62" s="2">
        <f t="shared" si="44"/>
        <v>6</v>
      </c>
      <c r="AL62" s="10" t="str">
        <f t="shared" si="45"/>
        <v>B</v>
      </c>
      <c r="AM62" s="13" t="s">
        <v>455</v>
      </c>
      <c r="AN62" s="11">
        <v>20</v>
      </c>
      <c r="AO62" s="4">
        <v>28</v>
      </c>
      <c r="AP62" s="4">
        <f t="shared" si="46"/>
        <v>48</v>
      </c>
      <c r="AQ62" s="2">
        <f t="shared" si="47"/>
        <v>4</v>
      </c>
      <c r="AR62" s="10" t="str">
        <f t="shared" si="48"/>
        <v>P</v>
      </c>
      <c r="AS62" s="13" t="s">
        <v>455</v>
      </c>
      <c r="AT62" s="9">
        <v>29</v>
      </c>
      <c r="AU62" s="4">
        <v>28</v>
      </c>
      <c r="AV62" s="4">
        <f t="shared" si="49"/>
        <v>57</v>
      </c>
      <c r="AW62" s="2">
        <f t="shared" si="50"/>
        <v>6</v>
      </c>
      <c r="AX62" s="10" t="str">
        <f t="shared" si="51"/>
        <v>B</v>
      </c>
      <c r="AY62" s="13" t="s">
        <v>455</v>
      </c>
      <c r="AZ62" s="9" t="str">
        <f t="shared" si="52"/>
        <v>7.20</v>
      </c>
      <c r="BA62" s="4" t="str">
        <f t="shared" si="53"/>
        <v>72.00</v>
      </c>
      <c r="BB62" s="2" t="str">
        <f t="shared" si="54"/>
        <v>FCD</v>
      </c>
      <c r="BC62" s="137" t="str">
        <f t="shared" si="26"/>
        <v/>
      </c>
      <c r="BD62" s="140" t="str">
        <f t="shared" ref="BD62" si="56">IF(I62="I","",BE62) &amp;" "&amp; IF(O62="I","",BF62) &amp;" "&amp; IF(U62="I","",BG62)&amp;" "&amp; IF(AA62="I","",BH62)&amp;" "&amp; IF(AG62="I","",BI62)&amp;" "&amp; IF(AM62="I","",BJ62)&amp;" "&amp; IF(AS62="I","",BK62)&amp;" "&amp; IF(AY62="I","",BL62)</f>
        <v xml:space="preserve">       </v>
      </c>
    </row>
    <row r="63" spans="1:64">
      <c r="A63" s="6" t="s">
        <v>11</v>
      </c>
      <c r="B63" s="6" t="s">
        <v>10</v>
      </c>
      <c r="C63" s="5" t="s">
        <v>9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/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/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/>
      <c r="V63" s="4">
        <v>0</v>
      </c>
      <c r="W63" s="4">
        <v>0</v>
      </c>
      <c r="X63" s="4">
        <v>0</v>
      </c>
      <c r="Y63" s="4">
        <v>0</v>
      </c>
      <c r="Z63" s="3">
        <v>0</v>
      </c>
      <c r="AA63" s="3"/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/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/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/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13"/>
      <c r="BB63" s="2"/>
      <c r="BC63" s="137" t="str">
        <f t="shared" si="26"/>
        <v xml:space="preserve">        </v>
      </c>
    </row>
    <row r="64" spans="1:64">
      <c r="A64" s="6" t="s">
        <v>8</v>
      </c>
      <c r="B64" s="6" t="s">
        <v>7</v>
      </c>
      <c r="C64" s="5" t="s">
        <v>6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/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/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/>
      <c r="V64" s="4">
        <v>0</v>
      </c>
      <c r="W64" s="4">
        <v>0</v>
      </c>
      <c r="X64" s="4">
        <v>0</v>
      </c>
      <c r="Y64" s="4">
        <v>0</v>
      </c>
      <c r="Z64" s="3">
        <v>0</v>
      </c>
      <c r="AA64" s="3"/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/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/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/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13"/>
      <c r="BB64" s="2"/>
      <c r="BC64" s="137" t="str">
        <f t="shared" si="26"/>
        <v xml:space="preserve">        </v>
      </c>
    </row>
    <row r="65" spans="1:55">
      <c r="A65" s="6" t="s">
        <v>5</v>
      </c>
      <c r="B65" s="6" t="s">
        <v>4</v>
      </c>
      <c r="C65" s="5" t="s">
        <v>3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/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/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/>
      <c r="V65" s="4">
        <v>0</v>
      </c>
      <c r="W65" s="4">
        <v>0</v>
      </c>
      <c r="X65" s="4">
        <v>0</v>
      </c>
      <c r="Y65" s="4">
        <v>0</v>
      </c>
      <c r="Z65" s="3">
        <v>0</v>
      </c>
      <c r="AA65" s="3"/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/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/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/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73"/>
      <c r="BB65" s="2"/>
      <c r="BC65" s="137" t="str">
        <f t="shared" si="26"/>
        <v xml:space="preserve">        </v>
      </c>
    </row>
    <row r="66" spans="1:55">
      <c r="A66" s="6" t="s">
        <v>2</v>
      </c>
      <c r="B66" s="6" t="s">
        <v>1</v>
      </c>
      <c r="C66" s="5" t="s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/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/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/>
      <c r="V66" s="4">
        <v>0</v>
      </c>
      <c r="W66" s="4">
        <v>0</v>
      </c>
      <c r="X66" s="4">
        <v>0</v>
      </c>
      <c r="Y66" s="4">
        <v>0</v>
      </c>
      <c r="Z66" s="3">
        <v>0</v>
      </c>
      <c r="AA66" s="3"/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/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/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/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73"/>
      <c r="BB66" s="2"/>
      <c r="BC66" s="137" t="str">
        <f t="shared" si="26"/>
        <v xml:space="preserve">        </v>
      </c>
    </row>
  </sheetData>
  <conditionalFormatting sqref="D2:AY66 AZ3:BA62 BB3:BC66 AZ2:BD2">
    <cfRule type="cellIs" dxfId="20" priority="3" operator="equal">
      <formula>"F"</formula>
    </cfRule>
  </conditionalFormatting>
  <conditionalFormatting sqref="BD3:BD62">
    <cfRule type="cellIs" dxfId="19" priority="2" operator="equal">
      <formula>"F"</formula>
    </cfRule>
  </conditionalFormatting>
  <conditionalFormatting sqref="BE2:BG61 BJ2:BL61">
    <cfRule type="cellIs" dxfId="18" priority="1" operator="equal">
      <formula>"F"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6753-DEF5-2846-BEA3-725BE39B97A5}">
  <dimension ref="A1:BL67"/>
  <sheetViews>
    <sheetView topLeftCell="AQ1" workbookViewId="0">
      <selection activeCell="BC1" sqref="BC1"/>
    </sheetView>
  </sheetViews>
  <sheetFormatPr baseColWidth="10" defaultRowHeight="16"/>
  <cols>
    <col min="2" max="2" width="16.1640625" customWidth="1"/>
    <col min="3" max="3" width="51.6640625" customWidth="1"/>
    <col min="4" max="8" width="7.83203125" customWidth="1"/>
    <col min="9" max="9" width="12.83203125" customWidth="1"/>
    <col min="10" max="14" width="7.83203125" customWidth="1"/>
    <col min="15" max="15" width="12.83203125" customWidth="1"/>
    <col min="16" max="20" width="7.83203125" customWidth="1"/>
    <col min="21" max="21" width="12.83203125" customWidth="1"/>
    <col min="22" max="26" width="7.83203125" customWidth="1"/>
    <col min="27" max="27" width="12.83203125" customWidth="1"/>
    <col min="28" max="32" width="7.83203125" customWidth="1"/>
    <col min="33" max="33" width="12.83203125" customWidth="1"/>
    <col min="34" max="38" width="7.83203125" customWidth="1"/>
    <col min="39" max="39" width="12.83203125" customWidth="1"/>
    <col min="40" max="44" width="7.83203125" customWidth="1"/>
    <col min="45" max="45" width="12.83203125" customWidth="1"/>
    <col min="46" max="50" width="7.83203125" customWidth="1"/>
    <col min="51" max="51" width="12.83203125" customWidth="1"/>
    <col min="55" max="55" width="17.6640625" style="138" customWidth="1"/>
    <col min="56" max="56" width="16.33203125" style="138" customWidth="1"/>
  </cols>
  <sheetData>
    <row r="1" spans="1:64" ht="17" thickBot="1">
      <c r="A1" s="28" t="s">
        <v>261</v>
      </c>
      <c r="B1" s="28" t="s">
        <v>260</v>
      </c>
      <c r="C1" s="28" t="s">
        <v>259</v>
      </c>
      <c r="D1" s="50" t="s">
        <v>258</v>
      </c>
      <c r="E1" s="49" t="s">
        <v>257</v>
      </c>
      <c r="F1" s="48" t="s">
        <v>256</v>
      </c>
      <c r="G1" s="108" t="s">
        <v>255</v>
      </c>
      <c r="H1" s="109" t="s">
        <v>254</v>
      </c>
      <c r="I1" s="72" t="s">
        <v>273</v>
      </c>
      <c r="J1" s="110" t="s">
        <v>253</v>
      </c>
      <c r="K1" s="111" t="s">
        <v>252</v>
      </c>
      <c r="L1" s="47" t="s">
        <v>251</v>
      </c>
      <c r="M1" s="25" t="s">
        <v>250</v>
      </c>
      <c r="N1" s="26" t="s">
        <v>249</v>
      </c>
      <c r="O1" s="46" t="s">
        <v>273</v>
      </c>
      <c r="P1" s="28" t="s">
        <v>248</v>
      </c>
      <c r="Q1" s="27" t="s">
        <v>247</v>
      </c>
      <c r="R1" s="27" t="s">
        <v>246</v>
      </c>
      <c r="S1" s="25" t="s">
        <v>245</v>
      </c>
      <c r="T1" s="26" t="s">
        <v>244</v>
      </c>
      <c r="U1" s="46" t="s">
        <v>273</v>
      </c>
      <c r="V1" s="28" t="s">
        <v>243</v>
      </c>
      <c r="W1" s="27" t="s">
        <v>242</v>
      </c>
      <c r="X1" s="27" t="s">
        <v>241</v>
      </c>
      <c r="Y1" s="25" t="s">
        <v>240</v>
      </c>
      <c r="Z1" s="26" t="s">
        <v>239</v>
      </c>
      <c r="AA1" s="46" t="s">
        <v>273</v>
      </c>
      <c r="AB1" s="28" t="s">
        <v>238</v>
      </c>
      <c r="AC1" s="27" t="s">
        <v>237</v>
      </c>
      <c r="AD1" s="27" t="s">
        <v>236</v>
      </c>
      <c r="AE1" s="25" t="s">
        <v>235</v>
      </c>
      <c r="AF1" s="26" t="s">
        <v>234</v>
      </c>
      <c r="AG1" s="46" t="s">
        <v>273</v>
      </c>
      <c r="AH1" s="28" t="s">
        <v>233</v>
      </c>
      <c r="AI1" s="27" t="s">
        <v>232</v>
      </c>
      <c r="AJ1" s="27" t="s">
        <v>231</v>
      </c>
      <c r="AK1" s="25" t="s">
        <v>230</v>
      </c>
      <c r="AL1" s="26" t="s">
        <v>229</v>
      </c>
      <c r="AM1" s="46" t="s">
        <v>273</v>
      </c>
      <c r="AN1" s="28" t="s">
        <v>228</v>
      </c>
      <c r="AO1" s="27" t="s">
        <v>227</v>
      </c>
      <c r="AP1" s="27" t="s">
        <v>226</v>
      </c>
      <c r="AQ1" s="25" t="s">
        <v>225</v>
      </c>
      <c r="AR1" s="26" t="s">
        <v>224</v>
      </c>
      <c r="AS1" s="46" t="s">
        <v>273</v>
      </c>
      <c r="AT1" s="28" t="s">
        <v>223</v>
      </c>
      <c r="AU1" s="27" t="s">
        <v>222</v>
      </c>
      <c r="AV1" s="27" t="s">
        <v>221</v>
      </c>
      <c r="AW1" s="25" t="s">
        <v>220</v>
      </c>
      <c r="AX1" s="25" t="s">
        <v>219</v>
      </c>
      <c r="AY1" s="72" t="s">
        <v>273</v>
      </c>
      <c r="AZ1" s="44" t="s">
        <v>218</v>
      </c>
      <c r="BA1" s="44" t="s">
        <v>217</v>
      </c>
      <c r="BB1" s="45" t="s">
        <v>216</v>
      </c>
      <c r="BC1" s="141" t="s">
        <v>215</v>
      </c>
      <c r="BD1" s="139" t="s">
        <v>454</v>
      </c>
      <c r="BE1" s="44" t="s">
        <v>376</v>
      </c>
      <c r="BF1" s="44" t="s">
        <v>377</v>
      </c>
      <c r="BG1" s="44" t="s">
        <v>378</v>
      </c>
      <c r="BH1" s="44" t="s">
        <v>379</v>
      </c>
      <c r="BI1" s="44" t="s">
        <v>380</v>
      </c>
      <c r="BJ1" s="44" t="s">
        <v>381</v>
      </c>
      <c r="BK1" s="44" t="s">
        <v>382</v>
      </c>
      <c r="BL1" s="44" t="s">
        <v>383</v>
      </c>
    </row>
    <row r="2" spans="1:64">
      <c r="A2" s="6" t="s">
        <v>206</v>
      </c>
      <c r="B2" s="6" t="s">
        <v>205</v>
      </c>
      <c r="C2" s="5" t="s">
        <v>204</v>
      </c>
      <c r="D2" s="102">
        <v>45</v>
      </c>
      <c r="E2" s="103">
        <v>42</v>
      </c>
      <c r="F2" s="103">
        <f t="shared" ref="F2:F33" si="0">IF(ISBLANK(D2), "",D2+E2)</f>
        <v>87</v>
      </c>
      <c r="G2" s="31">
        <f t="shared" ref="G2:G33" si="1">IF(ISBLANK(D2),"",IF(OR(D2&lt;20,E2&lt;18,F2&lt;40),0,IF(F2&gt;=90,10,IF(F2&gt;=80,9,IF(F2&gt;=70,8,IF(F2&gt;=60,7,IF(F2&gt;=55,6,IF(F2&gt;=50,5,IF(F2&gt;=40,4,0)))))))))</f>
        <v>9</v>
      </c>
      <c r="H2" s="31" t="str">
        <f t="shared" ref="H2:H33" si="2">IF(ISBLANK(D2),"", IF(D2&lt;20,"NE",IF(OR(E2&lt;18,F2&lt;40),"F",IF(F2&gt;=90,"O",IF(F2&gt;=80,"A+",IF(F2&gt;=70,"A",IF(F2&gt;=60,"B+", IF(F2&gt;=55,"B", IF(F2&gt;=50,"C",IF(F2&gt;=40,"P","F"))))))))))</f>
        <v>A+</v>
      </c>
      <c r="I2" s="34" t="s">
        <v>457</v>
      </c>
      <c r="J2" s="107">
        <v>39</v>
      </c>
      <c r="K2" s="29">
        <v>39</v>
      </c>
      <c r="L2" s="42">
        <f t="shared" ref="L2:L33" si="3">IF(ISBLANK(J2), "",J2+K2)</f>
        <v>78</v>
      </c>
      <c r="M2" s="41">
        <f t="shared" ref="M2:M33" si="4">IF(ISBLANK(J2),"",IF(OR(J2&lt;20,K2&lt;18,L2&lt;40),0,IF(L2&gt;=90,10,IF(L2&gt;=80,9,IF(L2&gt;=70,8,IF(L2&gt;=60,7,IF(L2&gt;=55,6,IF(L2&gt;=50,5,IF(L2&gt;=40,4,0)))))))))</f>
        <v>8</v>
      </c>
      <c r="N2" s="40" t="str">
        <f t="shared" ref="N2:N33" si="5">IF(ISBLANK(J2),"", IF(J2&lt;20,"NE",IF(OR(K2&lt;18,L2&lt;40),"F",IF(L2&gt;=90,"O",IF(L2&gt;=80,"A+",IF(L2&gt;=70,"A",IF(L2&gt;=60,"B+", IF(L2&gt;=55,"B", IF(L2&gt;=50,"C",IF(L2&gt;=40,"P","F"))))))))))</f>
        <v>A</v>
      </c>
      <c r="O2" s="34" t="s">
        <v>457</v>
      </c>
      <c r="P2" s="43">
        <v>42</v>
      </c>
      <c r="Q2" s="42">
        <v>43</v>
      </c>
      <c r="R2" s="42">
        <f t="shared" ref="R2:R33" si="6">IF(ISBLANK(P2), "",P2+Q2)</f>
        <v>85</v>
      </c>
      <c r="S2" s="41">
        <f t="shared" ref="S2:S33" si="7">IF(ISBLANK(P2),"",IF(OR(P2&lt;20,Q2&lt;18,R2&lt;40),0,IF(R2&gt;=90,10,IF(R2&gt;=80,9,IF(R2&gt;=70,8,IF(R2&gt;=60,7,IF(R2&gt;=55,6,IF(R2&gt;=50,5,IF(R2&gt;=40,4,0)))))))))</f>
        <v>9</v>
      </c>
      <c r="T2" s="40" t="str">
        <f t="shared" ref="T2:T33" si="8">IF(ISBLANK(P2),"", IF(P2&lt;20,"NE",IF(OR(Q2&lt;18,R2&lt;40),"F",IF(R2&gt;=90,"O",IF(R2&gt;=80,"A+",IF(R2&gt;=70,"A",IF(R2&gt;=60,"B+", IF(R2&gt;=55,"B", IF(R2&gt;=50,"C",IF(R2&gt;=40,"P","F"))))))))))</f>
        <v>A+</v>
      </c>
      <c r="U2" s="34" t="s">
        <v>457</v>
      </c>
      <c r="V2" s="43">
        <v>43</v>
      </c>
      <c r="W2" s="42">
        <v>24</v>
      </c>
      <c r="X2" s="42">
        <f t="shared" ref="X2:X33" si="9">IF(ISBLANK(V2), "",V2+W2)</f>
        <v>67</v>
      </c>
      <c r="Y2" s="41">
        <f t="shared" ref="Y2:Y33" si="10">IF(ISBLANK(V2),"",IF(OR(V2&lt;20,W2&lt;18,X2&lt;40),0,IF(X2&gt;=90,10,IF(X2&gt;=80,9,IF(X2&gt;=70,8,IF(X2&gt;=60,7,IF(X2&gt;=55,6,IF(X2&gt;=50,5,IF(X2&gt;=40,4,0)))))))))</f>
        <v>7</v>
      </c>
      <c r="Z2" s="40" t="str">
        <f t="shared" ref="Z2:Z33" si="11">IF(ISBLANK(V2),"", IF(V2&lt;20,"NE",IF(OR(W2&lt;18,X2&lt;40),"F",IF(X2&gt;=90,"O",IF(X2&gt;=80,"A+",IF(X2&gt;=70,"A",IF(X2&gt;=60,"B+", IF(X2&gt;=55,"B", IF(X2&gt;=50,"C",IF(X2&gt;=40,"P","F"))))))))))</f>
        <v>B+</v>
      </c>
      <c r="AA2" s="34" t="s">
        <v>457</v>
      </c>
      <c r="AB2" s="43">
        <v>44</v>
      </c>
      <c r="AC2" s="42">
        <v>38</v>
      </c>
      <c r="AD2" s="42">
        <f t="shared" ref="AD2:AD33" si="12">IF(ISBLANK(AB2), "",AB2+AC2)</f>
        <v>82</v>
      </c>
      <c r="AE2" s="41">
        <f t="shared" ref="AE2:AE33" si="13">IF(ISBLANK(AB2),"",IF(OR(AB2&lt;20,AC2&lt;18,AD2&lt;40),0,IF(AD2&gt;=90,10,IF(AD2&gt;=80,9,IF(AD2&gt;=70,8,IF(AD2&gt;=60,7,IF(AD2&gt;=55,6,IF(AD2&gt;=50,5,IF(AD2&gt;=40,4,0)))))))))</f>
        <v>9</v>
      </c>
      <c r="AF2" s="40" t="str">
        <f t="shared" ref="AF2:AF33" si="14">IF(ISBLANK(AB2),"", IF(AB2&lt;20,"NE",IF(OR(AC2&lt;18,AD2&lt;40),"F",IF(AD2&gt;=90,"O",IF(AD2&gt;=80,"A+",IF(AD2&gt;=70,"A",IF(AD2&gt;=60,"B+", IF(AD2&gt;=55,"B", IF(AD2&gt;=50,"C",IF(AD2&gt;=40,"P","F"))))))))))</f>
        <v>A+</v>
      </c>
      <c r="AG2" s="34" t="s">
        <v>457</v>
      </c>
      <c r="AH2" s="43">
        <v>36</v>
      </c>
      <c r="AI2" s="42">
        <v>28</v>
      </c>
      <c r="AJ2" s="42">
        <f t="shared" ref="AJ2:AJ33" si="15">IF(ISBLANK(AH2), "",AH2+AI2)</f>
        <v>64</v>
      </c>
      <c r="AK2" s="41">
        <f t="shared" ref="AK2:AK33" si="16">IF(ISBLANK(AH2),"",IF(OR(AH2&lt;20,AI2&lt;18,AJ2&lt;40),0,IF(AJ2&gt;=90,10,IF(AJ2&gt;=80,9,IF(AJ2&gt;=70,8,IF(AJ2&gt;=60,7,IF(AJ2&gt;=55,6,IF(AJ2&gt;=50,5,IF(AJ2&gt;=40,4,0)))))))))</f>
        <v>7</v>
      </c>
      <c r="AL2" s="40" t="str">
        <f t="shared" ref="AL2:AL33" si="17">IF(ISBLANK(AH2),"", IF(AH2&lt;20,"NE",IF(OR(AI2&lt;18,AJ2&lt;40),"F",IF(AJ2&gt;=90,"O",IF(AJ2&gt;=80,"A+",IF(AJ2&gt;=70,"A",IF(AJ2&gt;=60,"B+", IF(AJ2&gt;=55,"B", IF(AJ2&gt;=50,"C",IF(AJ2&gt;=40,"P","F"))))))))))</f>
        <v>B+</v>
      </c>
      <c r="AM2" s="34" t="s">
        <v>457</v>
      </c>
      <c r="AN2" s="43">
        <v>33</v>
      </c>
      <c r="AO2" s="42">
        <v>23</v>
      </c>
      <c r="AP2" s="42">
        <f t="shared" ref="AP2:AP33" si="18">IF(ISBLANK(AN2), "",AN2+AO2)</f>
        <v>56</v>
      </c>
      <c r="AQ2" s="41">
        <f t="shared" ref="AQ2:AQ33" si="19">IF(ISBLANK(AN2),"",IF(OR(AN2&lt;20,AO2&lt;18,AP2&lt;40),0,IF(AP2&gt;=90,10,IF(AP2&gt;=80,9,IF(AP2&gt;=70,8,IF(AP2&gt;=60,7,IF(AP2&gt;=55,6,IF(AP2&gt;=50,5,IF(AP2&gt;=40,4,0)))))))))</f>
        <v>6</v>
      </c>
      <c r="AR2" s="40" t="str">
        <f t="shared" ref="AR2:AR33" si="20">IF(ISBLANK(AN2),"", IF(AN2&lt;20,"NE",IF(OR(AO2&lt;18,AP2&lt;40),"F",IF(AP2&gt;=90,"O",IF(AP2&gt;=80,"A+",IF(AP2&gt;=70,"A",IF(AP2&gt;=60,"B+", IF(AP2&gt;=55,"B", IF(AP2&gt;=50,"C",IF(AP2&gt;=40,"P","F"))))))))))</f>
        <v>B</v>
      </c>
      <c r="AS2" s="34" t="s">
        <v>457</v>
      </c>
      <c r="AT2" s="43">
        <v>31</v>
      </c>
      <c r="AU2" s="42">
        <v>44</v>
      </c>
      <c r="AV2" s="42">
        <f t="shared" ref="AV2:AV33" si="21">IF(ISBLANK(AT2), "",AT2+AU2)</f>
        <v>75</v>
      </c>
      <c r="AW2" s="41">
        <f t="shared" ref="AW2:AW33" si="22">IF(ISBLANK(AT2),"",IF(OR(AT2&lt;20,AU2&lt;18,AV2&lt;40),0,IF(AV2&gt;=90,10,IF(AV2&gt;=80,9,IF(AV2&gt;=70,8,IF(AV2&gt;=60,7,IF(AV2&gt;=55,6,IF(AV2&gt;=50,5,IF(AV2&gt;=40,4,0)))))))))</f>
        <v>8</v>
      </c>
      <c r="AX2" s="40" t="str">
        <f t="shared" ref="AX2:AX33" si="23">IF(ISBLANK(AT2),"", IF(AT2&lt;20,"NE",IF(OR(AU2&lt;18,AV2&lt;40),"F",IF(AV2&gt;=90,"O",IF(AV2&gt;=80,"A+",IF(AV2&gt;=70,"A",IF(AV2&gt;=60,"B+", IF(AV2&gt;=55,"B", IF(AV2&gt;=50,"C",IF(AV2&gt;=40,"P","F"))))))))))</f>
        <v>A</v>
      </c>
      <c r="AY2" s="34" t="s">
        <v>457</v>
      </c>
      <c r="AZ2" s="37" t="str">
        <f t="shared" ref="AZ2:AZ33" si="24">IF(C2="", "", TEXT((SUM(4*G2,4*M2,3*S2,1*AK2,1*AQ2,1*AW2,3*Y2,3*AE2)/20), "0.00"))</f>
        <v>8.20</v>
      </c>
      <c r="BA2" s="30" t="str">
        <f>IF(C2="", "", TEXT(AZ2*10, "0.00"))</f>
        <v>82.00</v>
      </c>
      <c r="BB2" s="30" t="str">
        <f>IF(AX2="", "", IF(IF(OR(D2="F",J2="F",P2="F",V2="F",AB2="F",AH2="F",AN2="F",AT2="F",D2="NE",J2="NE",P2="NE",V2="NE",AB2="NE",AH2="NE",AN2="NE",AT2="NE"),"Fail","Pass")="Pass",IF(VALUE(BA2)&gt;=70,"FCD",IF(VALUE(BA2)&gt;=60,"FC",IF(VALUE(BA2)&gt;=40,"SC"))),"Fail"))</f>
        <v>FCD</v>
      </c>
      <c r="BC2" s="138" t="str">
        <f t="shared" ref="BC2:BC21" si="25">IF(G2=0,BE2&amp;" ","") &amp; IF(M2=0,BF2&amp;" ","") &amp; IF(S2=0,BG2&amp;" ","")&amp; IF(Y2=0,BH2&amp;" ","")&amp; IF(AE2=0,BI2&amp;" ","")&amp; IF(AK2=0,BJ2&amp;" ","")&amp; IF(AQ2=0,BK2&amp;" ","")&amp; IF(AW2=0,BL2&amp;" ","")</f>
        <v/>
      </c>
      <c r="BD2" s="140" t="str">
        <f>IF(I2="II","",BE2&amp;" ") &amp; IF(O2="II","",BF2&amp;" ") &amp; IF(U2="II","",BG2&amp;" ")&amp; IF(AA2="II","",BH2&amp;" ")&amp; IF(AG2="II","",BI2&amp;" ")&amp; IF(AM2="II","",BJ2&amp;" ")&amp; IF(AS2="II","",BK2&amp;" ")&amp; IF(AY2="II","",BL2&amp;" ")</f>
        <v/>
      </c>
      <c r="BE2" s="29" t="s">
        <v>269</v>
      </c>
      <c r="BF2" s="29" t="s">
        <v>268</v>
      </c>
      <c r="BG2" s="29" t="s">
        <v>267</v>
      </c>
      <c r="BH2" s="36" t="s">
        <v>271</v>
      </c>
      <c r="BI2" s="35" t="s">
        <v>270</v>
      </c>
      <c r="BJ2" s="29" t="s">
        <v>264</v>
      </c>
      <c r="BK2" s="29" t="s">
        <v>263</v>
      </c>
      <c r="BL2" s="29" t="s">
        <v>262</v>
      </c>
    </row>
    <row r="3" spans="1:64">
      <c r="A3" s="6" t="s">
        <v>203</v>
      </c>
      <c r="B3" s="6" t="s">
        <v>202</v>
      </c>
      <c r="C3" s="5" t="s">
        <v>201</v>
      </c>
      <c r="D3" s="104">
        <v>49</v>
      </c>
      <c r="E3" s="29">
        <v>21</v>
      </c>
      <c r="F3" s="29">
        <f t="shared" si="0"/>
        <v>70</v>
      </c>
      <c r="G3" s="31">
        <f t="shared" si="1"/>
        <v>8</v>
      </c>
      <c r="H3" s="31" t="str">
        <f t="shared" si="2"/>
        <v>A</v>
      </c>
      <c r="I3" s="34" t="s">
        <v>457</v>
      </c>
      <c r="J3" s="107">
        <v>45</v>
      </c>
      <c r="K3" s="29">
        <v>34</v>
      </c>
      <c r="L3" s="29">
        <f t="shared" si="3"/>
        <v>79</v>
      </c>
      <c r="M3" s="31">
        <f t="shared" si="4"/>
        <v>8</v>
      </c>
      <c r="N3" s="38" t="str">
        <f t="shared" si="5"/>
        <v>A</v>
      </c>
      <c r="O3" s="34" t="s">
        <v>457</v>
      </c>
      <c r="P3" s="39">
        <v>48</v>
      </c>
      <c r="Q3" s="29">
        <v>42</v>
      </c>
      <c r="R3" s="29">
        <f t="shared" si="6"/>
        <v>90</v>
      </c>
      <c r="S3" s="31">
        <f t="shared" si="7"/>
        <v>10</v>
      </c>
      <c r="T3" s="38" t="str">
        <f t="shared" si="8"/>
        <v>O</v>
      </c>
      <c r="U3" s="34" t="s">
        <v>457</v>
      </c>
      <c r="V3" s="39">
        <v>50</v>
      </c>
      <c r="W3" s="29">
        <v>40</v>
      </c>
      <c r="X3" s="29">
        <f t="shared" si="9"/>
        <v>90</v>
      </c>
      <c r="Y3" s="31">
        <f t="shared" si="10"/>
        <v>10</v>
      </c>
      <c r="Z3" s="38" t="str">
        <f t="shared" si="11"/>
        <v>O</v>
      </c>
      <c r="AA3" s="34" t="s">
        <v>457</v>
      </c>
      <c r="AB3" s="39">
        <v>47</v>
      </c>
      <c r="AC3" s="29">
        <v>32</v>
      </c>
      <c r="AD3" s="29">
        <f t="shared" si="12"/>
        <v>79</v>
      </c>
      <c r="AE3" s="31">
        <f t="shared" si="13"/>
        <v>8</v>
      </c>
      <c r="AF3" s="38" t="str">
        <f t="shared" si="14"/>
        <v>A</v>
      </c>
      <c r="AG3" s="34" t="s">
        <v>457</v>
      </c>
      <c r="AH3" s="39">
        <v>39</v>
      </c>
      <c r="AI3" s="29">
        <v>33</v>
      </c>
      <c r="AJ3" s="29">
        <f t="shared" si="15"/>
        <v>72</v>
      </c>
      <c r="AK3" s="31">
        <f t="shared" si="16"/>
        <v>8</v>
      </c>
      <c r="AL3" s="38" t="str">
        <f t="shared" si="17"/>
        <v>A</v>
      </c>
      <c r="AM3" s="34" t="s">
        <v>457</v>
      </c>
      <c r="AN3" s="39">
        <v>37</v>
      </c>
      <c r="AO3" s="29">
        <v>33</v>
      </c>
      <c r="AP3" s="29">
        <f t="shared" si="18"/>
        <v>70</v>
      </c>
      <c r="AQ3" s="31">
        <f t="shared" si="19"/>
        <v>8</v>
      </c>
      <c r="AR3" s="38" t="str">
        <f t="shared" si="20"/>
        <v>A</v>
      </c>
      <c r="AS3" s="34" t="s">
        <v>457</v>
      </c>
      <c r="AT3" s="39">
        <v>37</v>
      </c>
      <c r="AU3" s="29">
        <v>40</v>
      </c>
      <c r="AV3" s="29">
        <f t="shared" si="21"/>
        <v>77</v>
      </c>
      <c r="AW3" s="31">
        <f t="shared" si="22"/>
        <v>8</v>
      </c>
      <c r="AX3" s="38" t="str">
        <f t="shared" si="23"/>
        <v>A</v>
      </c>
      <c r="AY3" s="34" t="s">
        <v>457</v>
      </c>
      <c r="AZ3" s="37" t="str">
        <f t="shared" si="24"/>
        <v>8.60</v>
      </c>
      <c r="BA3" s="30" t="str">
        <f t="shared" ref="BA3:BA33" si="26">IF(C3="", "", TEXT(AZ3*10, "0.00"))</f>
        <v>86.00</v>
      </c>
      <c r="BB3" s="30" t="str">
        <f t="shared" ref="BB3:BB33" si="27">IF(AX3="", "", IF(IF(OR(D3="F",J3="F",P3="F",V3="F",AB3="F",AH3="F",AN3="F",AT3="F",D3="NE",J3="NE",P3="NE",V3="NE",AB3="NE",AH3="NE",AN3="NE",AT3="NE"),"Fail","Pass")="Pass",IF(VALUE(BA3)&gt;=70,"FCD",IF(VALUE(BA3)&gt;=60,"FC",IF(VALUE(BA3)&gt;=40,"SC"))),"Fail"))</f>
        <v>FCD</v>
      </c>
      <c r="BC3" s="138" t="str">
        <f t="shared" si="25"/>
        <v/>
      </c>
      <c r="BD3" s="140" t="str">
        <f t="shared" ref="BD3:BD62" si="28">IF(I3="II","",BE3&amp;" ") &amp; IF(O3="II","",BF3&amp;" ") &amp; IF(U3="II","",BG3&amp;" ")&amp; IF(AA3="II","",BH3&amp;" ")&amp; IF(AG3="II","",BI3&amp;" ")&amp; IF(AM3="II","",BJ3&amp;" ")&amp; IF(AS3="II","",BK3&amp;" ")&amp; IF(AY3="II","",BL3&amp;" ")</f>
        <v/>
      </c>
      <c r="BE3" s="29" t="s">
        <v>269</v>
      </c>
      <c r="BF3" s="29" t="s">
        <v>268</v>
      </c>
      <c r="BG3" s="29" t="s">
        <v>267</v>
      </c>
      <c r="BH3" s="36" t="s">
        <v>272</v>
      </c>
      <c r="BI3" s="35" t="s">
        <v>265</v>
      </c>
      <c r="BJ3" s="29" t="s">
        <v>264</v>
      </c>
      <c r="BK3" s="29" t="s">
        <v>263</v>
      </c>
      <c r="BL3" s="29" t="s">
        <v>262</v>
      </c>
    </row>
    <row r="4" spans="1:64">
      <c r="A4" s="6" t="s">
        <v>200</v>
      </c>
      <c r="B4" s="6" t="s">
        <v>199</v>
      </c>
      <c r="C4" s="5" t="s">
        <v>198</v>
      </c>
      <c r="D4" s="104">
        <v>47</v>
      </c>
      <c r="E4" s="29">
        <v>41</v>
      </c>
      <c r="F4" s="29">
        <f t="shared" si="0"/>
        <v>88</v>
      </c>
      <c r="G4" s="31">
        <f t="shared" si="1"/>
        <v>9</v>
      </c>
      <c r="H4" s="31" t="str">
        <f t="shared" si="2"/>
        <v>A+</v>
      </c>
      <c r="I4" s="34" t="s">
        <v>457</v>
      </c>
      <c r="J4" s="107">
        <v>44</v>
      </c>
      <c r="K4" s="29">
        <v>30</v>
      </c>
      <c r="L4" s="29">
        <f t="shared" si="3"/>
        <v>74</v>
      </c>
      <c r="M4" s="31">
        <f t="shared" si="4"/>
        <v>8</v>
      </c>
      <c r="N4" s="38" t="str">
        <f t="shared" si="5"/>
        <v>A</v>
      </c>
      <c r="O4" s="34" t="s">
        <v>457</v>
      </c>
      <c r="P4" s="39">
        <v>44</v>
      </c>
      <c r="Q4" s="29">
        <v>41</v>
      </c>
      <c r="R4" s="29">
        <f t="shared" si="6"/>
        <v>85</v>
      </c>
      <c r="S4" s="31">
        <f t="shared" si="7"/>
        <v>9</v>
      </c>
      <c r="T4" s="38" t="str">
        <f t="shared" si="8"/>
        <v>A+</v>
      </c>
      <c r="U4" s="34" t="s">
        <v>457</v>
      </c>
      <c r="V4" s="39">
        <v>43</v>
      </c>
      <c r="W4" s="29">
        <v>30</v>
      </c>
      <c r="X4" s="29">
        <f t="shared" si="9"/>
        <v>73</v>
      </c>
      <c r="Y4" s="31">
        <f t="shared" si="10"/>
        <v>8</v>
      </c>
      <c r="Z4" s="38" t="str">
        <f t="shared" si="11"/>
        <v>A</v>
      </c>
      <c r="AA4" s="34" t="s">
        <v>457</v>
      </c>
      <c r="AB4" s="39">
        <v>41</v>
      </c>
      <c r="AC4" s="29">
        <v>36</v>
      </c>
      <c r="AD4" s="29">
        <f t="shared" si="12"/>
        <v>77</v>
      </c>
      <c r="AE4" s="31">
        <f t="shared" si="13"/>
        <v>8</v>
      </c>
      <c r="AF4" s="38" t="str">
        <f t="shared" si="14"/>
        <v>A</v>
      </c>
      <c r="AG4" s="34" t="s">
        <v>457</v>
      </c>
      <c r="AH4" s="39">
        <v>33</v>
      </c>
      <c r="AI4" s="29">
        <v>28</v>
      </c>
      <c r="AJ4" s="29">
        <f t="shared" si="15"/>
        <v>61</v>
      </c>
      <c r="AK4" s="31">
        <f t="shared" si="16"/>
        <v>7</v>
      </c>
      <c r="AL4" s="38" t="str">
        <f t="shared" si="17"/>
        <v>B+</v>
      </c>
      <c r="AM4" s="34" t="s">
        <v>457</v>
      </c>
      <c r="AN4" s="39">
        <v>35</v>
      </c>
      <c r="AO4" s="29">
        <v>22</v>
      </c>
      <c r="AP4" s="29">
        <f t="shared" si="18"/>
        <v>57</v>
      </c>
      <c r="AQ4" s="31">
        <f t="shared" si="19"/>
        <v>6</v>
      </c>
      <c r="AR4" s="38" t="str">
        <f t="shared" si="20"/>
        <v>B</v>
      </c>
      <c r="AS4" s="34" t="s">
        <v>457</v>
      </c>
      <c r="AT4" s="39">
        <v>32</v>
      </c>
      <c r="AU4" s="29">
        <v>39</v>
      </c>
      <c r="AV4" s="29">
        <f t="shared" si="21"/>
        <v>71</v>
      </c>
      <c r="AW4" s="31">
        <f t="shared" si="22"/>
        <v>8</v>
      </c>
      <c r="AX4" s="38" t="str">
        <f t="shared" si="23"/>
        <v>A</v>
      </c>
      <c r="AY4" s="34" t="s">
        <v>457</v>
      </c>
      <c r="AZ4" s="37" t="str">
        <f t="shared" si="24"/>
        <v>8.20</v>
      </c>
      <c r="BA4" s="30" t="str">
        <f t="shared" si="26"/>
        <v>82.00</v>
      </c>
      <c r="BB4" s="30" t="str">
        <f t="shared" si="27"/>
        <v>FCD</v>
      </c>
      <c r="BC4" s="138" t="str">
        <f t="shared" si="25"/>
        <v/>
      </c>
      <c r="BD4" s="140" t="str">
        <f t="shared" si="28"/>
        <v/>
      </c>
      <c r="BE4" s="29" t="s">
        <v>269</v>
      </c>
      <c r="BF4" s="29" t="s">
        <v>268</v>
      </c>
      <c r="BG4" s="29" t="s">
        <v>267</v>
      </c>
      <c r="BH4" s="36" t="s">
        <v>266</v>
      </c>
      <c r="BI4" s="35" t="s">
        <v>265</v>
      </c>
      <c r="BJ4" s="29" t="s">
        <v>264</v>
      </c>
      <c r="BK4" s="29" t="s">
        <v>263</v>
      </c>
      <c r="BL4" s="29" t="s">
        <v>262</v>
      </c>
    </row>
    <row r="5" spans="1:64">
      <c r="A5" s="6" t="s">
        <v>197</v>
      </c>
      <c r="B5" s="6" t="s">
        <v>196</v>
      </c>
      <c r="C5" s="5" t="s">
        <v>195</v>
      </c>
      <c r="D5" s="104">
        <v>49</v>
      </c>
      <c r="E5" s="29">
        <v>40</v>
      </c>
      <c r="F5" s="29">
        <f t="shared" si="0"/>
        <v>89</v>
      </c>
      <c r="G5" s="31">
        <f t="shared" si="1"/>
        <v>9</v>
      </c>
      <c r="H5" s="31" t="str">
        <f t="shared" si="2"/>
        <v>A+</v>
      </c>
      <c r="I5" s="34" t="s">
        <v>457</v>
      </c>
      <c r="J5" s="107">
        <v>44</v>
      </c>
      <c r="K5" s="29">
        <v>46</v>
      </c>
      <c r="L5" s="29">
        <f t="shared" si="3"/>
        <v>90</v>
      </c>
      <c r="M5" s="31">
        <f t="shared" si="4"/>
        <v>10</v>
      </c>
      <c r="N5" s="38" t="str">
        <f t="shared" si="5"/>
        <v>O</v>
      </c>
      <c r="O5" s="34" t="s">
        <v>457</v>
      </c>
      <c r="P5" s="39">
        <v>50</v>
      </c>
      <c r="Q5" s="29">
        <v>43</v>
      </c>
      <c r="R5" s="29">
        <f t="shared" si="6"/>
        <v>93</v>
      </c>
      <c r="S5" s="31">
        <f t="shared" si="7"/>
        <v>10</v>
      </c>
      <c r="T5" s="38" t="str">
        <f t="shared" si="8"/>
        <v>O</v>
      </c>
      <c r="U5" s="34" t="s">
        <v>457</v>
      </c>
      <c r="V5" s="39">
        <v>45</v>
      </c>
      <c r="W5" s="29">
        <v>39</v>
      </c>
      <c r="X5" s="29">
        <f t="shared" si="9"/>
        <v>84</v>
      </c>
      <c r="Y5" s="31">
        <f t="shared" si="10"/>
        <v>9</v>
      </c>
      <c r="Z5" s="38" t="str">
        <f t="shared" si="11"/>
        <v>A+</v>
      </c>
      <c r="AA5" s="34" t="s">
        <v>457</v>
      </c>
      <c r="AB5" s="39">
        <v>48</v>
      </c>
      <c r="AC5" s="29">
        <v>40</v>
      </c>
      <c r="AD5" s="29">
        <f t="shared" si="12"/>
        <v>88</v>
      </c>
      <c r="AE5" s="31">
        <f t="shared" si="13"/>
        <v>9</v>
      </c>
      <c r="AF5" s="38" t="str">
        <f t="shared" si="14"/>
        <v>A+</v>
      </c>
      <c r="AG5" s="34" t="s">
        <v>457</v>
      </c>
      <c r="AH5" s="39">
        <v>44</v>
      </c>
      <c r="AI5" s="29">
        <v>31</v>
      </c>
      <c r="AJ5" s="29">
        <f t="shared" si="15"/>
        <v>75</v>
      </c>
      <c r="AK5" s="31">
        <f t="shared" si="16"/>
        <v>8</v>
      </c>
      <c r="AL5" s="38" t="str">
        <f t="shared" si="17"/>
        <v>A</v>
      </c>
      <c r="AM5" s="34" t="s">
        <v>457</v>
      </c>
      <c r="AN5" s="39">
        <v>36</v>
      </c>
      <c r="AO5" s="29">
        <v>25</v>
      </c>
      <c r="AP5" s="29">
        <f t="shared" si="18"/>
        <v>61</v>
      </c>
      <c r="AQ5" s="31">
        <f t="shared" si="19"/>
        <v>7</v>
      </c>
      <c r="AR5" s="38" t="str">
        <f t="shared" si="20"/>
        <v>B+</v>
      </c>
      <c r="AS5" s="34" t="s">
        <v>457</v>
      </c>
      <c r="AT5" s="39">
        <v>43</v>
      </c>
      <c r="AU5" s="29">
        <v>39</v>
      </c>
      <c r="AV5" s="29">
        <f t="shared" si="21"/>
        <v>82</v>
      </c>
      <c r="AW5" s="31">
        <f t="shared" si="22"/>
        <v>9</v>
      </c>
      <c r="AX5" s="38" t="str">
        <f t="shared" si="23"/>
        <v>A+</v>
      </c>
      <c r="AY5" s="34" t="s">
        <v>457</v>
      </c>
      <c r="AZ5" s="37" t="str">
        <f t="shared" si="24"/>
        <v>9.20</v>
      </c>
      <c r="BA5" s="30" t="str">
        <f t="shared" si="26"/>
        <v>92.00</v>
      </c>
      <c r="BB5" s="30" t="str">
        <f t="shared" si="27"/>
        <v>FCD</v>
      </c>
      <c r="BC5" s="138" t="str">
        <f t="shared" si="25"/>
        <v/>
      </c>
      <c r="BD5" s="140" t="str">
        <f t="shared" si="28"/>
        <v/>
      </c>
      <c r="BE5" s="29" t="s">
        <v>269</v>
      </c>
      <c r="BF5" s="29" t="s">
        <v>268</v>
      </c>
      <c r="BG5" s="29" t="s">
        <v>267</v>
      </c>
      <c r="BH5" s="36" t="s">
        <v>266</v>
      </c>
      <c r="BI5" s="35" t="s">
        <v>265</v>
      </c>
      <c r="BJ5" s="29" t="s">
        <v>264</v>
      </c>
      <c r="BK5" s="29" t="s">
        <v>263</v>
      </c>
      <c r="BL5" s="29" t="s">
        <v>262</v>
      </c>
    </row>
    <row r="6" spans="1:64">
      <c r="A6" s="6" t="s">
        <v>194</v>
      </c>
      <c r="B6" s="6" t="s">
        <v>193</v>
      </c>
      <c r="C6" s="5" t="s">
        <v>192</v>
      </c>
      <c r="D6" s="104">
        <v>45</v>
      </c>
      <c r="E6" s="29">
        <v>39</v>
      </c>
      <c r="F6" s="29">
        <f t="shared" si="0"/>
        <v>84</v>
      </c>
      <c r="G6" s="31">
        <f t="shared" si="1"/>
        <v>9</v>
      </c>
      <c r="H6" s="31" t="str">
        <f t="shared" si="2"/>
        <v>A+</v>
      </c>
      <c r="I6" s="34" t="s">
        <v>457</v>
      </c>
      <c r="J6" s="107">
        <v>38</v>
      </c>
      <c r="K6" s="29">
        <v>36</v>
      </c>
      <c r="L6" s="29">
        <f t="shared" si="3"/>
        <v>74</v>
      </c>
      <c r="M6" s="31">
        <f t="shared" si="4"/>
        <v>8</v>
      </c>
      <c r="N6" s="38" t="str">
        <f t="shared" si="5"/>
        <v>A</v>
      </c>
      <c r="O6" s="34" t="s">
        <v>457</v>
      </c>
      <c r="P6" s="39">
        <v>48</v>
      </c>
      <c r="Q6" s="29">
        <v>38</v>
      </c>
      <c r="R6" s="29">
        <f t="shared" si="6"/>
        <v>86</v>
      </c>
      <c r="S6" s="31">
        <f t="shared" si="7"/>
        <v>9</v>
      </c>
      <c r="T6" s="38" t="str">
        <f t="shared" si="8"/>
        <v>A+</v>
      </c>
      <c r="U6" s="34" t="s">
        <v>457</v>
      </c>
      <c r="V6" s="39">
        <v>39</v>
      </c>
      <c r="W6" s="29">
        <v>28</v>
      </c>
      <c r="X6" s="29">
        <f t="shared" si="9"/>
        <v>67</v>
      </c>
      <c r="Y6" s="31">
        <f t="shared" si="10"/>
        <v>7</v>
      </c>
      <c r="Z6" s="38" t="str">
        <f t="shared" si="11"/>
        <v>B+</v>
      </c>
      <c r="AA6" s="34" t="s">
        <v>457</v>
      </c>
      <c r="AB6" s="39">
        <v>32</v>
      </c>
      <c r="AC6" s="29">
        <v>37</v>
      </c>
      <c r="AD6" s="29">
        <f t="shared" si="12"/>
        <v>69</v>
      </c>
      <c r="AE6" s="31">
        <f t="shared" si="13"/>
        <v>7</v>
      </c>
      <c r="AF6" s="38" t="str">
        <f t="shared" si="14"/>
        <v>B+</v>
      </c>
      <c r="AG6" s="34" t="s">
        <v>457</v>
      </c>
      <c r="AH6" s="39">
        <v>33</v>
      </c>
      <c r="AI6" s="29">
        <v>23</v>
      </c>
      <c r="AJ6" s="29">
        <f t="shared" si="15"/>
        <v>56</v>
      </c>
      <c r="AK6" s="31">
        <f t="shared" si="16"/>
        <v>6</v>
      </c>
      <c r="AL6" s="38" t="str">
        <f t="shared" si="17"/>
        <v>B</v>
      </c>
      <c r="AM6" s="34" t="s">
        <v>457</v>
      </c>
      <c r="AN6" s="39">
        <v>34</v>
      </c>
      <c r="AO6" s="29">
        <v>18</v>
      </c>
      <c r="AP6" s="29">
        <f t="shared" si="18"/>
        <v>52</v>
      </c>
      <c r="AQ6" s="31">
        <f t="shared" si="19"/>
        <v>5</v>
      </c>
      <c r="AR6" s="38" t="str">
        <f t="shared" si="20"/>
        <v>C</v>
      </c>
      <c r="AS6" s="34" t="s">
        <v>457</v>
      </c>
      <c r="AT6" s="39">
        <v>33</v>
      </c>
      <c r="AU6" s="29">
        <v>37</v>
      </c>
      <c r="AV6" s="29">
        <f t="shared" si="21"/>
        <v>70</v>
      </c>
      <c r="AW6" s="31">
        <f t="shared" si="22"/>
        <v>8</v>
      </c>
      <c r="AX6" s="38" t="str">
        <f t="shared" si="23"/>
        <v>A</v>
      </c>
      <c r="AY6" s="34" t="s">
        <v>457</v>
      </c>
      <c r="AZ6" s="37" t="str">
        <f t="shared" si="24"/>
        <v>7.80</v>
      </c>
      <c r="BA6" s="30" t="str">
        <f t="shared" si="26"/>
        <v>78.00</v>
      </c>
      <c r="BB6" s="30" t="str">
        <f t="shared" si="27"/>
        <v>FCD</v>
      </c>
      <c r="BC6" s="138" t="str">
        <f t="shared" si="25"/>
        <v/>
      </c>
      <c r="BD6" s="140" t="str">
        <f t="shared" si="28"/>
        <v/>
      </c>
      <c r="BE6" s="29" t="s">
        <v>269</v>
      </c>
      <c r="BF6" s="29" t="s">
        <v>268</v>
      </c>
      <c r="BG6" s="29" t="s">
        <v>267</v>
      </c>
      <c r="BH6" s="36" t="s">
        <v>266</v>
      </c>
      <c r="BI6" s="35" t="s">
        <v>265</v>
      </c>
      <c r="BJ6" s="29" t="s">
        <v>264</v>
      </c>
      <c r="BK6" s="29" t="s">
        <v>263</v>
      </c>
      <c r="BL6" s="29" t="s">
        <v>262</v>
      </c>
    </row>
    <row r="7" spans="1:64">
      <c r="A7" s="6" t="s">
        <v>191</v>
      </c>
      <c r="B7" s="6" t="s">
        <v>190</v>
      </c>
      <c r="C7" s="5" t="s">
        <v>189</v>
      </c>
      <c r="D7" s="104">
        <v>46</v>
      </c>
      <c r="E7" s="29">
        <v>46</v>
      </c>
      <c r="F7" s="29">
        <f t="shared" si="0"/>
        <v>92</v>
      </c>
      <c r="G7" s="31">
        <f t="shared" si="1"/>
        <v>10</v>
      </c>
      <c r="H7" s="31" t="str">
        <f t="shared" si="2"/>
        <v>O</v>
      </c>
      <c r="I7" s="34" t="s">
        <v>457</v>
      </c>
      <c r="J7" s="107">
        <v>45</v>
      </c>
      <c r="K7" s="29">
        <v>42</v>
      </c>
      <c r="L7" s="29">
        <f t="shared" si="3"/>
        <v>87</v>
      </c>
      <c r="M7" s="31">
        <f t="shared" si="4"/>
        <v>9</v>
      </c>
      <c r="N7" s="38" t="str">
        <f t="shared" si="5"/>
        <v>A+</v>
      </c>
      <c r="O7" s="34" t="s">
        <v>457</v>
      </c>
      <c r="P7" s="39">
        <v>50</v>
      </c>
      <c r="Q7" s="29">
        <v>46</v>
      </c>
      <c r="R7" s="29">
        <f t="shared" si="6"/>
        <v>96</v>
      </c>
      <c r="S7" s="31">
        <f t="shared" si="7"/>
        <v>10</v>
      </c>
      <c r="T7" s="38" t="str">
        <f t="shared" si="8"/>
        <v>O</v>
      </c>
      <c r="U7" s="34" t="s">
        <v>457</v>
      </c>
      <c r="V7" s="39">
        <v>43</v>
      </c>
      <c r="W7" s="29">
        <v>43</v>
      </c>
      <c r="X7" s="29">
        <f t="shared" si="9"/>
        <v>86</v>
      </c>
      <c r="Y7" s="31">
        <f t="shared" si="10"/>
        <v>9</v>
      </c>
      <c r="Z7" s="38" t="str">
        <f t="shared" si="11"/>
        <v>A+</v>
      </c>
      <c r="AA7" s="34" t="s">
        <v>457</v>
      </c>
      <c r="AB7" s="39">
        <v>45</v>
      </c>
      <c r="AC7" s="29">
        <v>35</v>
      </c>
      <c r="AD7" s="29">
        <f t="shared" si="12"/>
        <v>80</v>
      </c>
      <c r="AE7" s="31">
        <f t="shared" si="13"/>
        <v>9</v>
      </c>
      <c r="AF7" s="38" t="str">
        <f t="shared" si="14"/>
        <v>A+</v>
      </c>
      <c r="AG7" s="34" t="s">
        <v>457</v>
      </c>
      <c r="AH7" s="39">
        <v>42</v>
      </c>
      <c r="AI7" s="29">
        <v>22</v>
      </c>
      <c r="AJ7" s="29">
        <f t="shared" si="15"/>
        <v>64</v>
      </c>
      <c r="AK7" s="31">
        <f t="shared" si="16"/>
        <v>7</v>
      </c>
      <c r="AL7" s="38" t="str">
        <f t="shared" si="17"/>
        <v>B+</v>
      </c>
      <c r="AM7" s="34" t="s">
        <v>457</v>
      </c>
      <c r="AN7" s="39">
        <v>36</v>
      </c>
      <c r="AO7" s="29">
        <v>35</v>
      </c>
      <c r="AP7" s="29">
        <f t="shared" si="18"/>
        <v>71</v>
      </c>
      <c r="AQ7" s="31">
        <f t="shared" si="19"/>
        <v>8</v>
      </c>
      <c r="AR7" s="38" t="str">
        <f t="shared" si="20"/>
        <v>A</v>
      </c>
      <c r="AS7" s="34" t="s">
        <v>457</v>
      </c>
      <c r="AT7" s="39">
        <v>36</v>
      </c>
      <c r="AU7" s="29">
        <v>37</v>
      </c>
      <c r="AV7" s="29">
        <f t="shared" si="21"/>
        <v>73</v>
      </c>
      <c r="AW7" s="31">
        <f t="shared" si="22"/>
        <v>8</v>
      </c>
      <c r="AX7" s="38" t="str">
        <f t="shared" si="23"/>
        <v>A</v>
      </c>
      <c r="AY7" s="34" t="s">
        <v>457</v>
      </c>
      <c r="AZ7" s="37" t="str">
        <f t="shared" si="24"/>
        <v>9.15</v>
      </c>
      <c r="BA7" s="30" t="str">
        <f t="shared" si="26"/>
        <v>91.50</v>
      </c>
      <c r="BB7" s="30" t="str">
        <f t="shared" si="27"/>
        <v>FCD</v>
      </c>
      <c r="BC7" s="138" t="str">
        <f t="shared" si="25"/>
        <v/>
      </c>
      <c r="BD7" s="140" t="str">
        <f t="shared" si="28"/>
        <v/>
      </c>
      <c r="BE7" s="29" t="s">
        <v>269</v>
      </c>
      <c r="BF7" s="29" t="s">
        <v>268</v>
      </c>
      <c r="BG7" s="29" t="s">
        <v>267</v>
      </c>
      <c r="BH7" s="36" t="s">
        <v>266</v>
      </c>
      <c r="BI7" s="35" t="s">
        <v>265</v>
      </c>
      <c r="BJ7" s="29" t="s">
        <v>264</v>
      </c>
      <c r="BK7" s="29" t="s">
        <v>263</v>
      </c>
      <c r="BL7" s="29" t="s">
        <v>262</v>
      </c>
    </row>
    <row r="8" spans="1:64">
      <c r="A8" s="6" t="s">
        <v>188</v>
      </c>
      <c r="B8" s="6" t="s">
        <v>187</v>
      </c>
      <c r="C8" s="5" t="s">
        <v>186</v>
      </c>
      <c r="D8" s="104">
        <v>43</v>
      </c>
      <c r="E8" s="29">
        <v>25</v>
      </c>
      <c r="F8" s="29">
        <f t="shared" si="0"/>
        <v>68</v>
      </c>
      <c r="G8" s="31">
        <f t="shared" si="1"/>
        <v>7</v>
      </c>
      <c r="H8" s="31" t="str">
        <f t="shared" si="2"/>
        <v>B+</v>
      </c>
      <c r="I8" s="34" t="s">
        <v>457</v>
      </c>
      <c r="J8" s="107">
        <v>37</v>
      </c>
      <c r="K8" s="29">
        <v>35</v>
      </c>
      <c r="L8" s="29">
        <f t="shared" si="3"/>
        <v>72</v>
      </c>
      <c r="M8" s="31">
        <f t="shared" si="4"/>
        <v>8</v>
      </c>
      <c r="N8" s="38" t="str">
        <f t="shared" si="5"/>
        <v>A</v>
      </c>
      <c r="O8" s="34" t="s">
        <v>457</v>
      </c>
      <c r="P8" s="39">
        <v>46</v>
      </c>
      <c r="Q8" s="29">
        <v>45</v>
      </c>
      <c r="R8" s="29">
        <f t="shared" si="6"/>
        <v>91</v>
      </c>
      <c r="S8" s="31">
        <f t="shared" si="7"/>
        <v>10</v>
      </c>
      <c r="T8" s="38" t="str">
        <f t="shared" si="8"/>
        <v>O</v>
      </c>
      <c r="U8" s="34" t="s">
        <v>457</v>
      </c>
      <c r="V8" s="39">
        <v>40</v>
      </c>
      <c r="W8" s="29">
        <v>29</v>
      </c>
      <c r="X8" s="29">
        <f t="shared" si="9"/>
        <v>69</v>
      </c>
      <c r="Y8" s="31">
        <f t="shared" si="10"/>
        <v>7</v>
      </c>
      <c r="Z8" s="38" t="str">
        <f t="shared" si="11"/>
        <v>B+</v>
      </c>
      <c r="AA8" s="34" t="s">
        <v>457</v>
      </c>
      <c r="AB8" s="39">
        <v>45</v>
      </c>
      <c r="AC8" s="29">
        <v>34</v>
      </c>
      <c r="AD8" s="29">
        <f t="shared" si="12"/>
        <v>79</v>
      </c>
      <c r="AE8" s="31">
        <f t="shared" si="13"/>
        <v>8</v>
      </c>
      <c r="AF8" s="38" t="str">
        <f t="shared" si="14"/>
        <v>A</v>
      </c>
      <c r="AG8" s="34" t="s">
        <v>457</v>
      </c>
      <c r="AH8" s="39">
        <v>38</v>
      </c>
      <c r="AI8" s="29">
        <v>31</v>
      </c>
      <c r="AJ8" s="29">
        <f t="shared" si="15"/>
        <v>69</v>
      </c>
      <c r="AK8" s="31">
        <f t="shared" si="16"/>
        <v>7</v>
      </c>
      <c r="AL8" s="38" t="str">
        <f t="shared" si="17"/>
        <v>B+</v>
      </c>
      <c r="AM8" s="34" t="s">
        <v>457</v>
      </c>
      <c r="AN8" s="39">
        <v>38</v>
      </c>
      <c r="AO8" s="29">
        <v>29</v>
      </c>
      <c r="AP8" s="29">
        <f t="shared" si="18"/>
        <v>67</v>
      </c>
      <c r="AQ8" s="31">
        <f t="shared" si="19"/>
        <v>7</v>
      </c>
      <c r="AR8" s="38" t="str">
        <f t="shared" si="20"/>
        <v>B+</v>
      </c>
      <c r="AS8" s="34" t="s">
        <v>457</v>
      </c>
      <c r="AT8" s="39">
        <v>35</v>
      </c>
      <c r="AU8" s="29">
        <v>41</v>
      </c>
      <c r="AV8" s="29">
        <f t="shared" si="21"/>
        <v>76</v>
      </c>
      <c r="AW8" s="31">
        <f t="shared" si="22"/>
        <v>8</v>
      </c>
      <c r="AX8" s="38" t="str">
        <f t="shared" si="23"/>
        <v>A</v>
      </c>
      <c r="AY8" s="34" t="s">
        <v>457</v>
      </c>
      <c r="AZ8" s="37" t="str">
        <f t="shared" si="24"/>
        <v>7.85</v>
      </c>
      <c r="BA8" s="30" t="str">
        <f t="shared" si="26"/>
        <v>78.50</v>
      </c>
      <c r="BB8" s="30" t="str">
        <f t="shared" si="27"/>
        <v>FCD</v>
      </c>
      <c r="BC8" s="138" t="str">
        <f t="shared" si="25"/>
        <v/>
      </c>
      <c r="BD8" s="140" t="str">
        <f t="shared" si="28"/>
        <v/>
      </c>
      <c r="BE8" s="29" t="s">
        <v>269</v>
      </c>
      <c r="BF8" s="29" t="s">
        <v>268</v>
      </c>
      <c r="BG8" s="29" t="s">
        <v>267</v>
      </c>
      <c r="BH8" s="36" t="s">
        <v>266</v>
      </c>
      <c r="BI8" s="35" t="s">
        <v>265</v>
      </c>
      <c r="BJ8" s="29" t="s">
        <v>264</v>
      </c>
      <c r="BK8" s="29" t="s">
        <v>263</v>
      </c>
      <c r="BL8" s="29" t="s">
        <v>262</v>
      </c>
    </row>
    <row r="9" spans="1:64">
      <c r="A9" s="6" t="s">
        <v>185</v>
      </c>
      <c r="B9" s="6" t="s">
        <v>184</v>
      </c>
      <c r="C9" s="5" t="s">
        <v>183</v>
      </c>
      <c r="D9" s="104">
        <v>39</v>
      </c>
      <c r="E9" s="29">
        <v>29</v>
      </c>
      <c r="F9" s="29">
        <f t="shared" si="0"/>
        <v>68</v>
      </c>
      <c r="G9" s="31">
        <f t="shared" si="1"/>
        <v>7</v>
      </c>
      <c r="H9" s="31" t="str">
        <f t="shared" si="2"/>
        <v>B+</v>
      </c>
      <c r="I9" s="34" t="s">
        <v>457</v>
      </c>
      <c r="J9" s="107">
        <v>45</v>
      </c>
      <c r="K9" s="29">
        <v>30</v>
      </c>
      <c r="L9" s="29">
        <f t="shared" si="3"/>
        <v>75</v>
      </c>
      <c r="M9" s="31">
        <f t="shared" si="4"/>
        <v>8</v>
      </c>
      <c r="N9" s="38" t="str">
        <f t="shared" si="5"/>
        <v>A</v>
      </c>
      <c r="O9" s="34" t="s">
        <v>457</v>
      </c>
      <c r="P9" s="39">
        <v>45</v>
      </c>
      <c r="Q9" s="29">
        <v>45</v>
      </c>
      <c r="R9" s="29">
        <f t="shared" si="6"/>
        <v>90</v>
      </c>
      <c r="S9" s="31">
        <f t="shared" si="7"/>
        <v>10</v>
      </c>
      <c r="T9" s="38" t="str">
        <f t="shared" si="8"/>
        <v>O</v>
      </c>
      <c r="U9" s="34" t="s">
        <v>457</v>
      </c>
      <c r="V9" s="39">
        <v>35</v>
      </c>
      <c r="W9" s="29">
        <v>19</v>
      </c>
      <c r="X9" s="29">
        <f t="shared" si="9"/>
        <v>54</v>
      </c>
      <c r="Y9" s="31">
        <f t="shared" si="10"/>
        <v>5</v>
      </c>
      <c r="Z9" s="38" t="str">
        <f t="shared" si="11"/>
        <v>C</v>
      </c>
      <c r="AA9" s="34" t="s">
        <v>457</v>
      </c>
      <c r="AB9" s="39">
        <v>40</v>
      </c>
      <c r="AC9" s="29">
        <v>21</v>
      </c>
      <c r="AD9" s="29">
        <f t="shared" si="12"/>
        <v>61</v>
      </c>
      <c r="AE9" s="31">
        <f t="shared" si="13"/>
        <v>7</v>
      </c>
      <c r="AF9" s="38" t="str">
        <f t="shared" si="14"/>
        <v>B+</v>
      </c>
      <c r="AG9" s="34" t="s">
        <v>457</v>
      </c>
      <c r="AH9" s="39">
        <v>38</v>
      </c>
      <c r="AI9" s="29">
        <v>27</v>
      </c>
      <c r="AJ9" s="29">
        <f t="shared" si="15"/>
        <v>65</v>
      </c>
      <c r="AK9" s="31">
        <f t="shared" si="16"/>
        <v>7</v>
      </c>
      <c r="AL9" s="38" t="str">
        <f t="shared" si="17"/>
        <v>B+</v>
      </c>
      <c r="AM9" s="34" t="s">
        <v>457</v>
      </c>
      <c r="AN9" s="39">
        <v>37</v>
      </c>
      <c r="AO9" s="29">
        <v>22</v>
      </c>
      <c r="AP9" s="29">
        <f t="shared" si="18"/>
        <v>59</v>
      </c>
      <c r="AQ9" s="31">
        <f t="shared" si="19"/>
        <v>6</v>
      </c>
      <c r="AR9" s="38" t="str">
        <f t="shared" si="20"/>
        <v>B</v>
      </c>
      <c r="AS9" s="34" t="s">
        <v>457</v>
      </c>
      <c r="AT9" s="39">
        <v>37</v>
      </c>
      <c r="AU9" s="29">
        <v>43</v>
      </c>
      <c r="AV9" s="29">
        <f t="shared" si="21"/>
        <v>80</v>
      </c>
      <c r="AW9" s="31">
        <f t="shared" si="22"/>
        <v>9</v>
      </c>
      <c r="AX9" s="38" t="str">
        <f t="shared" si="23"/>
        <v>A+</v>
      </c>
      <c r="AY9" s="34" t="s">
        <v>457</v>
      </c>
      <c r="AZ9" s="37" t="str">
        <f t="shared" si="24"/>
        <v>7.40</v>
      </c>
      <c r="BA9" s="30" t="str">
        <f t="shared" si="26"/>
        <v>74.00</v>
      </c>
      <c r="BB9" s="30" t="str">
        <f t="shared" si="27"/>
        <v>FCD</v>
      </c>
      <c r="BC9" s="138" t="str">
        <f t="shared" si="25"/>
        <v/>
      </c>
      <c r="BD9" s="140" t="str">
        <f t="shared" si="28"/>
        <v/>
      </c>
      <c r="BE9" s="29" t="s">
        <v>269</v>
      </c>
      <c r="BF9" s="29" t="s">
        <v>268</v>
      </c>
      <c r="BG9" s="29" t="s">
        <v>267</v>
      </c>
      <c r="BH9" s="36" t="s">
        <v>272</v>
      </c>
      <c r="BI9" s="35" t="s">
        <v>265</v>
      </c>
      <c r="BJ9" s="29" t="s">
        <v>264</v>
      </c>
      <c r="BK9" s="29" t="s">
        <v>263</v>
      </c>
      <c r="BL9" s="29" t="s">
        <v>262</v>
      </c>
    </row>
    <row r="10" spans="1:64">
      <c r="A10" s="6" t="s">
        <v>182</v>
      </c>
      <c r="B10" s="6" t="s">
        <v>181</v>
      </c>
      <c r="C10" s="5" t="s">
        <v>180</v>
      </c>
      <c r="D10" s="104">
        <v>49</v>
      </c>
      <c r="E10" s="29">
        <v>28</v>
      </c>
      <c r="F10" s="29">
        <f t="shared" si="0"/>
        <v>77</v>
      </c>
      <c r="G10" s="31">
        <f t="shared" si="1"/>
        <v>8</v>
      </c>
      <c r="H10" s="31" t="str">
        <f t="shared" si="2"/>
        <v>A</v>
      </c>
      <c r="I10" s="34" t="s">
        <v>457</v>
      </c>
      <c r="J10" s="107">
        <v>35</v>
      </c>
      <c r="K10" s="29">
        <v>37</v>
      </c>
      <c r="L10" s="29">
        <f t="shared" si="3"/>
        <v>72</v>
      </c>
      <c r="M10" s="31">
        <f t="shared" si="4"/>
        <v>8</v>
      </c>
      <c r="N10" s="38" t="str">
        <f t="shared" si="5"/>
        <v>A</v>
      </c>
      <c r="O10" s="34" t="s">
        <v>457</v>
      </c>
      <c r="P10" s="39">
        <v>49</v>
      </c>
      <c r="Q10" s="29">
        <v>42</v>
      </c>
      <c r="R10" s="29">
        <f t="shared" si="6"/>
        <v>91</v>
      </c>
      <c r="S10" s="31">
        <f t="shared" si="7"/>
        <v>10</v>
      </c>
      <c r="T10" s="38" t="str">
        <f t="shared" si="8"/>
        <v>O</v>
      </c>
      <c r="U10" s="34" t="s">
        <v>457</v>
      </c>
      <c r="V10" s="39">
        <v>41</v>
      </c>
      <c r="W10" s="29">
        <v>25</v>
      </c>
      <c r="X10" s="29">
        <f t="shared" si="9"/>
        <v>66</v>
      </c>
      <c r="Y10" s="31">
        <f t="shared" si="10"/>
        <v>7</v>
      </c>
      <c r="Z10" s="38" t="str">
        <f t="shared" si="11"/>
        <v>B+</v>
      </c>
      <c r="AA10" s="34" t="s">
        <v>457</v>
      </c>
      <c r="AB10" s="39">
        <v>39</v>
      </c>
      <c r="AC10" s="29">
        <v>27</v>
      </c>
      <c r="AD10" s="29">
        <f t="shared" si="12"/>
        <v>66</v>
      </c>
      <c r="AE10" s="31">
        <f t="shared" si="13"/>
        <v>7</v>
      </c>
      <c r="AF10" s="38" t="str">
        <f t="shared" si="14"/>
        <v>B+</v>
      </c>
      <c r="AG10" s="34" t="s">
        <v>457</v>
      </c>
      <c r="AH10" s="39">
        <v>30</v>
      </c>
      <c r="AI10" s="29">
        <v>18</v>
      </c>
      <c r="AJ10" s="29">
        <f t="shared" si="15"/>
        <v>48</v>
      </c>
      <c r="AK10" s="31">
        <f t="shared" si="16"/>
        <v>4</v>
      </c>
      <c r="AL10" s="38" t="str">
        <f t="shared" si="17"/>
        <v>P</v>
      </c>
      <c r="AM10" s="34" t="s">
        <v>457</v>
      </c>
      <c r="AN10" s="39">
        <v>38</v>
      </c>
      <c r="AO10" s="29">
        <v>18</v>
      </c>
      <c r="AP10" s="29">
        <f t="shared" si="18"/>
        <v>56</v>
      </c>
      <c r="AQ10" s="31">
        <f t="shared" si="19"/>
        <v>6</v>
      </c>
      <c r="AR10" s="38" t="str">
        <f t="shared" si="20"/>
        <v>B</v>
      </c>
      <c r="AS10" s="34" t="s">
        <v>457</v>
      </c>
      <c r="AT10" s="39">
        <v>30</v>
      </c>
      <c r="AU10" s="29">
        <v>29</v>
      </c>
      <c r="AV10" s="29">
        <f t="shared" si="21"/>
        <v>59</v>
      </c>
      <c r="AW10" s="31">
        <f t="shared" si="22"/>
        <v>6</v>
      </c>
      <c r="AX10" s="38" t="str">
        <f t="shared" si="23"/>
        <v>B</v>
      </c>
      <c r="AY10" s="34" t="s">
        <v>457</v>
      </c>
      <c r="AZ10" s="37" t="str">
        <f t="shared" si="24"/>
        <v>7.60</v>
      </c>
      <c r="BA10" s="30" t="str">
        <f t="shared" si="26"/>
        <v>76.00</v>
      </c>
      <c r="BB10" s="30" t="str">
        <f t="shared" si="27"/>
        <v>FCD</v>
      </c>
      <c r="BC10" s="138" t="str">
        <f t="shared" si="25"/>
        <v/>
      </c>
      <c r="BD10" s="140" t="str">
        <f t="shared" si="28"/>
        <v/>
      </c>
      <c r="BE10" s="29" t="s">
        <v>269</v>
      </c>
      <c r="BF10" s="29" t="s">
        <v>268</v>
      </c>
      <c r="BG10" s="29" t="s">
        <v>267</v>
      </c>
      <c r="BH10" s="36" t="s">
        <v>266</v>
      </c>
      <c r="BI10" s="35" t="s">
        <v>270</v>
      </c>
      <c r="BJ10" s="29" t="s">
        <v>264</v>
      </c>
      <c r="BK10" s="29" t="s">
        <v>263</v>
      </c>
      <c r="BL10" s="29" t="s">
        <v>262</v>
      </c>
    </row>
    <row r="11" spans="1:64">
      <c r="A11" s="6" t="s">
        <v>179</v>
      </c>
      <c r="B11" s="6" t="s">
        <v>178</v>
      </c>
      <c r="C11" s="5" t="s">
        <v>177</v>
      </c>
      <c r="D11" s="104">
        <v>42</v>
      </c>
      <c r="E11" s="29">
        <v>37</v>
      </c>
      <c r="F11" s="29">
        <f t="shared" si="0"/>
        <v>79</v>
      </c>
      <c r="G11" s="31">
        <f t="shared" si="1"/>
        <v>8</v>
      </c>
      <c r="H11" s="31" t="str">
        <f t="shared" si="2"/>
        <v>A</v>
      </c>
      <c r="I11" s="34" t="s">
        <v>457</v>
      </c>
      <c r="J11" s="107">
        <v>40</v>
      </c>
      <c r="K11" s="29">
        <v>39</v>
      </c>
      <c r="L11" s="29">
        <f t="shared" si="3"/>
        <v>79</v>
      </c>
      <c r="M11" s="31">
        <f t="shared" si="4"/>
        <v>8</v>
      </c>
      <c r="N11" s="38" t="str">
        <f t="shared" si="5"/>
        <v>A</v>
      </c>
      <c r="O11" s="34" t="s">
        <v>457</v>
      </c>
      <c r="P11" s="39">
        <v>43</v>
      </c>
      <c r="Q11" s="29">
        <v>44</v>
      </c>
      <c r="R11" s="29">
        <f t="shared" si="6"/>
        <v>87</v>
      </c>
      <c r="S11" s="31">
        <f t="shared" si="7"/>
        <v>9</v>
      </c>
      <c r="T11" s="38" t="str">
        <f t="shared" si="8"/>
        <v>A+</v>
      </c>
      <c r="U11" s="34" t="s">
        <v>457</v>
      </c>
      <c r="V11" s="39">
        <v>39</v>
      </c>
      <c r="W11" s="29">
        <v>25</v>
      </c>
      <c r="X11" s="29">
        <f t="shared" si="9"/>
        <v>64</v>
      </c>
      <c r="Y11" s="31">
        <f t="shared" si="10"/>
        <v>7</v>
      </c>
      <c r="Z11" s="38" t="str">
        <f t="shared" si="11"/>
        <v>B+</v>
      </c>
      <c r="AA11" s="34" t="s">
        <v>457</v>
      </c>
      <c r="AB11" s="39">
        <v>44</v>
      </c>
      <c r="AC11" s="29">
        <v>44</v>
      </c>
      <c r="AD11" s="29">
        <f t="shared" si="12"/>
        <v>88</v>
      </c>
      <c r="AE11" s="31">
        <f t="shared" si="13"/>
        <v>9</v>
      </c>
      <c r="AF11" s="38" t="str">
        <f t="shared" si="14"/>
        <v>A+</v>
      </c>
      <c r="AG11" s="34" t="s">
        <v>457</v>
      </c>
      <c r="AH11" s="39">
        <v>30</v>
      </c>
      <c r="AI11" s="29">
        <v>19</v>
      </c>
      <c r="AJ11" s="29">
        <f t="shared" si="15"/>
        <v>49</v>
      </c>
      <c r="AK11" s="31">
        <f t="shared" si="16"/>
        <v>4</v>
      </c>
      <c r="AL11" s="38" t="str">
        <f t="shared" si="17"/>
        <v>P</v>
      </c>
      <c r="AM11" s="34" t="s">
        <v>457</v>
      </c>
      <c r="AN11" s="39">
        <v>32</v>
      </c>
      <c r="AO11" s="29">
        <v>25</v>
      </c>
      <c r="AP11" s="29">
        <f t="shared" si="18"/>
        <v>57</v>
      </c>
      <c r="AQ11" s="31">
        <f t="shared" si="19"/>
        <v>6</v>
      </c>
      <c r="AR11" s="38" t="str">
        <f t="shared" si="20"/>
        <v>B</v>
      </c>
      <c r="AS11" s="34" t="s">
        <v>457</v>
      </c>
      <c r="AT11" s="39">
        <v>33</v>
      </c>
      <c r="AU11" s="29">
        <v>42</v>
      </c>
      <c r="AV11" s="29">
        <f t="shared" si="21"/>
        <v>75</v>
      </c>
      <c r="AW11" s="31">
        <f t="shared" si="22"/>
        <v>8</v>
      </c>
      <c r="AX11" s="38" t="str">
        <f t="shared" si="23"/>
        <v>A</v>
      </c>
      <c r="AY11" s="34" t="s">
        <v>457</v>
      </c>
      <c r="AZ11" s="37" t="str">
        <f t="shared" si="24"/>
        <v>7.85</v>
      </c>
      <c r="BA11" s="30" t="str">
        <f t="shared" si="26"/>
        <v>78.50</v>
      </c>
      <c r="BB11" s="30" t="str">
        <f t="shared" si="27"/>
        <v>FCD</v>
      </c>
      <c r="BC11" s="138" t="str">
        <f t="shared" si="25"/>
        <v/>
      </c>
      <c r="BD11" s="140" t="str">
        <f t="shared" si="28"/>
        <v/>
      </c>
      <c r="BE11" s="29" t="s">
        <v>269</v>
      </c>
      <c r="BF11" s="29" t="s">
        <v>268</v>
      </c>
      <c r="BG11" s="29" t="s">
        <v>267</v>
      </c>
      <c r="BH11" s="36" t="s">
        <v>271</v>
      </c>
      <c r="BI11" s="35" t="s">
        <v>270</v>
      </c>
      <c r="BJ11" s="29" t="s">
        <v>264</v>
      </c>
      <c r="BK11" s="29" t="s">
        <v>263</v>
      </c>
      <c r="BL11" s="29" t="s">
        <v>262</v>
      </c>
    </row>
    <row r="12" spans="1:64">
      <c r="A12" s="6" t="s">
        <v>176</v>
      </c>
      <c r="B12" s="6" t="s">
        <v>175</v>
      </c>
      <c r="C12" s="5" t="s">
        <v>174</v>
      </c>
      <c r="D12" s="104">
        <v>40</v>
      </c>
      <c r="E12" s="29">
        <v>20</v>
      </c>
      <c r="F12" s="29">
        <f t="shared" si="0"/>
        <v>60</v>
      </c>
      <c r="G12" s="31">
        <f t="shared" si="1"/>
        <v>7</v>
      </c>
      <c r="H12" s="31" t="str">
        <f t="shared" si="2"/>
        <v>B+</v>
      </c>
      <c r="I12" s="34" t="s">
        <v>457</v>
      </c>
      <c r="J12" s="107">
        <v>46</v>
      </c>
      <c r="K12" s="29">
        <v>37</v>
      </c>
      <c r="L12" s="29">
        <f t="shared" si="3"/>
        <v>83</v>
      </c>
      <c r="M12" s="31">
        <f t="shared" si="4"/>
        <v>9</v>
      </c>
      <c r="N12" s="38" t="str">
        <f t="shared" si="5"/>
        <v>A+</v>
      </c>
      <c r="O12" s="34" t="s">
        <v>457</v>
      </c>
      <c r="P12" s="39">
        <v>40</v>
      </c>
      <c r="Q12" s="29">
        <v>41</v>
      </c>
      <c r="R12" s="29">
        <f t="shared" si="6"/>
        <v>81</v>
      </c>
      <c r="S12" s="31">
        <f t="shared" si="7"/>
        <v>9</v>
      </c>
      <c r="T12" s="38" t="str">
        <f t="shared" si="8"/>
        <v>A+</v>
      </c>
      <c r="U12" s="34" t="s">
        <v>457</v>
      </c>
      <c r="V12" s="39">
        <v>48</v>
      </c>
      <c r="W12" s="29">
        <v>30</v>
      </c>
      <c r="X12" s="29">
        <f t="shared" si="9"/>
        <v>78</v>
      </c>
      <c r="Y12" s="31">
        <f t="shared" si="10"/>
        <v>8</v>
      </c>
      <c r="Z12" s="38" t="str">
        <f t="shared" si="11"/>
        <v>A</v>
      </c>
      <c r="AA12" s="34" t="s">
        <v>457</v>
      </c>
      <c r="AB12" s="39">
        <v>48</v>
      </c>
      <c r="AC12" s="29">
        <v>43</v>
      </c>
      <c r="AD12" s="29">
        <f t="shared" si="12"/>
        <v>91</v>
      </c>
      <c r="AE12" s="31">
        <f t="shared" si="13"/>
        <v>10</v>
      </c>
      <c r="AF12" s="38" t="str">
        <f t="shared" si="14"/>
        <v>O</v>
      </c>
      <c r="AG12" s="34" t="s">
        <v>457</v>
      </c>
      <c r="AH12" s="39">
        <v>36</v>
      </c>
      <c r="AI12" s="29">
        <v>25</v>
      </c>
      <c r="AJ12" s="29">
        <f t="shared" si="15"/>
        <v>61</v>
      </c>
      <c r="AK12" s="31">
        <f t="shared" si="16"/>
        <v>7</v>
      </c>
      <c r="AL12" s="38" t="str">
        <f t="shared" si="17"/>
        <v>B+</v>
      </c>
      <c r="AM12" s="34" t="s">
        <v>457</v>
      </c>
      <c r="AN12" s="39">
        <v>35</v>
      </c>
      <c r="AO12" s="29">
        <v>25</v>
      </c>
      <c r="AP12" s="29">
        <f t="shared" si="18"/>
        <v>60</v>
      </c>
      <c r="AQ12" s="31">
        <f t="shared" si="19"/>
        <v>7</v>
      </c>
      <c r="AR12" s="38" t="str">
        <f t="shared" si="20"/>
        <v>B+</v>
      </c>
      <c r="AS12" s="34" t="s">
        <v>457</v>
      </c>
      <c r="AT12" s="39">
        <v>34</v>
      </c>
      <c r="AU12" s="29">
        <v>40</v>
      </c>
      <c r="AV12" s="29">
        <f t="shared" si="21"/>
        <v>74</v>
      </c>
      <c r="AW12" s="31">
        <f t="shared" si="22"/>
        <v>8</v>
      </c>
      <c r="AX12" s="38" t="str">
        <f t="shared" si="23"/>
        <v>A</v>
      </c>
      <c r="AY12" s="34" t="s">
        <v>457</v>
      </c>
      <c r="AZ12" s="37" t="str">
        <f t="shared" si="24"/>
        <v>8.35</v>
      </c>
      <c r="BA12" s="30" t="str">
        <f t="shared" si="26"/>
        <v>83.50</v>
      </c>
      <c r="BB12" s="30" t="str">
        <f t="shared" si="27"/>
        <v>FCD</v>
      </c>
      <c r="BC12" s="138" t="str">
        <f t="shared" si="25"/>
        <v/>
      </c>
      <c r="BD12" s="140" t="str">
        <f t="shared" si="28"/>
        <v/>
      </c>
      <c r="BE12" s="29" t="s">
        <v>269</v>
      </c>
      <c r="BF12" s="29" t="s">
        <v>268</v>
      </c>
      <c r="BG12" s="29" t="s">
        <v>267</v>
      </c>
      <c r="BH12" s="36" t="s">
        <v>266</v>
      </c>
      <c r="BI12" s="35" t="s">
        <v>265</v>
      </c>
      <c r="BJ12" s="29" t="s">
        <v>264</v>
      </c>
      <c r="BK12" s="29" t="s">
        <v>263</v>
      </c>
      <c r="BL12" s="29" t="s">
        <v>262</v>
      </c>
    </row>
    <row r="13" spans="1:64">
      <c r="A13" s="6" t="s">
        <v>173</v>
      </c>
      <c r="B13" s="6" t="s">
        <v>172</v>
      </c>
      <c r="C13" s="5" t="s">
        <v>171</v>
      </c>
      <c r="D13" s="104">
        <v>43</v>
      </c>
      <c r="E13" s="29">
        <v>34</v>
      </c>
      <c r="F13" s="29">
        <f t="shared" si="0"/>
        <v>77</v>
      </c>
      <c r="G13" s="31">
        <f t="shared" si="1"/>
        <v>8</v>
      </c>
      <c r="H13" s="31" t="str">
        <f t="shared" si="2"/>
        <v>A</v>
      </c>
      <c r="I13" s="34" t="s">
        <v>457</v>
      </c>
      <c r="J13" s="107">
        <v>39</v>
      </c>
      <c r="K13" s="29">
        <v>34</v>
      </c>
      <c r="L13" s="29">
        <f t="shared" si="3"/>
        <v>73</v>
      </c>
      <c r="M13" s="31">
        <f t="shared" si="4"/>
        <v>8</v>
      </c>
      <c r="N13" s="38" t="str">
        <f t="shared" si="5"/>
        <v>A</v>
      </c>
      <c r="O13" s="34" t="s">
        <v>457</v>
      </c>
      <c r="P13" s="39">
        <v>48</v>
      </c>
      <c r="Q13" s="29">
        <v>39</v>
      </c>
      <c r="R13" s="29">
        <f t="shared" si="6"/>
        <v>87</v>
      </c>
      <c r="S13" s="31">
        <f t="shared" si="7"/>
        <v>9</v>
      </c>
      <c r="T13" s="38" t="str">
        <f t="shared" si="8"/>
        <v>A+</v>
      </c>
      <c r="U13" s="34" t="s">
        <v>457</v>
      </c>
      <c r="V13" s="39">
        <v>42</v>
      </c>
      <c r="W13" s="29">
        <v>18</v>
      </c>
      <c r="X13" s="29">
        <f t="shared" si="9"/>
        <v>60</v>
      </c>
      <c r="Y13" s="31">
        <f t="shared" si="10"/>
        <v>7</v>
      </c>
      <c r="Z13" s="38" t="str">
        <f t="shared" si="11"/>
        <v>B+</v>
      </c>
      <c r="AA13" s="34" t="s">
        <v>457</v>
      </c>
      <c r="AB13" s="39">
        <v>39</v>
      </c>
      <c r="AC13" s="29">
        <v>25</v>
      </c>
      <c r="AD13" s="29">
        <f t="shared" si="12"/>
        <v>64</v>
      </c>
      <c r="AE13" s="31">
        <f t="shared" si="13"/>
        <v>7</v>
      </c>
      <c r="AF13" s="38" t="str">
        <f t="shared" si="14"/>
        <v>B+</v>
      </c>
      <c r="AG13" s="34" t="s">
        <v>457</v>
      </c>
      <c r="AH13" s="39">
        <v>40</v>
      </c>
      <c r="AI13" s="29">
        <v>35</v>
      </c>
      <c r="AJ13" s="29">
        <f t="shared" si="15"/>
        <v>75</v>
      </c>
      <c r="AK13" s="31">
        <f t="shared" si="16"/>
        <v>8</v>
      </c>
      <c r="AL13" s="38" t="str">
        <f t="shared" si="17"/>
        <v>A</v>
      </c>
      <c r="AM13" s="34" t="s">
        <v>457</v>
      </c>
      <c r="AN13" s="39">
        <v>37</v>
      </c>
      <c r="AO13" s="29">
        <v>25</v>
      </c>
      <c r="AP13" s="29">
        <f t="shared" si="18"/>
        <v>62</v>
      </c>
      <c r="AQ13" s="31">
        <f t="shared" si="19"/>
        <v>7</v>
      </c>
      <c r="AR13" s="38" t="str">
        <f t="shared" si="20"/>
        <v>B+</v>
      </c>
      <c r="AS13" s="34" t="s">
        <v>457</v>
      </c>
      <c r="AT13" s="39">
        <v>37</v>
      </c>
      <c r="AU13" s="29">
        <v>38</v>
      </c>
      <c r="AV13" s="29">
        <f t="shared" si="21"/>
        <v>75</v>
      </c>
      <c r="AW13" s="31">
        <f t="shared" si="22"/>
        <v>8</v>
      </c>
      <c r="AX13" s="38" t="str">
        <f t="shared" si="23"/>
        <v>A</v>
      </c>
      <c r="AY13" s="34" t="s">
        <v>457</v>
      </c>
      <c r="AZ13" s="37" t="str">
        <f t="shared" si="24"/>
        <v>7.80</v>
      </c>
      <c r="BA13" s="30" t="str">
        <f t="shared" si="26"/>
        <v>78.00</v>
      </c>
      <c r="BB13" s="30" t="str">
        <f t="shared" si="27"/>
        <v>FCD</v>
      </c>
      <c r="BC13" s="138" t="str">
        <f t="shared" si="25"/>
        <v/>
      </c>
      <c r="BD13" s="140" t="str">
        <f t="shared" si="28"/>
        <v/>
      </c>
      <c r="BE13" s="29" t="s">
        <v>269</v>
      </c>
      <c r="BF13" s="29" t="s">
        <v>268</v>
      </c>
      <c r="BG13" s="29" t="s">
        <v>267</v>
      </c>
      <c r="BH13" s="36" t="s">
        <v>266</v>
      </c>
      <c r="BI13" s="35" t="s">
        <v>270</v>
      </c>
      <c r="BJ13" s="29" t="s">
        <v>264</v>
      </c>
      <c r="BK13" s="29" t="s">
        <v>263</v>
      </c>
      <c r="BL13" s="29" t="s">
        <v>262</v>
      </c>
    </row>
    <row r="14" spans="1:64">
      <c r="A14" s="6" t="s">
        <v>170</v>
      </c>
      <c r="B14" s="6" t="s">
        <v>169</v>
      </c>
      <c r="C14" s="5" t="s">
        <v>168</v>
      </c>
      <c r="D14" s="104">
        <v>41</v>
      </c>
      <c r="E14" s="29">
        <v>27</v>
      </c>
      <c r="F14" s="29">
        <f t="shared" si="0"/>
        <v>68</v>
      </c>
      <c r="G14" s="31">
        <f t="shared" si="1"/>
        <v>7</v>
      </c>
      <c r="H14" s="31" t="str">
        <f t="shared" si="2"/>
        <v>B+</v>
      </c>
      <c r="I14" s="34" t="s">
        <v>457</v>
      </c>
      <c r="J14" s="107">
        <v>43</v>
      </c>
      <c r="K14" s="29">
        <v>30</v>
      </c>
      <c r="L14" s="29">
        <f t="shared" si="3"/>
        <v>73</v>
      </c>
      <c r="M14" s="31">
        <f t="shared" si="4"/>
        <v>8</v>
      </c>
      <c r="N14" s="38" t="str">
        <f t="shared" si="5"/>
        <v>A</v>
      </c>
      <c r="O14" s="34" t="s">
        <v>457</v>
      </c>
      <c r="P14" s="39">
        <v>50</v>
      </c>
      <c r="Q14" s="29">
        <v>43</v>
      </c>
      <c r="R14" s="29">
        <f t="shared" si="6"/>
        <v>93</v>
      </c>
      <c r="S14" s="31">
        <f t="shared" si="7"/>
        <v>10</v>
      </c>
      <c r="T14" s="38" t="str">
        <f t="shared" si="8"/>
        <v>O</v>
      </c>
      <c r="U14" s="34" t="s">
        <v>457</v>
      </c>
      <c r="V14" s="39">
        <v>45</v>
      </c>
      <c r="W14" s="29">
        <v>32</v>
      </c>
      <c r="X14" s="29">
        <f t="shared" si="9"/>
        <v>77</v>
      </c>
      <c r="Y14" s="31">
        <f t="shared" si="10"/>
        <v>8</v>
      </c>
      <c r="Z14" s="38" t="str">
        <f t="shared" si="11"/>
        <v>A</v>
      </c>
      <c r="AA14" s="34" t="s">
        <v>457</v>
      </c>
      <c r="AB14" s="39">
        <v>46</v>
      </c>
      <c r="AC14" s="29">
        <v>23</v>
      </c>
      <c r="AD14" s="29">
        <f t="shared" si="12"/>
        <v>69</v>
      </c>
      <c r="AE14" s="31">
        <f t="shared" si="13"/>
        <v>7</v>
      </c>
      <c r="AF14" s="38" t="str">
        <f t="shared" si="14"/>
        <v>B+</v>
      </c>
      <c r="AG14" s="34" t="s">
        <v>457</v>
      </c>
      <c r="AH14" s="39">
        <v>35</v>
      </c>
      <c r="AI14" s="29">
        <v>24</v>
      </c>
      <c r="AJ14" s="29">
        <f t="shared" si="15"/>
        <v>59</v>
      </c>
      <c r="AK14" s="31">
        <f t="shared" si="16"/>
        <v>6</v>
      </c>
      <c r="AL14" s="38" t="str">
        <f t="shared" si="17"/>
        <v>B</v>
      </c>
      <c r="AM14" s="34" t="s">
        <v>457</v>
      </c>
      <c r="AN14" s="39">
        <v>37</v>
      </c>
      <c r="AO14" s="29">
        <v>23</v>
      </c>
      <c r="AP14" s="29">
        <f t="shared" si="18"/>
        <v>60</v>
      </c>
      <c r="AQ14" s="31">
        <f t="shared" si="19"/>
        <v>7</v>
      </c>
      <c r="AR14" s="38" t="str">
        <f t="shared" si="20"/>
        <v>B+</v>
      </c>
      <c r="AS14" s="34" t="s">
        <v>457</v>
      </c>
      <c r="AT14" s="39">
        <v>33</v>
      </c>
      <c r="AU14" s="29">
        <v>39</v>
      </c>
      <c r="AV14" s="29">
        <f t="shared" si="21"/>
        <v>72</v>
      </c>
      <c r="AW14" s="31">
        <f t="shared" si="22"/>
        <v>8</v>
      </c>
      <c r="AX14" s="38" t="str">
        <f t="shared" si="23"/>
        <v>A</v>
      </c>
      <c r="AY14" s="34" t="s">
        <v>457</v>
      </c>
      <c r="AZ14" s="37" t="str">
        <f t="shared" si="24"/>
        <v>7.80</v>
      </c>
      <c r="BA14" s="30" t="str">
        <f t="shared" si="26"/>
        <v>78.00</v>
      </c>
      <c r="BB14" s="30" t="str">
        <f t="shared" si="27"/>
        <v>FCD</v>
      </c>
      <c r="BC14" s="138" t="str">
        <f t="shared" si="25"/>
        <v/>
      </c>
      <c r="BD14" s="140" t="str">
        <f t="shared" si="28"/>
        <v/>
      </c>
      <c r="BE14" s="29" t="s">
        <v>269</v>
      </c>
      <c r="BF14" s="29" t="s">
        <v>268</v>
      </c>
      <c r="BG14" s="29" t="s">
        <v>267</v>
      </c>
      <c r="BH14" s="36" t="s">
        <v>272</v>
      </c>
      <c r="BI14" s="35" t="s">
        <v>265</v>
      </c>
      <c r="BJ14" s="29" t="s">
        <v>264</v>
      </c>
      <c r="BK14" s="29" t="s">
        <v>263</v>
      </c>
      <c r="BL14" s="29" t="s">
        <v>262</v>
      </c>
    </row>
    <row r="15" spans="1:64">
      <c r="A15" s="6" t="s">
        <v>167</v>
      </c>
      <c r="B15" s="6" t="s">
        <v>166</v>
      </c>
      <c r="C15" s="5" t="s">
        <v>165</v>
      </c>
      <c r="D15" s="104">
        <v>47</v>
      </c>
      <c r="E15" s="29">
        <v>36</v>
      </c>
      <c r="F15" s="29">
        <f t="shared" si="0"/>
        <v>83</v>
      </c>
      <c r="G15" s="31">
        <f t="shared" si="1"/>
        <v>9</v>
      </c>
      <c r="H15" s="31" t="str">
        <f t="shared" si="2"/>
        <v>A+</v>
      </c>
      <c r="I15" s="34" t="s">
        <v>457</v>
      </c>
      <c r="J15" s="107">
        <v>44</v>
      </c>
      <c r="K15" s="29">
        <v>36</v>
      </c>
      <c r="L15" s="29">
        <f t="shared" si="3"/>
        <v>80</v>
      </c>
      <c r="M15" s="31">
        <f t="shared" si="4"/>
        <v>9</v>
      </c>
      <c r="N15" s="38" t="str">
        <f t="shared" si="5"/>
        <v>A+</v>
      </c>
      <c r="O15" s="34" t="s">
        <v>457</v>
      </c>
      <c r="P15" s="39">
        <v>47</v>
      </c>
      <c r="Q15" s="29">
        <v>42</v>
      </c>
      <c r="R15" s="29">
        <f t="shared" si="6"/>
        <v>89</v>
      </c>
      <c r="S15" s="31">
        <f t="shared" si="7"/>
        <v>9</v>
      </c>
      <c r="T15" s="38" t="str">
        <f t="shared" si="8"/>
        <v>A+</v>
      </c>
      <c r="U15" s="34" t="s">
        <v>457</v>
      </c>
      <c r="V15" s="39">
        <v>41</v>
      </c>
      <c r="W15" s="29">
        <v>33</v>
      </c>
      <c r="X15" s="29">
        <f t="shared" si="9"/>
        <v>74</v>
      </c>
      <c r="Y15" s="31">
        <f t="shared" si="10"/>
        <v>8</v>
      </c>
      <c r="Z15" s="38" t="str">
        <f t="shared" si="11"/>
        <v>A</v>
      </c>
      <c r="AA15" s="34" t="s">
        <v>457</v>
      </c>
      <c r="AB15" s="39">
        <v>44</v>
      </c>
      <c r="AC15" s="29">
        <v>43</v>
      </c>
      <c r="AD15" s="29">
        <f t="shared" si="12"/>
        <v>87</v>
      </c>
      <c r="AE15" s="31">
        <f t="shared" si="13"/>
        <v>9</v>
      </c>
      <c r="AF15" s="38" t="str">
        <f t="shared" si="14"/>
        <v>A+</v>
      </c>
      <c r="AG15" s="34" t="s">
        <v>457</v>
      </c>
      <c r="AH15" s="39">
        <v>42</v>
      </c>
      <c r="AI15" s="29">
        <v>28</v>
      </c>
      <c r="AJ15" s="29">
        <f t="shared" si="15"/>
        <v>70</v>
      </c>
      <c r="AK15" s="31">
        <f t="shared" si="16"/>
        <v>8</v>
      </c>
      <c r="AL15" s="38" t="str">
        <f t="shared" si="17"/>
        <v>A</v>
      </c>
      <c r="AM15" s="34" t="s">
        <v>457</v>
      </c>
      <c r="AN15" s="39">
        <v>37</v>
      </c>
      <c r="AO15" s="29">
        <v>20</v>
      </c>
      <c r="AP15" s="29">
        <f t="shared" si="18"/>
        <v>57</v>
      </c>
      <c r="AQ15" s="31">
        <f t="shared" si="19"/>
        <v>6</v>
      </c>
      <c r="AR15" s="38" t="str">
        <f t="shared" si="20"/>
        <v>B</v>
      </c>
      <c r="AS15" s="34" t="s">
        <v>457</v>
      </c>
      <c r="AT15" s="39">
        <v>39</v>
      </c>
      <c r="AU15" s="29">
        <v>37</v>
      </c>
      <c r="AV15" s="29">
        <f t="shared" si="21"/>
        <v>76</v>
      </c>
      <c r="AW15" s="31">
        <f t="shared" si="22"/>
        <v>8</v>
      </c>
      <c r="AX15" s="38" t="str">
        <f t="shared" si="23"/>
        <v>A</v>
      </c>
      <c r="AY15" s="34" t="s">
        <v>457</v>
      </c>
      <c r="AZ15" s="37" t="str">
        <f t="shared" si="24"/>
        <v>8.60</v>
      </c>
      <c r="BA15" s="30" t="str">
        <f t="shared" si="26"/>
        <v>86.00</v>
      </c>
      <c r="BB15" s="30" t="str">
        <f t="shared" si="27"/>
        <v>FCD</v>
      </c>
      <c r="BC15" s="138" t="str">
        <f t="shared" si="25"/>
        <v/>
      </c>
      <c r="BD15" s="140" t="str">
        <f t="shared" si="28"/>
        <v/>
      </c>
      <c r="BE15" s="29" t="s">
        <v>269</v>
      </c>
      <c r="BF15" s="29" t="s">
        <v>268</v>
      </c>
      <c r="BG15" s="29" t="s">
        <v>267</v>
      </c>
      <c r="BH15" s="36" t="s">
        <v>271</v>
      </c>
      <c r="BI15" s="35" t="s">
        <v>265</v>
      </c>
      <c r="BJ15" s="29" t="s">
        <v>264</v>
      </c>
      <c r="BK15" s="29" t="s">
        <v>263</v>
      </c>
      <c r="BL15" s="29" t="s">
        <v>262</v>
      </c>
    </row>
    <row r="16" spans="1:64">
      <c r="A16" s="6" t="s">
        <v>164</v>
      </c>
      <c r="B16" s="6" t="s">
        <v>163</v>
      </c>
      <c r="C16" s="5" t="s">
        <v>162</v>
      </c>
      <c r="D16" s="104">
        <v>46</v>
      </c>
      <c r="E16" s="29">
        <v>30</v>
      </c>
      <c r="F16" s="29">
        <f t="shared" si="0"/>
        <v>76</v>
      </c>
      <c r="G16" s="31">
        <f t="shared" si="1"/>
        <v>8</v>
      </c>
      <c r="H16" s="31" t="str">
        <f t="shared" si="2"/>
        <v>A</v>
      </c>
      <c r="I16" s="34" t="s">
        <v>457</v>
      </c>
      <c r="J16" s="107">
        <v>40</v>
      </c>
      <c r="K16" s="29">
        <v>31</v>
      </c>
      <c r="L16" s="29">
        <f t="shared" si="3"/>
        <v>71</v>
      </c>
      <c r="M16" s="31">
        <f t="shared" si="4"/>
        <v>8</v>
      </c>
      <c r="N16" s="38" t="str">
        <f t="shared" si="5"/>
        <v>A</v>
      </c>
      <c r="O16" s="34" t="s">
        <v>457</v>
      </c>
      <c r="P16" s="39">
        <v>47</v>
      </c>
      <c r="Q16" s="29">
        <v>41</v>
      </c>
      <c r="R16" s="29">
        <f t="shared" si="6"/>
        <v>88</v>
      </c>
      <c r="S16" s="31">
        <f t="shared" si="7"/>
        <v>9</v>
      </c>
      <c r="T16" s="38" t="str">
        <f t="shared" si="8"/>
        <v>A+</v>
      </c>
      <c r="U16" s="34" t="s">
        <v>457</v>
      </c>
      <c r="V16" s="39">
        <v>47</v>
      </c>
      <c r="W16" s="29">
        <v>24</v>
      </c>
      <c r="X16" s="29">
        <f t="shared" si="9"/>
        <v>71</v>
      </c>
      <c r="Y16" s="31">
        <f t="shared" si="10"/>
        <v>8</v>
      </c>
      <c r="Z16" s="38" t="str">
        <f t="shared" si="11"/>
        <v>A</v>
      </c>
      <c r="AA16" s="34" t="s">
        <v>457</v>
      </c>
      <c r="AB16" s="39">
        <v>47</v>
      </c>
      <c r="AC16" s="29">
        <v>38</v>
      </c>
      <c r="AD16" s="29">
        <f t="shared" si="12"/>
        <v>85</v>
      </c>
      <c r="AE16" s="31">
        <f t="shared" si="13"/>
        <v>9</v>
      </c>
      <c r="AF16" s="38" t="str">
        <f t="shared" si="14"/>
        <v>A+</v>
      </c>
      <c r="AG16" s="34" t="s">
        <v>457</v>
      </c>
      <c r="AH16" s="39">
        <v>41</v>
      </c>
      <c r="AI16" s="29">
        <v>27</v>
      </c>
      <c r="AJ16" s="29">
        <f t="shared" si="15"/>
        <v>68</v>
      </c>
      <c r="AK16" s="31">
        <f t="shared" si="16"/>
        <v>7</v>
      </c>
      <c r="AL16" s="38" t="str">
        <f t="shared" si="17"/>
        <v>B+</v>
      </c>
      <c r="AM16" s="34" t="s">
        <v>457</v>
      </c>
      <c r="AN16" s="39">
        <v>36</v>
      </c>
      <c r="AO16" s="29">
        <v>22</v>
      </c>
      <c r="AP16" s="29">
        <f t="shared" si="18"/>
        <v>58</v>
      </c>
      <c r="AQ16" s="31">
        <f t="shared" si="19"/>
        <v>6</v>
      </c>
      <c r="AR16" s="38" t="str">
        <f t="shared" si="20"/>
        <v>B</v>
      </c>
      <c r="AS16" s="34" t="s">
        <v>457</v>
      </c>
      <c r="AT16" s="39">
        <v>40</v>
      </c>
      <c r="AU16" s="29">
        <v>42</v>
      </c>
      <c r="AV16" s="29">
        <f t="shared" si="21"/>
        <v>82</v>
      </c>
      <c r="AW16" s="31">
        <f t="shared" si="22"/>
        <v>9</v>
      </c>
      <c r="AX16" s="38" t="str">
        <f t="shared" si="23"/>
        <v>A+</v>
      </c>
      <c r="AY16" s="34" t="s">
        <v>457</v>
      </c>
      <c r="AZ16" s="37" t="str">
        <f t="shared" si="24"/>
        <v>8.20</v>
      </c>
      <c r="BA16" s="30" t="str">
        <f t="shared" si="26"/>
        <v>82.00</v>
      </c>
      <c r="BB16" s="30" t="str">
        <f t="shared" si="27"/>
        <v>FCD</v>
      </c>
      <c r="BC16" s="138" t="str">
        <f t="shared" si="25"/>
        <v/>
      </c>
      <c r="BD16" s="140" t="str">
        <f t="shared" si="28"/>
        <v/>
      </c>
      <c r="BE16" s="29" t="s">
        <v>269</v>
      </c>
      <c r="BF16" s="29" t="s">
        <v>268</v>
      </c>
      <c r="BG16" s="29" t="s">
        <v>267</v>
      </c>
      <c r="BH16" s="36" t="s">
        <v>272</v>
      </c>
      <c r="BI16" s="35" t="s">
        <v>265</v>
      </c>
      <c r="BJ16" s="29" t="s">
        <v>264</v>
      </c>
      <c r="BK16" s="29" t="s">
        <v>263</v>
      </c>
      <c r="BL16" s="29" t="s">
        <v>262</v>
      </c>
    </row>
    <row r="17" spans="1:64">
      <c r="A17" s="6" t="s">
        <v>161</v>
      </c>
      <c r="B17" s="6" t="s">
        <v>160</v>
      </c>
      <c r="C17" s="5" t="s">
        <v>159</v>
      </c>
      <c r="D17" s="104">
        <v>49</v>
      </c>
      <c r="E17" s="29">
        <v>46</v>
      </c>
      <c r="F17" s="29">
        <f t="shared" si="0"/>
        <v>95</v>
      </c>
      <c r="G17" s="31">
        <f t="shared" si="1"/>
        <v>10</v>
      </c>
      <c r="H17" s="31" t="str">
        <f t="shared" si="2"/>
        <v>O</v>
      </c>
      <c r="I17" s="34" t="s">
        <v>457</v>
      </c>
      <c r="J17" s="107">
        <v>50</v>
      </c>
      <c r="K17" s="29">
        <v>41</v>
      </c>
      <c r="L17" s="29">
        <f t="shared" si="3"/>
        <v>91</v>
      </c>
      <c r="M17" s="31">
        <f t="shared" si="4"/>
        <v>10</v>
      </c>
      <c r="N17" s="38" t="str">
        <f t="shared" si="5"/>
        <v>O</v>
      </c>
      <c r="O17" s="34" t="s">
        <v>457</v>
      </c>
      <c r="P17" s="39">
        <v>50</v>
      </c>
      <c r="Q17" s="29">
        <v>44</v>
      </c>
      <c r="R17" s="29">
        <f t="shared" si="6"/>
        <v>94</v>
      </c>
      <c r="S17" s="31">
        <f t="shared" si="7"/>
        <v>10</v>
      </c>
      <c r="T17" s="38" t="str">
        <f t="shared" si="8"/>
        <v>O</v>
      </c>
      <c r="U17" s="34" t="s">
        <v>457</v>
      </c>
      <c r="V17" s="39">
        <v>40</v>
      </c>
      <c r="W17" s="29">
        <v>41</v>
      </c>
      <c r="X17" s="29">
        <f t="shared" si="9"/>
        <v>81</v>
      </c>
      <c r="Y17" s="31">
        <f t="shared" si="10"/>
        <v>9</v>
      </c>
      <c r="Z17" s="38" t="str">
        <f t="shared" si="11"/>
        <v>A+</v>
      </c>
      <c r="AA17" s="34" t="s">
        <v>457</v>
      </c>
      <c r="AB17" s="39">
        <v>49</v>
      </c>
      <c r="AC17" s="29">
        <v>43</v>
      </c>
      <c r="AD17" s="29">
        <f t="shared" si="12"/>
        <v>92</v>
      </c>
      <c r="AE17" s="31">
        <f t="shared" si="13"/>
        <v>10</v>
      </c>
      <c r="AF17" s="38" t="str">
        <f t="shared" si="14"/>
        <v>O</v>
      </c>
      <c r="AG17" s="34" t="s">
        <v>457</v>
      </c>
      <c r="AH17" s="39">
        <v>40</v>
      </c>
      <c r="AI17" s="29">
        <v>31</v>
      </c>
      <c r="AJ17" s="29">
        <f t="shared" si="15"/>
        <v>71</v>
      </c>
      <c r="AK17" s="31">
        <f t="shared" si="16"/>
        <v>8</v>
      </c>
      <c r="AL17" s="38" t="str">
        <f t="shared" si="17"/>
        <v>A</v>
      </c>
      <c r="AM17" s="34" t="s">
        <v>457</v>
      </c>
      <c r="AN17" s="39">
        <v>38</v>
      </c>
      <c r="AO17" s="29">
        <v>34</v>
      </c>
      <c r="AP17" s="29">
        <f t="shared" si="18"/>
        <v>72</v>
      </c>
      <c r="AQ17" s="31">
        <f t="shared" si="19"/>
        <v>8</v>
      </c>
      <c r="AR17" s="38" t="str">
        <f t="shared" si="20"/>
        <v>A</v>
      </c>
      <c r="AS17" s="34" t="s">
        <v>457</v>
      </c>
      <c r="AT17" s="39">
        <v>36</v>
      </c>
      <c r="AU17" s="29">
        <v>42</v>
      </c>
      <c r="AV17" s="29">
        <f t="shared" si="21"/>
        <v>78</v>
      </c>
      <c r="AW17" s="31">
        <f t="shared" si="22"/>
        <v>8</v>
      </c>
      <c r="AX17" s="38" t="str">
        <f t="shared" si="23"/>
        <v>A</v>
      </c>
      <c r="AY17" s="34" t="s">
        <v>457</v>
      </c>
      <c r="AZ17" s="37" t="str">
        <f t="shared" si="24"/>
        <v>9.55</v>
      </c>
      <c r="BA17" s="30" t="str">
        <f t="shared" si="26"/>
        <v>95.50</v>
      </c>
      <c r="BB17" s="30" t="str">
        <f t="shared" si="27"/>
        <v>FCD</v>
      </c>
      <c r="BC17" s="138" t="str">
        <f t="shared" si="25"/>
        <v/>
      </c>
      <c r="BD17" s="140" t="str">
        <f t="shared" si="28"/>
        <v/>
      </c>
      <c r="BE17" s="29" t="s">
        <v>269</v>
      </c>
      <c r="BF17" s="29" t="s">
        <v>268</v>
      </c>
      <c r="BG17" s="29" t="s">
        <v>267</v>
      </c>
      <c r="BH17" s="36" t="s">
        <v>266</v>
      </c>
      <c r="BI17" s="35" t="s">
        <v>270</v>
      </c>
      <c r="BJ17" s="29" t="s">
        <v>264</v>
      </c>
      <c r="BK17" s="29" t="s">
        <v>263</v>
      </c>
      <c r="BL17" s="29" t="s">
        <v>262</v>
      </c>
    </row>
    <row r="18" spans="1:64">
      <c r="A18" s="6" t="s">
        <v>158</v>
      </c>
      <c r="B18" s="6" t="s">
        <v>157</v>
      </c>
      <c r="C18" s="5" t="s">
        <v>156</v>
      </c>
      <c r="D18" s="104">
        <v>44</v>
      </c>
      <c r="E18" s="29">
        <v>45</v>
      </c>
      <c r="F18" s="29">
        <f t="shared" si="0"/>
        <v>89</v>
      </c>
      <c r="G18" s="31">
        <f t="shared" si="1"/>
        <v>9</v>
      </c>
      <c r="H18" s="31" t="str">
        <f t="shared" si="2"/>
        <v>A+</v>
      </c>
      <c r="I18" s="34" t="s">
        <v>457</v>
      </c>
      <c r="J18" s="107">
        <v>41</v>
      </c>
      <c r="K18" s="29">
        <v>37</v>
      </c>
      <c r="L18" s="29">
        <f t="shared" si="3"/>
        <v>78</v>
      </c>
      <c r="M18" s="31">
        <f t="shared" si="4"/>
        <v>8</v>
      </c>
      <c r="N18" s="38" t="str">
        <f t="shared" si="5"/>
        <v>A</v>
      </c>
      <c r="O18" s="34" t="s">
        <v>457</v>
      </c>
      <c r="P18" s="39">
        <v>50</v>
      </c>
      <c r="Q18" s="29">
        <v>40</v>
      </c>
      <c r="R18" s="29">
        <f t="shared" si="6"/>
        <v>90</v>
      </c>
      <c r="S18" s="31">
        <f t="shared" si="7"/>
        <v>10</v>
      </c>
      <c r="T18" s="38" t="str">
        <f t="shared" si="8"/>
        <v>O</v>
      </c>
      <c r="U18" s="34" t="s">
        <v>457</v>
      </c>
      <c r="V18" s="39">
        <v>43</v>
      </c>
      <c r="W18" s="29">
        <v>19</v>
      </c>
      <c r="X18" s="29">
        <f t="shared" si="9"/>
        <v>62</v>
      </c>
      <c r="Y18" s="31">
        <f t="shared" si="10"/>
        <v>7</v>
      </c>
      <c r="Z18" s="38" t="str">
        <f t="shared" si="11"/>
        <v>B+</v>
      </c>
      <c r="AA18" s="34" t="s">
        <v>457</v>
      </c>
      <c r="AB18" s="39">
        <v>45</v>
      </c>
      <c r="AC18" s="29">
        <v>30</v>
      </c>
      <c r="AD18" s="29">
        <f t="shared" si="12"/>
        <v>75</v>
      </c>
      <c r="AE18" s="31">
        <f t="shared" si="13"/>
        <v>8</v>
      </c>
      <c r="AF18" s="38" t="str">
        <f t="shared" si="14"/>
        <v>A</v>
      </c>
      <c r="AG18" s="34" t="s">
        <v>457</v>
      </c>
      <c r="AH18" s="39">
        <v>34</v>
      </c>
      <c r="AI18" s="29">
        <v>22</v>
      </c>
      <c r="AJ18" s="29">
        <f t="shared" si="15"/>
        <v>56</v>
      </c>
      <c r="AK18" s="31">
        <f t="shared" si="16"/>
        <v>6</v>
      </c>
      <c r="AL18" s="38" t="str">
        <f t="shared" si="17"/>
        <v>B</v>
      </c>
      <c r="AM18" s="34" t="s">
        <v>457</v>
      </c>
      <c r="AN18" s="39">
        <v>35</v>
      </c>
      <c r="AO18" s="29">
        <v>18</v>
      </c>
      <c r="AP18" s="29">
        <f t="shared" si="18"/>
        <v>53</v>
      </c>
      <c r="AQ18" s="31">
        <f t="shared" si="19"/>
        <v>5</v>
      </c>
      <c r="AR18" s="38" t="str">
        <f t="shared" si="20"/>
        <v>C</v>
      </c>
      <c r="AS18" s="34" t="s">
        <v>457</v>
      </c>
      <c r="AT18" s="39">
        <v>33</v>
      </c>
      <c r="AU18" s="29">
        <v>42</v>
      </c>
      <c r="AV18" s="29">
        <f t="shared" si="21"/>
        <v>75</v>
      </c>
      <c r="AW18" s="31">
        <f t="shared" si="22"/>
        <v>8</v>
      </c>
      <c r="AX18" s="38" t="str">
        <f t="shared" si="23"/>
        <v>A</v>
      </c>
      <c r="AY18" s="34" t="s">
        <v>457</v>
      </c>
      <c r="AZ18" s="37" t="str">
        <f t="shared" si="24"/>
        <v>8.10</v>
      </c>
      <c r="BA18" s="30" t="str">
        <f t="shared" si="26"/>
        <v>81.00</v>
      </c>
      <c r="BB18" s="30" t="str">
        <f t="shared" si="27"/>
        <v>FCD</v>
      </c>
      <c r="BC18" s="138" t="str">
        <f t="shared" si="25"/>
        <v/>
      </c>
      <c r="BD18" s="140" t="str">
        <f t="shared" si="28"/>
        <v/>
      </c>
      <c r="BE18" s="29" t="s">
        <v>269</v>
      </c>
      <c r="BF18" s="29" t="s">
        <v>268</v>
      </c>
      <c r="BG18" s="29" t="s">
        <v>267</v>
      </c>
      <c r="BH18" s="36" t="s">
        <v>266</v>
      </c>
      <c r="BI18" s="35" t="s">
        <v>270</v>
      </c>
      <c r="BJ18" s="29" t="s">
        <v>264</v>
      </c>
      <c r="BK18" s="29" t="s">
        <v>263</v>
      </c>
      <c r="BL18" s="29" t="s">
        <v>262</v>
      </c>
    </row>
    <row r="19" spans="1:64">
      <c r="A19" s="6" t="s">
        <v>155</v>
      </c>
      <c r="B19" s="6" t="s">
        <v>154</v>
      </c>
      <c r="C19" s="5" t="s">
        <v>153</v>
      </c>
      <c r="D19" s="104">
        <v>37</v>
      </c>
      <c r="E19" s="29">
        <v>18</v>
      </c>
      <c r="F19" s="29">
        <f t="shared" si="0"/>
        <v>55</v>
      </c>
      <c r="G19" s="31">
        <f t="shared" si="1"/>
        <v>6</v>
      </c>
      <c r="H19" s="31" t="str">
        <f t="shared" si="2"/>
        <v>B</v>
      </c>
      <c r="I19" s="34" t="s">
        <v>457</v>
      </c>
      <c r="J19" s="107">
        <v>39</v>
      </c>
      <c r="K19" s="29">
        <v>35</v>
      </c>
      <c r="L19" s="29">
        <f t="shared" si="3"/>
        <v>74</v>
      </c>
      <c r="M19" s="31">
        <f t="shared" si="4"/>
        <v>8</v>
      </c>
      <c r="N19" s="38" t="str">
        <f t="shared" si="5"/>
        <v>A</v>
      </c>
      <c r="O19" s="34" t="s">
        <v>457</v>
      </c>
      <c r="P19" s="39">
        <v>47</v>
      </c>
      <c r="Q19" s="29">
        <v>38</v>
      </c>
      <c r="R19" s="29">
        <f t="shared" si="6"/>
        <v>85</v>
      </c>
      <c r="S19" s="31">
        <f t="shared" si="7"/>
        <v>9</v>
      </c>
      <c r="T19" s="38" t="str">
        <f t="shared" si="8"/>
        <v>A+</v>
      </c>
      <c r="U19" s="34" t="s">
        <v>457</v>
      </c>
      <c r="V19" s="39">
        <v>35</v>
      </c>
      <c r="W19" s="29">
        <v>20</v>
      </c>
      <c r="X19" s="29">
        <f t="shared" si="9"/>
        <v>55</v>
      </c>
      <c r="Y19" s="31">
        <f t="shared" si="10"/>
        <v>6</v>
      </c>
      <c r="Z19" s="38" t="str">
        <f t="shared" si="11"/>
        <v>B</v>
      </c>
      <c r="AA19" s="34" t="s">
        <v>457</v>
      </c>
      <c r="AB19" s="39">
        <v>45</v>
      </c>
      <c r="AC19" s="29">
        <v>36</v>
      </c>
      <c r="AD19" s="29">
        <f t="shared" si="12"/>
        <v>81</v>
      </c>
      <c r="AE19" s="31">
        <f t="shared" si="13"/>
        <v>9</v>
      </c>
      <c r="AF19" s="38" t="str">
        <f t="shared" si="14"/>
        <v>A+</v>
      </c>
      <c r="AG19" s="34" t="s">
        <v>457</v>
      </c>
      <c r="AH19" s="39">
        <v>34</v>
      </c>
      <c r="AI19" s="29">
        <v>22</v>
      </c>
      <c r="AJ19" s="29">
        <f t="shared" si="15"/>
        <v>56</v>
      </c>
      <c r="AK19" s="31">
        <f t="shared" si="16"/>
        <v>6</v>
      </c>
      <c r="AL19" s="38" t="str">
        <f t="shared" si="17"/>
        <v>B</v>
      </c>
      <c r="AM19" s="34" t="s">
        <v>457</v>
      </c>
      <c r="AN19" s="39">
        <v>35</v>
      </c>
      <c r="AO19" s="29">
        <v>31</v>
      </c>
      <c r="AP19" s="29">
        <f t="shared" si="18"/>
        <v>66</v>
      </c>
      <c r="AQ19" s="31">
        <f t="shared" si="19"/>
        <v>7</v>
      </c>
      <c r="AR19" s="38" t="str">
        <f t="shared" si="20"/>
        <v>B+</v>
      </c>
      <c r="AS19" s="34" t="s">
        <v>457</v>
      </c>
      <c r="AT19" s="39">
        <v>36</v>
      </c>
      <c r="AU19" s="29">
        <v>33</v>
      </c>
      <c r="AV19" s="29">
        <f t="shared" si="21"/>
        <v>69</v>
      </c>
      <c r="AW19" s="31">
        <f t="shared" si="22"/>
        <v>7</v>
      </c>
      <c r="AX19" s="38" t="str">
        <f t="shared" si="23"/>
        <v>B+</v>
      </c>
      <c r="AY19" s="34" t="s">
        <v>457</v>
      </c>
      <c r="AZ19" s="37" t="str">
        <f t="shared" si="24"/>
        <v>7.40</v>
      </c>
      <c r="BA19" s="30" t="str">
        <f t="shared" si="26"/>
        <v>74.00</v>
      </c>
      <c r="BB19" s="30" t="str">
        <f t="shared" si="27"/>
        <v>FCD</v>
      </c>
      <c r="BC19" s="138" t="str">
        <f t="shared" si="25"/>
        <v/>
      </c>
      <c r="BD19" s="140" t="str">
        <f t="shared" si="28"/>
        <v/>
      </c>
      <c r="BE19" s="29" t="s">
        <v>269</v>
      </c>
      <c r="BF19" s="29" t="s">
        <v>268</v>
      </c>
      <c r="BG19" s="29" t="s">
        <v>267</v>
      </c>
      <c r="BH19" s="36" t="s">
        <v>266</v>
      </c>
      <c r="BI19" s="35" t="s">
        <v>265</v>
      </c>
      <c r="BJ19" s="29" t="s">
        <v>264</v>
      </c>
      <c r="BK19" s="29" t="s">
        <v>263</v>
      </c>
      <c r="BL19" s="29" t="s">
        <v>262</v>
      </c>
    </row>
    <row r="20" spans="1:64">
      <c r="A20" s="6" t="s">
        <v>152</v>
      </c>
      <c r="B20" s="6" t="s">
        <v>151</v>
      </c>
      <c r="C20" s="5" t="s">
        <v>150</v>
      </c>
      <c r="D20" s="104">
        <v>47</v>
      </c>
      <c r="E20" s="29">
        <v>49</v>
      </c>
      <c r="F20" s="29">
        <f t="shared" si="0"/>
        <v>96</v>
      </c>
      <c r="G20" s="31">
        <f t="shared" si="1"/>
        <v>10</v>
      </c>
      <c r="H20" s="31" t="str">
        <f t="shared" si="2"/>
        <v>O</v>
      </c>
      <c r="I20" s="34" t="s">
        <v>457</v>
      </c>
      <c r="J20" s="107">
        <v>47</v>
      </c>
      <c r="K20" s="29">
        <v>41</v>
      </c>
      <c r="L20" s="29">
        <f t="shared" si="3"/>
        <v>88</v>
      </c>
      <c r="M20" s="31">
        <f t="shared" si="4"/>
        <v>9</v>
      </c>
      <c r="N20" s="38" t="str">
        <f t="shared" si="5"/>
        <v>A+</v>
      </c>
      <c r="O20" s="34" t="s">
        <v>457</v>
      </c>
      <c r="P20" s="39">
        <v>50</v>
      </c>
      <c r="Q20" s="29">
        <v>45</v>
      </c>
      <c r="R20" s="29">
        <f t="shared" si="6"/>
        <v>95</v>
      </c>
      <c r="S20" s="31">
        <f t="shared" si="7"/>
        <v>10</v>
      </c>
      <c r="T20" s="38" t="str">
        <f t="shared" si="8"/>
        <v>O</v>
      </c>
      <c r="U20" s="34" t="s">
        <v>457</v>
      </c>
      <c r="V20" s="39">
        <v>48</v>
      </c>
      <c r="W20" s="29">
        <v>42</v>
      </c>
      <c r="X20" s="29">
        <f t="shared" si="9"/>
        <v>90</v>
      </c>
      <c r="Y20" s="31">
        <f t="shared" si="10"/>
        <v>10</v>
      </c>
      <c r="Z20" s="38" t="str">
        <f t="shared" si="11"/>
        <v>O</v>
      </c>
      <c r="AA20" s="34" t="s">
        <v>457</v>
      </c>
      <c r="AB20" s="39">
        <v>49</v>
      </c>
      <c r="AC20" s="29">
        <v>47</v>
      </c>
      <c r="AD20" s="29">
        <f t="shared" si="12"/>
        <v>96</v>
      </c>
      <c r="AE20" s="31">
        <f t="shared" si="13"/>
        <v>10</v>
      </c>
      <c r="AF20" s="38" t="str">
        <f t="shared" si="14"/>
        <v>O</v>
      </c>
      <c r="AG20" s="34" t="s">
        <v>457</v>
      </c>
      <c r="AH20" s="39">
        <v>45</v>
      </c>
      <c r="AI20" s="29">
        <v>33</v>
      </c>
      <c r="AJ20" s="29">
        <f t="shared" si="15"/>
        <v>78</v>
      </c>
      <c r="AK20" s="31">
        <f t="shared" si="16"/>
        <v>8</v>
      </c>
      <c r="AL20" s="38" t="str">
        <f t="shared" si="17"/>
        <v>A</v>
      </c>
      <c r="AM20" s="34" t="s">
        <v>457</v>
      </c>
      <c r="AN20" s="39">
        <v>39</v>
      </c>
      <c r="AO20" s="29">
        <v>29</v>
      </c>
      <c r="AP20" s="29">
        <f t="shared" si="18"/>
        <v>68</v>
      </c>
      <c r="AQ20" s="31">
        <f t="shared" si="19"/>
        <v>7</v>
      </c>
      <c r="AR20" s="38" t="str">
        <f t="shared" si="20"/>
        <v>B+</v>
      </c>
      <c r="AS20" s="34" t="s">
        <v>457</v>
      </c>
      <c r="AT20" s="39">
        <v>38</v>
      </c>
      <c r="AU20" s="29">
        <v>39</v>
      </c>
      <c r="AV20" s="29">
        <f t="shared" si="21"/>
        <v>77</v>
      </c>
      <c r="AW20" s="31">
        <f t="shared" si="22"/>
        <v>8</v>
      </c>
      <c r="AX20" s="38" t="str">
        <f t="shared" si="23"/>
        <v>A</v>
      </c>
      <c r="AY20" s="34" t="s">
        <v>457</v>
      </c>
      <c r="AZ20" s="37" t="str">
        <f t="shared" si="24"/>
        <v>9.45</v>
      </c>
      <c r="BA20" s="30" t="str">
        <f t="shared" si="26"/>
        <v>94.50</v>
      </c>
      <c r="BB20" s="30" t="str">
        <f t="shared" si="27"/>
        <v>FCD</v>
      </c>
      <c r="BC20" s="138" t="str">
        <f t="shared" si="25"/>
        <v/>
      </c>
      <c r="BD20" s="140" t="str">
        <f t="shared" si="28"/>
        <v/>
      </c>
      <c r="BE20" s="29" t="s">
        <v>269</v>
      </c>
      <c r="BF20" s="29" t="s">
        <v>268</v>
      </c>
      <c r="BG20" s="29" t="s">
        <v>267</v>
      </c>
      <c r="BH20" s="36" t="s">
        <v>266</v>
      </c>
      <c r="BI20" s="35" t="s">
        <v>265</v>
      </c>
      <c r="BJ20" s="29" t="s">
        <v>264</v>
      </c>
      <c r="BK20" s="29" t="s">
        <v>263</v>
      </c>
      <c r="BL20" s="29" t="s">
        <v>262</v>
      </c>
    </row>
    <row r="21" spans="1:64">
      <c r="A21" s="6" t="s">
        <v>149</v>
      </c>
      <c r="B21" s="6" t="s">
        <v>148</v>
      </c>
      <c r="C21" s="5" t="s">
        <v>147</v>
      </c>
      <c r="D21" s="104">
        <v>37</v>
      </c>
      <c r="E21" s="29">
        <v>38</v>
      </c>
      <c r="F21" s="29">
        <f t="shared" si="0"/>
        <v>75</v>
      </c>
      <c r="G21" s="31">
        <f t="shared" si="1"/>
        <v>8</v>
      </c>
      <c r="H21" s="31" t="str">
        <f t="shared" si="2"/>
        <v>A</v>
      </c>
      <c r="I21" s="34" t="s">
        <v>457</v>
      </c>
      <c r="J21" s="107">
        <v>37</v>
      </c>
      <c r="K21" s="29">
        <v>38</v>
      </c>
      <c r="L21" s="29">
        <f t="shared" si="3"/>
        <v>75</v>
      </c>
      <c r="M21" s="31">
        <f t="shared" si="4"/>
        <v>8</v>
      </c>
      <c r="N21" s="38" t="str">
        <f t="shared" si="5"/>
        <v>A</v>
      </c>
      <c r="O21" s="34" t="s">
        <v>457</v>
      </c>
      <c r="P21" s="39">
        <v>48</v>
      </c>
      <c r="Q21" s="29">
        <v>28</v>
      </c>
      <c r="R21" s="29">
        <f t="shared" si="6"/>
        <v>76</v>
      </c>
      <c r="S21" s="31">
        <f t="shared" si="7"/>
        <v>8</v>
      </c>
      <c r="T21" s="38" t="str">
        <f t="shared" si="8"/>
        <v>A</v>
      </c>
      <c r="U21" s="34" t="s">
        <v>457</v>
      </c>
      <c r="V21" s="39">
        <v>35</v>
      </c>
      <c r="W21" s="29">
        <v>19</v>
      </c>
      <c r="X21" s="29">
        <f t="shared" si="9"/>
        <v>54</v>
      </c>
      <c r="Y21" s="31">
        <f t="shared" si="10"/>
        <v>5</v>
      </c>
      <c r="Z21" s="38" t="str">
        <f t="shared" si="11"/>
        <v>C</v>
      </c>
      <c r="AA21" s="34" t="s">
        <v>457</v>
      </c>
      <c r="AB21" s="39">
        <v>46</v>
      </c>
      <c r="AC21" s="29">
        <v>33</v>
      </c>
      <c r="AD21" s="29">
        <f t="shared" si="12"/>
        <v>79</v>
      </c>
      <c r="AE21" s="31">
        <f t="shared" si="13"/>
        <v>8</v>
      </c>
      <c r="AF21" s="38" t="str">
        <f t="shared" si="14"/>
        <v>A</v>
      </c>
      <c r="AG21" s="34" t="s">
        <v>457</v>
      </c>
      <c r="AH21" s="39">
        <v>38</v>
      </c>
      <c r="AI21" s="29">
        <v>26</v>
      </c>
      <c r="AJ21" s="29">
        <f t="shared" si="15"/>
        <v>64</v>
      </c>
      <c r="AK21" s="31">
        <f t="shared" si="16"/>
        <v>7</v>
      </c>
      <c r="AL21" s="38" t="str">
        <f t="shared" si="17"/>
        <v>B+</v>
      </c>
      <c r="AM21" s="34" t="s">
        <v>457</v>
      </c>
      <c r="AN21" s="39">
        <v>37</v>
      </c>
      <c r="AO21" s="29">
        <v>30</v>
      </c>
      <c r="AP21" s="29">
        <f t="shared" si="18"/>
        <v>67</v>
      </c>
      <c r="AQ21" s="31">
        <f t="shared" si="19"/>
        <v>7</v>
      </c>
      <c r="AR21" s="38" t="str">
        <f t="shared" si="20"/>
        <v>B+</v>
      </c>
      <c r="AS21" s="34" t="s">
        <v>457</v>
      </c>
      <c r="AT21" s="39">
        <v>31</v>
      </c>
      <c r="AU21" s="29">
        <v>39</v>
      </c>
      <c r="AV21" s="29">
        <f t="shared" si="21"/>
        <v>70</v>
      </c>
      <c r="AW21" s="31">
        <f t="shared" si="22"/>
        <v>8</v>
      </c>
      <c r="AX21" s="38" t="str">
        <f t="shared" si="23"/>
        <v>A</v>
      </c>
      <c r="AY21" s="34" t="s">
        <v>457</v>
      </c>
      <c r="AZ21" s="37" t="str">
        <f t="shared" si="24"/>
        <v>7.45</v>
      </c>
      <c r="BA21" s="30" t="str">
        <f t="shared" si="26"/>
        <v>74.50</v>
      </c>
      <c r="BB21" s="30" t="str">
        <f t="shared" si="27"/>
        <v>FCD</v>
      </c>
      <c r="BC21" s="138" t="str">
        <f t="shared" si="25"/>
        <v/>
      </c>
      <c r="BD21" s="140" t="str">
        <f t="shared" si="28"/>
        <v/>
      </c>
      <c r="BE21" s="29" t="s">
        <v>269</v>
      </c>
      <c r="BF21" s="29" t="s">
        <v>268</v>
      </c>
      <c r="BG21" s="29" t="s">
        <v>267</v>
      </c>
      <c r="BH21" s="36" t="s">
        <v>266</v>
      </c>
      <c r="BI21" s="35" t="s">
        <v>270</v>
      </c>
      <c r="BJ21" s="29" t="s">
        <v>264</v>
      </c>
      <c r="BK21" s="29" t="s">
        <v>263</v>
      </c>
      <c r="BL21" s="29" t="s">
        <v>262</v>
      </c>
    </row>
    <row r="22" spans="1:64">
      <c r="A22" s="6" t="s">
        <v>146</v>
      </c>
      <c r="B22" s="6" t="s">
        <v>145</v>
      </c>
      <c r="C22" s="5" t="s">
        <v>144</v>
      </c>
      <c r="D22" s="104">
        <v>46</v>
      </c>
      <c r="E22" s="29">
        <v>50</v>
      </c>
      <c r="F22" s="29">
        <f t="shared" si="0"/>
        <v>96</v>
      </c>
      <c r="G22" s="31">
        <f t="shared" si="1"/>
        <v>10</v>
      </c>
      <c r="H22" s="31" t="str">
        <f t="shared" si="2"/>
        <v>O</v>
      </c>
      <c r="I22" s="34" t="s">
        <v>457</v>
      </c>
      <c r="J22" s="107">
        <v>47</v>
      </c>
      <c r="K22" s="29">
        <v>45</v>
      </c>
      <c r="L22" s="29">
        <f t="shared" si="3"/>
        <v>92</v>
      </c>
      <c r="M22" s="31">
        <f t="shared" si="4"/>
        <v>10</v>
      </c>
      <c r="N22" s="38" t="str">
        <f t="shared" si="5"/>
        <v>O</v>
      </c>
      <c r="O22" s="34" t="s">
        <v>457</v>
      </c>
      <c r="P22" s="39">
        <v>49</v>
      </c>
      <c r="Q22" s="29">
        <v>38</v>
      </c>
      <c r="R22" s="29">
        <f t="shared" si="6"/>
        <v>87</v>
      </c>
      <c r="S22" s="31">
        <f t="shared" si="7"/>
        <v>9</v>
      </c>
      <c r="T22" s="38" t="str">
        <f t="shared" si="8"/>
        <v>A+</v>
      </c>
      <c r="U22" s="34" t="s">
        <v>457</v>
      </c>
      <c r="V22" s="39">
        <v>49</v>
      </c>
      <c r="W22" s="29">
        <v>26</v>
      </c>
      <c r="X22" s="29">
        <f t="shared" si="9"/>
        <v>75</v>
      </c>
      <c r="Y22" s="31">
        <f t="shared" si="10"/>
        <v>8</v>
      </c>
      <c r="Z22" s="38" t="str">
        <f t="shared" si="11"/>
        <v>A</v>
      </c>
      <c r="AA22" s="34" t="s">
        <v>457</v>
      </c>
      <c r="AB22" s="39">
        <v>48</v>
      </c>
      <c r="AC22" s="29">
        <v>41</v>
      </c>
      <c r="AD22" s="29">
        <f t="shared" si="12"/>
        <v>89</v>
      </c>
      <c r="AE22" s="31">
        <f t="shared" si="13"/>
        <v>9</v>
      </c>
      <c r="AF22" s="38" t="str">
        <f t="shared" si="14"/>
        <v>A+</v>
      </c>
      <c r="AG22" s="34" t="s">
        <v>457</v>
      </c>
      <c r="AH22" s="39">
        <v>45</v>
      </c>
      <c r="AI22" s="29">
        <v>30</v>
      </c>
      <c r="AJ22" s="29">
        <f t="shared" si="15"/>
        <v>75</v>
      </c>
      <c r="AK22" s="31">
        <f t="shared" si="16"/>
        <v>8</v>
      </c>
      <c r="AL22" s="38" t="str">
        <f t="shared" si="17"/>
        <v>A</v>
      </c>
      <c r="AM22" s="34" t="s">
        <v>457</v>
      </c>
      <c r="AN22" s="39">
        <v>37</v>
      </c>
      <c r="AO22" s="29">
        <v>29</v>
      </c>
      <c r="AP22" s="29">
        <f t="shared" si="18"/>
        <v>66</v>
      </c>
      <c r="AQ22" s="31">
        <f t="shared" si="19"/>
        <v>7</v>
      </c>
      <c r="AR22" s="38" t="str">
        <f t="shared" si="20"/>
        <v>B+</v>
      </c>
      <c r="AS22" s="34" t="s">
        <v>457</v>
      </c>
      <c r="AT22" s="39">
        <v>40</v>
      </c>
      <c r="AU22" s="29">
        <v>42</v>
      </c>
      <c r="AV22" s="29">
        <f t="shared" si="21"/>
        <v>82</v>
      </c>
      <c r="AW22" s="31">
        <f t="shared" si="22"/>
        <v>9</v>
      </c>
      <c r="AX22" s="38" t="str">
        <f t="shared" si="23"/>
        <v>A+</v>
      </c>
      <c r="AY22" s="34" t="s">
        <v>457</v>
      </c>
      <c r="AZ22" s="37" t="str">
        <f t="shared" si="24"/>
        <v>9.10</v>
      </c>
      <c r="BA22" s="30" t="str">
        <f t="shared" si="26"/>
        <v>91.00</v>
      </c>
      <c r="BB22" s="30" t="str">
        <f t="shared" si="27"/>
        <v>FCD</v>
      </c>
      <c r="BC22" s="138" t="str">
        <f>IF(G22=0,BE22&amp;" ","") &amp; IF(M22=0,BF22&amp;" ","") &amp; IF(S22=0,BG22&amp;" ","")&amp; IF(Y22=0,BH22&amp;" ","")&amp; IF(AE22=0,BI22&amp;" ","")&amp; IF(AK22=0,BJ22&amp;" ","")&amp; IF(AQ22=0,BK22&amp;" ","")&amp; IF(AW22=0,BL22&amp;" ","")</f>
        <v/>
      </c>
      <c r="BD22" s="140" t="str">
        <f t="shared" si="28"/>
        <v/>
      </c>
      <c r="BE22" s="29" t="s">
        <v>269</v>
      </c>
      <c r="BF22" s="29" t="s">
        <v>268</v>
      </c>
      <c r="BG22" s="29" t="s">
        <v>267</v>
      </c>
      <c r="BH22" s="36" t="s">
        <v>266</v>
      </c>
      <c r="BI22" s="35" t="s">
        <v>270</v>
      </c>
      <c r="BJ22" s="29" t="s">
        <v>264</v>
      </c>
      <c r="BK22" s="29" t="s">
        <v>263</v>
      </c>
      <c r="BL22" s="29" t="s">
        <v>262</v>
      </c>
    </row>
    <row r="23" spans="1:64">
      <c r="A23" s="6" t="s">
        <v>143</v>
      </c>
      <c r="B23" s="6" t="s">
        <v>142</v>
      </c>
      <c r="C23" s="5" t="s">
        <v>141</v>
      </c>
      <c r="D23" s="104">
        <v>42</v>
      </c>
      <c r="E23" s="29">
        <v>31</v>
      </c>
      <c r="F23" s="29">
        <f t="shared" si="0"/>
        <v>73</v>
      </c>
      <c r="G23" s="31">
        <f t="shared" si="1"/>
        <v>8</v>
      </c>
      <c r="H23" s="31" t="str">
        <f t="shared" si="2"/>
        <v>A</v>
      </c>
      <c r="I23" s="34" t="s">
        <v>457</v>
      </c>
      <c r="J23" s="107">
        <v>37</v>
      </c>
      <c r="K23" s="29">
        <v>46</v>
      </c>
      <c r="L23" s="29">
        <f t="shared" si="3"/>
        <v>83</v>
      </c>
      <c r="M23" s="31">
        <f t="shared" si="4"/>
        <v>9</v>
      </c>
      <c r="N23" s="38" t="str">
        <f t="shared" si="5"/>
        <v>A+</v>
      </c>
      <c r="O23" s="34" t="s">
        <v>457</v>
      </c>
      <c r="P23" s="39">
        <v>44</v>
      </c>
      <c r="Q23" s="29">
        <v>41</v>
      </c>
      <c r="R23" s="29">
        <f t="shared" si="6"/>
        <v>85</v>
      </c>
      <c r="S23" s="31">
        <f t="shared" si="7"/>
        <v>9</v>
      </c>
      <c r="T23" s="38" t="str">
        <f t="shared" si="8"/>
        <v>A+</v>
      </c>
      <c r="U23" s="34" t="s">
        <v>457</v>
      </c>
      <c r="V23" s="39">
        <v>36</v>
      </c>
      <c r="W23" s="29">
        <v>21</v>
      </c>
      <c r="X23" s="29">
        <f t="shared" si="9"/>
        <v>57</v>
      </c>
      <c r="Y23" s="31">
        <f t="shared" si="10"/>
        <v>6</v>
      </c>
      <c r="Z23" s="38" t="str">
        <f t="shared" si="11"/>
        <v>B</v>
      </c>
      <c r="AA23" s="34" t="s">
        <v>457</v>
      </c>
      <c r="AB23" s="39">
        <v>39</v>
      </c>
      <c r="AC23" s="29">
        <v>19</v>
      </c>
      <c r="AD23" s="29">
        <f t="shared" si="12"/>
        <v>58</v>
      </c>
      <c r="AE23" s="31">
        <f t="shared" si="13"/>
        <v>6</v>
      </c>
      <c r="AF23" s="38" t="str">
        <f t="shared" si="14"/>
        <v>B</v>
      </c>
      <c r="AG23" s="34" t="s">
        <v>457</v>
      </c>
      <c r="AH23" s="39">
        <v>33</v>
      </c>
      <c r="AI23" s="29">
        <v>33</v>
      </c>
      <c r="AJ23" s="29">
        <f t="shared" si="15"/>
        <v>66</v>
      </c>
      <c r="AK23" s="31">
        <f t="shared" si="16"/>
        <v>7</v>
      </c>
      <c r="AL23" s="38" t="str">
        <f t="shared" si="17"/>
        <v>B+</v>
      </c>
      <c r="AM23" s="34" t="s">
        <v>457</v>
      </c>
      <c r="AN23" s="39">
        <v>32</v>
      </c>
      <c r="AO23" s="29">
        <v>32</v>
      </c>
      <c r="AP23" s="29">
        <f t="shared" si="18"/>
        <v>64</v>
      </c>
      <c r="AQ23" s="31">
        <f t="shared" si="19"/>
        <v>7</v>
      </c>
      <c r="AR23" s="38" t="str">
        <f t="shared" si="20"/>
        <v>B+</v>
      </c>
      <c r="AS23" s="34" t="s">
        <v>457</v>
      </c>
      <c r="AT23" s="39">
        <v>32</v>
      </c>
      <c r="AU23" s="29">
        <v>35</v>
      </c>
      <c r="AV23" s="29">
        <f t="shared" si="21"/>
        <v>67</v>
      </c>
      <c r="AW23" s="31">
        <f t="shared" si="22"/>
        <v>7</v>
      </c>
      <c r="AX23" s="38" t="str">
        <f t="shared" si="23"/>
        <v>B+</v>
      </c>
      <c r="AY23" s="34" t="s">
        <v>457</v>
      </c>
      <c r="AZ23" s="37" t="str">
        <f t="shared" si="24"/>
        <v>7.60</v>
      </c>
      <c r="BA23" s="30" t="str">
        <f t="shared" si="26"/>
        <v>76.00</v>
      </c>
      <c r="BB23" s="30" t="str">
        <f t="shared" si="27"/>
        <v>FCD</v>
      </c>
      <c r="BC23" s="138" t="str">
        <f t="shared" ref="BC23:BC67" si="29">IF(G23=0,BE23&amp;" ","") &amp; IF(M23=0,BF23&amp;" ","") &amp; IF(S23=0,BG23&amp;" ","")&amp; IF(Y23=0,BH23&amp;" ","")&amp; IF(AE23=0,BI23&amp;" ","")&amp; IF(AK23=0,BJ23&amp;" ","")&amp; IF(AQ23=0,BK23&amp;" ","")&amp; IF(AW23=0,BL23&amp;" ","")</f>
        <v/>
      </c>
      <c r="BD23" s="140" t="str">
        <f t="shared" si="28"/>
        <v/>
      </c>
      <c r="BE23" s="29" t="s">
        <v>269</v>
      </c>
      <c r="BF23" s="29" t="s">
        <v>268</v>
      </c>
      <c r="BG23" s="29" t="s">
        <v>267</v>
      </c>
      <c r="BH23" s="36" t="s">
        <v>266</v>
      </c>
      <c r="BI23" s="35" t="s">
        <v>270</v>
      </c>
      <c r="BJ23" s="29" t="s">
        <v>264</v>
      </c>
      <c r="BK23" s="29" t="s">
        <v>263</v>
      </c>
      <c r="BL23" s="29" t="s">
        <v>262</v>
      </c>
    </row>
    <row r="24" spans="1:64">
      <c r="A24" s="6" t="s">
        <v>140</v>
      </c>
      <c r="B24" s="6" t="s">
        <v>139</v>
      </c>
      <c r="C24" s="5" t="s">
        <v>138</v>
      </c>
      <c r="D24" s="104">
        <v>48</v>
      </c>
      <c r="E24" s="29">
        <v>45</v>
      </c>
      <c r="F24" s="29">
        <f t="shared" si="0"/>
        <v>93</v>
      </c>
      <c r="G24" s="31">
        <f t="shared" si="1"/>
        <v>10</v>
      </c>
      <c r="H24" s="31" t="str">
        <f t="shared" si="2"/>
        <v>O</v>
      </c>
      <c r="I24" s="34" t="s">
        <v>457</v>
      </c>
      <c r="J24" s="107">
        <v>48</v>
      </c>
      <c r="K24" s="29">
        <v>42</v>
      </c>
      <c r="L24" s="29">
        <f t="shared" si="3"/>
        <v>90</v>
      </c>
      <c r="M24" s="31">
        <f t="shared" si="4"/>
        <v>10</v>
      </c>
      <c r="N24" s="38" t="str">
        <f t="shared" si="5"/>
        <v>O</v>
      </c>
      <c r="O24" s="34" t="s">
        <v>457</v>
      </c>
      <c r="P24" s="39">
        <v>46</v>
      </c>
      <c r="Q24" s="29">
        <v>39</v>
      </c>
      <c r="R24" s="29">
        <f t="shared" si="6"/>
        <v>85</v>
      </c>
      <c r="S24" s="31">
        <f t="shared" si="7"/>
        <v>9</v>
      </c>
      <c r="T24" s="38" t="str">
        <f t="shared" si="8"/>
        <v>A+</v>
      </c>
      <c r="U24" s="34" t="s">
        <v>457</v>
      </c>
      <c r="V24" s="39">
        <v>41</v>
      </c>
      <c r="W24" s="29">
        <v>34</v>
      </c>
      <c r="X24" s="29">
        <f t="shared" si="9"/>
        <v>75</v>
      </c>
      <c r="Y24" s="31">
        <f t="shared" si="10"/>
        <v>8</v>
      </c>
      <c r="Z24" s="38" t="str">
        <f t="shared" si="11"/>
        <v>A</v>
      </c>
      <c r="AA24" s="34" t="s">
        <v>457</v>
      </c>
      <c r="AB24" s="39">
        <v>48</v>
      </c>
      <c r="AC24" s="29">
        <v>25</v>
      </c>
      <c r="AD24" s="29">
        <f t="shared" si="12"/>
        <v>73</v>
      </c>
      <c r="AE24" s="31">
        <f t="shared" si="13"/>
        <v>8</v>
      </c>
      <c r="AF24" s="38" t="str">
        <f t="shared" si="14"/>
        <v>A</v>
      </c>
      <c r="AG24" s="34" t="s">
        <v>457</v>
      </c>
      <c r="AH24" s="39">
        <v>43</v>
      </c>
      <c r="AI24" s="29">
        <v>31</v>
      </c>
      <c r="AJ24" s="29">
        <f t="shared" si="15"/>
        <v>74</v>
      </c>
      <c r="AK24" s="31">
        <f t="shared" si="16"/>
        <v>8</v>
      </c>
      <c r="AL24" s="38" t="str">
        <f t="shared" si="17"/>
        <v>A</v>
      </c>
      <c r="AM24" s="34" t="s">
        <v>457</v>
      </c>
      <c r="AN24" s="39">
        <v>38</v>
      </c>
      <c r="AO24" s="29">
        <v>24</v>
      </c>
      <c r="AP24" s="29">
        <f t="shared" si="18"/>
        <v>62</v>
      </c>
      <c r="AQ24" s="31">
        <f t="shared" si="19"/>
        <v>7</v>
      </c>
      <c r="AR24" s="38" t="str">
        <f t="shared" si="20"/>
        <v>B+</v>
      </c>
      <c r="AS24" s="34" t="s">
        <v>457</v>
      </c>
      <c r="AT24" s="39">
        <v>37</v>
      </c>
      <c r="AU24" s="29">
        <v>31</v>
      </c>
      <c r="AV24" s="29">
        <f t="shared" si="21"/>
        <v>68</v>
      </c>
      <c r="AW24" s="31">
        <f t="shared" si="22"/>
        <v>7</v>
      </c>
      <c r="AX24" s="38" t="str">
        <f t="shared" si="23"/>
        <v>B+</v>
      </c>
      <c r="AY24" s="34" t="s">
        <v>457</v>
      </c>
      <c r="AZ24" s="37" t="str">
        <f t="shared" si="24"/>
        <v>8.85</v>
      </c>
      <c r="BA24" s="30" t="str">
        <f t="shared" si="26"/>
        <v>88.50</v>
      </c>
      <c r="BB24" s="30" t="str">
        <f t="shared" si="27"/>
        <v>FCD</v>
      </c>
      <c r="BC24" s="138" t="str">
        <f t="shared" si="29"/>
        <v/>
      </c>
      <c r="BD24" s="140" t="str">
        <f t="shared" si="28"/>
        <v/>
      </c>
      <c r="BE24" s="29" t="s">
        <v>269</v>
      </c>
      <c r="BF24" s="29" t="s">
        <v>268</v>
      </c>
      <c r="BG24" s="29" t="s">
        <v>267</v>
      </c>
      <c r="BH24" s="36" t="s">
        <v>266</v>
      </c>
      <c r="BI24" s="35" t="s">
        <v>265</v>
      </c>
      <c r="BJ24" s="29" t="s">
        <v>264</v>
      </c>
      <c r="BK24" s="29" t="s">
        <v>263</v>
      </c>
      <c r="BL24" s="29" t="s">
        <v>262</v>
      </c>
    </row>
    <row r="25" spans="1:64">
      <c r="A25" s="6" t="s">
        <v>137</v>
      </c>
      <c r="B25" s="6" t="s">
        <v>136</v>
      </c>
      <c r="C25" s="5" t="s">
        <v>135</v>
      </c>
      <c r="D25" s="104">
        <v>48</v>
      </c>
      <c r="E25" s="29">
        <v>43</v>
      </c>
      <c r="F25" s="29">
        <f t="shared" si="0"/>
        <v>91</v>
      </c>
      <c r="G25" s="31">
        <f t="shared" si="1"/>
        <v>10</v>
      </c>
      <c r="H25" s="31" t="str">
        <f t="shared" si="2"/>
        <v>O</v>
      </c>
      <c r="I25" s="34" t="s">
        <v>457</v>
      </c>
      <c r="J25" s="107">
        <v>49</v>
      </c>
      <c r="K25" s="29">
        <v>46</v>
      </c>
      <c r="L25" s="29">
        <f t="shared" si="3"/>
        <v>95</v>
      </c>
      <c r="M25" s="31">
        <f t="shared" si="4"/>
        <v>10</v>
      </c>
      <c r="N25" s="38" t="str">
        <f t="shared" si="5"/>
        <v>O</v>
      </c>
      <c r="O25" s="34" t="s">
        <v>457</v>
      </c>
      <c r="P25" s="39">
        <v>50</v>
      </c>
      <c r="Q25" s="29">
        <v>44</v>
      </c>
      <c r="R25" s="29">
        <f t="shared" si="6"/>
        <v>94</v>
      </c>
      <c r="S25" s="31">
        <f t="shared" si="7"/>
        <v>10</v>
      </c>
      <c r="T25" s="38" t="str">
        <f t="shared" si="8"/>
        <v>O</v>
      </c>
      <c r="U25" s="34" t="s">
        <v>457</v>
      </c>
      <c r="V25" s="39">
        <v>49</v>
      </c>
      <c r="W25" s="29">
        <v>37</v>
      </c>
      <c r="X25" s="29">
        <f t="shared" si="9"/>
        <v>86</v>
      </c>
      <c r="Y25" s="31">
        <f t="shared" si="10"/>
        <v>9</v>
      </c>
      <c r="Z25" s="38" t="str">
        <f t="shared" si="11"/>
        <v>A+</v>
      </c>
      <c r="AA25" s="34" t="s">
        <v>457</v>
      </c>
      <c r="AB25" s="39">
        <v>49</v>
      </c>
      <c r="AC25" s="29">
        <v>44</v>
      </c>
      <c r="AD25" s="29">
        <f t="shared" si="12"/>
        <v>93</v>
      </c>
      <c r="AE25" s="31">
        <f t="shared" si="13"/>
        <v>10</v>
      </c>
      <c r="AF25" s="38" t="str">
        <f t="shared" si="14"/>
        <v>O</v>
      </c>
      <c r="AG25" s="34" t="s">
        <v>457</v>
      </c>
      <c r="AH25" s="39">
        <v>44</v>
      </c>
      <c r="AI25" s="29">
        <v>34</v>
      </c>
      <c r="AJ25" s="29">
        <f t="shared" si="15"/>
        <v>78</v>
      </c>
      <c r="AK25" s="31">
        <f t="shared" si="16"/>
        <v>8</v>
      </c>
      <c r="AL25" s="38" t="str">
        <f t="shared" si="17"/>
        <v>A</v>
      </c>
      <c r="AM25" s="34" t="s">
        <v>457</v>
      </c>
      <c r="AN25" s="39">
        <v>40</v>
      </c>
      <c r="AO25" s="29">
        <v>32</v>
      </c>
      <c r="AP25" s="29">
        <f t="shared" si="18"/>
        <v>72</v>
      </c>
      <c r="AQ25" s="31">
        <f t="shared" si="19"/>
        <v>8</v>
      </c>
      <c r="AR25" s="38" t="str">
        <f t="shared" si="20"/>
        <v>A</v>
      </c>
      <c r="AS25" s="34" t="s">
        <v>457</v>
      </c>
      <c r="AT25" s="39">
        <v>40</v>
      </c>
      <c r="AU25" s="29">
        <v>40</v>
      </c>
      <c r="AV25" s="29">
        <f t="shared" si="21"/>
        <v>80</v>
      </c>
      <c r="AW25" s="31">
        <f t="shared" si="22"/>
        <v>9</v>
      </c>
      <c r="AX25" s="38" t="str">
        <f t="shared" si="23"/>
        <v>A+</v>
      </c>
      <c r="AY25" s="34" t="s">
        <v>457</v>
      </c>
      <c r="AZ25" s="37" t="str">
        <f t="shared" si="24"/>
        <v>9.60</v>
      </c>
      <c r="BA25" s="30" t="str">
        <f t="shared" si="26"/>
        <v>96.00</v>
      </c>
      <c r="BB25" s="30" t="str">
        <f t="shared" si="27"/>
        <v>FCD</v>
      </c>
      <c r="BC25" s="138" t="str">
        <f t="shared" si="29"/>
        <v/>
      </c>
      <c r="BD25" s="140" t="str">
        <f t="shared" si="28"/>
        <v/>
      </c>
      <c r="BE25" s="29" t="s">
        <v>269</v>
      </c>
      <c r="BF25" s="29" t="s">
        <v>268</v>
      </c>
      <c r="BG25" s="29" t="s">
        <v>267</v>
      </c>
      <c r="BH25" s="36" t="s">
        <v>266</v>
      </c>
      <c r="BI25" s="35" t="s">
        <v>265</v>
      </c>
      <c r="BJ25" s="29" t="s">
        <v>264</v>
      </c>
      <c r="BK25" s="29" t="s">
        <v>263</v>
      </c>
      <c r="BL25" s="29" t="s">
        <v>262</v>
      </c>
    </row>
    <row r="26" spans="1:64">
      <c r="A26" s="6" t="s">
        <v>134</v>
      </c>
      <c r="B26" s="6" t="s">
        <v>133</v>
      </c>
      <c r="C26" s="5" t="s">
        <v>132</v>
      </c>
      <c r="D26" s="104">
        <v>47</v>
      </c>
      <c r="E26" s="29">
        <v>40</v>
      </c>
      <c r="F26" s="29">
        <f t="shared" si="0"/>
        <v>87</v>
      </c>
      <c r="G26" s="31">
        <f t="shared" si="1"/>
        <v>9</v>
      </c>
      <c r="H26" s="31" t="str">
        <f t="shared" si="2"/>
        <v>A+</v>
      </c>
      <c r="I26" s="34" t="s">
        <v>457</v>
      </c>
      <c r="J26" s="107">
        <v>44</v>
      </c>
      <c r="K26" s="29">
        <v>43</v>
      </c>
      <c r="L26" s="29">
        <f t="shared" si="3"/>
        <v>87</v>
      </c>
      <c r="M26" s="31">
        <f t="shared" si="4"/>
        <v>9</v>
      </c>
      <c r="N26" s="38" t="str">
        <f t="shared" si="5"/>
        <v>A+</v>
      </c>
      <c r="O26" s="34" t="s">
        <v>457</v>
      </c>
      <c r="P26" s="39">
        <v>48</v>
      </c>
      <c r="Q26" s="29">
        <v>45</v>
      </c>
      <c r="R26" s="29">
        <f t="shared" si="6"/>
        <v>93</v>
      </c>
      <c r="S26" s="31">
        <f t="shared" si="7"/>
        <v>10</v>
      </c>
      <c r="T26" s="38" t="str">
        <f t="shared" si="8"/>
        <v>O</v>
      </c>
      <c r="U26" s="34" t="s">
        <v>457</v>
      </c>
      <c r="V26" s="39">
        <v>49</v>
      </c>
      <c r="W26" s="29">
        <v>29</v>
      </c>
      <c r="X26" s="29">
        <f t="shared" si="9"/>
        <v>78</v>
      </c>
      <c r="Y26" s="31">
        <f t="shared" si="10"/>
        <v>8</v>
      </c>
      <c r="Z26" s="38" t="str">
        <f t="shared" si="11"/>
        <v>A</v>
      </c>
      <c r="AA26" s="34" t="s">
        <v>457</v>
      </c>
      <c r="AB26" s="39">
        <v>47</v>
      </c>
      <c r="AC26" s="29">
        <v>30</v>
      </c>
      <c r="AD26" s="29">
        <f t="shared" si="12"/>
        <v>77</v>
      </c>
      <c r="AE26" s="31">
        <f t="shared" si="13"/>
        <v>8</v>
      </c>
      <c r="AF26" s="38" t="str">
        <f t="shared" si="14"/>
        <v>A</v>
      </c>
      <c r="AG26" s="34" t="s">
        <v>457</v>
      </c>
      <c r="AH26" s="39">
        <v>39</v>
      </c>
      <c r="AI26" s="29">
        <v>20</v>
      </c>
      <c r="AJ26" s="29">
        <f t="shared" si="15"/>
        <v>59</v>
      </c>
      <c r="AK26" s="31">
        <f t="shared" si="16"/>
        <v>6</v>
      </c>
      <c r="AL26" s="38" t="str">
        <f t="shared" si="17"/>
        <v>B</v>
      </c>
      <c r="AM26" s="34" t="s">
        <v>457</v>
      </c>
      <c r="AN26" s="39">
        <v>39</v>
      </c>
      <c r="AO26" s="29">
        <v>28</v>
      </c>
      <c r="AP26" s="29">
        <f t="shared" si="18"/>
        <v>67</v>
      </c>
      <c r="AQ26" s="31">
        <f t="shared" si="19"/>
        <v>7</v>
      </c>
      <c r="AR26" s="38" t="str">
        <f t="shared" si="20"/>
        <v>B+</v>
      </c>
      <c r="AS26" s="34" t="s">
        <v>457</v>
      </c>
      <c r="AT26" s="39">
        <v>34</v>
      </c>
      <c r="AU26" s="29">
        <v>43</v>
      </c>
      <c r="AV26" s="29">
        <f t="shared" si="21"/>
        <v>77</v>
      </c>
      <c r="AW26" s="31">
        <f t="shared" si="22"/>
        <v>8</v>
      </c>
      <c r="AX26" s="38" t="str">
        <f t="shared" si="23"/>
        <v>A</v>
      </c>
      <c r="AY26" s="34" t="s">
        <v>457</v>
      </c>
      <c r="AZ26" s="37" t="str">
        <f t="shared" si="24"/>
        <v>8.55</v>
      </c>
      <c r="BA26" s="30" t="str">
        <f t="shared" si="26"/>
        <v>85.50</v>
      </c>
      <c r="BB26" s="30" t="str">
        <f t="shared" si="27"/>
        <v>FCD</v>
      </c>
      <c r="BC26" s="138" t="str">
        <f t="shared" si="29"/>
        <v/>
      </c>
      <c r="BD26" s="140" t="str">
        <f t="shared" si="28"/>
        <v/>
      </c>
      <c r="BE26" s="29" t="s">
        <v>269</v>
      </c>
      <c r="BF26" s="29" t="s">
        <v>268</v>
      </c>
      <c r="BG26" s="29" t="s">
        <v>267</v>
      </c>
      <c r="BH26" s="36" t="s">
        <v>266</v>
      </c>
      <c r="BI26" s="35" t="s">
        <v>270</v>
      </c>
      <c r="BJ26" s="29" t="s">
        <v>264</v>
      </c>
      <c r="BK26" s="29" t="s">
        <v>263</v>
      </c>
      <c r="BL26" s="29" t="s">
        <v>262</v>
      </c>
    </row>
    <row r="27" spans="1:64">
      <c r="A27" s="6" t="s">
        <v>131</v>
      </c>
      <c r="B27" s="6" t="s">
        <v>130</v>
      </c>
      <c r="C27" s="5" t="s">
        <v>129</v>
      </c>
      <c r="D27" s="104">
        <v>47</v>
      </c>
      <c r="E27" s="29">
        <v>41</v>
      </c>
      <c r="F27" s="29">
        <f t="shared" si="0"/>
        <v>88</v>
      </c>
      <c r="G27" s="31">
        <f t="shared" si="1"/>
        <v>9</v>
      </c>
      <c r="H27" s="31" t="str">
        <f t="shared" si="2"/>
        <v>A+</v>
      </c>
      <c r="I27" s="34" t="s">
        <v>457</v>
      </c>
      <c r="J27" s="107">
        <v>48</v>
      </c>
      <c r="K27" s="29">
        <v>39</v>
      </c>
      <c r="L27" s="29">
        <f t="shared" si="3"/>
        <v>87</v>
      </c>
      <c r="M27" s="31">
        <f t="shared" si="4"/>
        <v>9</v>
      </c>
      <c r="N27" s="38" t="str">
        <f t="shared" si="5"/>
        <v>A+</v>
      </c>
      <c r="O27" s="34" t="s">
        <v>457</v>
      </c>
      <c r="P27" s="39">
        <v>48</v>
      </c>
      <c r="Q27" s="29">
        <v>45</v>
      </c>
      <c r="R27" s="29">
        <f t="shared" si="6"/>
        <v>93</v>
      </c>
      <c r="S27" s="31">
        <f t="shared" si="7"/>
        <v>10</v>
      </c>
      <c r="T27" s="38" t="str">
        <f t="shared" si="8"/>
        <v>O</v>
      </c>
      <c r="U27" s="34" t="s">
        <v>457</v>
      </c>
      <c r="V27" s="39">
        <v>49</v>
      </c>
      <c r="W27" s="29">
        <v>38</v>
      </c>
      <c r="X27" s="29">
        <f t="shared" si="9"/>
        <v>87</v>
      </c>
      <c r="Y27" s="31">
        <f t="shared" si="10"/>
        <v>9</v>
      </c>
      <c r="Z27" s="38" t="str">
        <f t="shared" si="11"/>
        <v>A+</v>
      </c>
      <c r="AA27" s="34" t="s">
        <v>457</v>
      </c>
      <c r="AB27" s="39">
        <v>49</v>
      </c>
      <c r="AC27" s="29">
        <v>44</v>
      </c>
      <c r="AD27" s="29">
        <f t="shared" si="12"/>
        <v>93</v>
      </c>
      <c r="AE27" s="31">
        <f t="shared" si="13"/>
        <v>10</v>
      </c>
      <c r="AF27" s="38" t="str">
        <f t="shared" si="14"/>
        <v>O</v>
      </c>
      <c r="AG27" s="34" t="s">
        <v>457</v>
      </c>
      <c r="AH27" s="39">
        <v>48</v>
      </c>
      <c r="AI27" s="29">
        <v>35</v>
      </c>
      <c r="AJ27" s="29">
        <f t="shared" si="15"/>
        <v>83</v>
      </c>
      <c r="AK27" s="31">
        <f t="shared" si="16"/>
        <v>9</v>
      </c>
      <c r="AL27" s="38" t="str">
        <f t="shared" si="17"/>
        <v>A+</v>
      </c>
      <c r="AM27" s="34" t="s">
        <v>457</v>
      </c>
      <c r="AN27" s="39">
        <v>37</v>
      </c>
      <c r="AO27" s="29">
        <v>29</v>
      </c>
      <c r="AP27" s="29">
        <f t="shared" si="18"/>
        <v>66</v>
      </c>
      <c r="AQ27" s="31">
        <f t="shared" si="19"/>
        <v>7</v>
      </c>
      <c r="AR27" s="38" t="str">
        <f t="shared" si="20"/>
        <v>B+</v>
      </c>
      <c r="AS27" s="34" t="s">
        <v>457</v>
      </c>
      <c r="AT27" s="39">
        <v>39</v>
      </c>
      <c r="AU27" s="29">
        <v>43</v>
      </c>
      <c r="AV27" s="29">
        <f t="shared" si="21"/>
        <v>82</v>
      </c>
      <c r="AW27" s="31">
        <f t="shared" si="22"/>
        <v>9</v>
      </c>
      <c r="AX27" s="38" t="str">
        <f t="shared" si="23"/>
        <v>A+</v>
      </c>
      <c r="AY27" s="34" t="s">
        <v>457</v>
      </c>
      <c r="AZ27" s="37" t="str">
        <f t="shared" si="24"/>
        <v>9.20</v>
      </c>
      <c r="BA27" s="30" t="str">
        <f t="shared" si="26"/>
        <v>92.00</v>
      </c>
      <c r="BB27" s="30" t="str">
        <f t="shared" si="27"/>
        <v>FCD</v>
      </c>
      <c r="BC27" s="138" t="str">
        <f t="shared" si="29"/>
        <v/>
      </c>
      <c r="BD27" s="140" t="str">
        <f t="shared" si="28"/>
        <v/>
      </c>
      <c r="BE27" s="29" t="s">
        <v>269</v>
      </c>
      <c r="BF27" s="29" t="s">
        <v>268</v>
      </c>
      <c r="BG27" s="29" t="s">
        <v>267</v>
      </c>
      <c r="BH27" s="36" t="s">
        <v>271</v>
      </c>
      <c r="BI27" s="35" t="s">
        <v>270</v>
      </c>
      <c r="BJ27" s="29" t="s">
        <v>264</v>
      </c>
      <c r="BK27" s="29" t="s">
        <v>263</v>
      </c>
      <c r="BL27" s="29" t="s">
        <v>262</v>
      </c>
    </row>
    <row r="28" spans="1:64">
      <c r="A28" s="6" t="s">
        <v>128</v>
      </c>
      <c r="B28" s="6" t="s">
        <v>127</v>
      </c>
      <c r="C28" s="5" t="s">
        <v>126</v>
      </c>
      <c r="D28" s="104">
        <v>39</v>
      </c>
      <c r="E28" s="29">
        <v>34</v>
      </c>
      <c r="F28" s="29">
        <f t="shared" si="0"/>
        <v>73</v>
      </c>
      <c r="G28" s="31">
        <f t="shared" si="1"/>
        <v>8</v>
      </c>
      <c r="H28" s="31" t="str">
        <f t="shared" si="2"/>
        <v>A</v>
      </c>
      <c r="I28" s="34" t="s">
        <v>457</v>
      </c>
      <c r="J28" s="107">
        <v>46</v>
      </c>
      <c r="K28" s="29">
        <v>43</v>
      </c>
      <c r="L28" s="29">
        <f t="shared" si="3"/>
        <v>89</v>
      </c>
      <c r="M28" s="31">
        <f t="shared" si="4"/>
        <v>9</v>
      </c>
      <c r="N28" s="38" t="str">
        <f t="shared" si="5"/>
        <v>A+</v>
      </c>
      <c r="O28" s="34" t="s">
        <v>457</v>
      </c>
      <c r="P28" s="39">
        <v>47</v>
      </c>
      <c r="Q28" s="29">
        <v>44</v>
      </c>
      <c r="R28" s="29">
        <f t="shared" si="6"/>
        <v>91</v>
      </c>
      <c r="S28" s="31">
        <f t="shared" si="7"/>
        <v>10</v>
      </c>
      <c r="T28" s="38" t="str">
        <f t="shared" si="8"/>
        <v>O</v>
      </c>
      <c r="U28" s="34" t="s">
        <v>457</v>
      </c>
      <c r="V28" s="39">
        <v>47</v>
      </c>
      <c r="W28" s="29">
        <v>33</v>
      </c>
      <c r="X28" s="29">
        <f t="shared" si="9"/>
        <v>80</v>
      </c>
      <c r="Y28" s="31">
        <f t="shared" si="10"/>
        <v>9</v>
      </c>
      <c r="Z28" s="38" t="str">
        <f t="shared" si="11"/>
        <v>A+</v>
      </c>
      <c r="AA28" s="34" t="s">
        <v>457</v>
      </c>
      <c r="AB28" s="39">
        <v>45</v>
      </c>
      <c r="AC28" s="29">
        <v>35</v>
      </c>
      <c r="AD28" s="29">
        <f t="shared" si="12"/>
        <v>80</v>
      </c>
      <c r="AE28" s="31">
        <f t="shared" si="13"/>
        <v>9</v>
      </c>
      <c r="AF28" s="38" t="str">
        <f t="shared" si="14"/>
        <v>A+</v>
      </c>
      <c r="AG28" s="34" t="s">
        <v>457</v>
      </c>
      <c r="AH28" s="39">
        <v>37</v>
      </c>
      <c r="AI28" s="29">
        <v>28</v>
      </c>
      <c r="AJ28" s="29">
        <f t="shared" si="15"/>
        <v>65</v>
      </c>
      <c r="AK28" s="31">
        <f t="shared" si="16"/>
        <v>7</v>
      </c>
      <c r="AL28" s="38" t="str">
        <f t="shared" si="17"/>
        <v>B+</v>
      </c>
      <c r="AM28" s="34" t="s">
        <v>457</v>
      </c>
      <c r="AN28" s="39">
        <v>34</v>
      </c>
      <c r="AO28" s="29">
        <v>22</v>
      </c>
      <c r="AP28" s="29">
        <f t="shared" si="18"/>
        <v>56</v>
      </c>
      <c r="AQ28" s="31">
        <f t="shared" si="19"/>
        <v>6</v>
      </c>
      <c r="AR28" s="38" t="str">
        <f t="shared" si="20"/>
        <v>B</v>
      </c>
      <c r="AS28" s="34" t="s">
        <v>457</v>
      </c>
      <c r="AT28" s="39">
        <v>33</v>
      </c>
      <c r="AU28" s="29">
        <v>38</v>
      </c>
      <c r="AV28" s="29">
        <f t="shared" si="21"/>
        <v>71</v>
      </c>
      <c r="AW28" s="31">
        <f t="shared" si="22"/>
        <v>8</v>
      </c>
      <c r="AX28" s="38" t="str">
        <f t="shared" si="23"/>
        <v>A</v>
      </c>
      <c r="AY28" s="34" t="s">
        <v>457</v>
      </c>
      <c r="AZ28" s="37" t="str">
        <f t="shared" si="24"/>
        <v>8.65</v>
      </c>
      <c r="BA28" s="30" t="str">
        <f t="shared" si="26"/>
        <v>86.50</v>
      </c>
      <c r="BB28" s="30" t="str">
        <f t="shared" si="27"/>
        <v>FCD</v>
      </c>
      <c r="BC28" s="138" t="str">
        <f t="shared" si="29"/>
        <v/>
      </c>
      <c r="BD28" s="140" t="str">
        <f t="shared" si="28"/>
        <v/>
      </c>
      <c r="BE28" s="29" t="s">
        <v>269</v>
      </c>
      <c r="BF28" s="29" t="s">
        <v>268</v>
      </c>
      <c r="BG28" s="29" t="s">
        <v>267</v>
      </c>
      <c r="BH28" s="36" t="s">
        <v>266</v>
      </c>
      <c r="BI28" s="35" t="s">
        <v>270</v>
      </c>
      <c r="BJ28" s="29" t="s">
        <v>264</v>
      </c>
      <c r="BK28" s="29" t="s">
        <v>263</v>
      </c>
      <c r="BL28" s="29" t="s">
        <v>262</v>
      </c>
    </row>
    <row r="29" spans="1:64">
      <c r="A29" s="6" t="s">
        <v>125</v>
      </c>
      <c r="B29" s="6" t="s">
        <v>124</v>
      </c>
      <c r="C29" s="5" t="s">
        <v>123</v>
      </c>
      <c r="D29" s="104">
        <v>50</v>
      </c>
      <c r="E29" s="29">
        <v>47</v>
      </c>
      <c r="F29" s="29">
        <f t="shared" si="0"/>
        <v>97</v>
      </c>
      <c r="G29" s="31">
        <f t="shared" si="1"/>
        <v>10</v>
      </c>
      <c r="H29" s="31" t="str">
        <f t="shared" si="2"/>
        <v>O</v>
      </c>
      <c r="I29" s="34" t="s">
        <v>457</v>
      </c>
      <c r="J29" s="107">
        <v>46</v>
      </c>
      <c r="K29" s="29">
        <v>45</v>
      </c>
      <c r="L29" s="29">
        <f t="shared" si="3"/>
        <v>91</v>
      </c>
      <c r="M29" s="31">
        <f t="shared" si="4"/>
        <v>10</v>
      </c>
      <c r="N29" s="38" t="str">
        <f t="shared" si="5"/>
        <v>O</v>
      </c>
      <c r="O29" s="34" t="s">
        <v>457</v>
      </c>
      <c r="P29" s="39">
        <v>48</v>
      </c>
      <c r="Q29" s="29">
        <v>44</v>
      </c>
      <c r="R29" s="29">
        <f t="shared" si="6"/>
        <v>92</v>
      </c>
      <c r="S29" s="31">
        <f t="shared" si="7"/>
        <v>10</v>
      </c>
      <c r="T29" s="38" t="str">
        <f t="shared" si="8"/>
        <v>O</v>
      </c>
      <c r="U29" s="34" t="s">
        <v>457</v>
      </c>
      <c r="V29" s="39">
        <v>48</v>
      </c>
      <c r="W29" s="29">
        <v>29</v>
      </c>
      <c r="X29" s="29">
        <f t="shared" si="9"/>
        <v>77</v>
      </c>
      <c r="Y29" s="31">
        <f t="shared" si="10"/>
        <v>8</v>
      </c>
      <c r="Z29" s="38" t="str">
        <f t="shared" si="11"/>
        <v>A</v>
      </c>
      <c r="AA29" s="34" t="s">
        <v>457</v>
      </c>
      <c r="AB29" s="39">
        <v>49</v>
      </c>
      <c r="AC29" s="29">
        <v>30</v>
      </c>
      <c r="AD29" s="29">
        <f t="shared" si="12"/>
        <v>79</v>
      </c>
      <c r="AE29" s="31">
        <f t="shared" si="13"/>
        <v>8</v>
      </c>
      <c r="AF29" s="38" t="str">
        <f t="shared" si="14"/>
        <v>A</v>
      </c>
      <c r="AG29" s="34" t="s">
        <v>457</v>
      </c>
      <c r="AH29" s="39">
        <v>35</v>
      </c>
      <c r="AI29" s="29">
        <v>30</v>
      </c>
      <c r="AJ29" s="29">
        <f t="shared" si="15"/>
        <v>65</v>
      </c>
      <c r="AK29" s="31">
        <f t="shared" si="16"/>
        <v>7</v>
      </c>
      <c r="AL29" s="38" t="str">
        <f t="shared" si="17"/>
        <v>B+</v>
      </c>
      <c r="AM29" s="34" t="s">
        <v>457</v>
      </c>
      <c r="AN29" s="39">
        <v>39</v>
      </c>
      <c r="AO29" s="29">
        <v>42</v>
      </c>
      <c r="AP29" s="29">
        <f t="shared" si="18"/>
        <v>81</v>
      </c>
      <c r="AQ29" s="31">
        <f t="shared" si="19"/>
        <v>9</v>
      </c>
      <c r="AR29" s="38" t="str">
        <f t="shared" si="20"/>
        <v>A+</v>
      </c>
      <c r="AS29" s="34" t="s">
        <v>457</v>
      </c>
      <c r="AT29" s="39">
        <v>29</v>
      </c>
      <c r="AU29" s="29">
        <v>42</v>
      </c>
      <c r="AV29" s="29">
        <f t="shared" si="21"/>
        <v>71</v>
      </c>
      <c r="AW29" s="31">
        <f t="shared" si="22"/>
        <v>8</v>
      </c>
      <c r="AX29" s="38" t="str">
        <f t="shared" si="23"/>
        <v>A</v>
      </c>
      <c r="AY29" s="34" t="s">
        <v>457</v>
      </c>
      <c r="AZ29" s="37" t="str">
        <f t="shared" si="24"/>
        <v>9.10</v>
      </c>
      <c r="BA29" s="30" t="str">
        <f t="shared" si="26"/>
        <v>91.00</v>
      </c>
      <c r="BB29" s="30" t="str">
        <f t="shared" si="27"/>
        <v>FCD</v>
      </c>
      <c r="BC29" s="138" t="str">
        <f t="shared" si="29"/>
        <v/>
      </c>
      <c r="BD29" s="140" t="str">
        <f t="shared" si="28"/>
        <v/>
      </c>
      <c r="BE29" s="29" t="s">
        <v>269</v>
      </c>
      <c r="BF29" s="29" t="s">
        <v>268</v>
      </c>
      <c r="BG29" s="29" t="s">
        <v>267</v>
      </c>
      <c r="BH29" s="36" t="s">
        <v>266</v>
      </c>
      <c r="BI29" s="35" t="s">
        <v>270</v>
      </c>
      <c r="BJ29" s="29" t="s">
        <v>264</v>
      </c>
      <c r="BK29" s="29" t="s">
        <v>263</v>
      </c>
      <c r="BL29" s="29" t="s">
        <v>262</v>
      </c>
    </row>
    <row r="30" spans="1:64">
      <c r="A30" s="6" t="s">
        <v>122</v>
      </c>
      <c r="B30" s="6" t="s">
        <v>121</v>
      </c>
      <c r="C30" s="5" t="s">
        <v>120</v>
      </c>
      <c r="D30" s="104">
        <v>45</v>
      </c>
      <c r="E30" s="29">
        <v>42</v>
      </c>
      <c r="F30" s="29">
        <f t="shared" si="0"/>
        <v>87</v>
      </c>
      <c r="G30" s="31">
        <f t="shared" si="1"/>
        <v>9</v>
      </c>
      <c r="H30" s="31" t="str">
        <f t="shared" si="2"/>
        <v>A+</v>
      </c>
      <c r="I30" s="34" t="s">
        <v>457</v>
      </c>
      <c r="J30" s="107">
        <v>48</v>
      </c>
      <c r="K30" s="29">
        <v>39</v>
      </c>
      <c r="L30" s="29">
        <f t="shared" si="3"/>
        <v>87</v>
      </c>
      <c r="M30" s="31">
        <f t="shared" si="4"/>
        <v>9</v>
      </c>
      <c r="N30" s="38" t="str">
        <f t="shared" si="5"/>
        <v>A+</v>
      </c>
      <c r="O30" s="34" t="s">
        <v>457</v>
      </c>
      <c r="P30" s="39">
        <v>48</v>
      </c>
      <c r="Q30" s="29">
        <v>46</v>
      </c>
      <c r="R30" s="29">
        <f t="shared" si="6"/>
        <v>94</v>
      </c>
      <c r="S30" s="31">
        <f t="shared" si="7"/>
        <v>10</v>
      </c>
      <c r="T30" s="38" t="str">
        <f t="shared" si="8"/>
        <v>O</v>
      </c>
      <c r="U30" s="34" t="s">
        <v>457</v>
      </c>
      <c r="V30" s="39">
        <v>48</v>
      </c>
      <c r="W30" s="29">
        <v>30</v>
      </c>
      <c r="X30" s="29">
        <f t="shared" si="9"/>
        <v>78</v>
      </c>
      <c r="Y30" s="31">
        <f t="shared" si="10"/>
        <v>8</v>
      </c>
      <c r="Z30" s="38" t="str">
        <f t="shared" si="11"/>
        <v>A</v>
      </c>
      <c r="AA30" s="34" t="s">
        <v>457</v>
      </c>
      <c r="AB30" s="39">
        <v>50</v>
      </c>
      <c r="AC30" s="29">
        <v>23</v>
      </c>
      <c r="AD30" s="29">
        <f t="shared" si="12"/>
        <v>73</v>
      </c>
      <c r="AE30" s="31">
        <f t="shared" si="13"/>
        <v>8</v>
      </c>
      <c r="AF30" s="38" t="str">
        <f t="shared" si="14"/>
        <v>A</v>
      </c>
      <c r="AG30" s="34" t="s">
        <v>457</v>
      </c>
      <c r="AH30" s="39">
        <v>43</v>
      </c>
      <c r="AI30" s="29">
        <v>35</v>
      </c>
      <c r="AJ30" s="29">
        <f t="shared" si="15"/>
        <v>78</v>
      </c>
      <c r="AK30" s="31">
        <f t="shared" si="16"/>
        <v>8</v>
      </c>
      <c r="AL30" s="38" t="str">
        <f t="shared" si="17"/>
        <v>A</v>
      </c>
      <c r="AM30" s="34" t="s">
        <v>457</v>
      </c>
      <c r="AN30" s="39">
        <v>39</v>
      </c>
      <c r="AO30" s="29">
        <v>29</v>
      </c>
      <c r="AP30" s="29">
        <f t="shared" si="18"/>
        <v>68</v>
      </c>
      <c r="AQ30" s="31">
        <f t="shared" si="19"/>
        <v>7</v>
      </c>
      <c r="AR30" s="38" t="str">
        <f t="shared" si="20"/>
        <v>B+</v>
      </c>
      <c r="AS30" s="34" t="s">
        <v>457</v>
      </c>
      <c r="AT30" s="39">
        <v>38</v>
      </c>
      <c r="AU30" s="29">
        <v>36</v>
      </c>
      <c r="AV30" s="29">
        <f t="shared" si="21"/>
        <v>74</v>
      </c>
      <c r="AW30" s="31">
        <f t="shared" si="22"/>
        <v>8</v>
      </c>
      <c r="AX30" s="38" t="str">
        <f t="shared" si="23"/>
        <v>A</v>
      </c>
      <c r="AY30" s="34" t="s">
        <v>457</v>
      </c>
      <c r="AZ30" s="37" t="str">
        <f t="shared" si="24"/>
        <v>8.65</v>
      </c>
      <c r="BA30" s="30" t="str">
        <f t="shared" si="26"/>
        <v>86.50</v>
      </c>
      <c r="BB30" s="30" t="str">
        <f t="shared" si="27"/>
        <v>FCD</v>
      </c>
      <c r="BC30" s="138" t="str">
        <f t="shared" si="29"/>
        <v/>
      </c>
      <c r="BD30" s="140" t="str">
        <f t="shared" si="28"/>
        <v/>
      </c>
      <c r="BE30" s="29" t="s">
        <v>269</v>
      </c>
      <c r="BF30" s="29" t="s">
        <v>268</v>
      </c>
      <c r="BG30" s="29" t="s">
        <v>267</v>
      </c>
      <c r="BH30" s="36" t="s">
        <v>266</v>
      </c>
      <c r="BI30" s="35" t="s">
        <v>270</v>
      </c>
      <c r="BJ30" s="29" t="s">
        <v>264</v>
      </c>
      <c r="BK30" s="29" t="s">
        <v>263</v>
      </c>
      <c r="BL30" s="29" t="s">
        <v>262</v>
      </c>
    </row>
    <row r="31" spans="1:64">
      <c r="A31" s="6" t="s">
        <v>119</v>
      </c>
      <c r="B31" s="6" t="s">
        <v>118</v>
      </c>
      <c r="C31" s="5" t="s">
        <v>117</v>
      </c>
      <c r="D31" s="104">
        <v>43</v>
      </c>
      <c r="E31" s="29">
        <v>33</v>
      </c>
      <c r="F31" s="29">
        <f t="shared" si="0"/>
        <v>76</v>
      </c>
      <c r="G31" s="31">
        <f t="shared" si="1"/>
        <v>8</v>
      </c>
      <c r="H31" s="31" t="str">
        <f t="shared" si="2"/>
        <v>A</v>
      </c>
      <c r="I31" s="34" t="s">
        <v>457</v>
      </c>
      <c r="J31" s="107">
        <v>45</v>
      </c>
      <c r="K31" s="29">
        <v>38</v>
      </c>
      <c r="L31" s="29">
        <f t="shared" si="3"/>
        <v>83</v>
      </c>
      <c r="M31" s="31">
        <f t="shared" si="4"/>
        <v>9</v>
      </c>
      <c r="N31" s="38" t="str">
        <f t="shared" si="5"/>
        <v>A+</v>
      </c>
      <c r="O31" s="34" t="s">
        <v>457</v>
      </c>
      <c r="P31" s="39">
        <v>32</v>
      </c>
      <c r="Q31" s="29">
        <v>41</v>
      </c>
      <c r="R31" s="29">
        <f t="shared" si="6"/>
        <v>73</v>
      </c>
      <c r="S31" s="31">
        <f t="shared" si="7"/>
        <v>8</v>
      </c>
      <c r="T31" s="38" t="str">
        <f t="shared" si="8"/>
        <v>A</v>
      </c>
      <c r="U31" s="34" t="s">
        <v>457</v>
      </c>
      <c r="V31" s="39">
        <v>44</v>
      </c>
      <c r="W31" s="29">
        <v>22</v>
      </c>
      <c r="X31" s="29">
        <f t="shared" si="9"/>
        <v>66</v>
      </c>
      <c r="Y31" s="31">
        <f t="shared" si="10"/>
        <v>7</v>
      </c>
      <c r="Z31" s="38" t="str">
        <f t="shared" si="11"/>
        <v>B+</v>
      </c>
      <c r="AA31" s="34" t="s">
        <v>457</v>
      </c>
      <c r="AB31" s="39">
        <v>47</v>
      </c>
      <c r="AC31" s="29">
        <v>40</v>
      </c>
      <c r="AD31" s="29">
        <f t="shared" si="12"/>
        <v>87</v>
      </c>
      <c r="AE31" s="31">
        <f t="shared" si="13"/>
        <v>9</v>
      </c>
      <c r="AF31" s="38" t="str">
        <f t="shared" si="14"/>
        <v>A+</v>
      </c>
      <c r="AG31" s="34" t="s">
        <v>457</v>
      </c>
      <c r="AH31" s="39">
        <v>37</v>
      </c>
      <c r="AI31" s="29">
        <v>25</v>
      </c>
      <c r="AJ31" s="29">
        <f t="shared" si="15"/>
        <v>62</v>
      </c>
      <c r="AK31" s="31">
        <f t="shared" si="16"/>
        <v>7</v>
      </c>
      <c r="AL31" s="38" t="str">
        <f t="shared" si="17"/>
        <v>B+</v>
      </c>
      <c r="AM31" s="34" t="s">
        <v>457</v>
      </c>
      <c r="AN31" s="39">
        <v>35</v>
      </c>
      <c r="AO31" s="29">
        <v>19</v>
      </c>
      <c r="AP31" s="29">
        <f t="shared" si="18"/>
        <v>54</v>
      </c>
      <c r="AQ31" s="31">
        <f t="shared" si="19"/>
        <v>5</v>
      </c>
      <c r="AR31" s="38" t="str">
        <f t="shared" si="20"/>
        <v>C</v>
      </c>
      <c r="AS31" s="34" t="s">
        <v>457</v>
      </c>
      <c r="AT31" s="39">
        <v>35</v>
      </c>
      <c r="AU31" s="29">
        <v>40</v>
      </c>
      <c r="AV31" s="29">
        <f t="shared" si="21"/>
        <v>75</v>
      </c>
      <c r="AW31" s="31">
        <f t="shared" si="22"/>
        <v>8</v>
      </c>
      <c r="AX31" s="38" t="str">
        <f t="shared" si="23"/>
        <v>A</v>
      </c>
      <c r="AY31" s="34" t="s">
        <v>457</v>
      </c>
      <c r="AZ31" s="37" t="str">
        <f t="shared" si="24"/>
        <v>8.00</v>
      </c>
      <c r="BA31" s="30" t="str">
        <f t="shared" si="26"/>
        <v>80.00</v>
      </c>
      <c r="BB31" s="30" t="str">
        <f t="shared" si="27"/>
        <v>FCD</v>
      </c>
      <c r="BC31" s="138" t="str">
        <f t="shared" si="29"/>
        <v/>
      </c>
      <c r="BD31" s="140" t="str">
        <f t="shared" si="28"/>
        <v/>
      </c>
      <c r="BE31" s="29" t="s">
        <v>269</v>
      </c>
      <c r="BF31" s="29" t="s">
        <v>268</v>
      </c>
      <c r="BG31" s="29" t="s">
        <v>267</v>
      </c>
      <c r="BH31" s="36" t="s">
        <v>272</v>
      </c>
      <c r="BI31" s="35" t="s">
        <v>265</v>
      </c>
      <c r="BJ31" s="29" t="s">
        <v>264</v>
      </c>
      <c r="BK31" s="29" t="s">
        <v>263</v>
      </c>
      <c r="BL31" s="29" t="s">
        <v>262</v>
      </c>
    </row>
    <row r="32" spans="1:64">
      <c r="A32" s="6" t="s">
        <v>116</v>
      </c>
      <c r="B32" s="6" t="s">
        <v>115</v>
      </c>
      <c r="C32" s="5" t="s">
        <v>114</v>
      </c>
      <c r="D32" s="104">
        <v>50</v>
      </c>
      <c r="E32" s="29">
        <v>41</v>
      </c>
      <c r="F32" s="29">
        <f t="shared" si="0"/>
        <v>91</v>
      </c>
      <c r="G32" s="31">
        <f t="shared" si="1"/>
        <v>10</v>
      </c>
      <c r="H32" s="31" t="str">
        <f t="shared" si="2"/>
        <v>O</v>
      </c>
      <c r="I32" s="34" t="s">
        <v>457</v>
      </c>
      <c r="J32" s="107">
        <v>49</v>
      </c>
      <c r="K32" s="29">
        <v>45</v>
      </c>
      <c r="L32" s="29">
        <f t="shared" si="3"/>
        <v>94</v>
      </c>
      <c r="M32" s="31">
        <f t="shared" si="4"/>
        <v>10</v>
      </c>
      <c r="N32" s="38" t="str">
        <f t="shared" si="5"/>
        <v>O</v>
      </c>
      <c r="O32" s="34" t="s">
        <v>457</v>
      </c>
      <c r="P32" s="39">
        <v>50</v>
      </c>
      <c r="Q32" s="29">
        <v>46</v>
      </c>
      <c r="R32" s="29">
        <f t="shared" si="6"/>
        <v>96</v>
      </c>
      <c r="S32" s="31">
        <f t="shared" si="7"/>
        <v>10</v>
      </c>
      <c r="T32" s="38" t="str">
        <f t="shared" si="8"/>
        <v>O</v>
      </c>
      <c r="U32" s="34" t="s">
        <v>457</v>
      </c>
      <c r="V32" s="39">
        <v>41</v>
      </c>
      <c r="W32" s="29">
        <v>38</v>
      </c>
      <c r="X32" s="29">
        <f t="shared" si="9"/>
        <v>79</v>
      </c>
      <c r="Y32" s="31">
        <f t="shared" si="10"/>
        <v>8</v>
      </c>
      <c r="Z32" s="38" t="str">
        <f t="shared" si="11"/>
        <v>A</v>
      </c>
      <c r="AA32" s="34" t="s">
        <v>457</v>
      </c>
      <c r="AB32" s="39">
        <v>47</v>
      </c>
      <c r="AC32" s="29">
        <v>42</v>
      </c>
      <c r="AD32" s="29">
        <f t="shared" si="12"/>
        <v>89</v>
      </c>
      <c r="AE32" s="31">
        <f t="shared" si="13"/>
        <v>9</v>
      </c>
      <c r="AF32" s="38" t="str">
        <f t="shared" si="14"/>
        <v>A+</v>
      </c>
      <c r="AG32" s="34" t="s">
        <v>457</v>
      </c>
      <c r="AH32" s="39">
        <v>41</v>
      </c>
      <c r="AI32" s="29">
        <v>35</v>
      </c>
      <c r="AJ32" s="29">
        <f t="shared" si="15"/>
        <v>76</v>
      </c>
      <c r="AK32" s="31">
        <f t="shared" si="16"/>
        <v>8</v>
      </c>
      <c r="AL32" s="38" t="str">
        <f t="shared" si="17"/>
        <v>A</v>
      </c>
      <c r="AM32" s="34" t="s">
        <v>457</v>
      </c>
      <c r="AN32" s="39">
        <v>37</v>
      </c>
      <c r="AO32" s="29">
        <v>31</v>
      </c>
      <c r="AP32" s="29">
        <f t="shared" si="18"/>
        <v>68</v>
      </c>
      <c r="AQ32" s="31">
        <f t="shared" si="19"/>
        <v>7</v>
      </c>
      <c r="AR32" s="38" t="str">
        <f t="shared" si="20"/>
        <v>B+</v>
      </c>
      <c r="AS32" s="34" t="s">
        <v>457</v>
      </c>
      <c r="AT32" s="39">
        <v>38</v>
      </c>
      <c r="AU32" s="29">
        <v>41</v>
      </c>
      <c r="AV32" s="29">
        <f t="shared" si="21"/>
        <v>79</v>
      </c>
      <c r="AW32" s="31">
        <f t="shared" si="22"/>
        <v>8</v>
      </c>
      <c r="AX32" s="38" t="str">
        <f t="shared" si="23"/>
        <v>A</v>
      </c>
      <c r="AY32" s="34" t="s">
        <v>457</v>
      </c>
      <c r="AZ32" s="37" t="str">
        <f t="shared" si="24"/>
        <v>9.20</v>
      </c>
      <c r="BA32" s="30" t="str">
        <f t="shared" si="26"/>
        <v>92.00</v>
      </c>
      <c r="BB32" s="30" t="str">
        <f t="shared" si="27"/>
        <v>FCD</v>
      </c>
      <c r="BC32" s="138" t="str">
        <f t="shared" si="29"/>
        <v/>
      </c>
      <c r="BD32" s="140" t="str">
        <f t="shared" si="28"/>
        <v/>
      </c>
      <c r="BE32" s="29" t="s">
        <v>269</v>
      </c>
      <c r="BF32" s="29" t="s">
        <v>268</v>
      </c>
      <c r="BG32" s="29" t="s">
        <v>267</v>
      </c>
      <c r="BH32" s="36" t="s">
        <v>266</v>
      </c>
      <c r="BI32" s="35" t="s">
        <v>270</v>
      </c>
      <c r="BJ32" s="29" t="s">
        <v>264</v>
      </c>
      <c r="BK32" s="29" t="s">
        <v>263</v>
      </c>
      <c r="BL32" s="29" t="s">
        <v>262</v>
      </c>
    </row>
    <row r="33" spans="1:64">
      <c r="A33" s="6" t="s">
        <v>113</v>
      </c>
      <c r="B33" s="6" t="s">
        <v>112</v>
      </c>
      <c r="C33" s="5" t="s">
        <v>111</v>
      </c>
      <c r="D33" s="104">
        <v>45</v>
      </c>
      <c r="E33" s="29">
        <v>38</v>
      </c>
      <c r="F33" s="29">
        <f t="shared" si="0"/>
        <v>83</v>
      </c>
      <c r="G33" s="31">
        <f t="shared" si="1"/>
        <v>9</v>
      </c>
      <c r="H33" s="31" t="str">
        <f t="shared" si="2"/>
        <v>A+</v>
      </c>
      <c r="I33" s="34" t="s">
        <v>457</v>
      </c>
      <c r="J33" s="107">
        <v>46</v>
      </c>
      <c r="K33" s="29">
        <v>45</v>
      </c>
      <c r="L33" s="29">
        <f t="shared" si="3"/>
        <v>91</v>
      </c>
      <c r="M33" s="31">
        <f t="shared" si="4"/>
        <v>10</v>
      </c>
      <c r="N33" s="38" t="str">
        <f t="shared" si="5"/>
        <v>O</v>
      </c>
      <c r="O33" s="34" t="s">
        <v>457</v>
      </c>
      <c r="P33" s="39">
        <v>49</v>
      </c>
      <c r="Q33" s="29">
        <v>45</v>
      </c>
      <c r="R33" s="29">
        <f t="shared" si="6"/>
        <v>94</v>
      </c>
      <c r="S33" s="31">
        <f t="shared" si="7"/>
        <v>10</v>
      </c>
      <c r="T33" s="38" t="str">
        <f t="shared" si="8"/>
        <v>O</v>
      </c>
      <c r="U33" s="34" t="s">
        <v>457</v>
      </c>
      <c r="V33" s="39">
        <v>47</v>
      </c>
      <c r="W33" s="29">
        <v>36</v>
      </c>
      <c r="X33" s="29">
        <f t="shared" si="9"/>
        <v>83</v>
      </c>
      <c r="Y33" s="31">
        <f t="shared" si="10"/>
        <v>9</v>
      </c>
      <c r="Z33" s="38" t="str">
        <f t="shared" si="11"/>
        <v>A+</v>
      </c>
      <c r="AA33" s="34" t="s">
        <v>457</v>
      </c>
      <c r="AB33" s="39">
        <v>45</v>
      </c>
      <c r="AC33" s="29">
        <v>33</v>
      </c>
      <c r="AD33" s="29">
        <f t="shared" si="12"/>
        <v>78</v>
      </c>
      <c r="AE33" s="31">
        <f t="shared" si="13"/>
        <v>8</v>
      </c>
      <c r="AF33" s="38" t="str">
        <f t="shared" si="14"/>
        <v>A</v>
      </c>
      <c r="AG33" s="34" t="s">
        <v>457</v>
      </c>
      <c r="AH33" s="39">
        <v>40</v>
      </c>
      <c r="AI33" s="29">
        <v>28</v>
      </c>
      <c r="AJ33" s="29">
        <f t="shared" si="15"/>
        <v>68</v>
      </c>
      <c r="AK33" s="31">
        <f t="shared" si="16"/>
        <v>7</v>
      </c>
      <c r="AL33" s="38" t="str">
        <f t="shared" si="17"/>
        <v>B+</v>
      </c>
      <c r="AM33" s="34" t="s">
        <v>457</v>
      </c>
      <c r="AN33" s="39">
        <v>39</v>
      </c>
      <c r="AO33" s="29">
        <v>35</v>
      </c>
      <c r="AP33" s="29">
        <f t="shared" si="18"/>
        <v>74</v>
      </c>
      <c r="AQ33" s="31">
        <f t="shared" si="19"/>
        <v>8</v>
      </c>
      <c r="AR33" s="38" t="str">
        <f t="shared" si="20"/>
        <v>A</v>
      </c>
      <c r="AS33" s="34" t="s">
        <v>457</v>
      </c>
      <c r="AT33" s="39">
        <v>37</v>
      </c>
      <c r="AU33" s="29">
        <v>39</v>
      </c>
      <c r="AV33" s="29">
        <f t="shared" si="21"/>
        <v>76</v>
      </c>
      <c r="AW33" s="31">
        <f t="shared" si="22"/>
        <v>8</v>
      </c>
      <c r="AX33" s="38" t="str">
        <f t="shared" si="23"/>
        <v>A</v>
      </c>
      <c r="AY33" s="34" t="s">
        <v>457</v>
      </c>
      <c r="AZ33" s="37" t="str">
        <f t="shared" si="24"/>
        <v>9.00</v>
      </c>
      <c r="BA33" s="30" t="str">
        <f t="shared" si="26"/>
        <v>90.00</v>
      </c>
      <c r="BB33" s="30" t="str">
        <f t="shared" si="27"/>
        <v>FCD</v>
      </c>
      <c r="BC33" s="138" t="str">
        <f t="shared" si="29"/>
        <v/>
      </c>
      <c r="BD33" s="140" t="str">
        <f t="shared" si="28"/>
        <v/>
      </c>
      <c r="BE33" s="29" t="s">
        <v>269</v>
      </c>
      <c r="BF33" s="29" t="s">
        <v>268</v>
      </c>
      <c r="BG33" s="29" t="s">
        <v>267</v>
      </c>
      <c r="BH33" s="36" t="s">
        <v>272</v>
      </c>
      <c r="BI33" s="35" t="s">
        <v>265</v>
      </c>
      <c r="BJ33" s="29" t="s">
        <v>264</v>
      </c>
      <c r="BK33" s="29" t="s">
        <v>263</v>
      </c>
      <c r="BL33" s="29" t="s">
        <v>262</v>
      </c>
    </row>
    <row r="34" spans="1:64">
      <c r="A34" s="6" t="s">
        <v>110</v>
      </c>
      <c r="B34" s="6" t="s">
        <v>109</v>
      </c>
      <c r="C34" s="5" t="s">
        <v>108</v>
      </c>
      <c r="D34" s="104">
        <v>41</v>
      </c>
      <c r="E34" s="29">
        <v>18</v>
      </c>
      <c r="F34" s="29">
        <f t="shared" ref="F34:F62" si="30">IF(ISBLANK(D34), "",D34+E34)</f>
        <v>59</v>
      </c>
      <c r="G34" s="31">
        <f t="shared" ref="G34:G62" si="31">IF(ISBLANK(D34),"",IF(OR(D34&lt;20,E34&lt;18,F34&lt;40),0,IF(F34&gt;=90,10,IF(F34&gt;=80,9,IF(F34&gt;=70,8,IF(F34&gt;=60,7,IF(F34&gt;=55,6,IF(F34&gt;=50,5,IF(F34&gt;=40,4,0)))))))))</f>
        <v>6</v>
      </c>
      <c r="H34" s="31" t="str">
        <f t="shared" ref="H34:H62" si="32">IF(ISBLANK(D34),"", IF(D34&lt;20,"NE",IF(OR(E34&lt;18,F34&lt;40),"F",IF(F34&gt;=90,"O",IF(F34&gt;=80,"A+",IF(F34&gt;=70,"A",IF(F34&gt;=60,"B+", IF(F34&gt;=55,"B", IF(F34&gt;=50,"C",IF(F34&gt;=40,"P","F"))))))))))</f>
        <v>B</v>
      </c>
      <c r="I34" s="34" t="s">
        <v>457</v>
      </c>
      <c r="J34" s="107">
        <v>37</v>
      </c>
      <c r="K34" s="29">
        <v>32</v>
      </c>
      <c r="L34" s="29">
        <f t="shared" ref="L34:L62" si="33">IF(ISBLANK(J34), "",J34+K34)</f>
        <v>69</v>
      </c>
      <c r="M34" s="31">
        <f t="shared" ref="M34:M62" si="34">IF(ISBLANK(J34),"",IF(OR(J34&lt;20,K34&lt;18,L34&lt;40),0,IF(L34&gt;=90,10,IF(L34&gt;=80,9,IF(L34&gt;=70,8,IF(L34&gt;=60,7,IF(L34&gt;=55,6,IF(L34&gt;=50,5,IF(L34&gt;=40,4,0)))))))))</f>
        <v>7</v>
      </c>
      <c r="N34" s="38" t="str">
        <f t="shared" ref="N34:N62" si="35">IF(ISBLANK(J34),"", IF(J34&lt;20,"NE",IF(OR(K34&lt;18,L34&lt;40),"F",IF(L34&gt;=90,"O",IF(L34&gt;=80,"A+",IF(L34&gt;=70,"A",IF(L34&gt;=60,"B+", IF(L34&gt;=55,"B", IF(L34&gt;=50,"C",IF(L34&gt;=40,"P","F"))))))))))</f>
        <v>B+</v>
      </c>
      <c r="O34" s="34" t="s">
        <v>457</v>
      </c>
      <c r="P34" s="39">
        <v>44</v>
      </c>
      <c r="Q34" s="29">
        <v>36</v>
      </c>
      <c r="R34" s="29">
        <f t="shared" ref="R34:R62" si="36">IF(ISBLANK(P34), "",P34+Q34)</f>
        <v>80</v>
      </c>
      <c r="S34" s="31">
        <f t="shared" ref="S34:S62" si="37">IF(ISBLANK(P34),"",IF(OR(P34&lt;20,Q34&lt;18,R34&lt;40),0,IF(R34&gt;=90,10,IF(R34&gt;=80,9,IF(R34&gt;=70,8,IF(R34&gt;=60,7,IF(R34&gt;=55,6,IF(R34&gt;=50,5,IF(R34&gt;=40,4,0)))))))))</f>
        <v>9</v>
      </c>
      <c r="T34" s="38" t="str">
        <f t="shared" ref="T34:T62" si="38">IF(ISBLANK(P34),"", IF(P34&lt;20,"NE",IF(OR(Q34&lt;18,R34&lt;40),"F",IF(R34&gt;=90,"O",IF(R34&gt;=80,"A+",IF(R34&gt;=70,"A",IF(R34&gt;=60,"B+", IF(R34&gt;=55,"B", IF(R34&gt;=50,"C",IF(R34&gt;=40,"P","F"))))))))))</f>
        <v>A+</v>
      </c>
      <c r="U34" s="34" t="s">
        <v>457</v>
      </c>
      <c r="V34" s="39">
        <v>37</v>
      </c>
      <c r="W34" s="29">
        <v>30</v>
      </c>
      <c r="X34" s="29">
        <f t="shared" ref="X34:X62" si="39">IF(ISBLANK(V34), "",V34+W34)</f>
        <v>67</v>
      </c>
      <c r="Y34" s="31">
        <f t="shared" ref="Y34:Y62" si="40">IF(ISBLANK(V34),"",IF(OR(V34&lt;20,W34&lt;18,X34&lt;40),0,IF(X34&gt;=90,10,IF(X34&gt;=80,9,IF(X34&gt;=70,8,IF(X34&gt;=60,7,IF(X34&gt;=55,6,IF(X34&gt;=50,5,IF(X34&gt;=40,4,0)))))))))</f>
        <v>7</v>
      </c>
      <c r="Z34" s="38" t="str">
        <f t="shared" ref="Z34:Z62" si="41">IF(ISBLANK(V34),"", IF(V34&lt;20,"NE",IF(OR(W34&lt;18,X34&lt;40),"F",IF(X34&gt;=90,"O",IF(X34&gt;=80,"A+",IF(X34&gt;=70,"A",IF(X34&gt;=60,"B+", IF(X34&gt;=55,"B", IF(X34&gt;=50,"C",IF(X34&gt;=40,"P","F"))))))))))</f>
        <v>B+</v>
      </c>
      <c r="AA34" s="34" t="s">
        <v>457</v>
      </c>
      <c r="AB34" s="39">
        <v>42</v>
      </c>
      <c r="AC34" s="29">
        <v>20</v>
      </c>
      <c r="AD34" s="29">
        <f t="shared" ref="AD34:AD62" si="42">IF(ISBLANK(AB34), "",AB34+AC34)</f>
        <v>62</v>
      </c>
      <c r="AE34" s="31">
        <f t="shared" ref="AE34:AE62" si="43">IF(ISBLANK(AB34),"",IF(OR(AB34&lt;20,AC34&lt;18,AD34&lt;40),0,IF(AD34&gt;=90,10,IF(AD34&gt;=80,9,IF(AD34&gt;=70,8,IF(AD34&gt;=60,7,IF(AD34&gt;=55,6,IF(AD34&gt;=50,5,IF(AD34&gt;=40,4,0)))))))))</f>
        <v>7</v>
      </c>
      <c r="AF34" s="38" t="str">
        <f t="shared" ref="AF34:AF62" si="44">IF(ISBLANK(AB34),"", IF(AB34&lt;20,"NE",IF(OR(AC34&lt;18,AD34&lt;40),"F",IF(AD34&gt;=90,"O",IF(AD34&gt;=80,"A+",IF(AD34&gt;=70,"A",IF(AD34&gt;=60,"B+", IF(AD34&gt;=55,"B", IF(AD34&gt;=50,"C",IF(AD34&gt;=40,"P","F"))))))))))</f>
        <v>B+</v>
      </c>
      <c r="AG34" s="34" t="s">
        <v>457</v>
      </c>
      <c r="AH34" s="39">
        <v>27</v>
      </c>
      <c r="AI34" s="29">
        <v>24</v>
      </c>
      <c r="AJ34" s="29">
        <f t="shared" ref="AJ34:AJ62" si="45">IF(ISBLANK(AH34), "",AH34+AI34)</f>
        <v>51</v>
      </c>
      <c r="AK34" s="31">
        <f t="shared" ref="AK34:AK62" si="46">IF(ISBLANK(AH34),"",IF(OR(AH34&lt;20,AI34&lt;18,AJ34&lt;40),0,IF(AJ34&gt;=90,10,IF(AJ34&gt;=80,9,IF(AJ34&gt;=70,8,IF(AJ34&gt;=60,7,IF(AJ34&gt;=55,6,IF(AJ34&gt;=50,5,IF(AJ34&gt;=40,4,0)))))))))</f>
        <v>5</v>
      </c>
      <c r="AL34" s="38" t="str">
        <f t="shared" ref="AL34:AL62" si="47">IF(ISBLANK(AH34),"", IF(AH34&lt;20,"NE",IF(OR(AI34&lt;18,AJ34&lt;40),"F",IF(AJ34&gt;=90,"O",IF(AJ34&gt;=80,"A+",IF(AJ34&gt;=70,"A",IF(AJ34&gt;=60,"B+", IF(AJ34&gt;=55,"B", IF(AJ34&gt;=50,"C",IF(AJ34&gt;=40,"P","F"))))))))))</f>
        <v>C</v>
      </c>
      <c r="AM34" s="34" t="s">
        <v>457</v>
      </c>
      <c r="AN34" s="39">
        <v>32</v>
      </c>
      <c r="AO34" s="29">
        <v>18</v>
      </c>
      <c r="AP34" s="29">
        <f t="shared" ref="AP34:AP62" si="48">IF(ISBLANK(AN34), "",AN34+AO34)</f>
        <v>50</v>
      </c>
      <c r="AQ34" s="31">
        <f t="shared" ref="AQ34:AQ62" si="49">IF(ISBLANK(AN34),"",IF(OR(AN34&lt;20,AO34&lt;18,AP34&lt;40),0,IF(AP34&gt;=90,10,IF(AP34&gt;=80,9,IF(AP34&gt;=70,8,IF(AP34&gt;=60,7,IF(AP34&gt;=55,6,IF(AP34&gt;=50,5,IF(AP34&gt;=40,4,0)))))))))</f>
        <v>5</v>
      </c>
      <c r="AR34" s="38" t="str">
        <f t="shared" ref="AR34:AR62" si="50">IF(ISBLANK(AN34),"", IF(AN34&lt;20,"NE",IF(OR(AO34&lt;18,AP34&lt;40),"F",IF(AP34&gt;=90,"O",IF(AP34&gt;=80,"A+",IF(AP34&gt;=70,"A",IF(AP34&gt;=60,"B+", IF(AP34&gt;=55,"B", IF(AP34&gt;=50,"C",IF(AP34&gt;=40,"P","F"))))))))))</f>
        <v>C</v>
      </c>
      <c r="AS34" s="34" t="s">
        <v>457</v>
      </c>
      <c r="AT34" s="39">
        <v>30</v>
      </c>
      <c r="AU34" s="29">
        <v>37</v>
      </c>
      <c r="AV34" s="29">
        <f t="shared" ref="AV34:AV62" si="51">IF(ISBLANK(AT34), "",AT34+AU34)</f>
        <v>67</v>
      </c>
      <c r="AW34" s="31">
        <f t="shared" ref="AW34:AW62" si="52">IF(ISBLANK(AT34),"",IF(OR(AT34&lt;20,AU34&lt;18,AV34&lt;40),0,IF(AV34&gt;=90,10,IF(AV34&gt;=80,9,IF(AV34&gt;=70,8,IF(AV34&gt;=60,7,IF(AV34&gt;=55,6,IF(AV34&gt;=50,5,IF(AV34&gt;=40,4,0)))))))))</f>
        <v>7</v>
      </c>
      <c r="AX34" s="38" t="str">
        <f t="shared" ref="AX34:AX62" si="53">IF(ISBLANK(AT34),"", IF(AT34&lt;20,"NE",IF(OR(AU34&lt;18,AV34&lt;40),"F",IF(AV34&gt;=90,"O",IF(AV34&gt;=80,"A+",IF(AV34&gt;=70,"A",IF(AV34&gt;=60,"B+", IF(AV34&gt;=55,"B", IF(AV34&gt;=50,"C",IF(AV34&gt;=40,"P","F"))))))))))</f>
        <v>B+</v>
      </c>
      <c r="AY34" s="34" t="s">
        <v>457</v>
      </c>
      <c r="AZ34" s="37" t="str">
        <f t="shared" ref="AZ34:AZ62" si="54">IF(C34="", "", TEXT((SUM(4*G34,4*M34,3*S34,1*AK34,1*AQ34,1*AW34,3*Y34,3*AE34)/20), "0.00"))</f>
        <v>6.90</v>
      </c>
      <c r="BA34" s="30" t="str">
        <f t="shared" ref="BA34:BA62" si="55">IF(C34="", "", TEXT(AZ34*10, "0.00"))</f>
        <v>69.00</v>
      </c>
      <c r="BB34" s="30" t="str">
        <f t="shared" ref="BB34:BB62" si="56">IF(AX34="", "", IF(IF(OR(D34="F",J34="F",P34="F",V34="F",AB34="F",AH34="F",AN34="F",AT34="F",D34="NE",J34="NE",P34="NE",V34="NE",AB34="NE",AH34="NE",AN34="NE",AT34="NE"),"Fail","Pass")="Pass",IF(VALUE(BA34)&gt;=70,"FCD",IF(VALUE(BA34)&gt;=60,"FC",IF(VALUE(BA34)&gt;=40,"SC"))),"Fail"))</f>
        <v>FC</v>
      </c>
      <c r="BC34" s="138" t="str">
        <f t="shared" si="29"/>
        <v/>
      </c>
      <c r="BD34" s="140" t="str">
        <f t="shared" si="28"/>
        <v/>
      </c>
      <c r="BE34" s="29" t="s">
        <v>269</v>
      </c>
      <c r="BF34" s="29" t="s">
        <v>268</v>
      </c>
      <c r="BG34" s="29" t="s">
        <v>267</v>
      </c>
      <c r="BH34" s="36" t="s">
        <v>266</v>
      </c>
      <c r="BI34" s="35" t="s">
        <v>270</v>
      </c>
      <c r="BJ34" s="29" t="s">
        <v>264</v>
      </c>
      <c r="BK34" s="29" t="s">
        <v>263</v>
      </c>
      <c r="BL34" s="29" t="s">
        <v>262</v>
      </c>
    </row>
    <row r="35" spans="1:64">
      <c r="A35" s="6" t="s">
        <v>107</v>
      </c>
      <c r="B35" s="6" t="s">
        <v>106</v>
      </c>
      <c r="C35" s="5" t="s">
        <v>105</v>
      </c>
      <c r="D35" s="104">
        <v>42</v>
      </c>
      <c r="E35" s="29">
        <v>21</v>
      </c>
      <c r="F35" s="29">
        <f t="shared" si="30"/>
        <v>63</v>
      </c>
      <c r="G35" s="31">
        <f t="shared" si="31"/>
        <v>7</v>
      </c>
      <c r="H35" s="31" t="str">
        <f t="shared" si="32"/>
        <v>B+</v>
      </c>
      <c r="I35" s="34" t="s">
        <v>457</v>
      </c>
      <c r="J35" s="107">
        <v>40</v>
      </c>
      <c r="K35" s="29">
        <v>35</v>
      </c>
      <c r="L35" s="29">
        <f t="shared" si="33"/>
        <v>75</v>
      </c>
      <c r="M35" s="31">
        <f t="shared" si="34"/>
        <v>8</v>
      </c>
      <c r="N35" s="38" t="str">
        <f t="shared" si="35"/>
        <v>A</v>
      </c>
      <c r="O35" s="34" t="s">
        <v>457</v>
      </c>
      <c r="P35" s="39">
        <v>44</v>
      </c>
      <c r="Q35" s="29">
        <v>18</v>
      </c>
      <c r="R35" s="29">
        <f t="shared" si="36"/>
        <v>62</v>
      </c>
      <c r="S35" s="31">
        <f t="shared" si="37"/>
        <v>7</v>
      </c>
      <c r="T35" s="38" t="str">
        <f t="shared" si="38"/>
        <v>B+</v>
      </c>
      <c r="U35" s="34" t="s">
        <v>457</v>
      </c>
      <c r="V35" s="39">
        <v>33</v>
      </c>
      <c r="W35" s="29">
        <v>24</v>
      </c>
      <c r="X35" s="29">
        <f t="shared" si="39"/>
        <v>57</v>
      </c>
      <c r="Y35" s="31">
        <f t="shared" si="40"/>
        <v>6</v>
      </c>
      <c r="Z35" s="38" t="str">
        <f t="shared" si="41"/>
        <v>B</v>
      </c>
      <c r="AA35" s="34" t="s">
        <v>457</v>
      </c>
      <c r="AB35" s="39">
        <v>44</v>
      </c>
      <c r="AC35" s="29">
        <v>33</v>
      </c>
      <c r="AD35" s="29">
        <f t="shared" si="42"/>
        <v>77</v>
      </c>
      <c r="AE35" s="31">
        <f t="shared" si="43"/>
        <v>8</v>
      </c>
      <c r="AF35" s="38" t="str">
        <f t="shared" si="44"/>
        <v>A</v>
      </c>
      <c r="AG35" s="34" t="s">
        <v>457</v>
      </c>
      <c r="AH35" s="39">
        <v>35</v>
      </c>
      <c r="AI35" s="29">
        <v>20</v>
      </c>
      <c r="AJ35" s="29">
        <f t="shared" si="45"/>
        <v>55</v>
      </c>
      <c r="AK35" s="31">
        <f t="shared" si="46"/>
        <v>6</v>
      </c>
      <c r="AL35" s="38" t="str">
        <f t="shared" si="47"/>
        <v>B</v>
      </c>
      <c r="AM35" s="34" t="s">
        <v>457</v>
      </c>
      <c r="AN35" s="39">
        <v>35</v>
      </c>
      <c r="AO35" s="29">
        <v>19</v>
      </c>
      <c r="AP35" s="29">
        <f t="shared" si="48"/>
        <v>54</v>
      </c>
      <c r="AQ35" s="31">
        <f t="shared" si="49"/>
        <v>5</v>
      </c>
      <c r="AR35" s="38" t="str">
        <f t="shared" si="50"/>
        <v>C</v>
      </c>
      <c r="AS35" s="34" t="s">
        <v>457</v>
      </c>
      <c r="AT35" s="39">
        <v>35</v>
      </c>
      <c r="AU35" s="29">
        <v>36</v>
      </c>
      <c r="AV35" s="29">
        <f t="shared" si="51"/>
        <v>71</v>
      </c>
      <c r="AW35" s="31">
        <f t="shared" si="52"/>
        <v>8</v>
      </c>
      <c r="AX35" s="38" t="str">
        <f t="shared" si="53"/>
        <v>A</v>
      </c>
      <c r="AY35" s="34" t="s">
        <v>457</v>
      </c>
      <c r="AZ35" s="37" t="str">
        <f t="shared" si="54"/>
        <v>7.10</v>
      </c>
      <c r="BA35" s="30" t="str">
        <f t="shared" si="55"/>
        <v>71.00</v>
      </c>
      <c r="BB35" s="30" t="str">
        <f t="shared" si="56"/>
        <v>FCD</v>
      </c>
      <c r="BC35" s="138" t="str">
        <f t="shared" si="29"/>
        <v/>
      </c>
      <c r="BD35" s="140" t="str">
        <f t="shared" si="28"/>
        <v/>
      </c>
      <c r="BE35" s="29" t="s">
        <v>269</v>
      </c>
      <c r="BF35" s="29" t="s">
        <v>268</v>
      </c>
      <c r="BG35" s="29" t="s">
        <v>267</v>
      </c>
      <c r="BH35" s="36" t="s">
        <v>266</v>
      </c>
      <c r="BI35" s="35" t="s">
        <v>270</v>
      </c>
      <c r="BJ35" s="29" t="s">
        <v>264</v>
      </c>
      <c r="BK35" s="29" t="s">
        <v>263</v>
      </c>
      <c r="BL35" s="29" t="s">
        <v>262</v>
      </c>
    </row>
    <row r="36" spans="1:64">
      <c r="A36" s="6" t="s">
        <v>104</v>
      </c>
      <c r="B36" s="6" t="s">
        <v>103</v>
      </c>
      <c r="C36" s="5" t="s">
        <v>102</v>
      </c>
      <c r="D36" s="104">
        <v>43</v>
      </c>
      <c r="E36" s="29">
        <v>22</v>
      </c>
      <c r="F36" s="29">
        <f t="shared" si="30"/>
        <v>65</v>
      </c>
      <c r="G36" s="31">
        <f t="shared" si="31"/>
        <v>7</v>
      </c>
      <c r="H36" s="31" t="str">
        <f t="shared" si="32"/>
        <v>B+</v>
      </c>
      <c r="I36" s="34" t="s">
        <v>457</v>
      </c>
      <c r="J36" s="107">
        <v>45</v>
      </c>
      <c r="K36" s="29">
        <v>44</v>
      </c>
      <c r="L36" s="29">
        <f t="shared" si="33"/>
        <v>89</v>
      </c>
      <c r="M36" s="31">
        <f t="shared" si="34"/>
        <v>9</v>
      </c>
      <c r="N36" s="38" t="str">
        <f t="shared" si="35"/>
        <v>A+</v>
      </c>
      <c r="O36" s="34" t="s">
        <v>457</v>
      </c>
      <c r="P36" s="39">
        <v>48</v>
      </c>
      <c r="Q36" s="29">
        <v>42</v>
      </c>
      <c r="R36" s="29">
        <f t="shared" si="36"/>
        <v>90</v>
      </c>
      <c r="S36" s="31">
        <f t="shared" si="37"/>
        <v>10</v>
      </c>
      <c r="T36" s="38" t="str">
        <f t="shared" si="38"/>
        <v>O</v>
      </c>
      <c r="U36" s="34" t="s">
        <v>457</v>
      </c>
      <c r="V36" s="39">
        <v>43</v>
      </c>
      <c r="W36" s="29">
        <v>26</v>
      </c>
      <c r="X36" s="29">
        <f t="shared" si="39"/>
        <v>69</v>
      </c>
      <c r="Y36" s="31">
        <f t="shared" si="40"/>
        <v>7</v>
      </c>
      <c r="Z36" s="38" t="str">
        <f t="shared" si="41"/>
        <v>B+</v>
      </c>
      <c r="AA36" s="34" t="s">
        <v>457</v>
      </c>
      <c r="AB36" s="39">
        <v>46</v>
      </c>
      <c r="AC36" s="29">
        <v>39</v>
      </c>
      <c r="AD36" s="29">
        <f t="shared" si="42"/>
        <v>85</v>
      </c>
      <c r="AE36" s="31">
        <f t="shared" si="43"/>
        <v>9</v>
      </c>
      <c r="AF36" s="38" t="str">
        <f t="shared" si="44"/>
        <v>A+</v>
      </c>
      <c r="AG36" s="34" t="s">
        <v>457</v>
      </c>
      <c r="AH36" s="39">
        <v>40</v>
      </c>
      <c r="AI36" s="29">
        <v>21</v>
      </c>
      <c r="AJ36" s="29">
        <f t="shared" si="45"/>
        <v>61</v>
      </c>
      <c r="AK36" s="31">
        <f t="shared" si="46"/>
        <v>7</v>
      </c>
      <c r="AL36" s="38" t="str">
        <f t="shared" si="47"/>
        <v>B+</v>
      </c>
      <c r="AM36" s="34" t="s">
        <v>457</v>
      </c>
      <c r="AN36" s="39">
        <v>37</v>
      </c>
      <c r="AO36" s="29">
        <v>23</v>
      </c>
      <c r="AP36" s="29">
        <f t="shared" si="48"/>
        <v>60</v>
      </c>
      <c r="AQ36" s="31">
        <f t="shared" si="49"/>
        <v>7</v>
      </c>
      <c r="AR36" s="38" t="str">
        <f t="shared" si="50"/>
        <v>B+</v>
      </c>
      <c r="AS36" s="34" t="s">
        <v>457</v>
      </c>
      <c r="AT36" s="39">
        <v>35</v>
      </c>
      <c r="AU36" s="29">
        <v>36</v>
      </c>
      <c r="AV36" s="29">
        <f t="shared" si="51"/>
        <v>71</v>
      </c>
      <c r="AW36" s="31">
        <f t="shared" si="52"/>
        <v>8</v>
      </c>
      <c r="AX36" s="38" t="str">
        <f t="shared" si="53"/>
        <v>A</v>
      </c>
      <c r="AY36" s="34" t="s">
        <v>457</v>
      </c>
      <c r="AZ36" s="37" t="str">
        <f t="shared" si="54"/>
        <v>8.20</v>
      </c>
      <c r="BA36" s="30" t="str">
        <f t="shared" si="55"/>
        <v>82.00</v>
      </c>
      <c r="BB36" s="30" t="str">
        <f t="shared" si="56"/>
        <v>FCD</v>
      </c>
      <c r="BC36" s="138" t="str">
        <f t="shared" si="29"/>
        <v/>
      </c>
      <c r="BD36" s="140" t="str">
        <f t="shared" si="28"/>
        <v/>
      </c>
      <c r="BE36" s="29" t="s">
        <v>269</v>
      </c>
      <c r="BF36" s="29" t="s">
        <v>268</v>
      </c>
      <c r="BG36" s="29" t="s">
        <v>267</v>
      </c>
      <c r="BH36" s="36" t="s">
        <v>266</v>
      </c>
      <c r="BI36" s="35" t="s">
        <v>265</v>
      </c>
      <c r="BJ36" s="29" t="s">
        <v>264</v>
      </c>
      <c r="BK36" s="29" t="s">
        <v>263</v>
      </c>
      <c r="BL36" s="29" t="s">
        <v>262</v>
      </c>
    </row>
    <row r="37" spans="1:64">
      <c r="A37" s="6" t="s">
        <v>101</v>
      </c>
      <c r="B37" s="6" t="s">
        <v>100</v>
      </c>
      <c r="C37" s="5" t="s">
        <v>99</v>
      </c>
      <c r="D37" s="104">
        <v>41</v>
      </c>
      <c r="E37" s="29">
        <v>24</v>
      </c>
      <c r="F37" s="29">
        <f t="shared" si="30"/>
        <v>65</v>
      </c>
      <c r="G37" s="31">
        <f t="shared" si="31"/>
        <v>7</v>
      </c>
      <c r="H37" s="31" t="str">
        <f t="shared" si="32"/>
        <v>B+</v>
      </c>
      <c r="I37" s="34" t="s">
        <v>457</v>
      </c>
      <c r="J37" s="107">
        <v>46</v>
      </c>
      <c r="K37" s="29">
        <v>34</v>
      </c>
      <c r="L37" s="29">
        <f t="shared" si="33"/>
        <v>80</v>
      </c>
      <c r="M37" s="31">
        <f t="shared" si="34"/>
        <v>9</v>
      </c>
      <c r="N37" s="38" t="str">
        <f t="shared" si="35"/>
        <v>A+</v>
      </c>
      <c r="O37" s="34" t="s">
        <v>457</v>
      </c>
      <c r="P37" s="39">
        <v>50</v>
      </c>
      <c r="Q37" s="29">
        <v>44</v>
      </c>
      <c r="R37" s="29">
        <f t="shared" si="36"/>
        <v>94</v>
      </c>
      <c r="S37" s="31">
        <f t="shared" si="37"/>
        <v>10</v>
      </c>
      <c r="T37" s="38" t="str">
        <f t="shared" si="38"/>
        <v>O</v>
      </c>
      <c r="U37" s="34" t="s">
        <v>457</v>
      </c>
      <c r="V37" s="39">
        <v>40</v>
      </c>
      <c r="W37" s="29">
        <v>26</v>
      </c>
      <c r="X37" s="29">
        <f t="shared" si="39"/>
        <v>66</v>
      </c>
      <c r="Y37" s="31">
        <f t="shared" si="40"/>
        <v>7</v>
      </c>
      <c r="Z37" s="38" t="str">
        <f t="shared" si="41"/>
        <v>B+</v>
      </c>
      <c r="AA37" s="34" t="s">
        <v>457</v>
      </c>
      <c r="AB37" s="39">
        <v>47</v>
      </c>
      <c r="AC37" s="29">
        <v>29</v>
      </c>
      <c r="AD37" s="29">
        <f t="shared" si="42"/>
        <v>76</v>
      </c>
      <c r="AE37" s="31">
        <f t="shared" si="43"/>
        <v>8</v>
      </c>
      <c r="AF37" s="38" t="str">
        <f t="shared" si="44"/>
        <v>A</v>
      </c>
      <c r="AG37" s="34" t="s">
        <v>457</v>
      </c>
      <c r="AH37" s="39">
        <v>39</v>
      </c>
      <c r="AI37" s="29">
        <v>27</v>
      </c>
      <c r="AJ37" s="29">
        <f t="shared" si="45"/>
        <v>66</v>
      </c>
      <c r="AK37" s="31">
        <f t="shared" si="46"/>
        <v>7</v>
      </c>
      <c r="AL37" s="38" t="str">
        <f t="shared" si="47"/>
        <v>B+</v>
      </c>
      <c r="AM37" s="34" t="s">
        <v>457</v>
      </c>
      <c r="AN37" s="39">
        <v>35</v>
      </c>
      <c r="AO37" s="29">
        <v>21</v>
      </c>
      <c r="AP37" s="29">
        <f t="shared" si="48"/>
        <v>56</v>
      </c>
      <c r="AQ37" s="31">
        <f t="shared" si="49"/>
        <v>6</v>
      </c>
      <c r="AR37" s="38" t="str">
        <f t="shared" si="50"/>
        <v>B</v>
      </c>
      <c r="AS37" s="34" t="s">
        <v>457</v>
      </c>
      <c r="AT37" s="39">
        <v>38</v>
      </c>
      <c r="AU37" s="29">
        <v>41</v>
      </c>
      <c r="AV37" s="29">
        <f t="shared" si="51"/>
        <v>79</v>
      </c>
      <c r="AW37" s="31">
        <f t="shared" si="52"/>
        <v>8</v>
      </c>
      <c r="AX37" s="38" t="str">
        <f t="shared" si="53"/>
        <v>A</v>
      </c>
      <c r="AY37" s="34" t="s">
        <v>457</v>
      </c>
      <c r="AZ37" s="37" t="str">
        <f t="shared" si="54"/>
        <v>8.00</v>
      </c>
      <c r="BA37" s="30" t="str">
        <f t="shared" si="55"/>
        <v>80.00</v>
      </c>
      <c r="BB37" s="30" t="str">
        <f t="shared" si="56"/>
        <v>FCD</v>
      </c>
      <c r="BC37" s="138" t="str">
        <f t="shared" si="29"/>
        <v/>
      </c>
      <c r="BD37" s="140" t="str">
        <f t="shared" si="28"/>
        <v/>
      </c>
      <c r="BE37" s="29" t="s">
        <v>269</v>
      </c>
      <c r="BF37" s="29" t="s">
        <v>268</v>
      </c>
      <c r="BG37" s="29" t="s">
        <v>267</v>
      </c>
      <c r="BH37" s="36" t="s">
        <v>266</v>
      </c>
      <c r="BI37" s="35" t="s">
        <v>270</v>
      </c>
      <c r="BJ37" s="29" t="s">
        <v>264</v>
      </c>
      <c r="BK37" s="29" t="s">
        <v>263</v>
      </c>
      <c r="BL37" s="29" t="s">
        <v>262</v>
      </c>
    </row>
    <row r="38" spans="1:64">
      <c r="A38" s="6" t="s">
        <v>98</v>
      </c>
      <c r="B38" s="6" t="s">
        <v>97</v>
      </c>
      <c r="C38" s="5" t="s">
        <v>96</v>
      </c>
      <c r="D38" s="104">
        <v>43</v>
      </c>
      <c r="E38" s="29">
        <v>37</v>
      </c>
      <c r="F38" s="29">
        <f t="shared" si="30"/>
        <v>80</v>
      </c>
      <c r="G38" s="31">
        <f t="shared" si="31"/>
        <v>9</v>
      </c>
      <c r="H38" s="31" t="str">
        <f t="shared" si="32"/>
        <v>A+</v>
      </c>
      <c r="I38" s="34" t="s">
        <v>457</v>
      </c>
      <c r="J38" s="107">
        <v>46</v>
      </c>
      <c r="K38" s="29">
        <v>34</v>
      </c>
      <c r="L38" s="29">
        <f t="shared" si="33"/>
        <v>80</v>
      </c>
      <c r="M38" s="31">
        <f t="shared" si="34"/>
        <v>9</v>
      </c>
      <c r="N38" s="38" t="str">
        <f t="shared" si="35"/>
        <v>A+</v>
      </c>
      <c r="O38" s="34" t="s">
        <v>457</v>
      </c>
      <c r="P38" s="39">
        <v>50</v>
      </c>
      <c r="Q38" s="29">
        <v>45</v>
      </c>
      <c r="R38" s="29">
        <f t="shared" si="36"/>
        <v>95</v>
      </c>
      <c r="S38" s="31">
        <f t="shared" si="37"/>
        <v>10</v>
      </c>
      <c r="T38" s="38" t="str">
        <f t="shared" si="38"/>
        <v>O</v>
      </c>
      <c r="U38" s="34" t="s">
        <v>457</v>
      </c>
      <c r="V38" s="39">
        <v>37</v>
      </c>
      <c r="W38" s="29">
        <v>21</v>
      </c>
      <c r="X38" s="29">
        <f t="shared" si="39"/>
        <v>58</v>
      </c>
      <c r="Y38" s="31">
        <f t="shared" si="40"/>
        <v>6</v>
      </c>
      <c r="Z38" s="38" t="str">
        <f t="shared" si="41"/>
        <v>B</v>
      </c>
      <c r="AA38" s="34" t="s">
        <v>457</v>
      </c>
      <c r="AB38" s="39">
        <v>45</v>
      </c>
      <c r="AC38" s="29">
        <v>39</v>
      </c>
      <c r="AD38" s="29">
        <f t="shared" si="42"/>
        <v>84</v>
      </c>
      <c r="AE38" s="31">
        <f t="shared" si="43"/>
        <v>9</v>
      </c>
      <c r="AF38" s="38" t="str">
        <f t="shared" si="44"/>
        <v>A+</v>
      </c>
      <c r="AG38" s="34" t="s">
        <v>457</v>
      </c>
      <c r="AH38" s="39">
        <v>40</v>
      </c>
      <c r="AI38" s="29">
        <v>37</v>
      </c>
      <c r="AJ38" s="29">
        <f t="shared" si="45"/>
        <v>77</v>
      </c>
      <c r="AK38" s="31">
        <f t="shared" si="46"/>
        <v>8</v>
      </c>
      <c r="AL38" s="38" t="str">
        <f t="shared" si="47"/>
        <v>A</v>
      </c>
      <c r="AM38" s="34" t="s">
        <v>457</v>
      </c>
      <c r="AN38" s="39">
        <v>39</v>
      </c>
      <c r="AO38" s="29">
        <v>26</v>
      </c>
      <c r="AP38" s="29">
        <f t="shared" si="48"/>
        <v>65</v>
      </c>
      <c r="AQ38" s="31">
        <f t="shared" si="49"/>
        <v>7</v>
      </c>
      <c r="AR38" s="38" t="str">
        <f t="shared" si="50"/>
        <v>B+</v>
      </c>
      <c r="AS38" s="34" t="s">
        <v>457</v>
      </c>
      <c r="AT38" s="39">
        <v>39</v>
      </c>
      <c r="AU38" s="29">
        <v>40</v>
      </c>
      <c r="AV38" s="29">
        <f t="shared" si="51"/>
        <v>79</v>
      </c>
      <c r="AW38" s="31">
        <f t="shared" si="52"/>
        <v>8</v>
      </c>
      <c r="AX38" s="38" t="str">
        <f t="shared" si="53"/>
        <v>A</v>
      </c>
      <c r="AY38" s="34" t="s">
        <v>457</v>
      </c>
      <c r="AZ38" s="37" t="str">
        <f t="shared" si="54"/>
        <v>8.50</v>
      </c>
      <c r="BA38" s="30" t="str">
        <f t="shared" si="55"/>
        <v>85.00</v>
      </c>
      <c r="BB38" s="30" t="str">
        <f t="shared" si="56"/>
        <v>FCD</v>
      </c>
      <c r="BC38" s="138" t="str">
        <f t="shared" si="29"/>
        <v/>
      </c>
      <c r="BD38" s="140" t="str">
        <f t="shared" si="28"/>
        <v/>
      </c>
      <c r="BE38" s="29" t="s">
        <v>269</v>
      </c>
      <c r="BF38" s="29" t="s">
        <v>268</v>
      </c>
      <c r="BG38" s="29" t="s">
        <v>267</v>
      </c>
      <c r="BH38" s="36" t="s">
        <v>271</v>
      </c>
      <c r="BI38" s="35" t="s">
        <v>270</v>
      </c>
      <c r="BJ38" s="29" t="s">
        <v>264</v>
      </c>
      <c r="BK38" s="29" t="s">
        <v>263</v>
      </c>
      <c r="BL38" s="29" t="s">
        <v>262</v>
      </c>
    </row>
    <row r="39" spans="1:64">
      <c r="A39" s="6" t="s">
        <v>95</v>
      </c>
      <c r="B39" s="6" t="s">
        <v>94</v>
      </c>
      <c r="C39" s="5" t="s">
        <v>93</v>
      </c>
      <c r="D39" s="104">
        <v>47</v>
      </c>
      <c r="E39" s="29">
        <v>32</v>
      </c>
      <c r="F39" s="29">
        <f t="shared" si="30"/>
        <v>79</v>
      </c>
      <c r="G39" s="31">
        <f t="shared" si="31"/>
        <v>8</v>
      </c>
      <c r="H39" s="31" t="str">
        <f t="shared" si="32"/>
        <v>A</v>
      </c>
      <c r="I39" s="34" t="s">
        <v>457</v>
      </c>
      <c r="J39" s="107">
        <v>45</v>
      </c>
      <c r="K39" s="29">
        <v>36</v>
      </c>
      <c r="L39" s="29">
        <f t="shared" si="33"/>
        <v>81</v>
      </c>
      <c r="M39" s="31">
        <f t="shared" si="34"/>
        <v>9</v>
      </c>
      <c r="N39" s="38" t="str">
        <f t="shared" si="35"/>
        <v>A+</v>
      </c>
      <c r="O39" s="34" t="s">
        <v>457</v>
      </c>
      <c r="P39" s="39">
        <v>47</v>
      </c>
      <c r="Q39" s="29">
        <v>44</v>
      </c>
      <c r="R39" s="29">
        <f t="shared" si="36"/>
        <v>91</v>
      </c>
      <c r="S39" s="31">
        <f t="shared" si="37"/>
        <v>10</v>
      </c>
      <c r="T39" s="38" t="str">
        <f t="shared" si="38"/>
        <v>O</v>
      </c>
      <c r="U39" s="34" t="s">
        <v>457</v>
      </c>
      <c r="V39" s="39">
        <v>47</v>
      </c>
      <c r="W39" s="29">
        <v>39</v>
      </c>
      <c r="X39" s="29">
        <f t="shared" si="39"/>
        <v>86</v>
      </c>
      <c r="Y39" s="31">
        <f t="shared" si="40"/>
        <v>9</v>
      </c>
      <c r="Z39" s="38" t="str">
        <f t="shared" si="41"/>
        <v>A+</v>
      </c>
      <c r="AA39" s="34" t="s">
        <v>457</v>
      </c>
      <c r="AB39" s="39">
        <v>44</v>
      </c>
      <c r="AC39" s="29">
        <v>38</v>
      </c>
      <c r="AD39" s="29">
        <f t="shared" si="42"/>
        <v>82</v>
      </c>
      <c r="AE39" s="31">
        <f t="shared" si="43"/>
        <v>9</v>
      </c>
      <c r="AF39" s="38" t="str">
        <f t="shared" si="44"/>
        <v>A+</v>
      </c>
      <c r="AG39" s="34" t="s">
        <v>457</v>
      </c>
      <c r="AH39" s="39">
        <v>37</v>
      </c>
      <c r="AI39" s="29">
        <v>27</v>
      </c>
      <c r="AJ39" s="29">
        <f t="shared" si="45"/>
        <v>64</v>
      </c>
      <c r="AK39" s="31">
        <f t="shared" si="46"/>
        <v>7</v>
      </c>
      <c r="AL39" s="38" t="str">
        <f t="shared" si="47"/>
        <v>B+</v>
      </c>
      <c r="AM39" s="34" t="s">
        <v>457</v>
      </c>
      <c r="AN39" s="39">
        <v>37</v>
      </c>
      <c r="AO39" s="29">
        <v>23</v>
      </c>
      <c r="AP39" s="29">
        <f t="shared" si="48"/>
        <v>60</v>
      </c>
      <c r="AQ39" s="31">
        <f t="shared" si="49"/>
        <v>7</v>
      </c>
      <c r="AR39" s="38" t="str">
        <f t="shared" si="50"/>
        <v>B+</v>
      </c>
      <c r="AS39" s="34" t="s">
        <v>457</v>
      </c>
      <c r="AT39" s="39">
        <v>38</v>
      </c>
      <c r="AU39" s="29">
        <v>39</v>
      </c>
      <c r="AV39" s="29">
        <f t="shared" si="51"/>
        <v>77</v>
      </c>
      <c r="AW39" s="31">
        <f t="shared" si="52"/>
        <v>8</v>
      </c>
      <c r="AX39" s="38" t="str">
        <f t="shared" si="53"/>
        <v>A</v>
      </c>
      <c r="AY39" s="34" t="s">
        <v>457</v>
      </c>
      <c r="AZ39" s="37" t="str">
        <f t="shared" si="54"/>
        <v>8.70</v>
      </c>
      <c r="BA39" s="30" t="str">
        <f t="shared" si="55"/>
        <v>87.00</v>
      </c>
      <c r="BB39" s="30" t="str">
        <f t="shared" si="56"/>
        <v>FCD</v>
      </c>
      <c r="BC39" s="138" t="str">
        <f t="shared" si="29"/>
        <v/>
      </c>
      <c r="BD39" s="140" t="str">
        <f t="shared" si="28"/>
        <v/>
      </c>
      <c r="BE39" s="29" t="s">
        <v>269</v>
      </c>
      <c r="BF39" s="29" t="s">
        <v>268</v>
      </c>
      <c r="BG39" s="29" t="s">
        <v>267</v>
      </c>
      <c r="BH39" s="36" t="s">
        <v>266</v>
      </c>
      <c r="BI39" s="35" t="s">
        <v>265</v>
      </c>
      <c r="BJ39" s="29" t="s">
        <v>264</v>
      </c>
      <c r="BK39" s="29" t="s">
        <v>263</v>
      </c>
      <c r="BL39" s="29" t="s">
        <v>262</v>
      </c>
    </row>
    <row r="40" spans="1:64">
      <c r="A40" s="6" t="s">
        <v>92</v>
      </c>
      <c r="B40" s="6" t="s">
        <v>91</v>
      </c>
      <c r="C40" s="5" t="s">
        <v>90</v>
      </c>
      <c r="D40" s="104">
        <v>29</v>
      </c>
      <c r="E40" s="29">
        <v>22</v>
      </c>
      <c r="F40" s="29">
        <f t="shared" si="30"/>
        <v>51</v>
      </c>
      <c r="G40" s="31">
        <f t="shared" si="31"/>
        <v>5</v>
      </c>
      <c r="H40" s="31" t="str">
        <f t="shared" si="32"/>
        <v>C</v>
      </c>
      <c r="I40" s="34" t="s">
        <v>457</v>
      </c>
      <c r="J40" s="107">
        <v>36</v>
      </c>
      <c r="K40" s="29">
        <v>26</v>
      </c>
      <c r="L40" s="29">
        <f t="shared" si="33"/>
        <v>62</v>
      </c>
      <c r="M40" s="31">
        <f t="shared" si="34"/>
        <v>7</v>
      </c>
      <c r="N40" s="38" t="str">
        <f t="shared" si="35"/>
        <v>B+</v>
      </c>
      <c r="O40" s="34" t="s">
        <v>457</v>
      </c>
      <c r="P40" s="39">
        <v>48</v>
      </c>
      <c r="Q40" s="29">
        <v>43</v>
      </c>
      <c r="R40" s="29">
        <f t="shared" si="36"/>
        <v>91</v>
      </c>
      <c r="S40" s="31">
        <f t="shared" si="37"/>
        <v>10</v>
      </c>
      <c r="T40" s="38" t="str">
        <f t="shared" si="38"/>
        <v>O</v>
      </c>
      <c r="U40" s="34" t="s">
        <v>457</v>
      </c>
      <c r="V40" s="39">
        <v>39</v>
      </c>
      <c r="W40" s="29">
        <v>27</v>
      </c>
      <c r="X40" s="29">
        <f t="shared" si="39"/>
        <v>66</v>
      </c>
      <c r="Y40" s="31">
        <f t="shared" si="40"/>
        <v>7</v>
      </c>
      <c r="Z40" s="38" t="str">
        <f t="shared" si="41"/>
        <v>B+</v>
      </c>
      <c r="AA40" s="34" t="s">
        <v>457</v>
      </c>
      <c r="AB40" s="39">
        <v>39</v>
      </c>
      <c r="AC40" s="29">
        <v>33</v>
      </c>
      <c r="AD40" s="29">
        <f t="shared" si="42"/>
        <v>72</v>
      </c>
      <c r="AE40" s="31">
        <f t="shared" si="43"/>
        <v>8</v>
      </c>
      <c r="AF40" s="38" t="str">
        <f t="shared" si="44"/>
        <v>A</v>
      </c>
      <c r="AG40" s="34" t="s">
        <v>457</v>
      </c>
      <c r="AH40" s="39">
        <v>36</v>
      </c>
      <c r="AI40" s="29">
        <v>29</v>
      </c>
      <c r="AJ40" s="29">
        <f t="shared" si="45"/>
        <v>65</v>
      </c>
      <c r="AK40" s="31">
        <f t="shared" si="46"/>
        <v>7</v>
      </c>
      <c r="AL40" s="38" t="str">
        <f t="shared" si="47"/>
        <v>B+</v>
      </c>
      <c r="AM40" s="34" t="s">
        <v>457</v>
      </c>
      <c r="AN40" s="39">
        <v>39</v>
      </c>
      <c r="AO40" s="29">
        <v>27</v>
      </c>
      <c r="AP40" s="29">
        <f t="shared" si="48"/>
        <v>66</v>
      </c>
      <c r="AQ40" s="31">
        <f t="shared" si="49"/>
        <v>7</v>
      </c>
      <c r="AR40" s="38" t="str">
        <f t="shared" si="50"/>
        <v>B+</v>
      </c>
      <c r="AS40" s="34" t="s">
        <v>457</v>
      </c>
      <c r="AT40" s="39">
        <v>37</v>
      </c>
      <c r="AU40" s="29">
        <v>38</v>
      </c>
      <c r="AV40" s="29">
        <f t="shared" si="51"/>
        <v>75</v>
      </c>
      <c r="AW40" s="31">
        <f t="shared" si="52"/>
        <v>8</v>
      </c>
      <c r="AX40" s="38" t="str">
        <f t="shared" si="53"/>
        <v>A</v>
      </c>
      <c r="AY40" s="34" t="s">
        <v>457</v>
      </c>
      <c r="AZ40" s="37" t="str">
        <f t="shared" si="54"/>
        <v>7.25</v>
      </c>
      <c r="BA40" s="30" t="str">
        <f t="shared" si="55"/>
        <v>72.50</v>
      </c>
      <c r="BB40" s="30" t="str">
        <f t="shared" si="56"/>
        <v>FCD</v>
      </c>
      <c r="BC40" s="138" t="str">
        <f t="shared" si="29"/>
        <v/>
      </c>
      <c r="BD40" s="140" t="str">
        <f t="shared" si="28"/>
        <v/>
      </c>
      <c r="BE40" s="29" t="s">
        <v>269</v>
      </c>
      <c r="BF40" s="29" t="s">
        <v>268</v>
      </c>
      <c r="BG40" s="29" t="s">
        <v>267</v>
      </c>
      <c r="BH40" s="36" t="s">
        <v>266</v>
      </c>
      <c r="BI40" s="35" t="s">
        <v>270</v>
      </c>
      <c r="BJ40" s="29" t="s">
        <v>264</v>
      </c>
      <c r="BK40" s="29" t="s">
        <v>263</v>
      </c>
      <c r="BL40" s="29" t="s">
        <v>262</v>
      </c>
    </row>
    <row r="41" spans="1:64">
      <c r="A41" s="6" t="s">
        <v>89</v>
      </c>
      <c r="B41" s="6" t="s">
        <v>88</v>
      </c>
      <c r="C41" s="5" t="s">
        <v>87</v>
      </c>
      <c r="D41" s="104">
        <v>50</v>
      </c>
      <c r="E41" s="29">
        <v>48</v>
      </c>
      <c r="F41" s="29">
        <f t="shared" si="30"/>
        <v>98</v>
      </c>
      <c r="G41" s="31">
        <f t="shared" si="31"/>
        <v>10</v>
      </c>
      <c r="H41" s="31" t="str">
        <f t="shared" si="32"/>
        <v>O</v>
      </c>
      <c r="I41" s="34" t="s">
        <v>457</v>
      </c>
      <c r="J41" s="107">
        <v>48</v>
      </c>
      <c r="K41" s="29">
        <v>45</v>
      </c>
      <c r="L41" s="29">
        <f t="shared" si="33"/>
        <v>93</v>
      </c>
      <c r="M41" s="31">
        <f t="shared" si="34"/>
        <v>10</v>
      </c>
      <c r="N41" s="38" t="str">
        <f t="shared" si="35"/>
        <v>O</v>
      </c>
      <c r="O41" s="34" t="s">
        <v>457</v>
      </c>
      <c r="P41" s="39">
        <v>48</v>
      </c>
      <c r="Q41" s="29">
        <v>40</v>
      </c>
      <c r="R41" s="29">
        <f t="shared" si="36"/>
        <v>88</v>
      </c>
      <c r="S41" s="31">
        <f t="shared" si="37"/>
        <v>9</v>
      </c>
      <c r="T41" s="38" t="str">
        <f t="shared" si="38"/>
        <v>A+</v>
      </c>
      <c r="U41" s="34" t="s">
        <v>457</v>
      </c>
      <c r="V41" s="39">
        <v>45</v>
      </c>
      <c r="W41" s="29">
        <v>41</v>
      </c>
      <c r="X41" s="29">
        <f t="shared" si="39"/>
        <v>86</v>
      </c>
      <c r="Y41" s="31">
        <f t="shared" si="40"/>
        <v>9</v>
      </c>
      <c r="Z41" s="38" t="str">
        <f t="shared" si="41"/>
        <v>A+</v>
      </c>
      <c r="AA41" s="34" t="s">
        <v>457</v>
      </c>
      <c r="AB41" s="39">
        <v>47</v>
      </c>
      <c r="AC41" s="29">
        <v>48</v>
      </c>
      <c r="AD41" s="29">
        <f t="shared" si="42"/>
        <v>95</v>
      </c>
      <c r="AE41" s="31">
        <f t="shared" si="43"/>
        <v>10</v>
      </c>
      <c r="AF41" s="38" t="str">
        <f t="shared" si="44"/>
        <v>O</v>
      </c>
      <c r="AG41" s="34" t="s">
        <v>457</v>
      </c>
      <c r="AH41" s="39">
        <v>44</v>
      </c>
      <c r="AI41" s="29">
        <v>30</v>
      </c>
      <c r="AJ41" s="29">
        <f t="shared" si="45"/>
        <v>74</v>
      </c>
      <c r="AK41" s="31">
        <f t="shared" si="46"/>
        <v>8</v>
      </c>
      <c r="AL41" s="38" t="str">
        <f t="shared" si="47"/>
        <v>A</v>
      </c>
      <c r="AM41" s="34" t="s">
        <v>457</v>
      </c>
      <c r="AN41" s="39">
        <v>39</v>
      </c>
      <c r="AO41" s="29">
        <v>29</v>
      </c>
      <c r="AP41" s="29">
        <f t="shared" si="48"/>
        <v>68</v>
      </c>
      <c r="AQ41" s="31">
        <f t="shared" si="49"/>
        <v>7</v>
      </c>
      <c r="AR41" s="38" t="str">
        <f t="shared" si="50"/>
        <v>B+</v>
      </c>
      <c r="AS41" s="34" t="s">
        <v>457</v>
      </c>
      <c r="AT41" s="39">
        <v>43</v>
      </c>
      <c r="AU41" s="29">
        <v>43</v>
      </c>
      <c r="AV41" s="29">
        <f t="shared" si="51"/>
        <v>86</v>
      </c>
      <c r="AW41" s="31">
        <f t="shared" si="52"/>
        <v>9</v>
      </c>
      <c r="AX41" s="38" t="str">
        <f t="shared" si="53"/>
        <v>A+</v>
      </c>
      <c r="AY41" s="34" t="s">
        <v>457</v>
      </c>
      <c r="AZ41" s="37" t="str">
        <f t="shared" si="54"/>
        <v>9.40</v>
      </c>
      <c r="BA41" s="30" t="str">
        <f t="shared" si="55"/>
        <v>94.00</v>
      </c>
      <c r="BB41" s="30" t="str">
        <f t="shared" si="56"/>
        <v>FCD</v>
      </c>
      <c r="BC41" s="138" t="str">
        <f t="shared" si="29"/>
        <v/>
      </c>
      <c r="BD41" s="140" t="str">
        <f t="shared" si="28"/>
        <v/>
      </c>
      <c r="BE41" s="29" t="s">
        <v>269</v>
      </c>
      <c r="BF41" s="29" t="s">
        <v>268</v>
      </c>
      <c r="BG41" s="29" t="s">
        <v>267</v>
      </c>
      <c r="BH41" s="36" t="s">
        <v>266</v>
      </c>
      <c r="BI41" s="35" t="s">
        <v>270</v>
      </c>
      <c r="BJ41" s="29" t="s">
        <v>264</v>
      </c>
      <c r="BK41" s="29" t="s">
        <v>263</v>
      </c>
      <c r="BL41" s="29" t="s">
        <v>262</v>
      </c>
    </row>
    <row r="42" spans="1:64">
      <c r="A42" s="6" t="s">
        <v>86</v>
      </c>
      <c r="B42" s="6" t="s">
        <v>85</v>
      </c>
      <c r="C42" s="5" t="s">
        <v>84</v>
      </c>
      <c r="D42" s="104">
        <v>48</v>
      </c>
      <c r="E42" s="29">
        <v>49</v>
      </c>
      <c r="F42" s="29">
        <f t="shared" si="30"/>
        <v>97</v>
      </c>
      <c r="G42" s="31">
        <f t="shared" si="31"/>
        <v>10</v>
      </c>
      <c r="H42" s="31" t="str">
        <f t="shared" si="32"/>
        <v>O</v>
      </c>
      <c r="I42" s="34" t="s">
        <v>457</v>
      </c>
      <c r="J42" s="107">
        <v>45</v>
      </c>
      <c r="K42" s="29">
        <v>33</v>
      </c>
      <c r="L42" s="29">
        <f t="shared" si="33"/>
        <v>78</v>
      </c>
      <c r="M42" s="31">
        <f t="shared" si="34"/>
        <v>8</v>
      </c>
      <c r="N42" s="38" t="str">
        <f t="shared" si="35"/>
        <v>A</v>
      </c>
      <c r="O42" s="34" t="s">
        <v>457</v>
      </c>
      <c r="P42" s="39">
        <v>50</v>
      </c>
      <c r="Q42" s="29">
        <v>43</v>
      </c>
      <c r="R42" s="29">
        <f t="shared" si="36"/>
        <v>93</v>
      </c>
      <c r="S42" s="31">
        <f t="shared" si="37"/>
        <v>10</v>
      </c>
      <c r="T42" s="38" t="str">
        <f t="shared" si="38"/>
        <v>O</v>
      </c>
      <c r="U42" s="34" t="s">
        <v>457</v>
      </c>
      <c r="V42" s="39">
        <v>45</v>
      </c>
      <c r="W42" s="29">
        <v>36</v>
      </c>
      <c r="X42" s="29">
        <f t="shared" si="39"/>
        <v>81</v>
      </c>
      <c r="Y42" s="31">
        <f t="shared" si="40"/>
        <v>9</v>
      </c>
      <c r="Z42" s="38" t="str">
        <f t="shared" si="41"/>
        <v>A+</v>
      </c>
      <c r="AA42" s="34" t="s">
        <v>457</v>
      </c>
      <c r="AB42" s="39">
        <v>43</v>
      </c>
      <c r="AC42" s="29">
        <v>23</v>
      </c>
      <c r="AD42" s="29">
        <f t="shared" si="42"/>
        <v>66</v>
      </c>
      <c r="AE42" s="31">
        <f t="shared" si="43"/>
        <v>7</v>
      </c>
      <c r="AF42" s="38" t="str">
        <f t="shared" si="44"/>
        <v>B+</v>
      </c>
      <c r="AG42" s="34" t="s">
        <v>457</v>
      </c>
      <c r="AH42" s="39">
        <v>39</v>
      </c>
      <c r="AI42" s="29">
        <v>34</v>
      </c>
      <c r="AJ42" s="29">
        <f t="shared" si="45"/>
        <v>73</v>
      </c>
      <c r="AK42" s="31">
        <f t="shared" si="46"/>
        <v>8</v>
      </c>
      <c r="AL42" s="38" t="str">
        <f t="shared" si="47"/>
        <v>A</v>
      </c>
      <c r="AM42" s="34" t="s">
        <v>457</v>
      </c>
      <c r="AN42" s="39">
        <v>37</v>
      </c>
      <c r="AO42" s="29">
        <v>29</v>
      </c>
      <c r="AP42" s="29">
        <f t="shared" si="48"/>
        <v>66</v>
      </c>
      <c r="AQ42" s="31">
        <f t="shared" si="49"/>
        <v>7</v>
      </c>
      <c r="AR42" s="38" t="str">
        <f t="shared" si="50"/>
        <v>B+</v>
      </c>
      <c r="AS42" s="34" t="s">
        <v>457</v>
      </c>
      <c r="AT42" s="39">
        <v>34</v>
      </c>
      <c r="AU42" s="29">
        <v>39</v>
      </c>
      <c r="AV42" s="29">
        <f t="shared" si="51"/>
        <v>73</v>
      </c>
      <c r="AW42" s="31">
        <f t="shared" si="52"/>
        <v>8</v>
      </c>
      <c r="AX42" s="38" t="str">
        <f t="shared" si="53"/>
        <v>A</v>
      </c>
      <c r="AY42" s="34" t="s">
        <v>457</v>
      </c>
      <c r="AZ42" s="37" t="str">
        <f t="shared" si="54"/>
        <v>8.65</v>
      </c>
      <c r="BA42" s="30" t="str">
        <f t="shared" si="55"/>
        <v>86.50</v>
      </c>
      <c r="BB42" s="30" t="str">
        <f t="shared" si="56"/>
        <v>FCD</v>
      </c>
      <c r="BC42" s="138" t="str">
        <f t="shared" si="29"/>
        <v/>
      </c>
      <c r="BD42" s="140" t="str">
        <f t="shared" si="28"/>
        <v/>
      </c>
      <c r="BE42" s="29" t="s">
        <v>269</v>
      </c>
      <c r="BF42" s="29" t="s">
        <v>268</v>
      </c>
      <c r="BG42" s="29" t="s">
        <v>267</v>
      </c>
      <c r="BH42" s="36" t="s">
        <v>266</v>
      </c>
      <c r="BI42" s="35" t="s">
        <v>265</v>
      </c>
      <c r="BJ42" s="29" t="s">
        <v>264</v>
      </c>
      <c r="BK42" s="29" t="s">
        <v>263</v>
      </c>
      <c r="BL42" s="29" t="s">
        <v>262</v>
      </c>
    </row>
    <row r="43" spans="1:64">
      <c r="A43" s="6" t="s">
        <v>83</v>
      </c>
      <c r="B43" s="6" t="s">
        <v>82</v>
      </c>
      <c r="C43" s="5" t="s">
        <v>81</v>
      </c>
      <c r="D43" s="104">
        <v>45</v>
      </c>
      <c r="E43" s="29">
        <v>38</v>
      </c>
      <c r="F43" s="29">
        <f t="shared" si="30"/>
        <v>83</v>
      </c>
      <c r="G43" s="31">
        <f t="shared" si="31"/>
        <v>9</v>
      </c>
      <c r="H43" s="31" t="str">
        <f t="shared" si="32"/>
        <v>A+</v>
      </c>
      <c r="I43" s="34" t="s">
        <v>457</v>
      </c>
      <c r="J43" s="107">
        <v>41</v>
      </c>
      <c r="K43" s="29">
        <v>34</v>
      </c>
      <c r="L43" s="29">
        <f t="shared" si="33"/>
        <v>75</v>
      </c>
      <c r="M43" s="31">
        <f t="shared" si="34"/>
        <v>8</v>
      </c>
      <c r="N43" s="38" t="str">
        <f t="shared" si="35"/>
        <v>A</v>
      </c>
      <c r="O43" s="34" t="s">
        <v>457</v>
      </c>
      <c r="P43" s="39">
        <v>48</v>
      </c>
      <c r="Q43" s="29">
        <v>44</v>
      </c>
      <c r="R43" s="29">
        <f t="shared" si="36"/>
        <v>92</v>
      </c>
      <c r="S43" s="31">
        <f t="shared" si="37"/>
        <v>10</v>
      </c>
      <c r="T43" s="38" t="str">
        <f t="shared" si="38"/>
        <v>O</v>
      </c>
      <c r="U43" s="34" t="s">
        <v>457</v>
      </c>
      <c r="V43" s="39">
        <v>44</v>
      </c>
      <c r="W43" s="29">
        <v>26</v>
      </c>
      <c r="X43" s="29">
        <f t="shared" si="39"/>
        <v>70</v>
      </c>
      <c r="Y43" s="31">
        <f t="shared" si="40"/>
        <v>8</v>
      </c>
      <c r="Z43" s="38" t="str">
        <f t="shared" si="41"/>
        <v>A</v>
      </c>
      <c r="AA43" s="34" t="s">
        <v>457</v>
      </c>
      <c r="AB43" s="39">
        <v>41</v>
      </c>
      <c r="AC43" s="29">
        <v>25</v>
      </c>
      <c r="AD43" s="29">
        <f t="shared" si="42"/>
        <v>66</v>
      </c>
      <c r="AE43" s="31">
        <f t="shared" si="43"/>
        <v>7</v>
      </c>
      <c r="AF43" s="38" t="str">
        <f t="shared" si="44"/>
        <v>B+</v>
      </c>
      <c r="AG43" s="34" t="s">
        <v>457</v>
      </c>
      <c r="AH43" s="39">
        <v>41</v>
      </c>
      <c r="AI43" s="29">
        <v>21</v>
      </c>
      <c r="AJ43" s="29">
        <f t="shared" si="45"/>
        <v>62</v>
      </c>
      <c r="AK43" s="31">
        <f t="shared" si="46"/>
        <v>7</v>
      </c>
      <c r="AL43" s="38" t="str">
        <f t="shared" si="47"/>
        <v>B+</v>
      </c>
      <c r="AM43" s="34" t="s">
        <v>457</v>
      </c>
      <c r="AN43" s="39">
        <v>40</v>
      </c>
      <c r="AO43" s="29">
        <v>32</v>
      </c>
      <c r="AP43" s="29">
        <f t="shared" si="48"/>
        <v>72</v>
      </c>
      <c r="AQ43" s="31">
        <f t="shared" si="49"/>
        <v>8</v>
      </c>
      <c r="AR43" s="38" t="str">
        <f t="shared" si="50"/>
        <v>A</v>
      </c>
      <c r="AS43" s="34" t="s">
        <v>457</v>
      </c>
      <c r="AT43" s="39">
        <v>37</v>
      </c>
      <c r="AU43" s="29">
        <v>40</v>
      </c>
      <c r="AV43" s="29">
        <f t="shared" si="51"/>
        <v>77</v>
      </c>
      <c r="AW43" s="31">
        <f t="shared" si="52"/>
        <v>8</v>
      </c>
      <c r="AX43" s="38" t="str">
        <f t="shared" si="53"/>
        <v>A</v>
      </c>
      <c r="AY43" s="34" t="s">
        <v>457</v>
      </c>
      <c r="AZ43" s="37" t="str">
        <f t="shared" si="54"/>
        <v>8.30</v>
      </c>
      <c r="BA43" s="30" t="str">
        <f t="shared" si="55"/>
        <v>83.00</v>
      </c>
      <c r="BB43" s="30" t="str">
        <f t="shared" si="56"/>
        <v>FCD</v>
      </c>
      <c r="BC43" s="138" t="str">
        <f t="shared" si="29"/>
        <v/>
      </c>
      <c r="BD43" s="140" t="str">
        <f t="shared" si="28"/>
        <v/>
      </c>
      <c r="BE43" s="29" t="s">
        <v>269</v>
      </c>
      <c r="BF43" s="29" t="s">
        <v>268</v>
      </c>
      <c r="BG43" s="29" t="s">
        <v>267</v>
      </c>
      <c r="BH43" s="36" t="s">
        <v>266</v>
      </c>
      <c r="BI43" s="35" t="s">
        <v>270</v>
      </c>
      <c r="BJ43" s="29" t="s">
        <v>264</v>
      </c>
      <c r="BK43" s="29" t="s">
        <v>263</v>
      </c>
      <c r="BL43" s="29" t="s">
        <v>262</v>
      </c>
    </row>
    <row r="44" spans="1:64">
      <c r="A44" s="6" t="s">
        <v>80</v>
      </c>
      <c r="B44" s="6" t="s">
        <v>79</v>
      </c>
      <c r="C44" s="5" t="s">
        <v>78</v>
      </c>
      <c r="D44" s="104">
        <v>44</v>
      </c>
      <c r="E44" s="29">
        <v>23</v>
      </c>
      <c r="F44" s="29">
        <f t="shared" si="30"/>
        <v>67</v>
      </c>
      <c r="G44" s="31">
        <f t="shared" si="31"/>
        <v>7</v>
      </c>
      <c r="H44" s="31" t="str">
        <f t="shared" si="32"/>
        <v>B+</v>
      </c>
      <c r="I44" s="34" t="s">
        <v>457</v>
      </c>
      <c r="J44" s="107">
        <v>45</v>
      </c>
      <c r="K44" s="29">
        <v>33</v>
      </c>
      <c r="L44" s="29">
        <f t="shared" si="33"/>
        <v>78</v>
      </c>
      <c r="M44" s="31">
        <f t="shared" si="34"/>
        <v>8</v>
      </c>
      <c r="N44" s="38" t="str">
        <f t="shared" si="35"/>
        <v>A</v>
      </c>
      <c r="O44" s="34" t="s">
        <v>457</v>
      </c>
      <c r="P44" s="39">
        <v>49</v>
      </c>
      <c r="Q44" s="29">
        <v>35</v>
      </c>
      <c r="R44" s="29">
        <f t="shared" si="36"/>
        <v>84</v>
      </c>
      <c r="S44" s="31">
        <f t="shared" si="37"/>
        <v>9</v>
      </c>
      <c r="T44" s="38" t="str">
        <f t="shared" si="38"/>
        <v>A+</v>
      </c>
      <c r="U44" s="34" t="s">
        <v>457</v>
      </c>
      <c r="V44" s="39">
        <v>45</v>
      </c>
      <c r="W44" s="29">
        <v>24</v>
      </c>
      <c r="X44" s="29">
        <f t="shared" si="39"/>
        <v>69</v>
      </c>
      <c r="Y44" s="31">
        <f t="shared" si="40"/>
        <v>7</v>
      </c>
      <c r="Z44" s="38" t="str">
        <f t="shared" si="41"/>
        <v>B+</v>
      </c>
      <c r="AA44" s="34" t="s">
        <v>457</v>
      </c>
      <c r="AB44" s="39">
        <v>48</v>
      </c>
      <c r="AC44" s="29">
        <v>43</v>
      </c>
      <c r="AD44" s="29">
        <f t="shared" si="42"/>
        <v>91</v>
      </c>
      <c r="AE44" s="31">
        <f t="shared" si="43"/>
        <v>10</v>
      </c>
      <c r="AF44" s="38" t="str">
        <f t="shared" si="44"/>
        <v>O</v>
      </c>
      <c r="AG44" s="34" t="s">
        <v>457</v>
      </c>
      <c r="AH44" s="39">
        <v>43</v>
      </c>
      <c r="AI44" s="29">
        <v>26</v>
      </c>
      <c r="AJ44" s="29">
        <f t="shared" si="45"/>
        <v>69</v>
      </c>
      <c r="AK44" s="31">
        <f t="shared" si="46"/>
        <v>7</v>
      </c>
      <c r="AL44" s="38" t="str">
        <f t="shared" si="47"/>
        <v>B+</v>
      </c>
      <c r="AM44" s="34" t="s">
        <v>457</v>
      </c>
      <c r="AN44" s="39">
        <v>36</v>
      </c>
      <c r="AO44" s="29">
        <v>26</v>
      </c>
      <c r="AP44" s="29">
        <f t="shared" si="48"/>
        <v>62</v>
      </c>
      <c r="AQ44" s="31">
        <f t="shared" si="49"/>
        <v>7</v>
      </c>
      <c r="AR44" s="38" t="str">
        <f t="shared" si="50"/>
        <v>B+</v>
      </c>
      <c r="AS44" s="34" t="s">
        <v>457</v>
      </c>
      <c r="AT44" s="39">
        <v>40</v>
      </c>
      <c r="AU44" s="29">
        <v>40</v>
      </c>
      <c r="AV44" s="29">
        <f t="shared" si="51"/>
        <v>80</v>
      </c>
      <c r="AW44" s="31">
        <f t="shared" si="52"/>
        <v>9</v>
      </c>
      <c r="AX44" s="38" t="str">
        <f t="shared" si="53"/>
        <v>A+</v>
      </c>
      <c r="AY44" s="34" t="s">
        <v>457</v>
      </c>
      <c r="AZ44" s="37" t="str">
        <f t="shared" si="54"/>
        <v>8.05</v>
      </c>
      <c r="BA44" s="30" t="str">
        <f t="shared" si="55"/>
        <v>80.50</v>
      </c>
      <c r="BB44" s="30" t="str">
        <f t="shared" si="56"/>
        <v>FCD</v>
      </c>
      <c r="BC44" s="138" t="str">
        <f t="shared" si="29"/>
        <v/>
      </c>
      <c r="BD44" s="140" t="str">
        <f t="shared" si="28"/>
        <v/>
      </c>
      <c r="BE44" s="29" t="s">
        <v>269</v>
      </c>
      <c r="BF44" s="29" t="s">
        <v>268</v>
      </c>
      <c r="BG44" s="29" t="s">
        <v>267</v>
      </c>
      <c r="BH44" s="36" t="s">
        <v>266</v>
      </c>
      <c r="BI44" s="35" t="s">
        <v>265</v>
      </c>
      <c r="BJ44" s="29" t="s">
        <v>264</v>
      </c>
      <c r="BK44" s="29" t="s">
        <v>263</v>
      </c>
      <c r="BL44" s="29" t="s">
        <v>262</v>
      </c>
    </row>
    <row r="45" spans="1:64">
      <c r="A45" s="6" t="s">
        <v>77</v>
      </c>
      <c r="B45" s="6" t="s">
        <v>76</v>
      </c>
      <c r="C45" s="5" t="s">
        <v>75</v>
      </c>
      <c r="D45" s="104">
        <v>48</v>
      </c>
      <c r="E45" s="29">
        <v>39</v>
      </c>
      <c r="F45" s="29">
        <f t="shared" si="30"/>
        <v>87</v>
      </c>
      <c r="G45" s="31">
        <f t="shared" si="31"/>
        <v>9</v>
      </c>
      <c r="H45" s="31" t="str">
        <f t="shared" si="32"/>
        <v>A+</v>
      </c>
      <c r="I45" s="34" t="s">
        <v>457</v>
      </c>
      <c r="J45" s="107">
        <v>46</v>
      </c>
      <c r="K45" s="29">
        <v>41</v>
      </c>
      <c r="L45" s="29">
        <f t="shared" si="33"/>
        <v>87</v>
      </c>
      <c r="M45" s="31">
        <f t="shared" si="34"/>
        <v>9</v>
      </c>
      <c r="N45" s="38" t="str">
        <f t="shared" si="35"/>
        <v>A+</v>
      </c>
      <c r="O45" s="34" t="s">
        <v>457</v>
      </c>
      <c r="P45" s="39">
        <v>47</v>
      </c>
      <c r="Q45" s="29">
        <v>42</v>
      </c>
      <c r="R45" s="29">
        <f t="shared" si="36"/>
        <v>89</v>
      </c>
      <c r="S45" s="31">
        <f t="shared" si="37"/>
        <v>9</v>
      </c>
      <c r="T45" s="38" t="str">
        <f t="shared" si="38"/>
        <v>A+</v>
      </c>
      <c r="U45" s="34" t="s">
        <v>457</v>
      </c>
      <c r="V45" s="39">
        <v>44</v>
      </c>
      <c r="W45" s="29">
        <v>26</v>
      </c>
      <c r="X45" s="29">
        <f t="shared" si="39"/>
        <v>70</v>
      </c>
      <c r="Y45" s="31">
        <f t="shared" si="40"/>
        <v>8</v>
      </c>
      <c r="Z45" s="38" t="str">
        <f t="shared" si="41"/>
        <v>A</v>
      </c>
      <c r="AA45" s="34" t="s">
        <v>457</v>
      </c>
      <c r="AB45" s="39">
        <v>43</v>
      </c>
      <c r="AC45" s="29">
        <v>40</v>
      </c>
      <c r="AD45" s="29">
        <f t="shared" si="42"/>
        <v>83</v>
      </c>
      <c r="AE45" s="31">
        <f t="shared" si="43"/>
        <v>9</v>
      </c>
      <c r="AF45" s="38" t="str">
        <f t="shared" si="44"/>
        <v>A+</v>
      </c>
      <c r="AG45" s="34" t="s">
        <v>457</v>
      </c>
      <c r="AH45" s="39">
        <v>39</v>
      </c>
      <c r="AI45" s="29">
        <v>31</v>
      </c>
      <c r="AJ45" s="29">
        <f t="shared" si="45"/>
        <v>70</v>
      </c>
      <c r="AK45" s="31">
        <f t="shared" si="46"/>
        <v>8</v>
      </c>
      <c r="AL45" s="38" t="str">
        <f t="shared" si="47"/>
        <v>A</v>
      </c>
      <c r="AM45" s="34" t="s">
        <v>457</v>
      </c>
      <c r="AN45" s="39">
        <v>37</v>
      </c>
      <c r="AO45" s="29">
        <v>34</v>
      </c>
      <c r="AP45" s="29">
        <f t="shared" si="48"/>
        <v>71</v>
      </c>
      <c r="AQ45" s="31">
        <f t="shared" si="49"/>
        <v>8</v>
      </c>
      <c r="AR45" s="38" t="str">
        <f t="shared" si="50"/>
        <v>A</v>
      </c>
      <c r="AS45" s="34" t="s">
        <v>457</v>
      </c>
      <c r="AT45" s="39">
        <v>37</v>
      </c>
      <c r="AU45" s="29">
        <v>42</v>
      </c>
      <c r="AV45" s="29">
        <f t="shared" si="51"/>
        <v>79</v>
      </c>
      <c r="AW45" s="31">
        <f t="shared" si="52"/>
        <v>8</v>
      </c>
      <c r="AX45" s="38" t="str">
        <f t="shared" si="53"/>
        <v>A</v>
      </c>
      <c r="AY45" s="34" t="s">
        <v>457</v>
      </c>
      <c r="AZ45" s="37" t="str">
        <f t="shared" si="54"/>
        <v>8.70</v>
      </c>
      <c r="BA45" s="30" t="str">
        <f t="shared" si="55"/>
        <v>87.00</v>
      </c>
      <c r="BB45" s="30" t="str">
        <f t="shared" si="56"/>
        <v>FCD</v>
      </c>
      <c r="BC45" s="138" t="str">
        <f t="shared" si="29"/>
        <v/>
      </c>
      <c r="BD45" s="140" t="str">
        <f t="shared" si="28"/>
        <v/>
      </c>
      <c r="BE45" s="29" t="s">
        <v>269</v>
      </c>
      <c r="BF45" s="29" t="s">
        <v>268</v>
      </c>
      <c r="BG45" s="29" t="s">
        <v>267</v>
      </c>
      <c r="BH45" s="36" t="s">
        <v>266</v>
      </c>
      <c r="BI45" s="35" t="s">
        <v>270</v>
      </c>
      <c r="BJ45" s="29" t="s">
        <v>264</v>
      </c>
      <c r="BK45" s="29" t="s">
        <v>263</v>
      </c>
      <c r="BL45" s="29" t="s">
        <v>262</v>
      </c>
    </row>
    <row r="46" spans="1:64">
      <c r="A46" s="6" t="s">
        <v>74</v>
      </c>
      <c r="B46" s="6" t="s">
        <v>73</v>
      </c>
      <c r="C46" s="5" t="s">
        <v>72</v>
      </c>
      <c r="D46" s="104">
        <v>45</v>
      </c>
      <c r="E46" s="29">
        <v>29</v>
      </c>
      <c r="F46" s="29">
        <f t="shared" si="30"/>
        <v>74</v>
      </c>
      <c r="G46" s="31">
        <f t="shared" si="31"/>
        <v>8</v>
      </c>
      <c r="H46" s="31" t="str">
        <f t="shared" si="32"/>
        <v>A</v>
      </c>
      <c r="I46" s="34" t="s">
        <v>457</v>
      </c>
      <c r="J46" s="107">
        <v>48</v>
      </c>
      <c r="K46" s="29">
        <v>43</v>
      </c>
      <c r="L46" s="29">
        <f t="shared" si="33"/>
        <v>91</v>
      </c>
      <c r="M46" s="31">
        <f t="shared" si="34"/>
        <v>10</v>
      </c>
      <c r="N46" s="38" t="str">
        <f t="shared" si="35"/>
        <v>O</v>
      </c>
      <c r="O46" s="34" t="s">
        <v>457</v>
      </c>
      <c r="P46" s="39">
        <v>50</v>
      </c>
      <c r="Q46" s="29">
        <v>44</v>
      </c>
      <c r="R46" s="29">
        <f t="shared" si="36"/>
        <v>94</v>
      </c>
      <c r="S46" s="31">
        <f t="shared" si="37"/>
        <v>10</v>
      </c>
      <c r="T46" s="38" t="str">
        <f t="shared" si="38"/>
        <v>O</v>
      </c>
      <c r="U46" s="34" t="s">
        <v>457</v>
      </c>
      <c r="V46" s="39">
        <v>39</v>
      </c>
      <c r="W46" s="29">
        <v>23</v>
      </c>
      <c r="X46" s="29">
        <f t="shared" si="39"/>
        <v>62</v>
      </c>
      <c r="Y46" s="31">
        <f t="shared" si="40"/>
        <v>7</v>
      </c>
      <c r="Z46" s="38" t="str">
        <f t="shared" si="41"/>
        <v>B+</v>
      </c>
      <c r="AA46" s="34" t="s">
        <v>457</v>
      </c>
      <c r="AB46" s="39">
        <v>47</v>
      </c>
      <c r="AC46" s="29">
        <v>35</v>
      </c>
      <c r="AD46" s="29">
        <f t="shared" si="42"/>
        <v>82</v>
      </c>
      <c r="AE46" s="31">
        <f t="shared" si="43"/>
        <v>9</v>
      </c>
      <c r="AF46" s="38" t="str">
        <f t="shared" si="44"/>
        <v>A+</v>
      </c>
      <c r="AG46" s="34" t="s">
        <v>457</v>
      </c>
      <c r="AH46" s="39">
        <v>39</v>
      </c>
      <c r="AI46" s="29">
        <v>29</v>
      </c>
      <c r="AJ46" s="29">
        <f t="shared" si="45"/>
        <v>68</v>
      </c>
      <c r="AK46" s="31">
        <f t="shared" si="46"/>
        <v>7</v>
      </c>
      <c r="AL46" s="38" t="str">
        <f t="shared" si="47"/>
        <v>B+</v>
      </c>
      <c r="AM46" s="34" t="s">
        <v>457</v>
      </c>
      <c r="AN46" s="39">
        <v>36</v>
      </c>
      <c r="AO46" s="29">
        <v>27</v>
      </c>
      <c r="AP46" s="29">
        <f t="shared" si="48"/>
        <v>63</v>
      </c>
      <c r="AQ46" s="31">
        <f t="shared" si="49"/>
        <v>7</v>
      </c>
      <c r="AR46" s="38" t="str">
        <f t="shared" si="50"/>
        <v>B+</v>
      </c>
      <c r="AS46" s="34" t="s">
        <v>457</v>
      </c>
      <c r="AT46" s="39">
        <v>30</v>
      </c>
      <c r="AU46" s="29">
        <v>36</v>
      </c>
      <c r="AV46" s="29">
        <f t="shared" si="51"/>
        <v>66</v>
      </c>
      <c r="AW46" s="31">
        <f t="shared" si="52"/>
        <v>7</v>
      </c>
      <c r="AX46" s="38" t="str">
        <f t="shared" si="53"/>
        <v>B+</v>
      </c>
      <c r="AY46" s="34" t="s">
        <v>457</v>
      </c>
      <c r="AZ46" s="37" t="str">
        <f t="shared" si="54"/>
        <v>8.55</v>
      </c>
      <c r="BA46" s="30" t="str">
        <f t="shared" si="55"/>
        <v>85.50</v>
      </c>
      <c r="BB46" s="30" t="str">
        <f t="shared" si="56"/>
        <v>FCD</v>
      </c>
      <c r="BC46" s="138" t="str">
        <f t="shared" si="29"/>
        <v/>
      </c>
      <c r="BD46" s="140" t="str">
        <f t="shared" si="28"/>
        <v/>
      </c>
      <c r="BE46" s="29" t="s">
        <v>269</v>
      </c>
      <c r="BF46" s="29" t="s">
        <v>268</v>
      </c>
      <c r="BG46" s="29" t="s">
        <v>267</v>
      </c>
      <c r="BH46" s="36" t="s">
        <v>266</v>
      </c>
      <c r="BI46" s="35" t="s">
        <v>265</v>
      </c>
      <c r="BJ46" s="29" t="s">
        <v>264</v>
      </c>
      <c r="BK46" s="29" t="s">
        <v>263</v>
      </c>
      <c r="BL46" s="29" t="s">
        <v>262</v>
      </c>
    </row>
    <row r="47" spans="1:64">
      <c r="A47" s="6" t="s">
        <v>71</v>
      </c>
      <c r="B47" s="6" t="s">
        <v>70</v>
      </c>
      <c r="C47" s="5" t="s">
        <v>69</v>
      </c>
      <c r="D47" s="104">
        <v>45</v>
      </c>
      <c r="E47" s="29">
        <v>28</v>
      </c>
      <c r="F47" s="29">
        <f t="shared" si="30"/>
        <v>73</v>
      </c>
      <c r="G47" s="31">
        <f t="shared" si="31"/>
        <v>8</v>
      </c>
      <c r="H47" s="31" t="str">
        <f t="shared" si="32"/>
        <v>A</v>
      </c>
      <c r="I47" s="34" t="s">
        <v>457</v>
      </c>
      <c r="J47" s="107">
        <v>43</v>
      </c>
      <c r="K47" s="29">
        <v>46</v>
      </c>
      <c r="L47" s="29">
        <f t="shared" si="33"/>
        <v>89</v>
      </c>
      <c r="M47" s="31">
        <f t="shared" si="34"/>
        <v>9</v>
      </c>
      <c r="N47" s="38" t="str">
        <f t="shared" si="35"/>
        <v>A+</v>
      </c>
      <c r="O47" s="34" t="s">
        <v>457</v>
      </c>
      <c r="P47" s="39">
        <v>50</v>
      </c>
      <c r="Q47" s="29">
        <v>44</v>
      </c>
      <c r="R47" s="29">
        <f t="shared" si="36"/>
        <v>94</v>
      </c>
      <c r="S47" s="31">
        <f t="shared" si="37"/>
        <v>10</v>
      </c>
      <c r="T47" s="38" t="str">
        <f t="shared" si="38"/>
        <v>O</v>
      </c>
      <c r="U47" s="34" t="s">
        <v>457</v>
      </c>
      <c r="V47" s="39">
        <v>46</v>
      </c>
      <c r="W47" s="29">
        <v>35</v>
      </c>
      <c r="X47" s="29">
        <f t="shared" si="39"/>
        <v>81</v>
      </c>
      <c r="Y47" s="31">
        <f t="shared" si="40"/>
        <v>9</v>
      </c>
      <c r="Z47" s="38" t="str">
        <f t="shared" si="41"/>
        <v>A+</v>
      </c>
      <c r="AA47" s="34" t="s">
        <v>457</v>
      </c>
      <c r="AB47" s="39">
        <v>47</v>
      </c>
      <c r="AC47" s="29">
        <v>36</v>
      </c>
      <c r="AD47" s="29">
        <f t="shared" si="42"/>
        <v>83</v>
      </c>
      <c r="AE47" s="31">
        <f t="shared" si="43"/>
        <v>9</v>
      </c>
      <c r="AF47" s="38" t="str">
        <f t="shared" si="44"/>
        <v>A+</v>
      </c>
      <c r="AG47" s="34" t="s">
        <v>457</v>
      </c>
      <c r="AH47" s="39">
        <v>37</v>
      </c>
      <c r="AI47" s="29">
        <v>25</v>
      </c>
      <c r="AJ47" s="29">
        <f t="shared" si="45"/>
        <v>62</v>
      </c>
      <c r="AK47" s="31">
        <f t="shared" si="46"/>
        <v>7</v>
      </c>
      <c r="AL47" s="38" t="str">
        <f t="shared" si="47"/>
        <v>B+</v>
      </c>
      <c r="AM47" s="34" t="s">
        <v>457</v>
      </c>
      <c r="AN47" s="39">
        <v>34</v>
      </c>
      <c r="AO47" s="29">
        <v>21</v>
      </c>
      <c r="AP47" s="29">
        <f t="shared" si="48"/>
        <v>55</v>
      </c>
      <c r="AQ47" s="31">
        <f t="shared" si="49"/>
        <v>6</v>
      </c>
      <c r="AR47" s="38" t="str">
        <f t="shared" si="50"/>
        <v>B</v>
      </c>
      <c r="AS47" s="34" t="s">
        <v>457</v>
      </c>
      <c r="AT47" s="39">
        <v>37</v>
      </c>
      <c r="AU47" s="29">
        <v>39</v>
      </c>
      <c r="AV47" s="29">
        <f t="shared" si="51"/>
        <v>76</v>
      </c>
      <c r="AW47" s="31">
        <f t="shared" si="52"/>
        <v>8</v>
      </c>
      <c r="AX47" s="38" t="str">
        <f t="shared" si="53"/>
        <v>A</v>
      </c>
      <c r="AY47" s="34" t="s">
        <v>457</v>
      </c>
      <c r="AZ47" s="37" t="str">
        <f t="shared" si="54"/>
        <v>8.65</v>
      </c>
      <c r="BA47" s="30" t="str">
        <f t="shared" si="55"/>
        <v>86.50</v>
      </c>
      <c r="BB47" s="30" t="str">
        <f t="shared" si="56"/>
        <v>FCD</v>
      </c>
      <c r="BC47" s="138" t="str">
        <f t="shared" si="29"/>
        <v/>
      </c>
      <c r="BD47" s="140" t="str">
        <f t="shared" si="28"/>
        <v/>
      </c>
      <c r="BE47" s="29" t="s">
        <v>269</v>
      </c>
      <c r="BF47" s="29" t="s">
        <v>268</v>
      </c>
      <c r="BG47" s="29" t="s">
        <v>267</v>
      </c>
      <c r="BH47" s="36" t="s">
        <v>266</v>
      </c>
      <c r="BI47" s="35" t="s">
        <v>270</v>
      </c>
      <c r="BJ47" s="29" t="s">
        <v>264</v>
      </c>
      <c r="BK47" s="29" t="s">
        <v>263</v>
      </c>
      <c r="BL47" s="29" t="s">
        <v>262</v>
      </c>
    </row>
    <row r="48" spans="1:64">
      <c r="A48" s="6" t="s">
        <v>68</v>
      </c>
      <c r="B48" s="6" t="s">
        <v>67</v>
      </c>
      <c r="C48" s="5" t="s">
        <v>66</v>
      </c>
      <c r="D48" s="104">
        <v>42</v>
      </c>
      <c r="E48" s="29">
        <v>21</v>
      </c>
      <c r="F48" s="29">
        <f t="shared" si="30"/>
        <v>63</v>
      </c>
      <c r="G48" s="31">
        <f t="shared" si="31"/>
        <v>7</v>
      </c>
      <c r="H48" s="31" t="str">
        <f t="shared" si="32"/>
        <v>B+</v>
      </c>
      <c r="I48" s="34" t="s">
        <v>457</v>
      </c>
      <c r="J48" s="107">
        <v>46</v>
      </c>
      <c r="K48" s="29">
        <v>37</v>
      </c>
      <c r="L48" s="29">
        <f t="shared" si="33"/>
        <v>83</v>
      </c>
      <c r="M48" s="31">
        <f t="shared" si="34"/>
        <v>9</v>
      </c>
      <c r="N48" s="38" t="str">
        <f t="shared" si="35"/>
        <v>A+</v>
      </c>
      <c r="O48" s="34" t="s">
        <v>457</v>
      </c>
      <c r="P48" s="39">
        <v>48</v>
      </c>
      <c r="Q48" s="29">
        <v>42</v>
      </c>
      <c r="R48" s="29">
        <f t="shared" si="36"/>
        <v>90</v>
      </c>
      <c r="S48" s="31">
        <f t="shared" si="37"/>
        <v>10</v>
      </c>
      <c r="T48" s="38" t="str">
        <f t="shared" si="38"/>
        <v>O</v>
      </c>
      <c r="U48" s="34" t="s">
        <v>457</v>
      </c>
      <c r="V48" s="39">
        <v>44</v>
      </c>
      <c r="W48" s="29">
        <v>26</v>
      </c>
      <c r="X48" s="29">
        <f t="shared" si="39"/>
        <v>70</v>
      </c>
      <c r="Y48" s="31">
        <f t="shared" si="40"/>
        <v>8</v>
      </c>
      <c r="Z48" s="38" t="str">
        <f t="shared" si="41"/>
        <v>A</v>
      </c>
      <c r="AA48" s="34" t="s">
        <v>457</v>
      </c>
      <c r="AB48" s="39">
        <v>45</v>
      </c>
      <c r="AC48" s="29">
        <v>24</v>
      </c>
      <c r="AD48" s="29">
        <f t="shared" si="42"/>
        <v>69</v>
      </c>
      <c r="AE48" s="31">
        <f t="shared" si="43"/>
        <v>7</v>
      </c>
      <c r="AF48" s="38" t="str">
        <f t="shared" si="44"/>
        <v>B+</v>
      </c>
      <c r="AG48" s="34" t="s">
        <v>457</v>
      </c>
      <c r="AH48" s="39">
        <v>34</v>
      </c>
      <c r="AI48" s="29">
        <v>20</v>
      </c>
      <c r="AJ48" s="29">
        <f t="shared" si="45"/>
        <v>54</v>
      </c>
      <c r="AK48" s="31">
        <f t="shared" si="46"/>
        <v>5</v>
      </c>
      <c r="AL48" s="38" t="str">
        <f t="shared" si="47"/>
        <v>C</v>
      </c>
      <c r="AM48" s="34" t="s">
        <v>457</v>
      </c>
      <c r="AN48" s="39">
        <v>35</v>
      </c>
      <c r="AO48" s="29">
        <v>28</v>
      </c>
      <c r="AP48" s="29">
        <f t="shared" si="48"/>
        <v>63</v>
      </c>
      <c r="AQ48" s="31">
        <f t="shared" si="49"/>
        <v>7</v>
      </c>
      <c r="AR48" s="38" t="str">
        <f t="shared" si="50"/>
        <v>B+</v>
      </c>
      <c r="AS48" s="34" t="s">
        <v>457</v>
      </c>
      <c r="AT48" s="39">
        <v>35</v>
      </c>
      <c r="AU48" s="29">
        <v>38</v>
      </c>
      <c r="AV48" s="29">
        <f t="shared" si="51"/>
        <v>73</v>
      </c>
      <c r="AW48" s="31">
        <f t="shared" si="52"/>
        <v>8</v>
      </c>
      <c r="AX48" s="38" t="str">
        <f t="shared" si="53"/>
        <v>A</v>
      </c>
      <c r="AY48" s="34" t="s">
        <v>457</v>
      </c>
      <c r="AZ48" s="37" t="str">
        <f t="shared" si="54"/>
        <v>7.95</v>
      </c>
      <c r="BA48" s="30" t="str">
        <f t="shared" si="55"/>
        <v>79.50</v>
      </c>
      <c r="BB48" s="30" t="str">
        <f t="shared" si="56"/>
        <v>FCD</v>
      </c>
      <c r="BC48" s="138" t="str">
        <f t="shared" si="29"/>
        <v/>
      </c>
      <c r="BD48" s="140" t="str">
        <f t="shared" si="28"/>
        <v/>
      </c>
      <c r="BE48" s="29" t="s">
        <v>269</v>
      </c>
      <c r="BF48" s="29" t="s">
        <v>268</v>
      </c>
      <c r="BG48" s="29" t="s">
        <v>267</v>
      </c>
      <c r="BH48" s="36" t="s">
        <v>266</v>
      </c>
      <c r="BI48" s="35" t="s">
        <v>270</v>
      </c>
      <c r="BJ48" s="29" t="s">
        <v>264</v>
      </c>
      <c r="BK48" s="29" t="s">
        <v>263</v>
      </c>
      <c r="BL48" s="29" t="s">
        <v>262</v>
      </c>
    </row>
    <row r="49" spans="1:64">
      <c r="A49" s="6" t="s">
        <v>65</v>
      </c>
      <c r="B49" s="6" t="s">
        <v>64</v>
      </c>
      <c r="C49" s="5" t="s">
        <v>63</v>
      </c>
      <c r="D49" s="104">
        <v>42</v>
      </c>
      <c r="E49" s="29">
        <v>23</v>
      </c>
      <c r="F49" s="29">
        <f t="shared" si="30"/>
        <v>65</v>
      </c>
      <c r="G49" s="31">
        <f t="shared" si="31"/>
        <v>7</v>
      </c>
      <c r="H49" s="31" t="str">
        <f t="shared" si="32"/>
        <v>B+</v>
      </c>
      <c r="I49" s="34" t="s">
        <v>457</v>
      </c>
      <c r="J49" s="107">
        <v>46</v>
      </c>
      <c r="K49" s="29">
        <v>38</v>
      </c>
      <c r="L49" s="29">
        <f t="shared" si="33"/>
        <v>84</v>
      </c>
      <c r="M49" s="31">
        <f t="shared" si="34"/>
        <v>9</v>
      </c>
      <c r="N49" s="38" t="str">
        <f t="shared" si="35"/>
        <v>A+</v>
      </c>
      <c r="O49" s="34" t="s">
        <v>457</v>
      </c>
      <c r="P49" s="39">
        <v>48</v>
      </c>
      <c r="Q49" s="29">
        <v>42</v>
      </c>
      <c r="R49" s="29">
        <f t="shared" si="36"/>
        <v>90</v>
      </c>
      <c r="S49" s="31">
        <f t="shared" si="37"/>
        <v>10</v>
      </c>
      <c r="T49" s="38" t="str">
        <f t="shared" si="38"/>
        <v>O</v>
      </c>
      <c r="U49" s="34" t="s">
        <v>457</v>
      </c>
      <c r="V49" s="39">
        <v>41</v>
      </c>
      <c r="W49" s="29">
        <v>29</v>
      </c>
      <c r="X49" s="29">
        <f t="shared" si="39"/>
        <v>70</v>
      </c>
      <c r="Y49" s="31">
        <f t="shared" si="40"/>
        <v>8</v>
      </c>
      <c r="Z49" s="38" t="str">
        <f t="shared" si="41"/>
        <v>A</v>
      </c>
      <c r="AA49" s="34" t="s">
        <v>457</v>
      </c>
      <c r="AB49" s="39">
        <v>48</v>
      </c>
      <c r="AC49" s="29">
        <v>36</v>
      </c>
      <c r="AD49" s="29">
        <f t="shared" si="42"/>
        <v>84</v>
      </c>
      <c r="AE49" s="31">
        <f t="shared" si="43"/>
        <v>9</v>
      </c>
      <c r="AF49" s="38" t="str">
        <f t="shared" si="44"/>
        <v>A+</v>
      </c>
      <c r="AG49" s="34" t="s">
        <v>457</v>
      </c>
      <c r="AH49" s="39">
        <v>42</v>
      </c>
      <c r="AI49" s="29">
        <v>24</v>
      </c>
      <c r="AJ49" s="29">
        <f t="shared" si="45"/>
        <v>66</v>
      </c>
      <c r="AK49" s="31">
        <f t="shared" si="46"/>
        <v>7</v>
      </c>
      <c r="AL49" s="38" t="str">
        <f t="shared" si="47"/>
        <v>B+</v>
      </c>
      <c r="AM49" s="34" t="s">
        <v>457</v>
      </c>
      <c r="AN49" s="39">
        <v>34</v>
      </c>
      <c r="AO49" s="29">
        <v>25</v>
      </c>
      <c r="AP49" s="29">
        <f t="shared" si="48"/>
        <v>59</v>
      </c>
      <c r="AQ49" s="31">
        <f t="shared" si="49"/>
        <v>6</v>
      </c>
      <c r="AR49" s="38" t="str">
        <f t="shared" si="50"/>
        <v>B</v>
      </c>
      <c r="AS49" s="34" t="s">
        <v>457</v>
      </c>
      <c r="AT49" s="39">
        <v>39</v>
      </c>
      <c r="AU49" s="29">
        <v>44</v>
      </c>
      <c r="AV49" s="29">
        <f t="shared" si="51"/>
        <v>83</v>
      </c>
      <c r="AW49" s="31">
        <f t="shared" si="52"/>
        <v>9</v>
      </c>
      <c r="AX49" s="38" t="str">
        <f t="shared" si="53"/>
        <v>A+</v>
      </c>
      <c r="AY49" s="34" t="s">
        <v>457</v>
      </c>
      <c r="AZ49" s="37" t="str">
        <f t="shared" si="54"/>
        <v>8.35</v>
      </c>
      <c r="BA49" s="30" t="str">
        <f t="shared" si="55"/>
        <v>83.50</v>
      </c>
      <c r="BB49" s="30" t="str">
        <f t="shared" si="56"/>
        <v>FCD</v>
      </c>
      <c r="BC49" s="138" t="str">
        <f t="shared" si="29"/>
        <v/>
      </c>
      <c r="BD49" s="140" t="str">
        <f t="shared" si="28"/>
        <v/>
      </c>
      <c r="BE49" s="29" t="s">
        <v>269</v>
      </c>
      <c r="BF49" s="29" t="s">
        <v>268</v>
      </c>
      <c r="BG49" s="29" t="s">
        <v>267</v>
      </c>
      <c r="BH49" s="36" t="s">
        <v>266</v>
      </c>
      <c r="BI49" s="35" t="s">
        <v>265</v>
      </c>
      <c r="BJ49" s="29" t="s">
        <v>264</v>
      </c>
      <c r="BK49" s="29" t="s">
        <v>263</v>
      </c>
      <c r="BL49" s="29" t="s">
        <v>262</v>
      </c>
    </row>
    <row r="50" spans="1:64">
      <c r="A50" s="6" t="s">
        <v>62</v>
      </c>
      <c r="B50" s="6" t="s">
        <v>61</v>
      </c>
      <c r="C50" s="5" t="s">
        <v>60</v>
      </c>
      <c r="D50" s="104">
        <v>47</v>
      </c>
      <c r="E50" s="29">
        <v>18</v>
      </c>
      <c r="F50" s="29">
        <f t="shared" si="30"/>
        <v>65</v>
      </c>
      <c r="G50" s="31">
        <f t="shared" si="31"/>
        <v>7</v>
      </c>
      <c r="H50" s="31" t="str">
        <f t="shared" si="32"/>
        <v>B+</v>
      </c>
      <c r="I50" s="34" t="s">
        <v>457</v>
      </c>
      <c r="J50" s="107">
        <v>43</v>
      </c>
      <c r="K50" s="29">
        <v>35</v>
      </c>
      <c r="L50" s="29">
        <f t="shared" si="33"/>
        <v>78</v>
      </c>
      <c r="M50" s="31">
        <f t="shared" si="34"/>
        <v>8</v>
      </c>
      <c r="N50" s="38" t="str">
        <f t="shared" si="35"/>
        <v>A</v>
      </c>
      <c r="O50" s="34" t="s">
        <v>457</v>
      </c>
      <c r="P50" s="39">
        <v>47</v>
      </c>
      <c r="Q50" s="29">
        <v>42</v>
      </c>
      <c r="R50" s="29">
        <f t="shared" si="36"/>
        <v>89</v>
      </c>
      <c r="S50" s="31">
        <f t="shared" si="37"/>
        <v>9</v>
      </c>
      <c r="T50" s="38" t="str">
        <f t="shared" si="38"/>
        <v>A+</v>
      </c>
      <c r="U50" s="34" t="s">
        <v>457</v>
      </c>
      <c r="V50" s="39">
        <v>46</v>
      </c>
      <c r="W50" s="29">
        <v>31</v>
      </c>
      <c r="X50" s="29">
        <f t="shared" si="39"/>
        <v>77</v>
      </c>
      <c r="Y50" s="31">
        <f t="shared" si="40"/>
        <v>8</v>
      </c>
      <c r="Z50" s="38" t="str">
        <f t="shared" si="41"/>
        <v>A</v>
      </c>
      <c r="AA50" s="34" t="s">
        <v>457</v>
      </c>
      <c r="AB50" s="39">
        <v>43</v>
      </c>
      <c r="AC50" s="29">
        <v>28</v>
      </c>
      <c r="AD50" s="29">
        <f t="shared" si="42"/>
        <v>71</v>
      </c>
      <c r="AE50" s="31">
        <f t="shared" si="43"/>
        <v>8</v>
      </c>
      <c r="AF50" s="38" t="str">
        <f t="shared" si="44"/>
        <v>A</v>
      </c>
      <c r="AG50" s="34" t="s">
        <v>457</v>
      </c>
      <c r="AH50" s="39">
        <v>43</v>
      </c>
      <c r="AI50" s="29">
        <v>31</v>
      </c>
      <c r="AJ50" s="29">
        <f t="shared" si="45"/>
        <v>74</v>
      </c>
      <c r="AK50" s="31">
        <f t="shared" si="46"/>
        <v>8</v>
      </c>
      <c r="AL50" s="38" t="str">
        <f t="shared" si="47"/>
        <v>A</v>
      </c>
      <c r="AM50" s="34" t="s">
        <v>457</v>
      </c>
      <c r="AN50" s="39">
        <v>37</v>
      </c>
      <c r="AO50" s="29">
        <v>31</v>
      </c>
      <c r="AP50" s="29">
        <f t="shared" si="48"/>
        <v>68</v>
      </c>
      <c r="AQ50" s="31">
        <f t="shared" si="49"/>
        <v>7</v>
      </c>
      <c r="AR50" s="38" t="str">
        <f t="shared" si="50"/>
        <v>B+</v>
      </c>
      <c r="AS50" s="34" t="s">
        <v>457</v>
      </c>
      <c r="AT50" s="39">
        <v>37</v>
      </c>
      <c r="AU50" s="29">
        <v>39</v>
      </c>
      <c r="AV50" s="29">
        <f t="shared" si="51"/>
        <v>76</v>
      </c>
      <c r="AW50" s="31">
        <f t="shared" si="52"/>
        <v>8</v>
      </c>
      <c r="AX50" s="38" t="str">
        <f t="shared" si="53"/>
        <v>A</v>
      </c>
      <c r="AY50" s="34" t="s">
        <v>457</v>
      </c>
      <c r="AZ50" s="37" t="str">
        <f t="shared" si="54"/>
        <v>7.90</v>
      </c>
      <c r="BA50" s="30" t="str">
        <f t="shared" si="55"/>
        <v>79.00</v>
      </c>
      <c r="BB50" s="30" t="str">
        <f t="shared" si="56"/>
        <v>FCD</v>
      </c>
      <c r="BC50" s="138" t="str">
        <f t="shared" si="29"/>
        <v/>
      </c>
      <c r="BD50" s="140" t="str">
        <f t="shared" si="28"/>
        <v/>
      </c>
      <c r="BE50" s="29" t="s">
        <v>269</v>
      </c>
      <c r="BF50" s="29" t="s">
        <v>268</v>
      </c>
      <c r="BG50" s="29" t="s">
        <v>267</v>
      </c>
      <c r="BH50" s="36" t="s">
        <v>266</v>
      </c>
      <c r="BI50" s="35" t="s">
        <v>265</v>
      </c>
      <c r="BJ50" s="29" t="s">
        <v>264</v>
      </c>
      <c r="BK50" s="29" t="s">
        <v>263</v>
      </c>
      <c r="BL50" s="29" t="s">
        <v>262</v>
      </c>
    </row>
    <row r="51" spans="1:64">
      <c r="A51" s="6" t="s">
        <v>59</v>
      </c>
      <c r="B51" s="6" t="s">
        <v>58</v>
      </c>
      <c r="C51" s="5" t="s">
        <v>57</v>
      </c>
      <c r="D51" s="104">
        <v>47</v>
      </c>
      <c r="E51" s="29">
        <v>46</v>
      </c>
      <c r="F51" s="29">
        <f t="shared" si="30"/>
        <v>93</v>
      </c>
      <c r="G51" s="31">
        <f t="shared" si="31"/>
        <v>10</v>
      </c>
      <c r="H51" s="31" t="str">
        <f t="shared" si="32"/>
        <v>O</v>
      </c>
      <c r="I51" s="34" t="s">
        <v>457</v>
      </c>
      <c r="J51" s="107">
        <v>44</v>
      </c>
      <c r="K51" s="29">
        <v>37</v>
      </c>
      <c r="L51" s="29">
        <f t="shared" si="33"/>
        <v>81</v>
      </c>
      <c r="M51" s="31">
        <f t="shared" si="34"/>
        <v>9</v>
      </c>
      <c r="N51" s="38" t="str">
        <f t="shared" si="35"/>
        <v>A+</v>
      </c>
      <c r="O51" s="34" t="s">
        <v>457</v>
      </c>
      <c r="P51" s="39">
        <v>49</v>
      </c>
      <c r="Q51" s="29">
        <v>42</v>
      </c>
      <c r="R51" s="29">
        <f t="shared" si="36"/>
        <v>91</v>
      </c>
      <c r="S51" s="31">
        <f t="shared" si="37"/>
        <v>10</v>
      </c>
      <c r="T51" s="38" t="str">
        <f t="shared" si="38"/>
        <v>O</v>
      </c>
      <c r="U51" s="34" t="s">
        <v>457</v>
      </c>
      <c r="V51" s="39">
        <v>45</v>
      </c>
      <c r="W51" s="29">
        <v>27</v>
      </c>
      <c r="X51" s="29">
        <f t="shared" si="39"/>
        <v>72</v>
      </c>
      <c r="Y51" s="31">
        <f t="shared" si="40"/>
        <v>8</v>
      </c>
      <c r="Z51" s="38" t="str">
        <f t="shared" si="41"/>
        <v>A</v>
      </c>
      <c r="AA51" s="34" t="s">
        <v>457</v>
      </c>
      <c r="AB51" s="39">
        <v>43</v>
      </c>
      <c r="AC51" s="29">
        <v>25</v>
      </c>
      <c r="AD51" s="29">
        <f t="shared" si="42"/>
        <v>68</v>
      </c>
      <c r="AE51" s="31">
        <f t="shared" si="43"/>
        <v>7</v>
      </c>
      <c r="AF51" s="38" t="str">
        <f t="shared" si="44"/>
        <v>B+</v>
      </c>
      <c r="AG51" s="34" t="s">
        <v>457</v>
      </c>
      <c r="AH51" s="39">
        <v>39</v>
      </c>
      <c r="AI51" s="29">
        <v>18</v>
      </c>
      <c r="AJ51" s="29">
        <f t="shared" si="45"/>
        <v>57</v>
      </c>
      <c r="AK51" s="31">
        <f t="shared" si="46"/>
        <v>6</v>
      </c>
      <c r="AL51" s="38" t="str">
        <f t="shared" si="47"/>
        <v>B</v>
      </c>
      <c r="AM51" s="34" t="s">
        <v>457</v>
      </c>
      <c r="AN51" s="39">
        <v>34</v>
      </c>
      <c r="AO51" s="29">
        <v>25</v>
      </c>
      <c r="AP51" s="29">
        <f t="shared" si="48"/>
        <v>59</v>
      </c>
      <c r="AQ51" s="31">
        <f t="shared" si="49"/>
        <v>6</v>
      </c>
      <c r="AR51" s="38" t="str">
        <f t="shared" si="50"/>
        <v>B</v>
      </c>
      <c r="AS51" s="34" t="s">
        <v>457</v>
      </c>
      <c r="AT51" s="39">
        <v>34</v>
      </c>
      <c r="AU51" s="29">
        <v>41</v>
      </c>
      <c r="AV51" s="29">
        <f t="shared" si="51"/>
        <v>75</v>
      </c>
      <c r="AW51" s="31">
        <f t="shared" si="52"/>
        <v>8</v>
      </c>
      <c r="AX51" s="38" t="str">
        <f t="shared" si="53"/>
        <v>A</v>
      </c>
      <c r="AY51" s="34" t="s">
        <v>457</v>
      </c>
      <c r="AZ51" s="37" t="str">
        <f t="shared" si="54"/>
        <v>8.55</v>
      </c>
      <c r="BA51" s="30" t="str">
        <f t="shared" si="55"/>
        <v>85.50</v>
      </c>
      <c r="BB51" s="30" t="str">
        <f t="shared" si="56"/>
        <v>FCD</v>
      </c>
      <c r="BC51" s="138" t="str">
        <f t="shared" si="29"/>
        <v/>
      </c>
      <c r="BD51" s="140" t="str">
        <f t="shared" si="28"/>
        <v/>
      </c>
      <c r="BE51" s="29" t="s">
        <v>269</v>
      </c>
      <c r="BF51" s="29" t="s">
        <v>268</v>
      </c>
      <c r="BG51" s="29" t="s">
        <v>267</v>
      </c>
      <c r="BH51" s="36" t="s">
        <v>266</v>
      </c>
      <c r="BI51" s="35" t="s">
        <v>270</v>
      </c>
      <c r="BJ51" s="29" t="s">
        <v>264</v>
      </c>
      <c r="BK51" s="29" t="s">
        <v>263</v>
      </c>
      <c r="BL51" s="29" t="s">
        <v>262</v>
      </c>
    </row>
    <row r="52" spans="1:64">
      <c r="A52" s="6" t="s">
        <v>56</v>
      </c>
      <c r="B52" s="6" t="s">
        <v>55</v>
      </c>
      <c r="C52" s="5" t="s">
        <v>54</v>
      </c>
      <c r="D52" s="104">
        <v>42</v>
      </c>
      <c r="E52" s="29">
        <v>35</v>
      </c>
      <c r="F52" s="29">
        <f t="shared" si="30"/>
        <v>77</v>
      </c>
      <c r="G52" s="31">
        <f t="shared" si="31"/>
        <v>8</v>
      </c>
      <c r="H52" s="31" t="str">
        <f t="shared" si="32"/>
        <v>A</v>
      </c>
      <c r="I52" s="34" t="s">
        <v>457</v>
      </c>
      <c r="J52" s="107">
        <v>46</v>
      </c>
      <c r="K52" s="29">
        <v>46</v>
      </c>
      <c r="L52" s="29">
        <f t="shared" si="33"/>
        <v>92</v>
      </c>
      <c r="M52" s="31">
        <f t="shared" si="34"/>
        <v>10</v>
      </c>
      <c r="N52" s="38" t="str">
        <f t="shared" si="35"/>
        <v>O</v>
      </c>
      <c r="O52" s="34" t="s">
        <v>457</v>
      </c>
      <c r="P52" s="39">
        <v>47</v>
      </c>
      <c r="Q52" s="29">
        <v>40</v>
      </c>
      <c r="R52" s="29">
        <f t="shared" si="36"/>
        <v>87</v>
      </c>
      <c r="S52" s="31">
        <f t="shared" si="37"/>
        <v>9</v>
      </c>
      <c r="T52" s="38" t="str">
        <f t="shared" si="38"/>
        <v>A+</v>
      </c>
      <c r="U52" s="34" t="s">
        <v>457</v>
      </c>
      <c r="V52" s="39">
        <v>40</v>
      </c>
      <c r="W52" s="29">
        <v>25</v>
      </c>
      <c r="X52" s="29">
        <f t="shared" si="39"/>
        <v>65</v>
      </c>
      <c r="Y52" s="31">
        <f t="shared" si="40"/>
        <v>7</v>
      </c>
      <c r="Z52" s="38" t="str">
        <f t="shared" si="41"/>
        <v>B+</v>
      </c>
      <c r="AA52" s="34" t="s">
        <v>457</v>
      </c>
      <c r="AB52" s="39">
        <v>46</v>
      </c>
      <c r="AC52" s="29">
        <v>27</v>
      </c>
      <c r="AD52" s="29">
        <f t="shared" si="42"/>
        <v>73</v>
      </c>
      <c r="AE52" s="31">
        <f t="shared" si="43"/>
        <v>8</v>
      </c>
      <c r="AF52" s="38" t="str">
        <f t="shared" si="44"/>
        <v>A</v>
      </c>
      <c r="AG52" s="34" t="s">
        <v>457</v>
      </c>
      <c r="AH52" s="39">
        <v>37</v>
      </c>
      <c r="AI52" s="29">
        <v>24</v>
      </c>
      <c r="AJ52" s="29">
        <f t="shared" si="45"/>
        <v>61</v>
      </c>
      <c r="AK52" s="31">
        <f t="shared" si="46"/>
        <v>7</v>
      </c>
      <c r="AL52" s="38" t="str">
        <f t="shared" si="47"/>
        <v>B+</v>
      </c>
      <c r="AM52" s="34" t="s">
        <v>457</v>
      </c>
      <c r="AN52" s="39">
        <v>38</v>
      </c>
      <c r="AO52" s="29">
        <v>26</v>
      </c>
      <c r="AP52" s="29">
        <f t="shared" si="48"/>
        <v>64</v>
      </c>
      <c r="AQ52" s="31">
        <f t="shared" si="49"/>
        <v>7</v>
      </c>
      <c r="AR52" s="38" t="str">
        <f t="shared" si="50"/>
        <v>B+</v>
      </c>
      <c r="AS52" s="34" t="s">
        <v>457</v>
      </c>
      <c r="AT52" s="39">
        <v>34</v>
      </c>
      <c r="AU52" s="29">
        <v>37</v>
      </c>
      <c r="AV52" s="29">
        <f t="shared" si="51"/>
        <v>71</v>
      </c>
      <c r="AW52" s="31">
        <f t="shared" si="52"/>
        <v>8</v>
      </c>
      <c r="AX52" s="38" t="str">
        <f t="shared" si="53"/>
        <v>A</v>
      </c>
      <c r="AY52" s="34" t="s">
        <v>457</v>
      </c>
      <c r="AZ52" s="37" t="str">
        <f t="shared" si="54"/>
        <v>8.30</v>
      </c>
      <c r="BA52" s="30" t="str">
        <f t="shared" si="55"/>
        <v>83.00</v>
      </c>
      <c r="BB52" s="30" t="str">
        <f t="shared" si="56"/>
        <v>FCD</v>
      </c>
      <c r="BC52" s="138" t="str">
        <f t="shared" si="29"/>
        <v/>
      </c>
      <c r="BD52" s="140" t="str">
        <f t="shared" si="28"/>
        <v/>
      </c>
      <c r="BE52" s="29" t="s">
        <v>269</v>
      </c>
      <c r="BF52" s="29" t="s">
        <v>268</v>
      </c>
      <c r="BG52" s="29" t="s">
        <v>267</v>
      </c>
      <c r="BH52" s="36" t="s">
        <v>272</v>
      </c>
      <c r="BI52" s="35" t="s">
        <v>265</v>
      </c>
      <c r="BJ52" s="29" t="s">
        <v>264</v>
      </c>
      <c r="BK52" s="29" t="s">
        <v>263</v>
      </c>
      <c r="BL52" s="29" t="s">
        <v>262</v>
      </c>
    </row>
    <row r="53" spans="1:64">
      <c r="A53" s="6" t="s">
        <v>53</v>
      </c>
      <c r="B53" s="6" t="s">
        <v>52</v>
      </c>
      <c r="C53" s="5" t="s">
        <v>51</v>
      </c>
      <c r="D53" s="104">
        <v>45</v>
      </c>
      <c r="E53" s="29">
        <v>50</v>
      </c>
      <c r="F53" s="29">
        <f t="shared" si="30"/>
        <v>95</v>
      </c>
      <c r="G53" s="31">
        <f t="shared" si="31"/>
        <v>10</v>
      </c>
      <c r="H53" s="31" t="str">
        <f t="shared" si="32"/>
        <v>O</v>
      </c>
      <c r="I53" s="34" t="s">
        <v>457</v>
      </c>
      <c r="J53" s="107">
        <v>45</v>
      </c>
      <c r="K53" s="29">
        <v>43</v>
      </c>
      <c r="L53" s="29">
        <f t="shared" si="33"/>
        <v>88</v>
      </c>
      <c r="M53" s="31">
        <f t="shared" si="34"/>
        <v>9</v>
      </c>
      <c r="N53" s="38" t="str">
        <f t="shared" si="35"/>
        <v>A+</v>
      </c>
      <c r="O53" s="34" t="s">
        <v>457</v>
      </c>
      <c r="P53" s="39">
        <v>47</v>
      </c>
      <c r="Q53" s="29">
        <v>45</v>
      </c>
      <c r="R53" s="29">
        <f t="shared" si="36"/>
        <v>92</v>
      </c>
      <c r="S53" s="31">
        <f t="shared" si="37"/>
        <v>10</v>
      </c>
      <c r="T53" s="38" t="str">
        <f t="shared" si="38"/>
        <v>O</v>
      </c>
      <c r="U53" s="34" t="s">
        <v>457</v>
      </c>
      <c r="V53" s="39">
        <v>38</v>
      </c>
      <c r="W53" s="29">
        <v>35</v>
      </c>
      <c r="X53" s="29">
        <f t="shared" si="39"/>
        <v>73</v>
      </c>
      <c r="Y53" s="31">
        <f t="shared" si="40"/>
        <v>8</v>
      </c>
      <c r="Z53" s="38" t="str">
        <f t="shared" si="41"/>
        <v>A</v>
      </c>
      <c r="AA53" s="34" t="s">
        <v>457</v>
      </c>
      <c r="AB53" s="39">
        <v>42</v>
      </c>
      <c r="AC53" s="29">
        <v>34</v>
      </c>
      <c r="AD53" s="29">
        <f t="shared" si="42"/>
        <v>76</v>
      </c>
      <c r="AE53" s="31">
        <f t="shared" si="43"/>
        <v>8</v>
      </c>
      <c r="AF53" s="38" t="str">
        <f t="shared" si="44"/>
        <v>A</v>
      </c>
      <c r="AG53" s="34" t="s">
        <v>457</v>
      </c>
      <c r="AH53" s="39">
        <v>33</v>
      </c>
      <c r="AI53" s="29">
        <v>32</v>
      </c>
      <c r="AJ53" s="29">
        <f t="shared" si="45"/>
        <v>65</v>
      </c>
      <c r="AK53" s="31">
        <f t="shared" si="46"/>
        <v>7</v>
      </c>
      <c r="AL53" s="38" t="str">
        <f t="shared" si="47"/>
        <v>B+</v>
      </c>
      <c r="AM53" s="34" t="s">
        <v>457</v>
      </c>
      <c r="AN53" s="39">
        <v>34</v>
      </c>
      <c r="AO53" s="29">
        <v>29</v>
      </c>
      <c r="AP53" s="29">
        <f t="shared" si="48"/>
        <v>63</v>
      </c>
      <c r="AQ53" s="31">
        <f t="shared" si="49"/>
        <v>7</v>
      </c>
      <c r="AR53" s="38" t="str">
        <f t="shared" si="50"/>
        <v>B+</v>
      </c>
      <c r="AS53" s="34" t="s">
        <v>457</v>
      </c>
      <c r="AT53" s="39">
        <v>34</v>
      </c>
      <c r="AU53" s="29">
        <v>31</v>
      </c>
      <c r="AV53" s="29">
        <f t="shared" si="51"/>
        <v>65</v>
      </c>
      <c r="AW53" s="31">
        <f t="shared" si="52"/>
        <v>7</v>
      </c>
      <c r="AX53" s="38" t="str">
        <f t="shared" si="53"/>
        <v>B+</v>
      </c>
      <c r="AY53" s="34" t="s">
        <v>457</v>
      </c>
      <c r="AZ53" s="37" t="str">
        <f t="shared" si="54"/>
        <v>8.75</v>
      </c>
      <c r="BA53" s="30" t="str">
        <f t="shared" si="55"/>
        <v>87.50</v>
      </c>
      <c r="BB53" s="30" t="str">
        <f t="shared" si="56"/>
        <v>FCD</v>
      </c>
      <c r="BC53" s="138" t="str">
        <f t="shared" si="29"/>
        <v/>
      </c>
      <c r="BD53" s="140" t="str">
        <f t="shared" si="28"/>
        <v/>
      </c>
      <c r="BE53" s="29" t="s">
        <v>269</v>
      </c>
      <c r="BF53" s="29" t="s">
        <v>268</v>
      </c>
      <c r="BG53" s="29" t="s">
        <v>267</v>
      </c>
      <c r="BH53" s="36" t="s">
        <v>266</v>
      </c>
      <c r="BI53" s="35" t="s">
        <v>265</v>
      </c>
      <c r="BJ53" s="29" t="s">
        <v>264</v>
      </c>
      <c r="BK53" s="29" t="s">
        <v>263</v>
      </c>
      <c r="BL53" s="29" t="s">
        <v>262</v>
      </c>
    </row>
    <row r="54" spans="1:64">
      <c r="A54" s="6" t="s">
        <v>50</v>
      </c>
      <c r="B54" s="6" t="s">
        <v>49</v>
      </c>
      <c r="C54" s="5" t="s">
        <v>48</v>
      </c>
      <c r="D54" s="104">
        <v>49</v>
      </c>
      <c r="E54" s="29">
        <v>48</v>
      </c>
      <c r="F54" s="29">
        <f t="shared" si="30"/>
        <v>97</v>
      </c>
      <c r="G54" s="31">
        <f t="shared" si="31"/>
        <v>10</v>
      </c>
      <c r="H54" s="31" t="str">
        <f t="shared" si="32"/>
        <v>O</v>
      </c>
      <c r="I54" s="34" t="s">
        <v>457</v>
      </c>
      <c r="J54" s="107">
        <v>46</v>
      </c>
      <c r="K54" s="29">
        <v>47</v>
      </c>
      <c r="L54" s="29">
        <f t="shared" si="33"/>
        <v>93</v>
      </c>
      <c r="M54" s="31">
        <f t="shared" si="34"/>
        <v>10</v>
      </c>
      <c r="N54" s="38" t="str">
        <f t="shared" si="35"/>
        <v>O</v>
      </c>
      <c r="O54" s="34" t="s">
        <v>457</v>
      </c>
      <c r="P54" s="39">
        <v>48</v>
      </c>
      <c r="Q54" s="29">
        <v>44</v>
      </c>
      <c r="R54" s="29">
        <f t="shared" si="36"/>
        <v>92</v>
      </c>
      <c r="S54" s="31">
        <f t="shared" si="37"/>
        <v>10</v>
      </c>
      <c r="T54" s="38" t="str">
        <f t="shared" si="38"/>
        <v>O</v>
      </c>
      <c r="U54" s="34" t="s">
        <v>457</v>
      </c>
      <c r="V54" s="39">
        <v>47</v>
      </c>
      <c r="W54" s="29">
        <v>41</v>
      </c>
      <c r="X54" s="29">
        <f t="shared" si="39"/>
        <v>88</v>
      </c>
      <c r="Y54" s="31">
        <f t="shared" si="40"/>
        <v>9</v>
      </c>
      <c r="Z54" s="38" t="str">
        <f t="shared" si="41"/>
        <v>A+</v>
      </c>
      <c r="AA54" s="34" t="s">
        <v>457</v>
      </c>
      <c r="AB54" s="39">
        <v>46</v>
      </c>
      <c r="AC54" s="29">
        <v>45</v>
      </c>
      <c r="AD54" s="29">
        <f t="shared" si="42"/>
        <v>91</v>
      </c>
      <c r="AE54" s="31">
        <f t="shared" si="43"/>
        <v>10</v>
      </c>
      <c r="AF54" s="38" t="str">
        <f t="shared" si="44"/>
        <v>O</v>
      </c>
      <c r="AG54" s="34" t="s">
        <v>457</v>
      </c>
      <c r="AH54" s="39">
        <v>42</v>
      </c>
      <c r="AI54" s="29">
        <v>29</v>
      </c>
      <c r="AJ54" s="29">
        <f t="shared" si="45"/>
        <v>71</v>
      </c>
      <c r="AK54" s="31">
        <f t="shared" si="46"/>
        <v>8</v>
      </c>
      <c r="AL54" s="38" t="str">
        <f t="shared" si="47"/>
        <v>A</v>
      </c>
      <c r="AM54" s="34" t="s">
        <v>457</v>
      </c>
      <c r="AN54" s="39">
        <v>39</v>
      </c>
      <c r="AO54" s="29">
        <v>28</v>
      </c>
      <c r="AP54" s="29">
        <f t="shared" si="48"/>
        <v>67</v>
      </c>
      <c r="AQ54" s="31">
        <f t="shared" si="49"/>
        <v>7</v>
      </c>
      <c r="AR54" s="38" t="str">
        <f t="shared" si="50"/>
        <v>B+</v>
      </c>
      <c r="AS54" s="34" t="s">
        <v>457</v>
      </c>
      <c r="AT54" s="39">
        <v>39</v>
      </c>
      <c r="AU54" s="29">
        <v>38</v>
      </c>
      <c r="AV54" s="29">
        <f t="shared" si="51"/>
        <v>77</v>
      </c>
      <c r="AW54" s="31">
        <f t="shared" si="52"/>
        <v>8</v>
      </c>
      <c r="AX54" s="38" t="str">
        <f t="shared" si="53"/>
        <v>A</v>
      </c>
      <c r="AY54" s="34" t="s">
        <v>457</v>
      </c>
      <c r="AZ54" s="37" t="str">
        <f t="shared" si="54"/>
        <v>9.50</v>
      </c>
      <c r="BA54" s="30" t="str">
        <f t="shared" si="55"/>
        <v>95.00</v>
      </c>
      <c r="BB54" s="30" t="str">
        <f t="shared" si="56"/>
        <v>FCD</v>
      </c>
      <c r="BC54" s="138" t="str">
        <f t="shared" si="29"/>
        <v/>
      </c>
      <c r="BD54" s="140" t="str">
        <f t="shared" si="28"/>
        <v/>
      </c>
      <c r="BE54" s="29" t="s">
        <v>269</v>
      </c>
      <c r="BF54" s="29" t="s">
        <v>268</v>
      </c>
      <c r="BG54" s="29" t="s">
        <v>267</v>
      </c>
      <c r="BH54" s="36" t="s">
        <v>266</v>
      </c>
      <c r="BI54" s="35" t="s">
        <v>265</v>
      </c>
      <c r="BJ54" s="29" t="s">
        <v>264</v>
      </c>
      <c r="BK54" s="29" t="s">
        <v>263</v>
      </c>
      <c r="BL54" s="29" t="s">
        <v>262</v>
      </c>
    </row>
    <row r="55" spans="1:64">
      <c r="A55" s="6" t="s">
        <v>47</v>
      </c>
      <c r="B55" s="6" t="s">
        <v>46</v>
      </c>
      <c r="C55" s="5" t="s">
        <v>45</v>
      </c>
      <c r="D55" s="104">
        <v>49</v>
      </c>
      <c r="E55" s="29">
        <v>25</v>
      </c>
      <c r="F55" s="29">
        <f t="shared" si="30"/>
        <v>74</v>
      </c>
      <c r="G55" s="31">
        <f t="shared" si="31"/>
        <v>8</v>
      </c>
      <c r="H55" s="31" t="str">
        <f t="shared" si="32"/>
        <v>A</v>
      </c>
      <c r="I55" s="34" t="s">
        <v>457</v>
      </c>
      <c r="J55" s="107">
        <v>46</v>
      </c>
      <c r="K55" s="29">
        <v>40</v>
      </c>
      <c r="L55" s="29">
        <f t="shared" si="33"/>
        <v>86</v>
      </c>
      <c r="M55" s="31">
        <f t="shared" si="34"/>
        <v>9</v>
      </c>
      <c r="N55" s="38" t="str">
        <f t="shared" si="35"/>
        <v>A+</v>
      </c>
      <c r="O55" s="34" t="s">
        <v>457</v>
      </c>
      <c r="P55" s="39">
        <v>44</v>
      </c>
      <c r="Q55" s="29">
        <v>42</v>
      </c>
      <c r="R55" s="29">
        <f t="shared" si="36"/>
        <v>86</v>
      </c>
      <c r="S55" s="31">
        <f t="shared" si="37"/>
        <v>9</v>
      </c>
      <c r="T55" s="38" t="str">
        <f t="shared" si="38"/>
        <v>A+</v>
      </c>
      <c r="U55" s="34" t="s">
        <v>457</v>
      </c>
      <c r="V55" s="39">
        <v>47</v>
      </c>
      <c r="W55" s="29">
        <v>30</v>
      </c>
      <c r="X55" s="29">
        <f t="shared" si="39"/>
        <v>77</v>
      </c>
      <c r="Y55" s="31">
        <f t="shared" si="40"/>
        <v>8</v>
      </c>
      <c r="Z55" s="38" t="str">
        <f t="shared" si="41"/>
        <v>A</v>
      </c>
      <c r="AA55" s="34" t="s">
        <v>457</v>
      </c>
      <c r="AB55" s="39">
        <v>43</v>
      </c>
      <c r="AC55" s="29">
        <v>32</v>
      </c>
      <c r="AD55" s="29">
        <f t="shared" si="42"/>
        <v>75</v>
      </c>
      <c r="AE55" s="31">
        <f t="shared" si="43"/>
        <v>8</v>
      </c>
      <c r="AF55" s="38" t="str">
        <f t="shared" si="44"/>
        <v>A</v>
      </c>
      <c r="AG55" s="34" t="s">
        <v>457</v>
      </c>
      <c r="AH55" s="39">
        <v>40</v>
      </c>
      <c r="AI55" s="29">
        <v>29</v>
      </c>
      <c r="AJ55" s="29">
        <f t="shared" si="45"/>
        <v>69</v>
      </c>
      <c r="AK55" s="31">
        <f t="shared" si="46"/>
        <v>7</v>
      </c>
      <c r="AL55" s="38" t="str">
        <f t="shared" si="47"/>
        <v>B+</v>
      </c>
      <c r="AM55" s="34" t="s">
        <v>457</v>
      </c>
      <c r="AN55" s="39">
        <v>36</v>
      </c>
      <c r="AO55" s="29">
        <v>30</v>
      </c>
      <c r="AP55" s="29">
        <f t="shared" si="48"/>
        <v>66</v>
      </c>
      <c r="AQ55" s="31">
        <f t="shared" si="49"/>
        <v>7</v>
      </c>
      <c r="AR55" s="38" t="str">
        <f t="shared" si="50"/>
        <v>B+</v>
      </c>
      <c r="AS55" s="34" t="s">
        <v>457</v>
      </c>
      <c r="AT55" s="39">
        <v>37</v>
      </c>
      <c r="AU55" s="29">
        <v>41</v>
      </c>
      <c r="AV55" s="29">
        <f t="shared" si="51"/>
        <v>78</v>
      </c>
      <c r="AW55" s="31">
        <f t="shared" si="52"/>
        <v>8</v>
      </c>
      <c r="AX55" s="38" t="str">
        <f t="shared" si="53"/>
        <v>A</v>
      </c>
      <c r="AY55" s="34" t="s">
        <v>457</v>
      </c>
      <c r="AZ55" s="37" t="str">
        <f t="shared" si="54"/>
        <v>8.25</v>
      </c>
      <c r="BA55" s="30" t="str">
        <f t="shared" si="55"/>
        <v>82.50</v>
      </c>
      <c r="BB55" s="30" t="str">
        <f t="shared" si="56"/>
        <v>FCD</v>
      </c>
      <c r="BC55" s="138" t="str">
        <f t="shared" si="29"/>
        <v/>
      </c>
      <c r="BD55" s="140" t="str">
        <f t="shared" si="28"/>
        <v/>
      </c>
      <c r="BE55" s="29" t="s">
        <v>269</v>
      </c>
      <c r="BF55" s="29" t="s">
        <v>268</v>
      </c>
      <c r="BG55" s="29" t="s">
        <v>267</v>
      </c>
      <c r="BH55" s="36" t="s">
        <v>271</v>
      </c>
      <c r="BI55" s="35" t="s">
        <v>265</v>
      </c>
      <c r="BJ55" s="29" t="s">
        <v>264</v>
      </c>
      <c r="BK55" s="29" t="s">
        <v>263</v>
      </c>
      <c r="BL55" s="29" t="s">
        <v>262</v>
      </c>
    </row>
    <row r="56" spans="1:64">
      <c r="A56" s="6" t="s">
        <v>43</v>
      </c>
      <c r="B56" s="6" t="s">
        <v>42</v>
      </c>
      <c r="C56" s="5" t="s">
        <v>41</v>
      </c>
      <c r="D56" s="104">
        <v>33</v>
      </c>
      <c r="E56" s="29">
        <v>34</v>
      </c>
      <c r="F56" s="29">
        <f t="shared" si="30"/>
        <v>67</v>
      </c>
      <c r="G56" s="31">
        <f t="shared" si="31"/>
        <v>7</v>
      </c>
      <c r="H56" s="31" t="str">
        <f t="shared" si="32"/>
        <v>B+</v>
      </c>
      <c r="I56" s="34" t="s">
        <v>457</v>
      </c>
      <c r="J56" s="107">
        <v>30</v>
      </c>
      <c r="K56" s="29">
        <v>41</v>
      </c>
      <c r="L56" s="29">
        <f t="shared" si="33"/>
        <v>71</v>
      </c>
      <c r="M56" s="31">
        <f t="shared" si="34"/>
        <v>8</v>
      </c>
      <c r="N56" s="38" t="str">
        <f t="shared" si="35"/>
        <v>A</v>
      </c>
      <c r="O56" s="34" t="s">
        <v>457</v>
      </c>
      <c r="P56" s="39">
        <v>39</v>
      </c>
      <c r="Q56" s="29">
        <v>35</v>
      </c>
      <c r="R56" s="29">
        <f t="shared" si="36"/>
        <v>74</v>
      </c>
      <c r="S56" s="31">
        <f t="shared" si="37"/>
        <v>8</v>
      </c>
      <c r="T56" s="38" t="str">
        <f t="shared" si="38"/>
        <v>A</v>
      </c>
      <c r="U56" s="34" t="s">
        <v>457</v>
      </c>
      <c r="V56" s="39">
        <v>37</v>
      </c>
      <c r="W56" s="29">
        <v>30</v>
      </c>
      <c r="X56" s="29">
        <f t="shared" si="39"/>
        <v>67</v>
      </c>
      <c r="Y56" s="31">
        <f t="shared" si="40"/>
        <v>7</v>
      </c>
      <c r="Z56" s="38" t="str">
        <f t="shared" si="41"/>
        <v>B+</v>
      </c>
      <c r="AA56" s="34" t="s">
        <v>457</v>
      </c>
      <c r="AB56" s="39">
        <v>37</v>
      </c>
      <c r="AC56" s="29">
        <v>33</v>
      </c>
      <c r="AD56" s="29">
        <f t="shared" si="42"/>
        <v>70</v>
      </c>
      <c r="AE56" s="31">
        <f t="shared" si="43"/>
        <v>8</v>
      </c>
      <c r="AF56" s="38" t="str">
        <f t="shared" si="44"/>
        <v>A</v>
      </c>
      <c r="AG56" s="34" t="s">
        <v>457</v>
      </c>
      <c r="AH56" s="29">
        <v>25</v>
      </c>
      <c r="AI56" s="29">
        <v>21</v>
      </c>
      <c r="AJ56" s="29">
        <f t="shared" si="45"/>
        <v>46</v>
      </c>
      <c r="AK56" s="31">
        <f t="shared" si="46"/>
        <v>4</v>
      </c>
      <c r="AL56" s="38" t="str">
        <f t="shared" si="47"/>
        <v>P</v>
      </c>
      <c r="AM56" s="34" t="s">
        <v>457</v>
      </c>
      <c r="AN56" s="39">
        <v>37</v>
      </c>
      <c r="AO56" s="29">
        <v>18</v>
      </c>
      <c r="AP56" s="29">
        <f t="shared" si="48"/>
        <v>55</v>
      </c>
      <c r="AQ56" s="31">
        <f t="shared" si="49"/>
        <v>6</v>
      </c>
      <c r="AR56" s="38" t="str">
        <f t="shared" si="50"/>
        <v>B</v>
      </c>
      <c r="AS56" s="34" t="s">
        <v>457</v>
      </c>
      <c r="AT56" s="39">
        <v>32</v>
      </c>
      <c r="AU56" s="29">
        <v>31</v>
      </c>
      <c r="AV56" s="29">
        <f t="shared" si="51"/>
        <v>63</v>
      </c>
      <c r="AW56" s="31">
        <f t="shared" si="52"/>
        <v>7</v>
      </c>
      <c r="AX56" s="38" t="str">
        <f t="shared" si="53"/>
        <v>B+</v>
      </c>
      <c r="AY56" s="34" t="s">
        <v>457</v>
      </c>
      <c r="AZ56" s="37" t="str">
        <f t="shared" si="54"/>
        <v>7.30</v>
      </c>
      <c r="BA56" s="30" t="str">
        <f t="shared" si="55"/>
        <v>73.00</v>
      </c>
      <c r="BB56" s="30" t="str">
        <f t="shared" si="56"/>
        <v>FCD</v>
      </c>
      <c r="BC56" s="138" t="str">
        <f t="shared" si="29"/>
        <v/>
      </c>
      <c r="BD56" s="140" t="str">
        <f t="shared" si="28"/>
        <v/>
      </c>
      <c r="BE56" s="29" t="s">
        <v>269</v>
      </c>
      <c r="BF56" s="29" t="s">
        <v>268</v>
      </c>
      <c r="BG56" s="29" t="s">
        <v>267</v>
      </c>
      <c r="BH56" s="36" t="s">
        <v>266</v>
      </c>
      <c r="BI56" s="35" t="s">
        <v>270</v>
      </c>
      <c r="BJ56" s="29" t="s">
        <v>264</v>
      </c>
      <c r="BK56" s="29" t="s">
        <v>263</v>
      </c>
      <c r="BL56" s="29" t="s">
        <v>262</v>
      </c>
    </row>
    <row r="57" spans="1:64">
      <c r="A57" s="6" t="s">
        <v>40</v>
      </c>
      <c r="B57" s="6" t="s">
        <v>39</v>
      </c>
      <c r="C57" s="5" t="s">
        <v>38</v>
      </c>
      <c r="D57" s="104">
        <v>48</v>
      </c>
      <c r="E57" s="29">
        <v>32</v>
      </c>
      <c r="F57" s="29">
        <f t="shared" si="30"/>
        <v>80</v>
      </c>
      <c r="G57" s="31">
        <f t="shared" si="31"/>
        <v>9</v>
      </c>
      <c r="H57" s="31" t="str">
        <f t="shared" si="32"/>
        <v>A+</v>
      </c>
      <c r="I57" s="34" t="s">
        <v>457</v>
      </c>
      <c r="J57" s="107">
        <v>40</v>
      </c>
      <c r="K57" s="29">
        <v>48</v>
      </c>
      <c r="L57" s="29">
        <f t="shared" si="33"/>
        <v>88</v>
      </c>
      <c r="M57" s="31">
        <f t="shared" si="34"/>
        <v>9</v>
      </c>
      <c r="N57" s="38" t="str">
        <f t="shared" si="35"/>
        <v>A+</v>
      </c>
      <c r="O57" s="34" t="s">
        <v>457</v>
      </c>
      <c r="P57" s="39">
        <v>50</v>
      </c>
      <c r="Q57" s="29">
        <v>43</v>
      </c>
      <c r="R57" s="29">
        <f t="shared" si="36"/>
        <v>93</v>
      </c>
      <c r="S57" s="31">
        <f t="shared" si="37"/>
        <v>10</v>
      </c>
      <c r="T57" s="38" t="str">
        <f t="shared" si="38"/>
        <v>O</v>
      </c>
      <c r="U57" s="34" t="s">
        <v>457</v>
      </c>
      <c r="V57" s="39">
        <v>44</v>
      </c>
      <c r="W57" s="29">
        <v>35</v>
      </c>
      <c r="X57" s="29">
        <f t="shared" si="39"/>
        <v>79</v>
      </c>
      <c r="Y57" s="31">
        <f t="shared" si="40"/>
        <v>8</v>
      </c>
      <c r="Z57" s="38" t="str">
        <f t="shared" si="41"/>
        <v>A</v>
      </c>
      <c r="AA57" s="34" t="s">
        <v>457</v>
      </c>
      <c r="AB57" s="39">
        <v>44</v>
      </c>
      <c r="AC57" s="29">
        <v>21</v>
      </c>
      <c r="AD57" s="29">
        <f t="shared" si="42"/>
        <v>65</v>
      </c>
      <c r="AE57" s="31">
        <f t="shared" si="43"/>
        <v>7</v>
      </c>
      <c r="AF57" s="38" t="str">
        <f t="shared" si="44"/>
        <v>B+</v>
      </c>
      <c r="AG57" s="34" t="s">
        <v>457</v>
      </c>
      <c r="AH57" s="39">
        <v>34</v>
      </c>
      <c r="AI57" s="29">
        <v>26</v>
      </c>
      <c r="AJ57" s="29">
        <f t="shared" si="45"/>
        <v>60</v>
      </c>
      <c r="AK57" s="31">
        <f t="shared" si="46"/>
        <v>7</v>
      </c>
      <c r="AL57" s="38" t="str">
        <f t="shared" si="47"/>
        <v>B+</v>
      </c>
      <c r="AM57" s="34" t="s">
        <v>457</v>
      </c>
      <c r="AN57" s="39">
        <v>33</v>
      </c>
      <c r="AO57" s="29">
        <v>30</v>
      </c>
      <c r="AP57" s="29">
        <f t="shared" si="48"/>
        <v>63</v>
      </c>
      <c r="AQ57" s="31">
        <f t="shared" si="49"/>
        <v>7</v>
      </c>
      <c r="AR57" s="38" t="str">
        <f t="shared" si="50"/>
        <v>B+</v>
      </c>
      <c r="AS57" s="34" t="s">
        <v>457</v>
      </c>
      <c r="AT57" s="39">
        <v>32</v>
      </c>
      <c r="AU57" s="29">
        <v>39</v>
      </c>
      <c r="AV57" s="29">
        <f t="shared" si="51"/>
        <v>71</v>
      </c>
      <c r="AW57" s="31">
        <f t="shared" si="52"/>
        <v>8</v>
      </c>
      <c r="AX57" s="38" t="str">
        <f t="shared" si="53"/>
        <v>A</v>
      </c>
      <c r="AY57" s="34" t="s">
        <v>457</v>
      </c>
      <c r="AZ57" s="37" t="str">
        <f t="shared" si="54"/>
        <v>8.45</v>
      </c>
      <c r="BA57" s="30" t="str">
        <f t="shared" si="55"/>
        <v>84.50</v>
      </c>
      <c r="BB57" s="30" t="str">
        <f t="shared" si="56"/>
        <v>FCD</v>
      </c>
      <c r="BC57" s="138" t="str">
        <f t="shared" si="29"/>
        <v/>
      </c>
      <c r="BD57" s="140" t="str">
        <f t="shared" si="28"/>
        <v/>
      </c>
      <c r="BE57" s="29" t="s">
        <v>269</v>
      </c>
      <c r="BF57" s="29" t="s">
        <v>268</v>
      </c>
      <c r="BG57" s="29" t="s">
        <v>267</v>
      </c>
      <c r="BH57" s="36" t="s">
        <v>266</v>
      </c>
      <c r="BI57" s="35" t="s">
        <v>270</v>
      </c>
      <c r="BJ57" s="29" t="s">
        <v>264</v>
      </c>
      <c r="BK57" s="29" t="s">
        <v>263</v>
      </c>
      <c r="BL57" s="29" t="s">
        <v>262</v>
      </c>
    </row>
    <row r="58" spans="1:64">
      <c r="A58" s="6" t="s">
        <v>36</v>
      </c>
      <c r="B58" s="6" t="s">
        <v>35</v>
      </c>
      <c r="C58" s="5" t="s">
        <v>34</v>
      </c>
      <c r="D58" s="104">
        <v>44</v>
      </c>
      <c r="E58" s="29">
        <v>34</v>
      </c>
      <c r="F58" s="29">
        <f t="shared" si="30"/>
        <v>78</v>
      </c>
      <c r="G58" s="31">
        <f t="shared" si="31"/>
        <v>8</v>
      </c>
      <c r="H58" s="31" t="str">
        <f t="shared" si="32"/>
        <v>A</v>
      </c>
      <c r="I58" s="34" t="s">
        <v>457</v>
      </c>
      <c r="J58" s="107">
        <v>45</v>
      </c>
      <c r="K58" s="29">
        <v>44</v>
      </c>
      <c r="L58" s="29">
        <f t="shared" si="33"/>
        <v>89</v>
      </c>
      <c r="M58" s="31">
        <f t="shared" si="34"/>
        <v>9</v>
      </c>
      <c r="N58" s="38" t="str">
        <f t="shared" si="35"/>
        <v>A+</v>
      </c>
      <c r="O58" s="34" t="s">
        <v>457</v>
      </c>
      <c r="P58" s="39">
        <v>46</v>
      </c>
      <c r="Q58" s="29">
        <v>44</v>
      </c>
      <c r="R58" s="29">
        <f t="shared" si="36"/>
        <v>90</v>
      </c>
      <c r="S58" s="31">
        <f t="shared" si="37"/>
        <v>10</v>
      </c>
      <c r="T58" s="38" t="str">
        <f t="shared" si="38"/>
        <v>O</v>
      </c>
      <c r="U58" s="34" t="s">
        <v>457</v>
      </c>
      <c r="V58" s="39">
        <v>35</v>
      </c>
      <c r="W58" s="29">
        <v>20</v>
      </c>
      <c r="X58" s="29">
        <f t="shared" si="39"/>
        <v>55</v>
      </c>
      <c r="Y58" s="31">
        <f t="shared" si="40"/>
        <v>6</v>
      </c>
      <c r="Z58" s="38" t="str">
        <f t="shared" si="41"/>
        <v>B</v>
      </c>
      <c r="AA58" s="34" t="s">
        <v>457</v>
      </c>
      <c r="AB58" s="39">
        <v>43</v>
      </c>
      <c r="AC58" s="29">
        <v>38</v>
      </c>
      <c r="AD58" s="29">
        <f t="shared" si="42"/>
        <v>81</v>
      </c>
      <c r="AE58" s="31">
        <f t="shared" si="43"/>
        <v>9</v>
      </c>
      <c r="AF58" s="38" t="str">
        <f t="shared" si="44"/>
        <v>A+</v>
      </c>
      <c r="AG58" s="34" t="s">
        <v>457</v>
      </c>
      <c r="AH58" s="39">
        <v>41</v>
      </c>
      <c r="AI58" s="29">
        <v>27</v>
      </c>
      <c r="AJ58" s="29">
        <f t="shared" si="45"/>
        <v>68</v>
      </c>
      <c r="AK58" s="31">
        <f t="shared" si="46"/>
        <v>7</v>
      </c>
      <c r="AL58" s="38" t="str">
        <f t="shared" si="47"/>
        <v>B+</v>
      </c>
      <c r="AM58" s="34" t="s">
        <v>457</v>
      </c>
      <c r="AN58" s="39">
        <v>36</v>
      </c>
      <c r="AO58" s="29">
        <v>28</v>
      </c>
      <c r="AP58" s="29">
        <f t="shared" si="48"/>
        <v>64</v>
      </c>
      <c r="AQ58" s="31">
        <f t="shared" si="49"/>
        <v>7</v>
      </c>
      <c r="AR58" s="38" t="str">
        <f t="shared" si="50"/>
        <v>B+</v>
      </c>
      <c r="AS58" s="34" t="s">
        <v>457</v>
      </c>
      <c r="AT58" s="39">
        <v>34</v>
      </c>
      <c r="AU58" s="29">
        <v>42</v>
      </c>
      <c r="AV58" s="29">
        <f t="shared" si="51"/>
        <v>76</v>
      </c>
      <c r="AW58" s="31">
        <f t="shared" si="52"/>
        <v>8</v>
      </c>
      <c r="AX58" s="38" t="str">
        <f t="shared" si="53"/>
        <v>A</v>
      </c>
      <c r="AY58" s="34" t="s">
        <v>457</v>
      </c>
      <c r="AZ58" s="37" t="str">
        <f t="shared" si="54"/>
        <v>8.25</v>
      </c>
      <c r="BA58" s="30" t="str">
        <f t="shared" si="55"/>
        <v>82.50</v>
      </c>
      <c r="BB58" s="30" t="str">
        <f t="shared" si="56"/>
        <v>FCD</v>
      </c>
      <c r="BC58" s="138" t="str">
        <f t="shared" si="29"/>
        <v/>
      </c>
      <c r="BD58" s="140" t="str">
        <f t="shared" si="28"/>
        <v/>
      </c>
      <c r="BE58" s="29" t="s">
        <v>269</v>
      </c>
      <c r="BF58" s="29" t="s">
        <v>268</v>
      </c>
      <c r="BG58" s="29" t="s">
        <v>267</v>
      </c>
      <c r="BH58" s="36" t="s">
        <v>266</v>
      </c>
      <c r="BI58" s="35" t="s">
        <v>270</v>
      </c>
      <c r="BJ58" s="29" t="s">
        <v>264</v>
      </c>
      <c r="BK58" s="29" t="s">
        <v>263</v>
      </c>
      <c r="BL58" s="29" t="s">
        <v>262</v>
      </c>
    </row>
    <row r="59" spans="1:64">
      <c r="A59" s="6" t="s">
        <v>33</v>
      </c>
      <c r="B59" s="6" t="s">
        <v>32</v>
      </c>
      <c r="C59" s="5" t="s">
        <v>31</v>
      </c>
      <c r="D59" s="104">
        <v>43</v>
      </c>
      <c r="E59" s="29">
        <v>27</v>
      </c>
      <c r="F59" s="29">
        <f t="shared" si="30"/>
        <v>70</v>
      </c>
      <c r="G59" s="31">
        <f t="shared" si="31"/>
        <v>8</v>
      </c>
      <c r="H59" s="31" t="str">
        <f t="shared" si="32"/>
        <v>A</v>
      </c>
      <c r="I59" s="34" t="s">
        <v>457</v>
      </c>
      <c r="J59" s="107">
        <v>35</v>
      </c>
      <c r="K59" s="29">
        <v>37</v>
      </c>
      <c r="L59" s="29">
        <f t="shared" si="33"/>
        <v>72</v>
      </c>
      <c r="M59" s="31">
        <f t="shared" si="34"/>
        <v>8</v>
      </c>
      <c r="N59" s="38" t="str">
        <f t="shared" si="35"/>
        <v>A</v>
      </c>
      <c r="O59" s="34" t="s">
        <v>457</v>
      </c>
      <c r="P59" s="39">
        <v>46</v>
      </c>
      <c r="Q59" s="29">
        <v>42</v>
      </c>
      <c r="R59" s="29">
        <f t="shared" si="36"/>
        <v>88</v>
      </c>
      <c r="S59" s="31">
        <f t="shared" si="37"/>
        <v>9</v>
      </c>
      <c r="T59" s="38" t="str">
        <f t="shared" si="38"/>
        <v>A+</v>
      </c>
      <c r="U59" s="34" t="s">
        <v>457</v>
      </c>
      <c r="V59" s="39">
        <v>33</v>
      </c>
      <c r="W59" s="29">
        <v>25</v>
      </c>
      <c r="X59" s="29">
        <f t="shared" si="39"/>
        <v>58</v>
      </c>
      <c r="Y59" s="31">
        <f t="shared" si="40"/>
        <v>6</v>
      </c>
      <c r="Z59" s="38" t="str">
        <f t="shared" si="41"/>
        <v>B</v>
      </c>
      <c r="AA59" s="34" t="s">
        <v>457</v>
      </c>
      <c r="AB59" s="39">
        <v>46</v>
      </c>
      <c r="AC59" s="29">
        <v>37</v>
      </c>
      <c r="AD59" s="29">
        <f t="shared" si="42"/>
        <v>83</v>
      </c>
      <c r="AE59" s="31">
        <f t="shared" si="43"/>
        <v>9</v>
      </c>
      <c r="AF59" s="38" t="str">
        <f t="shared" si="44"/>
        <v>A+</v>
      </c>
      <c r="AG59" s="34" t="s">
        <v>457</v>
      </c>
      <c r="AH59" s="12">
        <v>35</v>
      </c>
      <c r="AI59" s="17">
        <v>26</v>
      </c>
      <c r="AJ59" s="29">
        <f t="shared" si="45"/>
        <v>61</v>
      </c>
      <c r="AK59" s="31">
        <f t="shared" si="46"/>
        <v>7</v>
      </c>
      <c r="AL59" s="38" t="str">
        <f t="shared" si="47"/>
        <v>B+</v>
      </c>
      <c r="AM59" s="34" t="s">
        <v>457</v>
      </c>
      <c r="AN59" s="39">
        <v>36</v>
      </c>
      <c r="AO59" s="29">
        <v>25</v>
      </c>
      <c r="AP59" s="29">
        <f t="shared" si="48"/>
        <v>61</v>
      </c>
      <c r="AQ59" s="31">
        <f t="shared" si="49"/>
        <v>7</v>
      </c>
      <c r="AR59" s="38" t="str">
        <f t="shared" si="50"/>
        <v>B+</v>
      </c>
      <c r="AS59" s="34" t="s">
        <v>457</v>
      </c>
      <c r="AT59" s="39">
        <v>34</v>
      </c>
      <c r="AU59" s="29">
        <v>39</v>
      </c>
      <c r="AV59" s="29">
        <f t="shared" si="51"/>
        <v>73</v>
      </c>
      <c r="AW59" s="31">
        <f t="shared" si="52"/>
        <v>8</v>
      </c>
      <c r="AX59" s="38" t="str">
        <f t="shared" si="53"/>
        <v>A</v>
      </c>
      <c r="AY59" s="34" t="s">
        <v>457</v>
      </c>
      <c r="AZ59" s="37" t="str">
        <f t="shared" si="54"/>
        <v>7.90</v>
      </c>
      <c r="BA59" s="30" t="str">
        <f t="shared" si="55"/>
        <v>79.00</v>
      </c>
      <c r="BB59" s="30" t="str">
        <f t="shared" si="56"/>
        <v>FCD</v>
      </c>
      <c r="BC59" s="138" t="str">
        <f t="shared" si="29"/>
        <v/>
      </c>
      <c r="BD59" s="140" t="str">
        <f t="shared" si="28"/>
        <v/>
      </c>
      <c r="BE59" s="29" t="s">
        <v>269</v>
      </c>
      <c r="BF59" s="29" t="s">
        <v>268</v>
      </c>
      <c r="BG59" s="29" t="s">
        <v>267</v>
      </c>
      <c r="BH59" s="36" t="s">
        <v>266</v>
      </c>
      <c r="BI59" s="35" t="s">
        <v>265</v>
      </c>
      <c r="BJ59" s="29" t="s">
        <v>264</v>
      </c>
      <c r="BK59" s="29" t="s">
        <v>263</v>
      </c>
      <c r="BL59" s="29" t="s">
        <v>262</v>
      </c>
    </row>
    <row r="60" spans="1:64">
      <c r="A60" s="6" t="s">
        <v>29</v>
      </c>
      <c r="B60" s="6" t="s">
        <v>28</v>
      </c>
      <c r="C60" s="5" t="s">
        <v>27</v>
      </c>
      <c r="D60" s="104">
        <v>45</v>
      </c>
      <c r="E60" s="29">
        <v>22</v>
      </c>
      <c r="F60" s="29">
        <f t="shared" si="30"/>
        <v>67</v>
      </c>
      <c r="G60" s="31">
        <f t="shared" si="31"/>
        <v>7</v>
      </c>
      <c r="H60" s="31" t="str">
        <f t="shared" si="32"/>
        <v>B+</v>
      </c>
      <c r="I60" s="34" t="s">
        <v>457</v>
      </c>
      <c r="J60" s="107">
        <v>47</v>
      </c>
      <c r="K60" s="29">
        <v>37</v>
      </c>
      <c r="L60" s="29">
        <f t="shared" si="33"/>
        <v>84</v>
      </c>
      <c r="M60" s="31">
        <f t="shared" si="34"/>
        <v>9</v>
      </c>
      <c r="N60" s="38" t="str">
        <f t="shared" si="35"/>
        <v>A+</v>
      </c>
      <c r="O60" s="34" t="s">
        <v>457</v>
      </c>
      <c r="P60" s="39">
        <v>49</v>
      </c>
      <c r="Q60" s="29">
        <v>46</v>
      </c>
      <c r="R60" s="29">
        <f t="shared" si="36"/>
        <v>95</v>
      </c>
      <c r="S60" s="31">
        <f t="shared" si="37"/>
        <v>10</v>
      </c>
      <c r="T60" s="38" t="str">
        <f t="shared" si="38"/>
        <v>O</v>
      </c>
      <c r="U60" s="34" t="s">
        <v>457</v>
      </c>
      <c r="V60" s="39">
        <v>45</v>
      </c>
      <c r="W60" s="29">
        <v>27</v>
      </c>
      <c r="X60" s="29">
        <f t="shared" si="39"/>
        <v>72</v>
      </c>
      <c r="Y60" s="31">
        <f t="shared" si="40"/>
        <v>8</v>
      </c>
      <c r="Z60" s="38" t="str">
        <f t="shared" si="41"/>
        <v>A</v>
      </c>
      <c r="AA60" s="34" t="s">
        <v>457</v>
      </c>
      <c r="AB60" s="39">
        <v>49</v>
      </c>
      <c r="AC60" s="29">
        <v>34</v>
      </c>
      <c r="AD60" s="29">
        <f t="shared" si="42"/>
        <v>83</v>
      </c>
      <c r="AE60" s="31">
        <f t="shared" si="43"/>
        <v>9</v>
      </c>
      <c r="AF60" s="38" t="str">
        <f t="shared" si="44"/>
        <v>A+</v>
      </c>
      <c r="AG60" s="34" t="s">
        <v>457</v>
      </c>
      <c r="AH60" s="39">
        <v>41</v>
      </c>
      <c r="AI60" s="29">
        <v>27</v>
      </c>
      <c r="AJ60" s="29">
        <f t="shared" si="45"/>
        <v>68</v>
      </c>
      <c r="AK60" s="31">
        <f t="shared" si="46"/>
        <v>7</v>
      </c>
      <c r="AL60" s="38" t="str">
        <f t="shared" si="47"/>
        <v>B+</v>
      </c>
      <c r="AM60" s="34" t="s">
        <v>457</v>
      </c>
      <c r="AN60" s="39">
        <v>37</v>
      </c>
      <c r="AO60" s="29">
        <v>23</v>
      </c>
      <c r="AP60" s="29">
        <f t="shared" si="48"/>
        <v>60</v>
      </c>
      <c r="AQ60" s="31">
        <f t="shared" si="49"/>
        <v>7</v>
      </c>
      <c r="AR60" s="38" t="str">
        <f t="shared" si="50"/>
        <v>B+</v>
      </c>
      <c r="AS60" s="34" t="s">
        <v>457</v>
      </c>
      <c r="AT60" s="39">
        <v>37</v>
      </c>
      <c r="AU60" s="29">
        <v>39</v>
      </c>
      <c r="AV60" s="29">
        <f t="shared" si="51"/>
        <v>76</v>
      </c>
      <c r="AW60" s="31">
        <f t="shared" si="52"/>
        <v>8</v>
      </c>
      <c r="AX60" s="38" t="str">
        <f t="shared" si="53"/>
        <v>A</v>
      </c>
      <c r="AY60" s="34" t="s">
        <v>457</v>
      </c>
      <c r="AZ60" s="37" t="str">
        <f t="shared" si="54"/>
        <v>8.35</v>
      </c>
      <c r="BA60" s="30" t="str">
        <f t="shared" si="55"/>
        <v>83.50</v>
      </c>
      <c r="BB60" s="30" t="str">
        <f t="shared" si="56"/>
        <v>FCD</v>
      </c>
      <c r="BC60" s="138" t="str">
        <f t="shared" si="29"/>
        <v/>
      </c>
      <c r="BD60" s="140" t="str">
        <f t="shared" si="28"/>
        <v/>
      </c>
      <c r="BE60" s="29" t="s">
        <v>269</v>
      </c>
      <c r="BF60" s="29" t="s">
        <v>268</v>
      </c>
      <c r="BG60" s="29" t="s">
        <v>267</v>
      </c>
      <c r="BH60" s="36" t="s">
        <v>266</v>
      </c>
      <c r="BI60" s="35" t="s">
        <v>270</v>
      </c>
      <c r="BJ60" s="29" t="s">
        <v>264</v>
      </c>
      <c r="BK60" s="29" t="s">
        <v>263</v>
      </c>
      <c r="BL60" s="29" t="s">
        <v>262</v>
      </c>
    </row>
    <row r="61" spans="1:64">
      <c r="A61" s="6" t="s">
        <v>25</v>
      </c>
      <c r="B61" s="6" t="s">
        <v>24</v>
      </c>
      <c r="C61" s="5" t="s">
        <v>23</v>
      </c>
      <c r="D61" s="104">
        <v>44</v>
      </c>
      <c r="E61" s="29">
        <v>32</v>
      </c>
      <c r="F61" s="29">
        <f t="shared" si="30"/>
        <v>76</v>
      </c>
      <c r="G61" s="31">
        <f t="shared" si="31"/>
        <v>8</v>
      </c>
      <c r="H61" s="31" t="str">
        <f t="shared" si="32"/>
        <v>A</v>
      </c>
      <c r="I61" s="34" t="s">
        <v>457</v>
      </c>
      <c r="J61" s="107">
        <v>46</v>
      </c>
      <c r="K61" s="29">
        <v>44</v>
      </c>
      <c r="L61" s="29">
        <f t="shared" si="33"/>
        <v>90</v>
      </c>
      <c r="M61" s="31">
        <f t="shared" si="34"/>
        <v>10</v>
      </c>
      <c r="N61" s="38" t="str">
        <f t="shared" si="35"/>
        <v>O</v>
      </c>
      <c r="O61" s="34" t="s">
        <v>457</v>
      </c>
      <c r="P61" s="39">
        <v>49</v>
      </c>
      <c r="Q61" s="29">
        <v>40</v>
      </c>
      <c r="R61" s="29">
        <f t="shared" si="36"/>
        <v>89</v>
      </c>
      <c r="S61" s="31">
        <f t="shared" si="37"/>
        <v>9</v>
      </c>
      <c r="T61" s="38" t="str">
        <f t="shared" si="38"/>
        <v>A+</v>
      </c>
      <c r="U61" s="34" t="s">
        <v>457</v>
      </c>
      <c r="V61" s="39">
        <v>41</v>
      </c>
      <c r="W61" s="29">
        <v>33</v>
      </c>
      <c r="X61" s="29">
        <f t="shared" si="39"/>
        <v>74</v>
      </c>
      <c r="Y61" s="31">
        <f t="shared" si="40"/>
        <v>8</v>
      </c>
      <c r="Z61" s="38" t="str">
        <f t="shared" si="41"/>
        <v>A</v>
      </c>
      <c r="AA61" s="34" t="s">
        <v>457</v>
      </c>
      <c r="AB61" s="39">
        <v>47</v>
      </c>
      <c r="AC61" s="29">
        <v>31</v>
      </c>
      <c r="AD61" s="29">
        <f t="shared" si="42"/>
        <v>78</v>
      </c>
      <c r="AE61" s="31">
        <f t="shared" si="43"/>
        <v>8</v>
      </c>
      <c r="AF61" s="38" t="str">
        <f t="shared" si="44"/>
        <v>A</v>
      </c>
      <c r="AG61" s="34" t="s">
        <v>457</v>
      </c>
      <c r="AH61" s="39">
        <v>36</v>
      </c>
      <c r="AI61" s="29">
        <v>29</v>
      </c>
      <c r="AJ61" s="29">
        <f t="shared" si="45"/>
        <v>65</v>
      </c>
      <c r="AK61" s="31">
        <f t="shared" si="46"/>
        <v>7</v>
      </c>
      <c r="AL61" s="38" t="str">
        <f t="shared" si="47"/>
        <v>B+</v>
      </c>
      <c r="AM61" s="34" t="s">
        <v>457</v>
      </c>
      <c r="AN61" s="39">
        <v>39</v>
      </c>
      <c r="AO61" s="29">
        <v>25</v>
      </c>
      <c r="AP61" s="29">
        <f t="shared" si="48"/>
        <v>64</v>
      </c>
      <c r="AQ61" s="31">
        <f t="shared" si="49"/>
        <v>7</v>
      </c>
      <c r="AR61" s="38" t="str">
        <f t="shared" si="50"/>
        <v>B+</v>
      </c>
      <c r="AS61" s="34" t="s">
        <v>457</v>
      </c>
      <c r="AT61" s="39">
        <v>36</v>
      </c>
      <c r="AU61" s="29">
        <v>39</v>
      </c>
      <c r="AV61" s="29">
        <f t="shared" si="51"/>
        <v>75</v>
      </c>
      <c r="AW61" s="31">
        <f t="shared" si="52"/>
        <v>8</v>
      </c>
      <c r="AX61" s="38" t="str">
        <f t="shared" si="53"/>
        <v>A</v>
      </c>
      <c r="AY61" s="34" t="s">
        <v>457</v>
      </c>
      <c r="AZ61" s="37" t="str">
        <f t="shared" si="54"/>
        <v>8.45</v>
      </c>
      <c r="BA61" s="30" t="str">
        <f t="shared" si="55"/>
        <v>84.50</v>
      </c>
      <c r="BB61" s="30" t="str">
        <f t="shared" si="56"/>
        <v>FCD</v>
      </c>
      <c r="BC61" s="138" t="str">
        <f t="shared" si="29"/>
        <v/>
      </c>
      <c r="BD61" s="140" t="str">
        <f t="shared" si="28"/>
        <v/>
      </c>
      <c r="BE61" s="29" t="s">
        <v>269</v>
      </c>
      <c r="BF61" s="29" t="s">
        <v>268</v>
      </c>
      <c r="BG61" s="29" t="s">
        <v>267</v>
      </c>
      <c r="BH61" s="36" t="s">
        <v>266</v>
      </c>
      <c r="BI61" s="35" t="s">
        <v>265</v>
      </c>
      <c r="BJ61" s="29" t="s">
        <v>264</v>
      </c>
      <c r="BK61" s="29" t="s">
        <v>263</v>
      </c>
      <c r="BL61" s="29" t="s">
        <v>262</v>
      </c>
    </row>
    <row r="62" spans="1:64">
      <c r="A62" s="6" t="s">
        <v>14</v>
      </c>
      <c r="B62" s="6" t="s">
        <v>13</v>
      </c>
      <c r="C62" s="5" t="s">
        <v>12</v>
      </c>
      <c r="D62" s="104">
        <v>41</v>
      </c>
      <c r="E62" s="29">
        <v>18</v>
      </c>
      <c r="F62" s="29">
        <f t="shared" si="30"/>
        <v>59</v>
      </c>
      <c r="G62" s="31">
        <f t="shared" si="31"/>
        <v>6</v>
      </c>
      <c r="H62" s="31" t="str">
        <f t="shared" si="32"/>
        <v>B</v>
      </c>
      <c r="I62" s="34" t="s">
        <v>457</v>
      </c>
      <c r="J62" s="107">
        <v>43</v>
      </c>
      <c r="K62" s="29">
        <v>41</v>
      </c>
      <c r="L62" s="29">
        <f t="shared" si="33"/>
        <v>84</v>
      </c>
      <c r="M62" s="31">
        <f t="shared" si="34"/>
        <v>9</v>
      </c>
      <c r="N62" s="38" t="str">
        <f t="shared" si="35"/>
        <v>A+</v>
      </c>
      <c r="O62" s="34" t="s">
        <v>457</v>
      </c>
      <c r="P62" s="39">
        <v>50</v>
      </c>
      <c r="Q62" s="29">
        <v>35</v>
      </c>
      <c r="R62" s="29">
        <f t="shared" si="36"/>
        <v>85</v>
      </c>
      <c r="S62" s="31">
        <f t="shared" si="37"/>
        <v>9</v>
      </c>
      <c r="T62" s="38" t="str">
        <f t="shared" si="38"/>
        <v>A+</v>
      </c>
      <c r="U62" s="34" t="s">
        <v>457</v>
      </c>
      <c r="V62" s="39">
        <v>39</v>
      </c>
      <c r="W62" s="29">
        <v>26</v>
      </c>
      <c r="X62" s="29">
        <f t="shared" si="39"/>
        <v>65</v>
      </c>
      <c r="Y62" s="31">
        <f t="shared" si="40"/>
        <v>7</v>
      </c>
      <c r="Z62" s="38" t="str">
        <f t="shared" si="41"/>
        <v>B+</v>
      </c>
      <c r="AA62" s="34" t="s">
        <v>457</v>
      </c>
      <c r="AB62" s="39">
        <v>41</v>
      </c>
      <c r="AC62" s="29">
        <v>37</v>
      </c>
      <c r="AD62" s="29">
        <f t="shared" si="42"/>
        <v>78</v>
      </c>
      <c r="AE62" s="31">
        <f t="shared" si="43"/>
        <v>8</v>
      </c>
      <c r="AF62" s="38" t="str">
        <f t="shared" si="44"/>
        <v>A</v>
      </c>
      <c r="AG62" s="34" t="s">
        <v>457</v>
      </c>
      <c r="AH62" s="39">
        <v>31</v>
      </c>
      <c r="AI62" s="29">
        <v>22</v>
      </c>
      <c r="AJ62" s="29">
        <f t="shared" si="45"/>
        <v>53</v>
      </c>
      <c r="AK62" s="31">
        <f t="shared" si="46"/>
        <v>5</v>
      </c>
      <c r="AL62" s="38" t="str">
        <f t="shared" si="47"/>
        <v>C</v>
      </c>
      <c r="AM62" s="34" t="s">
        <v>457</v>
      </c>
      <c r="AN62" s="39">
        <v>34</v>
      </c>
      <c r="AO62" s="29">
        <v>18</v>
      </c>
      <c r="AP62" s="29">
        <f t="shared" si="48"/>
        <v>52</v>
      </c>
      <c r="AQ62" s="31">
        <f t="shared" si="49"/>
        <v>5</v>
      </c>
      <c r="AR62" s="38" t="str">
        <f t="shared" si="50"/>
        <v>C</v>
      </c>
      <c r="AS62" s="34" t="s">
        <v>457</v>
      </c>
      <c r="AT62" s="39">
        <v>32</v>
      </c>
      <c r="AU62" s="29">
        <v>31</v>
      </c>
      <c r="AV62" s="29">
        <f t="shared" si="51"/>
        <v>63</v>
      </c>
      <c r="AW62" s="31">
        <f t="shared" si="52"/>
        <v>7</v>
      </c>
      <c r="AX62" s="38" t="str">
        <f t="shared" si="53"/>
        <v>B+</v>
      </c>
      <c r="AY62" s="34" t="s">
        <v>457</v>
      </c>
      <c r="AZ62" s="37" t="str">
        <f t="shared" si="54"/>
        <v>7.45</v>
      </c>
      <c r="BA62" s="30" t="str">
        <f t="shared" si="55"/>
        <v>74.50</v>
      </c>
      <c r="BB62" s="30" t="str">
        <f t="shared" si="56"/>
        <v>FCD</v>
      </c>
      <c r="BC62" s="138" t="str">
        <f t="shared" si="29"/>
        <v/>
      </c>
      <c r="BD62" s="140" t="str">
        <f t="shared" si="28"/>
        <v/>
      </c>
      <c r="BE62" s="29" t="s">
        <v>269</v>
      </c>
      <c r="BF62" s="29" t="s">
        <v>268</v>
      </c>
      <c r="BG62" s="29" t="s">
        <v>267</v>
      </c>
      <c r="BH62" s="36" t="s">
        <v>266</v>
      </c>
      <c r="BI62" s="35" t="s">
        <v>265</v>
      </c>
      <c r="BJ62" s="29" t="s">
        <v>264</v>
      </c>
      <c r="BK62" s="29" t="s">
        <v>263</v>
      </c>
      <c r="BL62" s="29" t="s">
        <v>262</v>
      </c>
    </row>
    <row r="63" spans="1:64">
      <c r="A63" s="6" t="s">
        <v>11</v>
      </c>
      <c r="B63" s="6" t="s">
        <v>10</v>
      </c>
      <c r="C63" s="5" t="s">
        <v>9</v>
      </c>
      <c r="D63" s="104"/>
      <c r="E63" s="29"/>
      <c r="F63" s="29"/>
      <c r="G63" s="29"/>
      <c r="H63" s="31"/>
      <c r="I63" s="34"/>
      <c r="J63" s="107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31"/>
      <c r="AZ63" s="30"/>
      <c r="BA63" s="30"/>
      <c r="BB63" s="30"/>
      <c r="BC63" s="138" t="str">
        <f t="shared" si="29"/>
        <v xml:space="preserve">        </v>
      </c>
      <c r="BE63" s="29"/>
      <c r="BF63" s="29"/>
      <c r="BG63" s="29"/>
      <c r="BH63" s="29"/>
      <c r="BI63" s="29"/>
      <c r="BJ63" s="29"/>
      <c r="BK63" s="13"/>
      <c r="BL63" s="13"/>
    </row>
    <row r="64" spans="1:64">
      <c r="A64" s="6" t="s">
        <v>8</v>
      </c>
      <c r="B64" s="6" t="s">
        <v>7</v>
      </c>
      <c r="C64" s="5" t="s">
        <v>6</v>
      </c>
      <c r="D64" s="104"/>
      <c r="E64" s="29"/>
      <c r="F64" s="29"/>
      <c r="G64" s="29"/>
      <c r="H64" s="31"/>
      <c r="I64" s="34"/>
      <c r="J64" s="107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31"/>
      <c r="AZ64" s="30"/>
      <c r="BA64" s="30"/>
      <c r="BB64" s="30"/>
      <c r="BC64" s="138" t="str">
        <f t="shared" si="29"/>
        <v xml:space="preserve">        </v>
      </c>
      <c r="BE64" s="29"/>
      <c r="BF64" s="29"/>
      <c r="BG64" s="29"/>
      <c r="BH64" s="29"/>
      <c r="BI64" s="29"/>
      <c r="BJ64" s="29"/>
      <c r="BK64" s="13"/>
      <c r="BL64" s="13"/>
    </row>
    <row r="65" spans="1:64">
      <c r="A65" s="6" t="s">
        <v>5</v>
      </c>
      <c r="B65" s="6" t="s">
        <v>4</v>
      </c>
      <c r="C65" s="5" t="s">
        <v>3</v>
      </c>
      <c r="D65" s="104"/>
      <c r="E65" s="29"/>
      <c r="F65" s="29"/>
      <c r="G65" s="29"/>
      <c r="H65" s="31"/>
      <c r="I65" s="34"/>
      <c r="J65" s="107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31"/>
      <c r="AZ65" s="30"/>
      <c r="BA65" s="30"/>
      <c r="BB65" s="30"/>
      <c r="BC65" s="138" t="str">
        <f t="shared" si="29"/>
        <v xml:space="preserve">        </v>
      </c>
      <c r="BE65" s="29"/>
      <c r="BF65" s="29"/>
      <c r="BG65" s="29"/>
      <c r="BH65" s="29"/>
      <c r="BI65" s="29"/>
      <c r="BJ65" s="29"/>
      <c r="BK65" s="13"/>
      <c r="BL65" s="13"/>
    </row>
    <row r="66" spans="1:64" ht="17" thickBot="1">
      <c r="A66" s="6" t="s">
        <v>2</v>
      </c>
      <c r="B66" s="6" t="s">
        <v>1</v>
      </c>
      <c r="C66" s="5" t="s">
        <v>0</v>
      </c>
      <c r="D66" s="105"/>
      <c r="E66" s="106"/>
      <c r="F66" s="106"/>
      <c r="G66" s="106"/>
      <c r="H66" s="33"/>
      <c r="I66" s="32"/>
      <c r="J66" s="107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31"/>
      <c r="AZ66" s="30"/>
      <c r="BA66" s="30"/>
      <c r="BB66" s="30"/>
      <c r="BC66" s="138" t="str">
        <f t="shared" si="29"/>
        <v xml:space="preserve">        </v>
      </c>
      <c r="BE66" s="29"/>
      <c r="BF66" s="29"/>
      <c r="BG66" s="29"/>
      <c r="BH66" s="29"/>
      <c r="BI66" s="29"/>
      <c r="BJ66" s="29"/>
      <c r="BK66" s="13"/>
      <c r="BL66" s="13"/>
    </row>
    <row r="67" spans="1:64">
      <c r="BC67" s="138" t="str">
        <f t="shared" si="29"/>
        <v xml:space="preserve">        </v>
      </c>
    </row>
  </sheetData>
  <phoneticPr fontId="9" type="noConversion"/>
  <conditionalFormatting sqref="D2:BB66">
    <cfRule type="cellIs" dxfId="17" priority="3" operator="equal">
      <formula>"F"</formula>
    </cfRule>
  </conditionalFormatting>
  <conditionalFormatting sqref="BD2:BG62">
    <cfRule type="cellIs" dxfId="16" priority="2" operator="equal">
      <formula>"F"</formula>
    </cfRule>
  </conditionalFormatting>
  <conditionalFormatting sqref="BJ2:BL62 BE63:BL66">
    <cfRule type="cellIs" dxfId="15" priority="6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FB58-C623-0445-A9BB-23E0141594F1}">
  <dimension ref="A1:BR66"/>
  <sheetViews>
    <sheetView topLeftCell="BF1" zoomScale="117" workbookViewId="0">
      <selection activeCell="BH1" sqref="BH1:BI1048576"/>
    </sheetView>
  </sheetViews>
  <sheetFormatPr baseColWidth="10" defaultRowHeight="16"/>
  <cols>
    <col min="2" max="2" width="16.1640625" customWidth="1"/>
    <col min="3" max="3" width="51.6640625" customWidth="1"/>
    <col min="4" max="8" width="7.83203125" customWidth="1"/>
    <col min="9" max="9" width="12.83203125" customWidth="1"/>
    <col min="10" max="14" width="7.83203125" customWidth="1"/>
    <col min="15" max="15" width="12.83203125" customWidth="1"/>
    <col min="16" max="20" width="7.83203125" customWidth="1"/>
    <col min="21" max="21" width="12.83203125" customWidth="1"/>
    <col min="22" max="26" width="7.83203125" customWidth="1"/>
    <col min="27" max="27" width="12.83203125" customWidth="1"/>
    <col min="28" max="32" width="7.83203125" customWidth="1"/>
    <col min="33" max="33" width="12.83203125" customWidth="1"/>
    <col min="34" max="38" width="7.83203125" customWidth="1"/>
    <col min="39" max="39" width="12.83203125" customWidth="1"/>
    <col min="40" max="44" width="7.83203125" customWidth="1"/>
    <col min="45" max="45" width="12.83203125" customWidth="1"/>
    <col min="46" max="50" width="7.83203125" customWidth="1"/>
    <col min="51" max="51" width="12.83203125" customWidth="1"/>
    <col min="52" max="56" width="7.83203125" customWidth="1"/>
    <col min="60" max="60" width="21.83203125" style="138" customWidth="1"/>
    <col min="61" max="61" width="16.33203125" style="138" customWidth="1"/>
  </cols>
  <sheetData>
    <row r="1" spans="1:70" ht="17" thickBot="1">
      <c r="A1" s="28" t="s">
        <v>261</v>
      </c>
      <c r="B1" s="28" t="s">
        <v>260</v>
      </c>
      <c r="C1" s="71" t="s">
        <v>259</v>
      </c>
      <c r="D1" s="70" t="s">
        <v>258</v>
      </c>
      <c r="E1" s="69" t="s">
        <v>257</v>
      </c>
      <c r="F1" s="69" t="s">
        <v>256</v>
      </c>
      <c r="G1" s="68" t="s">
        <v>255</v>
      </c>
      <c r="H1" s="67" t="s">
        <v>254</v>
      </c>
      <c r="I1" s="66" t="s">
        <v>273</v>
      </c>
      <c r="J1" s="70" t="s">
        <v>253</v>
      </c>
      <c r="K1" s="69" t="s">
        <v>252</v>
      </c>
      <c r="L1" s="69" t="s">
        <v>251</v>
      </c>
      <c r="M1" s="68" t="s">
        <v>250</v>
      </c>
      <c r="N1" s="67" t="s">
        <v>249</v>
      </c>
      <c r="O1" s="66" t="s">
        <v>273</v>
      </c>
      <c r="P1" s="70" t="s">
        <v>248</v>
      </c>
      <c r="Q1" s="69" t="s">
        <v>247</v>
      </c>
      <c r="R1" s="69" t="s">
        <v>246</v>
      </c>
      <c r="S1" s="68" t="s">
        <v>245</v>
      </c>
      <c r="T1" s="67" t="s">
        <v>244</v>
      </c>
      <c r="U1" s="66" t="s">
        <v>273</v>
      </c>
      <c r="V1" s="47" t="s">
        <v>243</v>
      </c>
      <c r="W1" s="27" t="s">
        <v>242</v>
      </c>
      <c r="X1" s="27" t="s">
        <v>241</v>
      </c>
      <c r="Y1" s="25" t="s">
        <v>240</v>
      </c>
      <c r="Z1" s="26" t="s">
        <v>239</v>
      </c>
      <c r="AA1" s="59" t="s">
        <v>273</v>
      </c>
      <c r="AB1" s="70" t="s">
        <v>238</v>
      </c>
      <c r="AC1" s="69" t="s">
        <v>237</v>
      </c>
      <c r="AD1" s="69" t="s">
        <v>236</v>
      </c>
      <c r="AE1" s="68" t="s">
        <v>235</v>
      </c>
      <c r="AF1" s="68" t="s">
        <v>234</v>
      </c>
      <c r="AG1" s="60" t="s">
        <v>273</v>
      </c>
      <c r="AH1" s="70" t="s">
        <v>233</v>
      </c>
      <c r="AI1" s="69" t="s">
        <v>232</v>
      </c>
      <c r="AJ1" s="69" t="s">
        <v>231</v>
      </c>
      <c r="AK1" s="68" t="s">
        <v>230</v>
      </c>
      <c r="AL1" s="68" t="s">
        <v>229</v>
      </c>
      <c r="AM1" s="60" t="s">
        <v>273</v>
      </c>
      <c r="AN1" s="47" t="s">
        <v>228</v>
      </c>
      <c r="AO1" s="27" t="s">
        <v>227</v>
      </c>
      <c r="AP1" s="27" t="s">
        <v>226</v>
      </c>
      <c r="AQ1" s="25" t="s">
        <v>225</v>
      </c>
      <c r="AR1" s="25" t="s">
        <v>224</v>
      </c>
      <c r="AS1" s="60" t="s">
        <v>273</v>
      </c>
      <c r="AT1" s="70" t="s">
        <v>223</v>
      </c>
      <c r="AU1" s="69" t="s">
        <v>222</v>
      </c>
      <c r="AV1" s="69" t="s">
        <v>221</v>
      </c>
      <c r="AW1" s="68" t="s">
        <v>220</v>
      </c>
      <c r="AX1" s="67" t="s">
        <v>219</v>
      </c>
      <c r="AY1" s="66" t="s">
        <v>273</v>
      </c>
      <c r="AZ1" s="70" t="s">
        <v>306</v>
      </c>
      <c r="BA1" s="69" t="s">
        <v>305</v>
      </c>
      <c r="BB1" s="69" t="s">
        <v>304</v>
      </c>
      <c r="BC1" s="68" t="s">
        <v>303</v>
      </c>
      <c r="BD1" s="122" t="s">
        <v>302</v>
      </c>
      <c r="BE1" s="120" t="s">
        <v>218</v>
      </c>
      <c r="BF1" s="75" t="s">
        <v>217</v>
      </c>
      <c r="BG1" s="75" t="s">
        <v>216</v>
      </c>
      <c r="BH1" s="141" t="s">
        <v>215</v>
      </c>
      <c r="BI1" s="139" t="s">
        <v>454</v>
      </c>
      <c r="BJ1" s="44" t="s">
        <v>301</v>
      </c>
      <c r="BK1" s="44" t="s">
        <v>300</v>
      </c>
      <c r="BL1" s="44" t="s">
        <v>299</v>
      </c>
      <c r="BM1" s="44" t="s">
        <v>298</v>
      </c>
      <c r="BN1" s="44" t="s">
        <v>297</v>
      </c>
      <c r="BO1" s="44" t="s">
        <v>296</v>
      </c>
      <c r="BP1" s="44" t="s">
        <v>295</v>
      </c>
      <c r="BQ1" s="44" t="s">
        <v>294</v>
      </c>
      <c r="BR1" s="44" t="s">
        <v>293</v>
      </c>
    </row>
    <row r="2" spans="1:70">
      <c r="A2" s="6" t="s">
        <v>206</v>
      </c>
      <c r="B2" s="6" t="s">
        <v>205</v>
      </c>
      <c r="C2" s="5" t="s">
        <v>204</v>
      </c>
      <c r="D2" s="112">
        <v>42</v>
      </c>
      <c r="E2" s="54">
        <v>44</v>
      </c>
      <c r="F2" s="54">
        <v>86</v>
      </c>
      <c r="G2" s="52">
        <v>9</v>
      </c>
      <c r="H2" s="53" t="s">
        <v>290</v>
      </c>
      <c r="I2" s="113" t="s">
        <v>456</v>
      </c>
      <c r="J2" s="112">
        <v>44</v>
      </c>
      <c r="K2" s="54">
        <v>26</v>
      </c>
      <c r="L2" s="54">
        <v>70</v>
      </c>
      <c r="M2" s="52">
        <v>8</v>
      </c>
      <c r="N2" s="53" t="s">
        <v>286</v>
      </c>
      <c r="O2" s="113" t="s">
        <v>456</v>
      </c>
      <c r="P2" s="112">
        <v>42</v>
      </c>
      <c r="Q2" s="54">
        <v>27</v>
      </c>
      <c r="R2" s="54">
        <v>69</v>
      </c>
      <c r="S2" s="52">
        <v>7</v>
      </c>
      <c r="T2" s="53" t="s">
        <v>283</v>
      </c>
      <c r="U2" s="113" t="s">
        <v>456</v>
      </c>
      <c r="V2" s="54">
        <v>40</v>
      </c>
      <c r="W2" s="54">
        <v>29</v>
      </c>
      <c r="X2" s="54">
        <v>69</v>
      </c>
      <c r="Y2" s="52">
        <v>7</v>
      </c>
      <c r="Z2" s="53" t="s">
        <v>283</v>
      </c>
      <c r="AA2" s="52" t="s">
        <v>456</v>
      </c>
      <c r="AB2" s="112">
        <v>49</v>
      </c>
      <c r="AC2" s="54">
        <v>29</v>
      </c>
      <c r="AD2" s="54">
        <v>78</v>
      </c>
      <c r="AE2" s="52">
        <v>8</v>
      </c>
      <c r="AF2" s="56" t="s">
        <v>286</v>
      </c>
      <c r="AG2" s="57" t="s">
        <v>456</v>
      </c>
      <c r="AH2" s="112">
        <v>40</v>
      </c>
      <c r="AI2" s="54">
        <v>18</v>
      </c>
      <c r="AJ2" s="54">
        <v>58</v>
      </c>
      <c r="AK2" s="52">
        <v>6</v>
      </c>
      <c r="AL2" s="56" t="s">
        <v>285</v>
      </c>
      <c r="AM2" s="57" t="s">
        <v>456</v>
      </c>
      <c r="AN2" s="54">
        <v>93</v>
      </c>
      <c r="AO2" s="54">
        <v>0</v>
      </c>
      <c r="AP2" s="54">
        <v>93</v>
      </c>
      <c r="AQ2" s="52">
        <v>10</v>
      </c>
      <c r="AR2" s="56" t="s">
        <v>284</v>
      </c>
      <c r="AS2" s="57" t="s">
        <v>456</v>
      </c>
      <c r="AT2" s="112">
        <v>42</v>
      </c>
      <c r="AU2" s="54">
        <v>38</v>
      </c>
      <c r="AV2" s="54">
        <v>80</v>
      </c>
      <c r="AW2" s="52">
        <v>9</v>
      </c>
      <c r="AX2" s="53" t="s">
        <v>290</v>
      </c>
      <c r="AY2" s="113" t="s">
        <v>456</v>
      </c>
      <c r="AZ2" s="123">
        <v>96</v>
      </c>
      <c r="BA2" s="17">
        <v>0</v>
      </c>
      <c r="BB2" s="17">
        <f>IF(ISBLANK(AZ2), "",AZ2+BA2)</f>
        <v>96</v>
      </c>
      <c r="BC2" s="20">
        <f>IF(ISBLANK(AZ2),"",IF(OR(BB2&lt;40),0,IF(BB2&gt;=90,10,IF(BB2&gt;=80,9,IF(BB2&gt;=70,8,IF(BB2&gt;=60,7,IF(BB2&gt;=55,6,IF(BB2&gt;=50,5,IF(BB2&gt;=40,4,0)))))))))</f>
        <v>10</v>
      </c>
      <c r="BD2" s="8" t="str">
        <f>IF(ISBLANK(AZ2),"", IF(AZ2&lt;20,"NE",IF(OR(BB2&lt;40),"F",IF(BB2&gt;=90,"O",IF(BB2&gt;=80,"A+",IF(BB2&gt;=70,"A",IF(BB2&gt;=60,"B+", IF(BB2&gt;=55,"B", IF(BB2&gt;=50,"C",IF(BB2&gt;=40,"P","F"))))))))))</f>
        <v>O</v>
      </c>
      <c r="BE2" s="121" t="str">
        <f>IF(C2="", "", TEXT((SUM(4*G2,4*M2,4*S2,3*Y2,1*AE2,3*AK2,1*AQ2,1*AW2)/21), "0.00"))</f>
        <v>7.71</v>
      </c>
      <c r="BF2" s="30" t="str">
        <f>IF(C2="", "", TEXT(BE2*10, "0.00"))</f>
        <v>77.10</v>
      </c>
      <c r="BG2" s="30" t="str">
        <f>IF(AX2="", "", IF(IF(OR(H2="F",N2="F",T2="F",Z2="F",AF2="F",AL2="F",AR2="F",AX2="F",H2="NE",N2="NE",T2="NE",Z2="NE",AF2="NE",AL2="NE",AR2="NE",AX2="NE"),"Fail","Pass")="Pass",IF(VALUE(BF2)&gt;=70,"FCD",IF(VALUE(BF2)&gt;=60,"FC",IF(VALUE(BF2)&gt;=40,"SC"))),"Fail"))</f>
        <v>FCD</v>
      </c>
      <c r="BH2" s="142" t="str">
        <f t="shared" ref="BH2:BH20" si="0">IF(G2=0,BJ2&amp;" ","") &amp; IF(M2=0,BK2&amp;" ","") &amp; IF(S2=0,BL2&amp;" ","")&amp; IF(Y2=0,BM2&amp;" ","")&amp; IF(AE2=0,BN2&amp;" ","")&amp; IF(AK2=0,BO2&amp;" ","")&amp; IF(AQ2=0,BP2&amp;" ","")&amp; IF(AW2=0,BQ2&amp;" ","")</f>
        <v/>
      </c>
      <c r="BI2" s="140" t="str">
        <f>IF(I2="III","",BJ2&amp;" ") &amp; IF(O2="III","",BK2&amp;" ") &amp; IF(U2="III","",BL2&amp;" ")&amp; IF(AA2="III","",BM2&amp;" ")&amp; IF(AG2="III","",BN2&amp;" ")&amp; IF(AM2="III","",BO2&amp;" ")&amp; IF(AS2="III","",BP2&amp;" ")&amp; IF(AY2="III","",BQ2&amp;" ")</f>
        <v/>
      </c>
      <c r="BJ2" s="51" t="s">
        <v>282</v>
      </c>
      <c r="BK2" s="51" t="s">
        <v>281</v>
      </c>
      <c r="BL2" s="51" t="s">
        <v>280</v>
      </c>
      <c r="BM2" s="51" t="s">
        <v>279</v>
      </c>
      <c r="BN2" s="51" t="s">
        <v>278</v>
      </c>
      <c r="BO2" s="51" t="s">
        <v>277</v>
      </c>
      <c r="BP2" s="51" t="s">
        <v>276</v>
      </c>
      <c r="BQ2" s="51" t="s">
        <v>275</v>
      </c>
      <c r="BR2" s="51" t="s">
        <v>274</v>
      </c>
    </row>
    <row r="3" spans="1:70">
      <c r="A3" s="6" t="s">
        <v>203</v>
      </c>
      <c r="B3" s="6" t="s">
        <v>202</v>
      </c>
      <c r="C3" s="5" t="s">
        <v>201</v>
      </c>
      <c r="D3" s="112">
        <v>43</v>
      </c>
      <c r="E3" s="54">
        <v>31</v>
      </c>
      <c r="F3" s="54">
        <v>74</v>
      </c>
      <c r="G3" s="52">
        <v>8</v>
      </c>
      <c r="H3" s="53" t="s">
        <v>286</v>
      </c>
      <c r="I3" s="113" t="s">
        <v>456</v>
      </c>
      <c r="J3" s="112">
        <v>40</v>
      </c>
      <c r="K3" s="54">
        <v>35</v>
      </c>
      <c r="L3" s="54">
        <v>75</v>
      </c>
      <c r="M3" s="52">
        <v>8</v>
      </c>
      <c r="N3" s="53" t="s">
        <v>286</v>
      </c>
      <c r="O3" s="113" t="s">
        <v>456</v>
      </c>
      <c r="P3" s="112">
        <v>40</v>
      </c>
      <c r="Q3" s="54">
        <v>34</v>
      </c>
      <c r="R3" s="54">
        <v>74</v>
      </c>
      <c r="S3" s="52">
        <v>8</v>
      </c>
      <c r="T3" s="53" t="s">
        <v>286</v>
      </c>
      <c r="U3" s="113" t="s">
        <v>456</v>
      </c>
      <c r="V3" s="54">
        <v>38</v>
      </c>
      <c r="W3" s="54">
        <v>34</v>
      </c>
      <c r="X3" s="54">
        <v>72</v>
      </c>
      <c r="Y3" s="52">
        <v>8</v>
      </c>
      <c r="Z3" s="53" t="s">
        <v>286</v>
      </c>
      <c r="AA3" s="52" t="s">
        <v>456</v>
      </c>
      <c r="AB3" s="112">
        <v>48</v>
      </c>
      <c r="AC3" s="54">
        <v>46</v>
      </c>
      <c r="AD3" s="54">
        <v>94</v>
      </c>
      <c r="AE3" s="52">
        <v>10</v>
      </c>
      <c r="AF3" s="56" t="s">
        <v>284</v>
      </c>
      <c r="AG3" s="57" t="s">
        <v>456</v>
      </c>
      <c r="AH3" s="112">
        <v>45</v>
      </c>
      <c r="AI3" s="54">
        <v>33</v>
      </c>
      <c r="AJ3" s="54">
        <v>78</v>
      </c>
      <c r="AK3" s="52">
        <v>8</v>
      </c>
      <c r="AL3" s="56" t="s">
        <v>286</v>
      </c>
      <c r="AM3" s="57" t="s">
        <v>456</v>
      </c>
      <c r="AN3" s="54">
        <v>98</v>
      </c>
      <c r="AO3" s="54">
        <v>0</v>
      </c>
      <c r="AP3" s="54">
        <v>98</v>
      </c>
      <c r="AQ3" s="52">
        <v>10</v>
      </c>
      <c r="AR3" s="56" t="s">
        <v>284</v>
      </c>
      <c r="AS3" s="57" t="s">
        <v>456</v>
      </c>
      <c r="AT3" s="112">
        <v>41</v>
      </c>
      <c r="AU3" s="54">
        <v>36</v>
      </c>
      <c r="AV3" s="54">
        <v>77</v>
      </c>
      <c r="AW3" s="52">
        <v>8</v>
      </c>
      <c r="AX3" s="53" t="s">
        <v>286</v>
      </c>
      <c r="AY3" s="113" t="s">
        <v>456</v>
      </c>
      <c r="AZ3" s="112">
        <v>94</v>
      </c>
      <c r="BA3" s="54">
        <v>0</v>
      </c>
      <c r="BB3" s="54">
        <v>94</v>
      </c>
      <c r="BC3" s="52">
        <v>10</v>
      </c>
      <c r="BD3" s="124" t="s">
        <v>284</v>
      </c>
      <c r="BE3" s="121" t="str">
        <f>IF(C3="", "", TEXT((SUM(4*G3,4*M3,4*S3,3*Y3,1*AE3,3*AK3,1*AQ3,1*AW3)/21), "0.00"))</f>
        <v>8.19</v>
      </c>
      <c r="BF3" s="30" t="str">
        <f t="shared" ref="BF3:BF66" si="1">IF(C3="", "", TEXT(BE3*10, "0.00"))</f>
        <v>81.90</v>
      </c>
      <c r="BG3" s="30" t="str">
        <f t="shared" ref="BG3:BG66" si="2">IF(AX3="", "", IF(IF(OR(H3="F",N3="F",T3="F",Z3="F",AF3="F",AL3="F",AR3="F",AX3="F",H3="NE",N3="NE",T3="NE",Z3="NE",AF3="NE",AL3="NE",AR3="NE",AX3="NE"),"Fail","Pass")="Pass",IF(VALUE(BF3)&gt;=70,"FCD",IF(VALUE(BF3)&gt;=60,"FC",IF(VALUE(BF3)&gt;=40,"SC"))),"Fail"))</f>
        <v>FCD</v>
      </c>
      <c r="BH3" s="142" t="str">
        <f t="shared" si="0"/>
        <v/>
      </c>
      <c r="BI3" s="140" t="str">
        <f t="shared" ref="BI3:BI66" si="3">IF(I3="III","",BJ3&amp;" ") &amp; IF(O3="III","",BK3&amp;" ") &amp; IF(U3="III","",BL3&amp;" ")&amp; IF(AA3="III","",BM3&amp;" ")&amp; IF(AG3="III","",BN3&amp;" ")&amp; IF(AM3="III","",BO3&amp;" ")&amp; IF(AS3="III","",BP3&amp;" ")&amp; IF(AY3="III","",BQ3&amp;" ")</f>
        <v/>
      </c>
      <c r="BJ3" s="51" t="s">
        <v>282</v>
      </c>
      <c r="BK3" s="51" t="s">
        <v>281</v>
      </c>
      <c r="BL3" s="51" t="s">
        <v>280</v>
      </c>
      <c r="BM3" s="51" t="s">
        <v>279</v>
      </c>
      <c r="BN3" s="51" t="s">
        <v>278</v>
      </c>
      <c r="BO3" s="51" t="s">
        <v>277</v>
      </c>
      <c r="BP3" s="51" t="s">
        <v>276</v>
      </c>
      <c r="BQ3" s="51" t="s">
        <v>275</v>
      </c>
      <c r="BR3" s="51" t="s">
        <v>289</v>
      </c>
    </row>
    <row r="4" spans="1:70">
      <c r="A4" s="6" t="s">
        <v>200</v>
      </c>
      <c r="B4" s="6" t="s">
        <v>199</v>
      </c>
      <c r="C4" s="5" t="s">
        <v>198</v>
      </c>
      <c r="D4" s="112">
        <v>48</v>
      </c>
      <c r="E4" s="54">
        <v>35</v>
      </c>
      <c r="F4" s="54">
        <v>83</v>
      </c>
      <c r="G4" s="52">
        <v>9</v>
      </c>
      <c r="H4" s="53" t="s">
        <v>290</v>
      </c>
      <c r="I4" s="113" t="s">
        <v>456</v>
      </c>
      <c r="J4" s="112">
        <v>35</v>
      </c>
      <c r="K4" s="54">
        <v>27</v>
      </c>
      <c r="L4" s="54">
        <v>62</v>
      </c>
      <c r="M4" s="52">
        <v>7</v>
      </c>
      <c r="N4" s="53" t="s">
        <v>283</v>
      </c>
      <c r="O4" s="113" t="s">
        <v>456</v>
      </c>
      <c r="P4" s="112">
        <v>37</v>
      </c>
      <c r="Q4" s="54">
        <v>27</v>
      </c>
      <c r="R4" s="54">
        <v>64</v>
      </c>
      <c r="S4" s="52">
        <v>7</v>
      </c>
      <c r="T4" s="53" t="s">
        <v>283</v>
      </c>
      <c r="U4" s="113" t="s">
        <v>456</v>
      </c>
      <c r="V4" s="54">
        <v>31</v>
      </c>
      <c r="W4" s="54">
        <v>32</v>
      </c>
      <c r="X4" s="54">
        <v>63</v>
      </c>
      <c r="Y4" s="52">
        <v>7</v>
      </c>
      <c r="Z4" s="53" t="s">
        <v>283</v>
      </c>
      <c r="AA4" s="52" t="s">
        <v>456</v>
      </c>
      <c r="AB4" s="112">
        <v>42</v>
      </c>
      <c r="AC4" s="54">
        <v>26</v>
      </c>
      <c r="AD4" s="54">
        <v>68</v>
      </c>
      <c r="AE4" s="52">
        <v>7</v>
      </c>
      <c r="AF4" s="56" t="s">
        <v>283</v>
      </c>
      <c r="AG4" s="57" t="s">
        <v>456</v>
      </c>
      <c r="AH4" s="112">
        <v>32</v>
      </c>
      <c r="AI4" s="54">
        <v>37</v>
      </c>
      <c r="AJ4" s="54">
        <v>69</v>
      </c>
      <c r="AK4" s="52">
        <v>7</v>
      </c>
      <c r="AL4" s="56" t="s">
        <v>283</v>
      </c>
      <c r="AM4" s="57" t="s">
        <v>456</v>
      </c>
      <c r="AN4" s="54">
        <v>94</v>
      </c>
      <c r="AO4" s="54">
        <v>0</v>
      </c>
      <c r="AP4" s="54">
        <v>94</v>
      </c>
      <c r="AQ4" s="52">
        <v>10</v>
      </c>
      <c r="AR4" s="56" t="s">
        <v>284</v>
      </c>
      <c r="AS4" s="57" t="s">
        <v>456</v>
      </c>
      <c r="AT4" s="112">
        <v>39</v>
      </c>
      <c r="AU4" s="54">
        <v>29</v>
      </c>
      <c r="AV4" s="54">
        <v>68</v>
      </c>
      <c r="AW4" s="52">
        <v>7</v>
      </c>
      <c r="AX4" s="53" t="s">
        <v>283</v>
      </c>
      <c r="AY4" s="113" t="s">
        <v>456</v>
      </c>
      <c r="AZ4" s="112">
        <v>96</v>
      </c>
      <c r="BA4" s="54">
        <v>0</v>
      </c>
      <c r="BB4" s="54">
        <v>96</v>
      </c>
      <c r="BC4" s="52">
        <v>10</v>
      </c>
      <c r="BD4" s="124" t="s">
        <v>284</v>
      </c>
      <c r="BE4" s="121" t="str">
        <f t="shared" ref="BE4:BE66" si="4">IF(C4="", "", TEXT((SUM(4*G4,4*M4,4*S4,3*Y4,1*AE4,3*AK4,1*AQ4,1*AW4)/21), "0.00"))</f>
        <v>7.52</v>
      </c>
      <c r="BF4" s="30" t="str">
        <f t="shared" si="1"/>
        <v>75.20</v>
      </c>
      <c r="BG4" s="30" t="str">
        <f t="shared" si="2"/>
        <v>FCD</v>
      </c>
      <c r="BH4" s="142" t="str">
        <f t="shared" si="0"/>
        <v/>
      </c>
      <c r="BI4" s="140" t="str">
        <f t="shared" si="3"/>
        <v/>
      </c>
      <c r="BJ4" s="51" t="s">
        <v>282</v>
      </c>
      <c r="BK4" s="51" t="s">
        <v>281</v>
      </c>
      <c r="BL4" s="51" t="s">
        <v>280</v>
      </c>
      <c r="BM4" s="51" t="s">
        <v>279</v>
      </c>
      <c r="BN4" s="51" t="s">
        <v>278</v>
      </c>
      <c r="BO4" s="51" t="s">
        <v>277</v>
      </c>
      <c r="BP4" s="51" t="s">
        <v>276</v>
      </c>
      <c r="BQ4" s="51" t="s">
        <v>275</v>
      </c>
      <c r="BR4" s="51" t="s">
        <v>289</v>
      </c>
    </row>
    <row r="5" spans="1:70">
      <c r="A5" s="6" t="s">
        <v>197</v>
      </c>
      <c r="B5" s="6" t="s">
        <v>196</v>
      </c>
      <c r="C5" s="5" t="s">
        <v>195</v>
      </c>
      <c r="D5" s="112">
        <v>48</v>
      </c>
      <c r="E5" s="54">
        <v>38</v>
      </c>
      <c r="F5" s="54">
        <v>86</v>
      </c>
      <c r="G5" s="52">
        <v>9</v>
      </c>
      <c r="H5" s="53" t="s">
        <v>290</v>
      </c>
      <c r="I5" s="113" t="s">
        <v>456</v>
      </c>
      <c r="J5" s="112">
        <v>40</v>
      </c>
      <c r="K5" s="54">
        <v>30</v>
      </c>
      <c r="L5" s="54">
        <v>70</v>
      </c>
      <c r="M5" s="52">
        <v>8</v>
      </c>
      <c r="N5" s="53" t="s">
        <v>286</v>
      </c>
      <c r="O5" s="113" t="s">
        <v>456</v>
      </c>
      <c r="P5" s="112">
        <v>45</v>
      </c>
      <c r="Q5" s="54">
        <v>28</v>
      </c>
      <c r="R5" s="54">
        <v>73</v>
      </c>
      <c r="S5" s="52">
        <v>8</v>
      </c>
      <c r="T5" s="53" t="s">
        <v>286</v>
      </c>
      <c r="U5" s="113" t="s">
        <v>456</v>
      </c>
      <c r="V5" s="54">
        <v>43</v>
      </c>
      <c r="W5" s="54">
        <v>32</v>
      </c>
      <c r="X5" s="54">
        <v>75</v>
      </c>
      <c r="Y5" s="52">
        <v>8</v>
      </c>
      <c r="Z5" s="53" t="s">
        <v>286</v>
      </c>
      <c r="AA5" s="52" t="s">
        <v>456</v>
      </c>
      <c r="AB5" s="112">
        <v>46</v>
      </c>
      <c r="AC5" s="54">
        <v>49</v>
      </c>
      <c r="AD5" s="54">
        <v>95</v>
      </c>
      <c r="AE5" s="52">
        <v>10</v>
      </c>
      <c r="AF5" s="56" t="s">
        <v>284</v>
      </c>
      <c r="AG5" s="57" t="s">
        <v>456</v>
      </c>
      <c r="AH5" s="112">
        <v>46</v>
      </c>
      <c r="AI5" s="54">
        <v>27</v>
      </c>
      <c r="AJ5" s="54">
        <v>73</v>
      </c>
      <c r="AK5" s="52">
        <v>8</v>
      </c>
      <c r="AL5" s="56" t="s">
        <v>286</v>
      </c>
      <c r="AM5" s="57" t="s">
        <v>456</v>
      </c>
      <c r="AN5" s="54">
        <v>98</v>
      </c>
      <c r="AO5" s="54">
        <v>0</v>
      </c>
      <c r="AP5" s="54">
        <v>98</v>
      </c>
      <c r="AQ5" s="52">
        <v>10</v>
      </c>
      <c r="AR5" s="56" t="s">
        <v>284</v>
      </c>
      <c r="AS5" s="57" t="s">
        <v>456</v>
      </c>
      <c r="AT5" s="112">
        <v>41</v>
      </c>
      <c r="AU5" s="54">
        <v>36</v>
      </c>
      <c r="AV5" s="54">
        <v>77</v>
      </c>
      <c r="AW5" s="52">
        <v>8</v>
      </c>
      <c r="AX5" s="53" t="s">
        <v>286</v>
      </c>
      <c r="AY5" s="113" t="s">
        <v>456</v>
      </c>
      <c r="AZ5" s="123">
        <v>92</v>
      </c>
      <c r="BA5" s="17">
        <v>0</v>
      </c>
      <c r="BB5" s="17">
        <f t="shared" ref="BB5:BB44" si="5">IF(ISBLANK(AZ5), "",AZ5+BA5)</f>
        <v>92</v>
      </c>
      <c r="BC5" s="20">
        <f t="shared" ref="BC5:BC44" si="6">IF(ISBLANK(AZ5),"",IF(OR(BB5&lt;40),0,IF(BB5&gt;=90,10,IF(BB5&gt;=80,9,IF(BB5&gt;=70,8,IF(BB5&gt;=60,7,IF(BB5&gt;=55,6,IF(BB5&gt;=50,5,IF(BB5&gt;=40,4,0)))))))))</f>
        <v>10</v>
      </c>
      <c r="BD5" s="8" t="str">
        <f t="shared" ref="BD5:BD44" si="7">IF(ISBLANK(AZ5),"", IF(AZ5&lt;20,"NE",IF(OR(BB5&lt;40),"F",IF(BB5&gt;=90,"O",IF(BB5&gt;=80,"A+",IF(BB5&gt;=70,"A",IF(BB5&gt;=60,"B+", IF(BB5&gt;=55,"B", IF(BB5&gt;=50,"C",IF(BB5&gt;=40,"P","F"))))))))))</f>
        <v>O</v>
      </c>
      <c r="BE5" s="121" t="str">
        <f t="shared" si="4"/>
        <v>8.38</v>
      </c>
      <c r="BF5" s="30" t="str">
        <f t="shared" si="1"/>
        <v>83.80</v>
      </c>
      <c r="BG5" s="30" t="str">
        <f t="shared" si="2"/>
        <v>FCD</v>
      </c>
      <c r="BH5" s="142" t="str">
        <f t="shared" si="0"/>
        <v/>
      </c>
      <c r="BI5" s="140" t="str">
        <f t="shared" si="3"/>
        <v/>
      </c>
      <c r="BJ5" s="51" t="s">
        <v>282</v>
      </c>
      <c r="BK5" s="51" t="s">
        <v>281</v>
      </c>
      <c r="BL5" s="51" t="s">
        <v>280</v>
      </c>
      <c r="BM5" s="51" t="s">
        <v>279</v>
      </c>
      <c r="BN5" s="51" t="s">
        <v>278</v>
      </c>
      <c r="BO5" s="51" t="s">
        <v>277</v>
      </c>
      <c r="BP5" s="51" t="s">
        <v>276</v>
      </c>
      <c r="BQ5" s="51" t="s">
        <v>275</v>
      </c>
      <c r="BR5" s="51" t="s">
        <v>291</v>
      </c>
    </row>
    <row r="6" spans="1:70">
      <c r="A6" s="6" t="s">
        <v>194</v>
      </c>
      <c r="B6" s="6" t="s">
        <v>193</v>
      </c>
      <c r="C6" s="5" t="s">
        <v>192</v>
      </c>
      <c r="D6" s="112">
        <v>41</v>
      </c>
      <c r="E6" s="54">
        <v>19</v>
      </c>
      <c r="F6" s="54">
        <v>60</v>
      </c>
      <c r="G6" s="52">
        <v>7</v>
      </c>
      <c r="H6" s="53" t="s">
        <v>283</v>
      </c>
      <c r="I6" s="113" t="s">
        <v>456</v>
      </c>
      <c r="J6" s="112">
        <v>37</v>
      </c>
      <c r="K6" s="54">
        <v>28</v>
      </c>
      <c r="L6" s="54">
        <v>65</v>
      </c>
      <c r="M6" s="52">
        <v>7</v>
      </c>
      <c r="N6" s="53" t="s">
        <v>283</v>
      </c>
      <c r="O6" s="113" t="s">
        <v>456</v>
      </c>
      <c r="P6" s="112">
        <v>40</v>
      </c>
      <c r="Q6" s="54">
        <v>33</v>
      </c>
      <c r="R6" s="54">
        <v>73</v>
      </c>
      <c r="S6" s="52">
        <v>8</v>
      </c>
      <c r="T6" s="53" t="s">
        <v>286</v>
      </c>
      <c r="U6" s="113" t="s">
        <v>456</v>
      </c>
      <c r="V6" s="54">
        <v>36</v>
      </c>
      <c r="W6" s="54">
        <v>27</v>
      </c>
      <c r="X6" s="54">
        <v>63</v>
      </c>
      <c r="Y6" s="52">
        <v>7</v>
      </c>
      <c r="Z6" s="53" t="s">
        <v>283</v>
      </c>
      <c r="AA6" s="52" t="s">
        <v>456</v>
      </c>
      <c r="AB6" s="112">
        <v>48</v>
      </c>
      <c r="AC6" s="54">
        <v>26</v>
      </c>
      <c r="AD6" s="54">
        <v>74</v>
      </c>
      <c r="AE6" s="52">
        <v>8</v>
      </c>
      <c r="AF6" s="56" t="s">
        <v>286</v>
      </c>
      <c r="AG6" s="57" t="s">
        <v>456</v>
      </c>
      <c r="AH6" s="112">
        <v>35</v>
      </c>
      <c r="AI6" s="54">
        <v>25</v>
      </c>
      <c r="AJ6" s="54">
        <v>60</v>
      </c>
      <c r="AK6" s="52">
        <v>7</v>
      </c>
      <c r="AL6" s="56" t="s">
        <v>283</v>
      </c>
      <c r="AM6" s="57" t="s">
        <v>456</v>
      </c>
      <c r="AN6" s="54">
        <v>94</v>
      </c>
      <c r="AO6" s="54">
        <v>0</v>
      </c>
      <c r="AP6" s="54">
        <v>94</v>
      </c>
      <c r="AQ6" s="52">
        <v>10</v>
      </c>
      <c r="AR6" s="56" t="s">
        <v>284</v>
      </c>
      <c r="AS6" s="57" t="s">
        <v>456</v>
      </c>
      <c r="AT6" s="112">
        <v>37</v>
      </c>
      <c r="AU6" s="54">
        <v>26</v>
      </c>
      <c r="AV6" s="54">
        <v>63</v>
      </c>
      <c r="AW6" s="52">
        <v>7</v>
      </c>
      <c r="AX6" s="53" t="s">
        <v>283</v>
      </c>
      <c r="AY6" s="113" t="s">
        <v>456</v>
      </c>
      <c r="AZ6" s="123">
        <v>88</v>
      </c>
      <c r="BA6" s="17">
        <v>0</v>
      </c>
      <c r="BB6" s="17">
        <f t="shared" si="5"/>
        <v>88</v>
      </c>
      <c r="BC6" s="20">
        <f t="shared" si="6"/>
        <v>9</v>
      </c>
      <c r="BD6" s="8" t="str">
        <f t="shared" si="7"/>
        <v>A+</v>
      </c>
      <c r="BE6" s="121" t="str">
        <f t="shared" si="4"/>
        <v>7.38</v>
      </c>
      <c r="BF6" s="30" t="str">
        <f t="shared" si="1"/>
        <v>73.80</v>
      </c>
      <c r="BG6" s="30" t="str">
        <f t="shared" si="2"/>
        <v>FCD</v>
      </c>
      <c r="BH6" s="142" t="str">
        <f t="shared" si="0"/>
        <v/>
      </c>
      <c r="BI6" s="140" t="str">
        <f t="shared" si="3"/>
        <v/>
      </c>
      <c r="BJ6" s="51" t="s">
        <v>282</v>
      </c>
      <c r="BK6" s="51" t="s">
        <v>281</v>
      </c>
      <c r="BL6" s="51" t="s">
        <v>280</v>
      </c>
      <c r="BM6" s="51" t="s">
        <v>279</v>
      </c>
      <c r="BN6" s="51" t="s">
        <v>278</v>
      </c>
      <c r="BO6" s="51" t="s">
        <v>277</v>
      </c>
      <c r="BP6" s="51" t="s">
        <v>276</v>
      </c>
      <c r="BQ6" s="51" t="s">
        <v>275</v>
      </c>
      <c r="BR6" s="51" t="s">
        <v>274</v>
      </c>
    </row>
    <row r="7" spans="1:70">
      <c r="A7" s="6" t="s">
        <v>191</v>
      </c>
      <c r="B7" s="6" t="s">
        <v>190</v>
      </c>
      <c r="C7" s="5" t="s">
        <v>189</v>
      </c>
      <c r="D7" s="112">
        <v>46</v>
      </c>
      <c r="E7" s="54">
        <v>50</v>
      </c>
      <c r="F7" s="54">
        <v>96</v>
      </c>
      <c r="G7" s="52">
        <v>10</v>
      </c>
      <c r="H7" s="53" t="s">
        <v>284</v>
      </c>
      <c r="I7" s="113" t="s">
        <v>456</v>
      </c>
      <c r="J7" s="112">
        <v>39</v>
      </c>
      <c r="K7" s="54">
        <v>33</v>
      </c>
      <c r="L7" s="54">
        <v>72</v>
      </c>
      <c r="M7" s="52">
        <v>8</v>
      </c>
      <c r="N7" s="53" t="s">
        <v>286</v>
      </c>
      <c r="O7" s="113" t="s">
        <v>456</v>
      </c>
      <c r="P7" s="112">
        <v>39</v>
      </c>
      <c r="Q7" s="54">
        <v>33</v>
      </c>
      <c r="R7" s="54">
        <v>72</v>
      </c>
      <c r="S7" s="52">
        <v>8</v>
      </c>
      <c r="T7" s="53" t="s">
        <v>286</v>
      </c>
      <c r="U7" s="113" t="s">
        <v>456</v>
      </c>
      <c r="V7" s="54">
        <v>38</v>
      </c>
      <c r="W7" s="54">
        <v>31</v>
      </c>
      <c r="X7" s="54">
        <v>69</v>
      </c>
      <c r="Y7" s="52">
        <v>7</v>
      </c>
      <c r="Z7" s="53" t="s">
        <v>283</v>
      </c>
      <c r="AA7" s="52" t="s">
        <v>456</v>
      </c>
      <c r="AB7" s="112">
        <v>44</v>
      </c>
      <c r="AC7" s="54">
        <v>27</v>
      </c>
      <c r="AD7" s="54">
        <v>71</v>
      </c>
      <c r="AE7" s="52">
        <v>8</v>
      </c>
      <c r="AF7" s="56" t="s">
        <v>286</v>
      </c>
      <c r="AG7" s="57" t="s">
        <v>456</v>
      </c>
      <c r="AH7" s="112">
        <v>41</v>
      </c>
      <c r="AI7" s="54">
        <v>24</v>
      </c>
      <c r="AJ7" s="54">
        <v>65</v>
      </c>
      <c r="AK7" s="52">
        <v>7</v>
      </c>
      <c r="AL7" s="56" t="s">
        <v>283</v>
      </c>
      <c r="AM7" s="57" t="s">
        <v>456</v>
      </c>
      <c r="AN7" s="54">
        <v>96</v>
      </c>
      <c r="AO7" s="54">
        <v>0</v>
      </c>
      <c r="AP7" s="54">
        <v>96</v>
      </c>
      <c r="AQ7" s="52">
        <v>10</v>
      </c>
      <c r="AR7" s="56" t="s">
        <v>284</v>
      </c>
      <c r="AS7" s="57" t="s">
        <v>456</v>
      </c>
      <c r="AT7" s="112">
        <v>39</v>
      </c>
      <c r="AU7" s="54">
        <v>27</v>
      </c>
      <c r="AV7" s="54">
        <v>66</v>
      </c>
      <c r="AW7" s="52">
        <v>7</v>
      </c>
      <c r="AX7" s="53" t="s">
        <v>283</v>
      </c>
      <c r="AY7" s="113" t="s">
        <v>456</v>
      </c>
      <c r="AZ7" s="123">
        <v>91</v>
      </c>
      <c r="BA7" s="17">
        <v>0</v>
      </c>
      <c r="BB7" s="17">
        <f t="shared" si="5"/>
        <v>91</v>
      </c>
      <c r="BC7" s="20">
        <f t="shared" si="6"/>
        <v>10</v>
      </c>
      <c r="BD7" s="8" t="str">
        <f t="shared" si="7"/>
        <v>O</v>
      </c>
      <c r="BE7" s="121" t="str">
        <f t="shared" si="4"/>
        <v>8.14</v>
      </c>
      <c r="BF7" s="30" t="str">
        <f t="shared" si="1"/>
        <v>81.40</v>
      </c>
      <c r="BG7" s="30" t="str">
        <f t="shared" si="2"/>
        <v>FCD</v>
      </c>
      <c r="BH7" s="142" t="str">
        <f t="shared" si="0"/>
        <v/>
      </c>
      <c r="BI7" s="140" t="str">
        <f t="shared" si="3"/>
        <v/>
      </c>
      <c r="BJ7" s="51" t="s">
        <v>282</v>
      </c>
      <c r="BK7" s="51" t="s">
        <v>281</v>
      </c>
      <c r="BL7" s="51" t="s">
        <v>280</v>
      </c>
      <c r="BM7" s="51" t="s">
        <v>279</v>
      </c>
      <c r="BN7" s="51" t="s">
        <v>278</v>
      </c>
      <c r="BO7" s="51" t="s">
        <v>277</v>
      </c>
      <c r="BP7" s="51" t="s">
        <v>276</v>
      </c>
      <c r="BQ7" s="51" t="s">
        <v>275</v>
      </c>
      <c r="BR7" s="51" t="s">
        <v>274</v>
      </c>
    </row>
    <row r="8" spans="1:70">
      <c r="A8" s="6" t="s">
        <v>188</v>
      </c>
      <c r="B8" s="6" t="s">
        <v>187</v>
      </c>
      <c r="C8" s="5" t="s">
        <v>186</v>
      </c>
      <c r="D8" s="112">
        <v>42</v>
      </c>
      <c r="E8" s="54">
        <v>34</v>
      </c>
      <c r="F8" s="54">
        <v>76</v>
      </c>
      <c r="G8" s="52">
        <v>8</v>
      </c>
      <c r="H8" s="53" t="s">
        <v>286</v>
      </c>
      <c r="I8" s="113" t="s">
        <v>456</v>
      </c>
      <c r="J8" s="112">
        <v>34</v>
      </c>
      <c r="K8" s="54">
        <v>29</v>
      </c>
      <c r="L8" s="54">
        <v>63</v>
      </c>
      <c r="M8" s="52">
        <v>7</v>
      </c>
      <c r="N8" s="53" t="s">
        <v>283</v>
      </c>
      <c r="O8" s="113" t="s">
        <v>456</v>
      </c>
      <c r="P8" s="112">
        <v>41</v>
      </c>
      <c r="Q8" s="54">
        <v>22</v>
      </c>
      <c r="R8" s="54">
        <v>63</v>
      </c>
      <c r="S8" s="52">
        <v>7</v>
      </c>
      <c r="T8" s="53" t="s">
        <v>283</v>
      </c>
      <c r="U8" s="113" t="s">
        <v>456</v>
      </c>
      <c r="V8" s="54">
        <v>35</v>
      </c>
      <c r="W8" s="54">
        <v>26</v>
      </c>
      <c r="X8" s="54">
        <v>61</v>
      </c>
      <c r="Y8" s="52">
        <v>7</v>
      </c>
      <c r="Z8" s="53" t="s">
        <v>283</v>
      </c>
      <c r="AA8" s="52" t="s">
        <v>456</v>
      </c>
      <c r="AB8" s="112">
        <v>45</v>
      </c>
      <c r="AC8" s="54">
        <v>46</v>
      </c>
      <c r="AD8" s="54">
        <v>91</v>
      </c>
      <c r="AE8" s="52">
        <v>10</v>
      </c>
      <c r="AF8" s="56" t="s">
        <v>284</v>
      </c>
      <c r="AG8" s="57" t="s">
        <v>456</v>
      </c>
      <c r="AH8" s="112">
        <v>39</v>
      </c>
      <c r="AI8" s="54">
        <v>24</v>
      </c>
      <c r="AJ8" s="54">
        <v>63</v>
      </c>
      <c r="AK8" s="52">
        <v>7</v>
      </c>
      <c r="AL8" s="56" t="s">
        <v>283</v>
      </c>
      <c r="AM8" s="57" t="s">
        <v>456</v>
      </c>
      <c r="AN8" s="54">
        <v>92</v>
      </c>
      <c r="AO8" s="54">
        <v>0</v>
      </c>
      <c r="AP8" s="54">
        <v>92</v>
      </c>
      <c r="AQ8" s="52">
        <v>10</v>
      </c>
      <c r="AR8" s="56" t="s">
        <v>284</v>
      </c>
      <c r="AS8" s="57" t="s">
        <v>456</v>
      </c>
      <c r="AT8" s="112">
        <v>38</v>
      </c>
      <c r="AU8" s="54">
        <v>31</v>
      </c>
      <c r="AV8" s="54">
        <v>69</v>
      </c>
      <c r="AW8" s="52">
        <v>7</v>
      </c>
      <c r="AX8" s="53" t="s">
        <v>283</v>
      </c>
      <c r="AY8" s="113" t="s">
        <v>456</v>
      </c>
      <c r="AZ8" s="123">
        <v>93</v>
      </c>
      <c r="BA8" s="17">
        <v>0</v>
      </c>
      <c r="BB8" s="17">
        <f t="shared" si="5"/>
        <v>93</v>
      </c>
      <c r="BC8" s="20">
        <f t="shared" si="6"/>
        <v>10</v>
      </c>
      <c r="BD8" s="8" t="str">
        <f t="shared" si="7"/>
        <v>O</v>
      </c>
      <c r="BE8" s="121" t="str">
        <f t="shared" si="4"/>
        <v>7.48</v>
      </c>
      <c r="BF8" s="30" t="str">
        <f t="shared" si="1"/>
        <v>74.80</v>
      </c>
      <c r="BG8" s="30" t="str">
        <f t="shared" si="2"/>
        <v>FCD</v>
      </c>
      <c r="BH8" s="142" t="str">
        <f t="shared" si="0"/>
        <v/>
      </c>
      <c r="BI8" s="140" t="str">
        <f t="shared" si="3"/>
        <v/>
      </c>
      <c r="BJ8" s="51" t="s">
        <v>282</v>
      </c>
      <c r="BK8" s="51" t="s">
        <v>281</v>
      </c>
      <c r="BL8" s="51" t="s">
        <v>280</v>
      </c>
      <c r="BM8" s="51" t="s">
        <v>279</v>
      </c>
      <c r="BN8" s="51" t="s">
        <v>278</v>
      </c>
      <c r="BO8" s="51" t="s">
        <v>277</v>
      </c>
      <c r="BP8" s="51" t="s">
        <v>276</v>
      </c>
      <c r="BQ8" s="51" t="s">
        <v>275</v>
      </c>
      <c r="BR8" s="51" t="s">
        <v>274</v>
      </c>
    </row>
    <row r="9" spans="1:70">
      <c r="A9" s="6" t="s">
        <v>185</v>
      </c>
      <c r="B9" s="6" t="s">
        <v>184</v>
      </c>
      <c r="C9" s="5" t="s">
        <v>183</v>
      </c>
      <c r="D9" s="112">
        <v>44</v>
      </c>
      <c r="E9" s="54">
        <v>29</v>
      </c>
      <c r="F9" s="54">
        <v>73</v>
      </c>
      <c r="G9" s="52">
        <v>8</v>
      </c>
      <c r="H9" s="53" t="s">
        <v>286</v>
      </c>
      <c r="I9" s="113" t="s">
        <v>456</v>
      </c>
      <c r="J9" s="112">
        <v>41</v>
      </c>
      <c r="K9" s="54">
        <v>24</v>
      </c>
      <c r="L9" s="54">
        <v>65</v>
      </c>
      <c r="M9" s="52">
        <v>7</v>
      </c>
      <c r="N9" s="53" t="s">
        <v>283</v>
      </c>
      <c r="O9" s="113" t="s">
        <v>456</v>
      </c>
      <c r="P9" s="112">
        <v>33</v>
      </c>
      <c r="Q9" s="54">
        <v>24</v>
      </c>
      <c r="R9" s="54">
        <v>57</v>
      </c>
      <c r="S9" s="52">
        <v>6</v>
      </c>
      <c r="T9" s="53" t="s">
        <v>285</v>
      </c>
      <c r="U9" s="113" t="s">
        <v>456</v>
      </c>
      <c r="V9" s="54">
        <v>34</v>
      </c>
      <c r="W9" s="54">
        <v>31</v>
      </c>
      <c r="X9" s="54">
        <v>65</v>
      </c>
      <c r="Y9" s="52">
        <v>7</v>
      </c>
      <c r="Z9" s="53" t="s">
        <v>283</v>
      </c>
      <c r="AA9" s="52" t="s">
        <v>456</v>
      </c>
      <c r="AB9" s="112">
        <v>43</v>
      </c>
      <c r="AC9" s="54">
        <v>45</v>
      </c>
      <c r="AD9" s="54">
        <v>88</v>
      </c>
      <c r="AE9" s="52">
        <v>9</v>
      </c>
      <c r="AF9" s="56" t="s">
        <v>290</v>
      </c>
      <c r="AG9" s="57" t="s">
        <v>456</v>
      </c>
      <c r="AH9" s="112">
        <v>42</v>
      </c>
      <c r="AI9" s="54">
        <v>18</v>
      </c>
      <c r="AJ9" s="54">
        <v>60</v>
      </c>
      <c r="AK9" s="52">
        <v>7</v>
      </c>
      <c r="AL9" s="56" t="s">
        <v>283</v>
      </c>
      <c r="AM9" s="57" t="s">
        <v>456</v>
      </c>
      <c r="AN9" s="54">
        <v>95</v>
      </c>
      <c r="AO9" s="54">
        <v>0</v>
      </c>
      <c r="AP9" s="54">
        <v>95</v>
      </c>
      <c r="AQ9" s="52">
        <v>10</v>
      </c>
      <c r="AR9" s="56" t="s">
        <v>284</v>
      </c>
      <c r="AS9" s="57" t="s">
        <v>456</v>
      </c>
      <c r="AT9" s="112">
        <v>40</v>
      </c>
      <c r="AU9" s="54">
        <v>30</v>
      </c>
      <c r="AV9" s="54">
        <v>70</v>
      </c>
      <c r="AW9" s="52">
        <v>8</v>
      </c>
      <c r="AX9" s="53" t="s">
        <v>286</v>
      </c>
      <c r="AY9" s="113" t="s">
        <v>456</v>
      </c>
      <c r="AZ9" s="123">
        <v>96</v>
      </c>
      <c r="BA9" s="17">
        <v>0</v>
      </c>
      <c r="BB9" s="17">
        <f t="shared" si="5"/>
        <v>96</v>
      </c>
      <c r="BC9" s="20">
        <f t="shared" si="6"/>
        <v>10</v>
      </c>
      <c r="BD9" s="8" t="str">
        <f t="shared" si="7"/>
        <v>O</v>
      </c>
      <c r="BE9" s="121" t="str">
        <f t="shared" si="4"/>
        <v>7.29</v>
      </c>
      <c r="BF9" s="30" t="str">
        <f t="shared" si="1"/>
        <v>72.90</v>
      </c>
      <c r="BG9" s="30" t="str">
        <f t="shared" si="2"/>
        <v>FCD</v>
      </c>
      <c r="BH9" s="142" t="str">
        <f t="shared" si="0"/>
        <v/>
      </c>
      <c r="BI9" s="140" t="str">
        <f t="shared" si="3"/>
        <v/>
      </c>
      <c r="BJ9" s="51" t="s">
        <v>282</v>
      </c>
      <c r="BK9" s="51" t="s">
        <v>281</v>
      </c>
      <c r="BL9" s="51" t="s">
        <v>280</v>
      </c>
      <c r="BM9" s="51" t="s">
        <v>279</v>
      </c>
      <c r="BN9" s="51" t="s">
        <v>278</v>
      </c>
      <c r="BO9" s="51" t="s">
        <v>277</v>
      </c>
      <c r="BP9" s="51" t="s">
        <v>276</v>
      </c>
      <c r="BQ9" s="51" t="s">
        <v>275</v>
      </c>
      <c r="BR9" s="51" t="s">
        <v>289</v>
      </c>
    </row>
    <row r="10" spans="1:70">
      <c r="A10" s="6" t="s">
        <v>182</v>
      </c>
      <c r="B10" s="6" t="s">
        <v>181</v>
      </c>
      <c r="C10" s="5" t="s">
        <v>180</v>
      </c>
      <c r="D10" s="112">
        <v>45</v>
      </c>
      <c r="E10" s="54">
        <v>22</v>
      </c>
      <c r="F10" s="54">
        <v>67</v>
      </c>
      <c r="G10" s="52">
        <v>7</v>
      </c>
      <c r="H10" s="53" t="s">
        <v>283</v>
      </c>
      <c r="I10" s="113" t="s">
        <v>456</v>
      </c>
      <c r="J10" s="112">
        <v>37</v>
      </c>
      <c r="K10" s="54">
        <v>29</v>
      </c>
      <c r="L10" s="54">
        <v>66</v>
      </c>
      <c r="M10" s="52">
        <v>7</v>
      </c>
      <c r="N10" s="53" t="s">
        <v>283</v>
      </c>
      <c r="O10" s="113" t="s">
        <v>456</v>
      </c>
      <c r="P10" s="112">
        <v>39</v>
      </c>
      <c r="Q10" s="54">
        <v>32</v>
      </c>
      <c r="R10" s="54">
        <v>71</v>
      </c>
      <c r="S10" s="52">
        <v>8</v>
      </c>
      <c r="T10" s="53" t="s">
        <v>286</v>
      </c>
      <c r="U10" s="113" t="s">
        <v>456</v>
      </c>
      <c r="V10" s="54">
        <v>36</v>
      </c>
      <c r="W10" s="54">
        <v>29</v>
      </c>
      <c r="X10" s="54">
        <v>65</v>
      </c>
      <c r="Y10" s="52">
        <v>7</v>
      </c>
      <c r="Z10" s="53" t="s">
        <v>283</v>
      </c>
      <c r="AA10" s="52" t="s">
        <v>456</v>
      </c>
      <c r="AB10" s="112">
        <v>43</v>
      </c>
      <c r="AC10" s="54">
        <v>50</v>
      </c>
      <c r="AD10" s="54">
        <v>93</v>
      </c>
      <c r="AE10" s="52">
        <v>10</v>
      </c>
      <c r="AF10" s="56" t="s">
        <v>284</v>
      </c>
      <c r="AG10" s="57" t="s">
        <v>456</v>
      </c>
      <c r="AH10" s="112">
        <v>41</v>
      </c>
      <c r="AI10" s="54">
        <v>30</v>
      </c>
      <c r="AJ10" s="54">
        <v>71</v>
      </c>
      <c r="AK10" s="52">
        <v>8</v>
      </c>
      <c r="AL10" s="56" t="s">
        <v>286</v>
      </c>
      <c r="AM10" s="57" t="s">
        <v>456</v>
      </c>
      <c r="AN10" s="54">
        <v>92</v>
      </c>
      <c r="AO10" s="54">
        <v>0</v>
      </c>
      <c r="AP10" s="54">
        <v>92</v>
      </c>
      <c r="AQ10" s="52">
        <v>10</v>
      </c>
      <c r="AR10" s="56" t="s">
        <v>284</v>
      </c>
      <c r="AS10" s="57" t="s">
        <v>456</v>
      </c>
      <c r="AT10" s="112">
        <v>36</v>
      </c>
      <c r="AU10" s="54">
        <v>32</v>
      </c>
      <c r="AV10" s="54">
        <v>68</v>
      </c>
      <c r="AW10" s="52">
        <v>7</v>
      </c>
      <c r="AX10" s="53" t="s">
        <v>283</v>
      </c>
      <c r="AY10" s="113" t="s">
        <v>456</v>
      </c>
      <c r="AZ10" s="123">
        <v>96</v>
      </c>
      <c r="BA10" s="17">
        <v>0</v>
      </c>
      <c r="BB10" s="17">
        <f t="shared" si="5"/>
        <v>96</v>
      </c>
      <c r="BC10" s="20">
        <f t="shared" si="6"/>
        <v>10</v>
      </c>
      <c r="BD10" s="8" t="str">
        <f t="shared" si="7"/>
        <v>O</v>
      </c>
      <c r="BE10" s="121" t="str">
        <f t="shared" si="4"/>
        <v>7.62</v>
      </c>
      <c r="BF10" s="30" t="str">
        <f t="shared" si="1"/>
        <v>76.20</v>
      </c>
      <c r="BG10" s="30" t="str">
        <f t="shared" si="2"/>
        <v>FCD</v>
      </c>
      <c r="BH10" s="142" t="str">
        <f t="shared" si="0"/>
        <v/>
      </c>
      <c r="BI10" s="140" t="str">
        <f t="shared" si="3"/>
        <v/>
      </c>
      <c r="BJ10" s="51" t="s">
        <v>282</v>
      </c>
      <c r="BK10" s="51" t="s">
        <v>281</v>
      </c>
      <c r="BL10" s="51" t="s">
        <v>280</v>
      </c>
      <c r="BM10" s="51" t="s">
        <v>279</v>
      </c>
      <c r="BN10" s="51" t="s">
        <v>278</v>
      </c>
      <c r="BO10" s="51" t="s">
        <v>277</v>
      </c>
      <c r="BP10" s="51" t="s">
        <v>276</v>
      </c>
      <c r="BQ10" s="51" t="s">
        <v>275</v>
      </c>
      <c r="BR10" s="51" t="s">
        <v>289</v>
      </c>
    </row>
    <row r="11" spans="1:70">
      <c r="A11" s="6" t="s">
        <v>179</v>
      </c>
      <c r="B11" s="6" t="s">
        <v>178</v>
      </c>
      <c r="C11" s="5" t="s">
        <v>177</v>
      </c>
      <c r="D11" s="112">
        <v>45</v>
      </c>
      <c r="E11" s="54">
        <v>39</v>
      </c>
      <c r="F11" s="54">
        <v>84</v>
      </c>
      <c r="G11" s="52">
        <v>9</v>
      </c>
      <c r="H11" s="53" t="s">
        <v>290</v>
      </c>
      <c r="I11" s="113" t="s">
        <v>456</v>
      </c>
      <c r="J11" s="112">
        <v>37</v>
      </c>
      <c r="K11" s="54">
        <v>32</v>
      </c>
      <c r="L11" s="54">
        <v>69</v>
      </c>
      <c r="M11" s="52">
        <v>7</v>
      </c>
      <c r="N11" s="53" t="s">
        <v>283</v>
      </c>
      <c r="O11" s="113" t="s">
        <v>456</v>
      </c>
      <c r="P11" s="112">
        <v>36</v>
      </c>
      <c r="Q11" s="54">
        <v>28</v>
      </c>
      <c r="R11" s="54">
        <v>64</v>
      </c>
      <c r="S11" s="52">
        <v>7</v>
      </c>
      <c r="T11" s="53" t="s">
        <v>283</v>
      </c>
      <c r="U11" s="113" t="s">
        <v>456</v>
      </c>
      <c r="V11" s="54">
        <v>30</v>
      </c>
      <c r="W11" s="54">
        <v>24</v>
      </c>
      <c r="X11" s="54">
        <v>54</v>
      </c>
      <c r="Y11" s="52">
        <v>5</v>
      </c>
      <c r="Z11" s="53" t="s">
        <v>287</v>
      </c>
      <c r="AA11" s="52" t="s">
        <v>456</v>
      </c>
      <c r="AB11" s="112">
        <v>43</v>
      </c>
      <c r="AC11" s="54">
        <v>20</v>
      </c>
      <c r="AD11" s="54">
        <v>63</v>
      </c>
      <c r="AE11" s="52">
        <v>7</v>
      </c>
      <c r="AF11" s="56" t="s">
        <v>283</v>
      </c>
      <c r="AG11" s="57" t="s">
        <v>456</v>
      </c>
      <c r="AH11" s="112">
        <v>37</v>
      </c>
      <c r="AI11" s="54">
        <v>29</v>
      </c>
      <c r="AJ11" s="54">
        <v>66</v>
      </c>
      <c r="AK11" s="52">
        <v>7</v>
      </c>
      <c r="AL11" s="56" t="s">
        <v>283</v>
      </c>
      <c r="AM11" s="57" t="s">
        <v>456</v>
      </c>
      <c r="AN11" s="54">
        <v>91</v>
      </c>
      <c r="AO11" s="54">
        <v>0</v>
      </c>
      <c r="AP11" s="54">
        <v>91</v>
      </c>
      <c r="AQ11" s="52">
        <v>10</v>
      </c>
      <c r="AR11" s="56" t="s">
        <v>284</v>
      </c>
      <c r="AS11" s="57" t="s">
        <v>456</v>
      </c>
      <c r="AT11" s="112">
        <v>37</v>
      </c>
      <c r="AU11" s="54">
        <v>25</v>
      </c>
      <c r="AV11" s="54">
        <v>62</v>
      </c>
      <c r="AW11" s="52">
        <v>7</v>
      </c>
      <c r="AX11" s="53" t="s">
        <v>283</v>
      </c>
      <c r="AY11" s="113" t="s">
        <v>456</v>
      </c>
      <c r="AZ11" s="123">
        <v>96</v>
      </c>
      <c r="BA11" s="17">
        <v>0</v>
      </c>
      <c r="BB11" s="17">
        <f t="shared" si="5"/>
        <v>96</v>
      </c>
      <c r="BC11" s="20">
        <f t="shared" si="6"/>
        <v>10</v>
      </c>
      <c r="BD11" s="8" t="str">
        <f t="shared" si="7"/>
        <v>O</v>
      </c>
      <c r="BE11" s="121" t="str">
        <f t="shared" si="4"/>
        <v>7.24</v>
      </c>
      <c r="BF11" s="30" t="str">
        <f t="shared" si="1"/>
        <v>72.40</v>
      </c>
      <c r="BG11" s="30" t="str">
        <f t="shared" si="2"/>
        <v>FCD</v>
      </c>
      <c r="BH11" s="142" t="str">
        <f t="shared" si="0"/>
        <v/>
      </c>
      <c r="BI11" s="140" t="str">
        <f t="shared" si="3"/>
        <v/>
      </c>
      <c r="BJ11" s="51" t="s">
        <v>282</v>
      </c>
      <c r="BK11" s="51" t="s">
        <v>281</v>
      </c>
      <c r="BL11" s="51" t="s">
        <v>280</v>
      </c>
      <c r="BM11" s="51" t="s">
        <v>279</v>
      </c>
      <c r="BN11" s="51" t="s">
        <v>278</v>
      </c>
      <c r="BO11" s="51" t="s">
        <v>277</v>
      </c>
      <c r="BP11" s="51" t="s">
        <v>276</v>
      </c>
      <c r="BQ11" s="51" t="s">
        <v>275</v>
      </c>
      <c r="BR11" s="51" t="s">
        <v>289</v>
      </c>
    </row>
    <row r="12" spans="1:70">
      <c r="A12" s="6" t="s">
        <v>176</v>
      </c>
      <c r="B12" s="6" t="s">
        <v>175</v>
      </c>
      <c r="C12" s="5" t="s">
        <v>174</v>
      </c>
      <c r="D12" s="112">
        <v>40</v>
      </c>
      <c r="E12" s="54">
        <v>21</v>
      </c>
      <c r="F12" s="54">
        <v>61</v>
      </c>
      <c r="G12" s="52">
        <v>7</v>
      </c>
      <c r="H12" s="53" t="s">
        <v>283</v>
      </c>
      <c r="I12" s="113" t="s">
        <v>456</v>
      </c>
      <c r="J12" s="112">
        <v>31</v>
      </c>
      <c r="K12" s="54">
        <v>28</v>
      </c>
      <c r="L12" s="54">
        <v>59</v>
      </c>
      <c r="M12" s="52">
        <v>6</v>
      </c>
      <c r="N12" s="53" t="s">
        <v>285</v>
      </c>
      <c r="O12" s="113" t="s">
        <v>456</v>
      </c>
      <c r="P12" s="112">
        <v>35</v>
      </c>
      <c r="Q12" s="54">
        <v>29</v>
      </c>
      <c r="R12" s="54">
        <v>64</v>
      </c>
      <c r="S12" s="52">
        <v>7</v>
      </c>
      <c r="T12" s="53" t="s">
        <v>283</v>
      </c>
      <c r="U12" s="113" t="s">
        <v>456</v>
      </c>
      <c r="V12" s="54">
        <v>38</v>
      </c>
      <c r="W12" s="54">
        <v>19</v>
      </c>
      <c r="X12" s="54">
        <v>57</v>
      </c>
      <c r="Y12" s="52">
        <v>6</v>
      </c>
      <c r="Z12" s="53" t="s">
        <v>285</v>
      </c>
      <c r="AA12" s="52" t="s">
        <v>456</v>
      </c>
      <c r="AB12" s="112">
        <v>42</v>
      </c>
      <c r="AC12" s="54">
        <v>20</v>
      </c>
      <c r="AD12" s="54">
        <v>62</v>
      </c>
      <c r="AE12" s="52">
        <v>7</v>
      </c>
      <c r="AF12" s="56" t="s">
        <v>283</v>
      </c>
      <c r="AG12" s="57" t="s">
        <v>456</v>
      </c>
      <c r="AH12" s="112">
        <v>38</v>
      </c>
      <c r="AI12" s="54">
        <v>28</v>
      </c>
      <c r="AJ12" s="54">
        <v>66</v>
      </c>
      <c r="AK12" s="52">
        <v>7</v>
      </c>
      <c r="AL12" s="56" t="s">
        <v>283</v>
      </c>
      <c r="AM12" s="57" t="s">
        <v>456</v>
      </c>
      <c r="AN12" s="54">
        <v>95</v>
      </c>
      <c r="AO12" s="54">
        <v>0</v>
      </c>
      <c r="AP12" s="54">
        <v>95</v>
      </c>
      <c r="AQ12" s="52">
        <v>10</v>
      </c>
      <c r="AR12" s="56" t="s">
        <v>284</v>
      </c>
      <c r="AS12" s="57" t="s">
        <v>456</v>
      </c>
      <c r="AT12" s="112">
        <v>40</v>
      </c>
      <c r="AU12" s="54">
        <v>31</v>
      </c>
      <c r="AV12" s="54">
        <v>71</v>
      </c>
      <c r="AW12" s="52">
        <v>8</v>
      </c>
      <c r="AX12" s="53" t="s">
        <v>286</v>
      </c>
      <c r="AY12" s="113" t="s">
        <v>456</v>
      </c>
      <c r="AZ12" s="123">
        <v>92</v>
      </c>
      <c r="BA12" s="17">
        <v>0</v>
      </c>
      <c r="BB12" s="17">
        <f t="shared" si="5"/>
        <v>92</v>
      </c>
      <c r="BC12" s="20">
        <f t="shared" si="6"/>
        <v>10</v>
      </c>
      <c r="BD12" s="8" t="str">
        <f t="shared" si="7"/>
        <v>O</v>
      </c>
      <c r="BE12" s="121" t="str">
        <f t="shared" si="4"/>
        <v>6.86</v>
      </c>
      <c r="BF12" s="30" t="str">
        <f t="shared" si="1"/>
        <v>68.60</v>
      </c>
      <c r="BG12" s="30" t="str">
        <f t="shared" si="2"/>
        <v>FC</v>
      </c>
      <c r="BH12" s="142" t="str">
        <f t="shared" si="0"/>
        <v/>
      </c>
      <c r="BI12" s="140" t="str">
        <f t="shared" si="3"/>
        <v/>
      </c>
      <c r="BJ12" s="51" t="s">
        <v>282</v>
      </c>
      <c r="BK12" s="51" t="s">
        <v>281</v>
      </c>
      <c r="BL12" s="51" t="s">
        <v>280</v>
      </c>
      <c r="BM12" s="51" t="s">
        <v>279</v>
      </c>
      <c r="BN12" s="51" t="s">
        <v>278</v>
      </c>
      <c r="BO12" s="51" t="s">
        <v>277</v>
      </c>
      <c r="BP12" s="51" t="s">
        <v>276</v>
      </c>
      <c r="BQ12" s="51" t="s">
        <v>275</v>
      </c>
      <c r="BR12" s="51" t="s">
        <v>291</v>
      </c>
    </row>
    <row r="13" spans="1:70">
      <c r="A13" s="6" t="s">
        <v>173</v>
      </c>
      <c r="B13" s="6" t="s">
        <v>172</v>
      </c>
      <c r="C13" s="5" t="s">
        <v>171</v>
      </c>
      <c r="D13" s="112">
        <v>39</v>
      </c>
      <c r="E13" s="54">
        <v>26</v>
      </c>
      <c r="F13" s="54">
        <v>65</v>
      </c>
      <c r="G13" s="52">
        <v>7</v>
      </c>
      <c r="H13" s="53" t="s">
        <v>283</v>
      </c>
      <c r="I13" s="113" t="s">
        <v>456</v>
      </c>
      <c r="J13" s="112">
        <v>42</v>
      </c>
      <c r="K13" s="54">
        <v>18</v>
      </c>
      <c r="L13" s="54">
        <v>60</v>
      </c>
      <c r="M13" s="52">
        <v>7</v>
      </c>
      <c r="N13" s="53" t="s">
        <v>283</v>
      </c>
      <c r="O13" s="113" t="s">
        <v>456</v>
      </c>
      <c r="P13" s="112">
        <v>36</v>
      </c>
      <c r="Q13" s="54">
        <v>18</v>
      </c>
      <c r="R13" s="54">
        <v>54</v>
      </c>
      <c r="S13" s="52">
        <v>5</v>
      </c>
      <c r="T13" s="53" t="s">
        <v>287</v>
      </c>
      <c r="U13" s="113" t="s">
        <v>456</v>
      </c>
      <c r="V13" s="54">
        <v>35</v>
      </c>
      <c r="W13" s="54">
        <v>19</v>
      </c>
      <c r="X13" s="54">
        <v>54</v>
      </c>
      <c r="Y13" s="52">
        <v>5</v>
      </c>
      <c r="Z13" s="53" t="s">
        <v>287</v>
      </c>
      <c r="AA13" s="52" t="s">
        <v>456</v>
      </c>
      <c r="AB13" s="112">
        <v>44</v>
      </c>
      <c r="AC13" s="54">
        <v>40</v>
      </c>
      <c r="AD13" s="54">
        <v>84</v>
      </c>
      <c r="AE13" s="52">
        <v>9</v>
      </c>
      <c r="AF13" s="56" t="s">
        <v>290</v>
      </c>
      <c r="AG13" s="57" t="s">
        <v>456</v>
      </c>
      <c r="AH13" s="112">
        <v>42</v>
      </c>
      <c r="AI13" s="54">
        <v>26</v>
      </c>
      <c r="AJ13" s="54">
        <v>68</v>
      </c>
      <c r="AK13" s="52">
        <v>7</v>
      </c>
      <c r="AL13" s="56" t="s">
        <v>283</v>
      </c>
      <c r="AM13" s="57" t="s">
        <v>456</v>
      </c>
      <c r="AN13" s="54">
        <v>96</v>
      </c>
      <c r="AO13" s="54">
        <v>0</v>
      </c>
      <c r="AP13" s="54">
        <v>96</v>
      </c>
      <c r="AQ13" s="52">
        <v>10</v>
      </c>
      <c r="AR13" s="56" t="s">
        <v>284</v>
      </c>
      <c r="AS13" s="57" t="s">
        <v>456</v>
      </c>
      <c r="AT13" s="112">
        <v>41</v>
      </c>
      <c r="AU13" s="54">
        <v>30</v>
      </c>
      <c r="AV13" s="54">
        <v>71</v>
      </c>
      <c r="AW13" s="52">
        <v>8</v>
      </c>
      <c r="AX13" s="53" t="s">
        <v>286</v>
      </c>
      <c r="AY13" s="113" t="s">
        <v>456</v>
      </c>
      <c r="AZ13" s="123">
        <v>88</v>
      </c>
      <c r="BA13" s="17">
        <v>0</v>
      </c>
      <c r="BB13" s="17">
        <f t="shared" si="5"/>
        <v>88</v>
      </c>
      <c r="BC13" s="20">
        <f t="shared" si="6"/>
        <v>9</v>
      </c>
      <c r="BD13" s="8" t="str">
        <f t="shared" si="7"/>
        <v>A+</v>
      </c>
      <c r="BE13" s="121" t="str">
        <f t="shared" si="4"/>
        <v>6.62</v>
      </c>
      <c r="BF13" s="30" t="str">
        <f t="shared" si="1"/>
        <v>66.20</v>
      </c>
      <c r="BG13" s="30" t="str">
        <f t="shared" si="2"/>
        <v>FC</v>
      </c>
      <c r="BH13" s="142" t="str">
        <f t="shared" si="0"/>
        <v/>
      </c>
      <c r="BI13" s="140" t="str">
        <f t="shared" si="3"/>
        <v/>
      </c>
      <c r="BJ13" s="51" t="s">
        <v>282</v>
      </c>
      <c r="BK13" s="51" t="s">
        <v>281</v>
      </c>
      <c r="BL13" s="51" t="s">
        <v>280</v>
      </c>
      <c r="BM13" s="51" t="s">
        <v>279</v>
      </c>
      <c r="BN13" s="51" t="s">
        <v>278</v>
      </c>
      <c r="BO13" s="51" t="s">
        <v>277</v>
      </c>
      <c r="BP13" s="51" t="s">
        <v>276</v>
      </c>
      <c r="BQ13" s="51" t="s">
        <v>275</v>
      </c>
      <c r="BR13" s="51" t="s">
        <v>291</v>
      </c>
    </row>
    <row r="14" spans="1:70">
      <c r="A14" s="6" t="s">
        <v>170</v>
      </c>
      <c r="B14" s="6" t="s">
        <v>169</v>
      </c>
      <c r="C14" s="5" t="s">
        <v>168</v>
      </c>
      <c r="D14" s="112">
        <v>43</v>
      </c>
      <c r="E14" s="54">
        <v>26</v>
      </c>
      <c r="F14" s="54">
        <v>69</v>
      </c>
      <c r="G14" s="52">
        <v>7</v>
      </c>
      <c r="H14" s="53" t="s">
        <v>283</v>
      </c>
      <c r="I14" s="113" t="s">
        <v>456</v>
      </c>
      <c r="J14" s="112">
        <v>39</v>
      </c>
      <c r="K14" s="54">
        <v>27</v>
      </c>
      <c r="L14" s="54">
        <v>66</v>
      </c>
      <c r="M14" s="52">
        <v>7</v>
      </c>
      <c r="N14" s="53" t="s">
        <v>283</v>
      </c>
      <c r="O14" s="113" t="s">
        <v>456</v>
      </c>
      <c r="P14" s="112">
        <v>38</v>
      </c>
      <c r="Q14" s="54">
        <v>36</v>
      </c>
      <c r="R14" s="54">
        <v>74</v>
      </c>
      <c r="S14" s="52">
        <v>8</v>
      </c>
      <c r="T14" s="53" t="s">
        <v>286</v>
      </c>
      <c r="U14" s="113" t="s">
        <v>456</v>
      </c>
      <c r="V14" s="54">
        <v>30</v>
      </c>
      <c r="W14" s="54">
        <v>21</v>
      </c>
      <c r="X14" s="54">
        <v>51</v>
      </c>
      <c r="Y14" s="52">
        <v>5</v>
      </c>
      <c r="Z14" s="53" t="s">
        <v>287</v>
      </c>
      <c r="AA14" s="52" t="s">
        <v>456</v>
      </c>
      <c r="AB14" s="112">
        <v>43</v>
      </c>
      <c r="AC14" s="54">
        <v>45</v>
      </c>
      <c r="AD14" s="54">
        <v>88</v>
      </c>
      <c r="AE14" s="52">
        <v>9</v>
      </c>
      <c r="AF14" s="56" t="s">
        <v>290</v>
      </c>
      <c r="AG14" s="57" t="s">
        <v>456</v>
      </c>
      <c r="AH14" s="112">
        <v>43</v>
      </c>
      <c r="AI14" s="54">
        <v>35</v>
      </c>
      <c r="AJ14" s="54">
        <v>78</v>
      </c>
      <c r="AK14" s="52">
        <v>8</v>
      </c>
      <c r="AL14" s="56" t="s">
        <v>286</v>
      </c>
      <c r="AM14" s="57" t="s">
        <v>456</v>
      </c>
      <c r="AN14" s="54">
        <v>96</v>
      </c>
      <c r="AO14" s="54">
        <v>0</v>
      </c>
      <c r="AP14" s="54">
        <v>96</v>
      </c>
      <c r="AQ14" s="52">
        <v>10</v>
      </c>
      <c r="AR14" s="56" t="s">
        <v>284</v>
      </c>
      <c r="AS14" s="57" t="s">
        <v>456</v>
      </c>
      <c r="AT14" s="112">
        <v>38</v>
      </c>
      <c r="AU14" s="54">
        <v>28</v>
      </c>
      <c r="AV14" s="54">
        <v>66</v>
      </c>
      <c r="AW14" s="52">
        <v>7</v>
      </c>
      <c r="AX14" s="53" t="s">
        <v>283</v>
      </c>
      <c r="AY14" s="113" t="s">
        <v>456</v>
      </c>
      <c r="AZ14" s="123">
        <v>85</v>
      </c>
      <c r="BA14" s="17">
        <v>0</v>
      </c>
      <c r="BB14" s="17">
        <f t="shared" si="5"/>
        <v>85</v>
      </c>
      <c r="BC14" s="20">
        <f t="shared" si="6"/>
        <v>9</v>
      </c>
      <c r="BD14" s="8" t="str">
        <f t="shared" si="7"/>
        <v>A+</v>
      </c>
      <c r="BE14" s="121" t="str">
        <f t="shared" si="4"/>
        <v>7.29</v>
      </c>
      <c r="BF14" s="30" t="str">
        <f t="shared" si="1"/>
        <v>72.90</v>
      </c>
      <c r="BG14" s="30" t="str">
        <f t="shared" si="2"/>
        <v>FCD</v>
      </c>
      <c r="BH14" s="142" t="str">
        <f t="shared" si="0"/>
        <v/>
      </c>
      <c r="BI14" s="140" t="str">
        <f t="shared" si="3"/>
        <v/>
      </c>
      <c r="BJ14" s="51" t="s">
        <v>282</v>
      </c>
      <c r="BK14" s="51" t="s">
        <v>281</v>
      </c>
      <c r="BL14" s="51" t="s">
        <v>280</v>
      </c>
      <c r="BM14" s="51" t="s">
        <v>279</v>
      </c>
      <c r="BN14" s="51" t="s">
        <v>278</v>
      </c>
      <c r="BO14" s="51" t="s">
        <v>277</v>
      </c>
      <c r="BP14" s="51" t="s">
        <v>276</v>
      </c>
      <c r="BQ14" s="51" t="s">
        <v>275</v>
      </c>
      <c r="BR14" s="51" t="s">
        <v>274</v>
      </c>
    </row>
    <row r="15" spans="1:70">
      <c r="A15" s="6" t="s">
        <v>167</v>
      </c>
      <c r="B15" s="6" t="s">
        <v>166</v>
      </c>
      <c r="C15" s="5" t="s">
        <v>165</v>
      </c>
      <c r="D15" s="112">
        <v>46</v>
      </c>
      <c r="E15" s="54">
        <v>22</v>
      </c>
      <c r="F15" s="54">
        <v>68</v>
      </c>
      <c r="G15" s="52">
        <v>7</v>
      </c>
      <c r="H15" s="53" t="s">
        <v>283</v>
      </c>
      <c r="I15" s="113" t="s">
        <v>456</v>
      </c>
      <c r="J15" s="112">
        <v>36</v>
      </c>
      <c r="K15" s="54">
        <v>35</v>
      </c>
      <c r="L15" s="54">
        <v>71</v>
      </c>
      <c r="M15" s="52">
        <v>8</v>
      </c>
      <c r="N15" s="53" t="s">
        <v>286</v>
      </c>
      <c r="O15" s="113" t="s">
        <v>456</v>
      </c>
      <c r="P15" s="112">
        <v>37</v>
      </c>
      <c r="Q15" s="54">
        <v>29</v>
      </c>
      <c r="R15" s="54">
        <v>66</v>
      </c>
      <c r="S15" s="52">
        <v>7</v>
      </c>
      <c r="T15" s="53" t="s">
        <v>283</v>
      </c>
      <c r="U15" s="113" t="s">
        <v>456</v>
      </c>
      <c r="V15" s="54">
        <v>40</v>
      </c>
      <c r="W15" s="54">
        <v>38</v>
      </c>
      <c r="X15" s="54">
        <v>78</v>
      </c>
      <c r="Y15" s="52">
        <v>8</v>
      </c>
      <c r="Z15" s="53" t="s">
        <v>286</v>
      </c>
      <c r="AA15" s="52" t="s">
        <v>456</v>
      </c>
      <c r="AB15" s="112">
        <v>45</v>
      </c>
      <c r="AC15" s="54">
        <v>43</v>
      </c>
      <c r="AD15" s="54">
        <v>88</v>
      </c>
      <c r="AE15" s="52">
        <v>9</v>
      </c>
      <c r="AF15" s="56" t="s">
        <v>290</v>
      </c>
      <c r="AG15" s="57" t="s">
        <v>456</v>
      </c>
      <c r="AH15" s="112">
        <v>39</v>
      </c>
      <c r="AI15" s="54">
        <v>25</v>
      </c>
      <c r="AJ15" s="54">
        <v>64</v>
      </c>
      <c r="AK15" s="52">
        <v>7</v>
      </c>
      <c r="AL15" s="56" t="s">
        <v>283</v>
      </c>
      <c r="AM15" s="57" t="s">
        <v>456</v>
      </c>
      <c r="AN15" s="54">
        <v>97</v>
      </c>
      <c r="AO15" s="54">
        <v>0</v>
      </c>
      <c r="AP15" s="54">
        <v>97</v>
      </c>
      <c r="AQ15" s="52">
        <v>10</v>
      </c>
      <c r="AR15" s="56" t="s">
        <v>284</v>
      </c>
      <c r="AS15" s="57" t="s">
        <v>456</v>
      </c>
      <c r="AT15" s="112">
        <v>43</v>
      </c>
      <c r="AU15" s="54">
        <v>35</v>
      </c>
      <c r="AV15" s="54">
        <v>78</v>
      </c>
      <c r="AW15" s="52">
        <v>8</v>
      </c>
      <c r="AX15" s="53" t="s">
        <v>286</v>
      </c>
      <c r="AY15" s="113" t="s">
        <v>456</v>
      </c>
      <c r="AZ15" s="123">
        <v>88</v>
      </c>
      <c r="BA15" s="17">
        <v>0</v>
      </c>
      <c r="BB15" s="17">
        <f t="shared" si="5"/>
        <v>88</v>
      </c>
      <c r="BC15" s="20">
        <f t="shared" si="6"/>
        <v>9</v>
      </c>
      <c r="BD15" s="8" t="str">
        <f t="shared" si="7"/>
        <v>A+</v>
      </c>
      <c r="BE15" s="121" t="str">
        <f t="shared" si="4"/>
        <v>7.62</v>
      </c>
      <c r="BF15" s="30" t="str">
        <f t="shared" si="1"/>
        <v>76.20</v>
      </c>
      <c r="BG15" s="30" t="str">
        <f t="shared" si="2"/>
        <v>FCD</v>
      </c>
      <c r="BH15" s="142" t="str">
        <f t="shared" si="0"/>
        <v/>
      </c>
      <c r="BI15" s="140" t="str">
        <f t="shared" si="3"/>
        <v/>
      </c>
      <c r="BJ15" s="51" t="s">
        <v>282</v>
      </c>
      <c r="BK15" s="51" t="s">
        <v>281</v>
      </c>
      <c r="BL15" s="51" t="s">
        <v>280</v>
      </c>
      <c r="BM15" s="51" t="s">
        <v>279</v>
      </c>
      <c r="BN15" s="51" t="s">
        <v>278</v>
      </c>
      <c r="BO15" s="51" t="s">
        <v>277</v>
      </c>
      <c r="BP15" s="51" t="s">
        <v>276</v>
      </c>
      <c r="BQ15" s="51" t="s">
        <v>275</v>
      </c>
      <c r="BR15" s="51" t="s">
        <v>274</v>
      </c>
    </row>
    <row r="16" spans="1:70">
      <c r="A16" s="6" t="s">
        <v>164</v>
      </c>
      <c r="B16" s="6" t="s">
        <v>163</v>
      </c>
      <c r="C16" s="5" t="s">
        <v>162</v>
      </c>
      <c r="D16" s="112">
        <v>48</v>
      </c>
      <c r="E16" s="54">
        <v>40</v>
      </c>
      <c r="F16" s="54">
        <v>88</v>
      </c>
      <c r="G16" s="52">
        <v>9</v>
      </c>
      <c r="H16" s="53" t="s">
        <v>290</v>
      </c>
      <c r="I16" s="113" t="s">
        <v>456</v>
      </c>
      <c r="J16" s="112">
        <v>42</v>
      </c>
      <c r="K16" s="54">
        <v>22</v>
      </c>
      <c r="L16" s="54">
        <v>64</v>
      </c>
      <c r="M16" s="52">
        <v>7</v>
      </c>
      <c r="N16" s="53" t="s">
        <v>283</v>
      </c>
      <c r="O16" s="113" t="s">
        <v>456</v>
      </c>
      <c r="P16" s="112">
        <v>42</v>
      </c>
      <c r="Q16" s="54">
        <v>31</v>
      </c>
      <c r="R16" s="54">
        <v>73</v>
      </c>
      <c r="S16" s="52">
        <v>8</v>
      </c>
      <c r="T16" s="53" t="s">
        <v>286</v>
      </c>
      <c r="U16" s="113" t="s">
        <v>456</v>
      </c>
      <c r="V16" s="54">
        <v>42</v>
      </c>
      <c r="W16" s="54">
        <v>36</v>
      </c>
      <c r="X16" s="54">
        <v>78</v>
      </c>
      <c r="Y16" s="52">
        <v>8</v>
      </c>
      <c r="Z16" s="53" t="s">
        <v>286</v>
      </c>
      <c r="AA16" s="52" t="s">
        <v>456</v>
      </c>
      <c r="AB16" s="112">
        <v>44</v>
      </c>
      <c r="AC16" s="54">
        <v>39</v>
      </c>
      <c r="AD16" s="54">
        <v>83</v>
      </c>
      <c r="AE16" s="52">
        <v>9</v>
      </c>
      <c r="AF16" s="56" t="s">
        <v>290</v>
      </c>
      <c r="AG16" s="57" t="s">
        <v>456</v>
      </c>
      <c r="AH16" s="112">
        <v>47</v>
      </c>
      <c r="AI16" s="54">
        <v>32</v>
      </c>
      <c r="AJ16" s="54">
        <v>79</v>
      </c>
      <c r="AK16" s="52">
        <v>8</v>
      </c>
      <c r="AL16" s="56" t="s">
        <v>286</v>
      </c>
      <c r="AM16" s="57" t="s">
        <v>456</v>
      </c>
      <c r="AN16" s="54">
        <v>98</v>
      </c>
      <c r="AO16" s="54">
        <v>0</v>
      </c>
      <c r="AP16" s="54">
        <v>98</v>
      </c>
      <c r="AQ16" s="52">
        <v>10</v>
      </c>
      <c r="AR16" s="56" t="s">
        <v>284</v>
      </c>
      <c r="AS16" s="57" t="s">
        <v>456</v>
      </c>
      <c r="AT16" s="112">
        <v>45</v>
      </c>
      <c r="AU16" s="54">
        <v>37</v>
      </c>
      <c r="AV16" s="54">
        <v>82</v>
      </c>
      <c r="AW16" s="52">
        <v>9</v>
      </c>
      <c r="AX16" s="53" t="s">
        <v>290</v>
      </c>
      <c r="AY16" s="113" t="s">
        <v>456</v>
      </c>
      <c r="AZ16" s="123">
        <v>96</v>
      </c>
      <c r="BA16" s="17">
        <v>0</v>
      </c>
      <c r="BB16" s="17">
        <f t="shared" si="5"/>
        <v>96</v>
      </c>
      <c r="BC16" s="20">
        <f t="shared" si="6"/>
        <v>10</v>
      </c>
      <c r="BD16" s="8" t="str">
        <f t="shared" si="7"/>
        <v>O</v>
      </c>
      <c r="BE16" s="121" t="str">
        <f t="shared" si="4"/>
        <v>8.19</v>
      </c>
      <c r="BF16" s="30" t="str">
        <f t="shared" si="1"/>
        <v>81.90</v>
      </c>
      <c r="BG16" s="30" t="str">
        <f t="shared" si="2"/>
        <v>FCD</v>
      </c>
      <c r="BH16" s="142" t="str">
        <f t="shared" si="0"/>
        <v/>
      </c>
      <c r="BI16" s="140" t="str">
        <f t="shared" si="3"/>
        <v/>
      </c>
      <c r="BJ16" s="51" t="s">
        <v>282</v>
      </c>
      <c r="BK16" s="51" t="s">
        <v>281</v>
      </c>
      <c r="BL16" s="51" t="s">
        <v>280</v>
      </c>
      <c r="BM16" s="51" t="s">
        <v>279</v>
      </c>
      <c r="BN16" s="51" t="s">
        <v>278</v>
      </c>
      <c r="BO16" s="51" t="s">
        <v>277</v>
      </c>
      <c r="BP16" s="51" t="s">
        <v>276</v>
      </c>
      <c r="BQ16" s="51" t="s">
        <v>275</v>
      </c>
      <c r="BR16" s="51" t="s">
        <v>289</v>
      </c>
    </row>
    <row r="17" spans="1:70">
      <c r="A17" s="6" t="s">
        <v>161</v>
      </c>
      <c r="B17" s="6" t="s">
        <v>160</v>
      </c>
      <c r="C17" s="5" t="s">
        <v>159</v>
      </c>
      <c r="D17" s="112">
        <v>42</v>
      </c>
      <c r="E17" s="54">
        <v>42</v>
      </c>
      <c r="F17" s="54">
        <v>84</v>
      </c>
      <c r="G17" s="52">
        <v>9</v>
      </c>
      <c r="H17" s="53" t="s">
        <v>290</v>
      </c>
      <c r="I17" s="113" t="s">
        <v>456</v>
      </c>
      <c r="J17" s="112">
        <v>49</v>
      </c>
      <c r="K17" s="54">
        <v>25</v>
      </c>
      <c r="L17" s="54">
        <v>74</v>
      </c>
      <c r="M17" s="52">
        <v>8</v>
      </c>
      <c r="N17" s="53" t="s">
        <v>286</v>
      </c>
      <c r="O17" s="113" t="s">
        <v>456</v>
      </c>
      <c r="P17" s="112">
        <v>50</v>
      </c>
      <c r="Q17" s="54">
        <v>37</v>
      </c>
      <c r="R17" s="54">
        <v>87</v>
      </c>
      <c r="S17" s="52">
        <v>9</v>
      </c>
      <c r="T17" s="53" t="s">
        <v>290</v>
      </c>
      <c r="U17" s="113" t="s">
        <v>456</v>
      </c>
      <c r="V17" s="54">
        <v>49</v>
      </c>
      <c r="W17" s="54">
        <v>39</v>
      </c>
      <c r="X17" s="54">
        <v>88</v>
      </c>
      <c r="Y17" s="52">
        <v>9</v>
      </c>
      <c r="Z17" s="53" t="s">
        <v>290</v>
      </c>
      <c r="AA17" s="52" t="s">
        <v>456</v>
      </c>
      <c r="AB17" s="112">
        <v>50</v>
      </c>
      <c r="AC17" s="54">
        <v>49</v>
      </c>
      <c r="AD17" s="54">
        <v>99</v>
      </c>
      <c r="AE17" s="52">
        <v>10</v>
      </c>
      <c r="AF17" s="56" t="s">
        <v>284</v>
      </c>
      <c r="AG17" s="57" t="s">
        <v>456</v>
      </c>
      <c r="AH17" s="112">
        <v>49</v>
      </c>
      <c r="AI17" s="54">
        <v>38</v>
      </c>
      <c r="AJ17" s="54">
        <v>87</v>
      </c>
      <c r="AK17" s="52">
        <v>9</v>
      </c>
      <c r="AL17" s="56" t="s">
        <v>290</v>
      </c>
      <c r="AM17" s="57" t="s">
        <v>456</v>
      </c>
      <c r="AN17" s="54">
        <v>96</v>
      </c>
      <c r="AO17" s="54">
        <v>0</v>
      </c>
      <c r="AP17" s="54">
        <v>96</v>
      </c>
      <c r="AQ17" s="52">
        <v>10</v>
      </c>
      <c r="AR17" s="56" t="s">
        <v>284</v>
      </c>
      <c r="AS17" s="57" t="s">
        <v>456</v>
      </c>
      <c r="AT17" s="112">
        <v>45</v>
      </c>
      <c r="AU17" s="54">
        <v>41</v>
      </c>
      <c r="AV17" s="54">
        <v>86</v>
      </c>
      <c r="AW17" s="52">
        <v>9</v>
      </c>
      <c r="AX17" s="53" t="s">
        <v>290</v>
      </c>
      <c r="AY17" s="113" t="s">
        <v>456</v>
      </c>
      <c r="AZ17" s="123">
        <v>90</v>
      </c>
      <c r="BA17" s="17">
        <v>0</v>
      </c>
      <c r="BB17" s="17">
        <f t="shared" si="5"/>
        <v>90</v>
      </c>
      <c r="BC17" s="20">
        <f t="shared" si="6"/>
        <v>10</v>
      </c>
      <c r="BD17" s="8" t="str">
        <f t="shared" si="7"/>
        <v>O</v>
      </c>
      <c r="BE17" s="121" t="str">
        <f t="shared" si="4"/>
        <v>8.90</v>
      </c>
      <c r="BF17" s="30" t="str">
        <f t="shared" si="1"/>
        <v>89.00</v>
      </c>
      <c r="BG17" s="30" t="str">
        <f t="shared" si="2"/>
        <v>FCD</v>
      </c>
      <c r="BH17" s="142" t="str">
        <f t="shared" si="0"/>
        <v/>
      </c>
      <c r="BI17" s="140" t="str">
        <f t="shared" si="3"/>
        <v/>
      </c>
      <c r="BJ17" s="51" t="s">
        <v>282</v>
      </c>
      <c r="BK17" s="51" t="s">
        <v>281</v>
      </c>
      <c r="BL17" s="51" t="s">
        <v>280</v>
      </c>
      <c r="BM17" s="51" t="s">
        <v>279</v>
      </c>
      <c r="BN17" s="51" t="s">
        <v>278</v>
      </c>
      <c r="BO17" s="51" t="s">
        <v>277</v>
      </c>
      <c r="BP17" s="51" t="s">
        <v>276</v>
      </c>
      <c r="BQ17" s="51" t="s">
        <v>275</v>
      </c>
      <c r="BR17" s="51" t="s">
        <v>274</v>
      </c>
    </row>
    <row r="18" spans="1:70">
      <c r="A18" s="6" t="s">
        <v>158</v>
      </c>
      <c r="B18" s="6" t="s">
        <v>157</v>
      </c>
      <c r="C18" s="5" t="s">
        <v>156</v>
      </c>
      <c r="D18" s="112">
        <v>46</v>
      </c>
      <c r="E18" s="54">
        <v>25</v>
      </c>
      <c r="F18" s="54">
        <v>71</v>
      </c>
      <c r="G18" s="52">
        <v>8</v>
      </c>
      <c r="H18" s="53" t="s">
        <v>286</v>
      </c>
      <c r="I18" s="113" t="s">
        <v>456</v>
      </c>
      <c r="J18" s="112">
        <v>36</v>
      </c>
      <c r="K18" s="54">
        <v>28</v>
      </c>
      <c r="L18" s="54">
        <v>64</v>
      </c>
      <c r="M18" s="52">
        <v>7</v>
      </c>
      <c r="N18" s="53" t="s">
        <v>283</v>
      </c>
      <c r="O18" s="113" t="s">
        <v>456</v>
      </c>
      <c r="P18" s="112">
        <v>38</v>
      </c>
      <c r="Q18" s="54">
        <v>28</v>
      </c>
      <c r="R18" s="54">
        <v>66</v>
      </c>
      <c r="S18" s="52">
        <v>7</v>
      </c>
      <c r="T18" s="53" t="s">
        <v>283</v>
      </c>
      <c r="U18" s="113" t="s">
        <v>456</v>
      </c>
      <c r="V18" s="54">
        <v>39</v>
      </c>
      <c r="W18" s="54">
        <v>27</v>
      </c>
      <c r="X18" s="54">
        <v>66</v>
      </c>
      <c r="Y18" s="52">
        <v>7</v>
      </c>
      <c r="Z18" s="53" t="s">
        <v>283</v>
      </c>
      <c r="AA18" s="52" t="s">
        <v>456</v>
      </c>
      <c r="AB18" s="112">
        <v>42</v>
      </c>
      <c r="AC18" s="54">
        <v>41</v>
      </c>
      <c r="AD18" s="54">
        <v>83</v>
      </c>
      <c r="AE18" s="52">
        <v>9</v>
      </c>
      <c r="AF18" s="56" t="s">
        <v>290</v>
      </c>
      <c r="AG18" s="57" t="s">
        <v>456</v>
      </c>
      <c r="AH18" s="112">
        <v>36</v>
      </c>
      <c r="AI18" s="54">
        <v>22</v>
      </c>
      <c r="AJ18" s="54">
        <v>58</v>
      </c>
      <c r="AK18" s="52">
        <v>6</v>
      </c>
      <c r="AL18" s="56" t="s">
        <v>285</v>
      </c>
      <c r="AM18" s="57" t="s">
        <v>456</v>
      </c>
      <c r="AN18" s="54">
        <v>92</v>
      </c>
      <c r="AO18" s="54">
        <v>0</v>
      </c>
      <c r="AP18" s="54">
        <v>92</v>
      </c>
      <c r="AQ18" s="52">
        <v>10</v>
      </c>
      <c r="AR18" s="56" t="s">
        <v>284</v>
      </c>
      <c r="AS18" s="57" t="s">
        <v>456</v>
      </c>
      <c r="AT18" s="112">
        <v>42</v>
      </c>
      <c r="AU18" s="54">
        <v>31</v>
      </c>
      <c r="AV18" s="54">
        <v>73</v>
      </c>
      <c r="AW18" s="52">
        <v>8</v>
      </c>
      <c r="AX18" s="53" t="s">
        <v>286</v>
      </c>
      <c r="AY18" s="113" t="s">
        <v>456</v>
      </c>
      <c r="AZ18" s="123">
        <v>94</v>
      </c>
      <c r="BA18" s="17">
        <v>0</v>
      </c>
      <c r="BB18" s="17">
        <f t="shared" si="5"/>
        <v>94</v>
      </c>
      <c r="BC18" s="20">
        <f t="shared" si="6"/>
        <v>10</v>
      </c>
      <c r="BD18" s="8" t="str">
        <f t="shared" si="7"/>
        <v>O</v>
      </c>
      <c r="BE18" s="121" t="str">
        <f t="shared" si="4"/>
        <v>7.33</v>
      </c>
      <c r="BF18" s="30" t="str">
        <f t="shared" si="1"/>
        <v>73.30</v>
      </c>
      <c r="BG18" s="30" t="str">
        <f t="shared" si="2"/>
        <v>FCD</v>
      </c>
      <c r="BH18" s="142" t="str">
        <f t="shared" si="0"/>
        <v/>
      </c>
      <c r="BI18" s="140" t="str">
        <f t="shared" si="3"/>
        <v/>
      </c>
      <c r="BJ18" s="51" t="s">
        <v>282</v>
      </c>
      <c r="BK18" s="51" t="s">
        <v>281</v>
      </c>
      <c r="BL18" s="51" t="s">
        <v>280</v>
      </c>
      <c r="BM18" s="51" t="s">
        <v>279</v>
      </c>
      <c r="BN18" s="51" t="s">
        <v>278</v>
      </c>
      <c r="BO18" s="51" t="s">
        <v>277</v>
      </c>
      <c r="BP18" s="51" t="s">
        <v>276</v>
      </c>
      <c r="BQ18" s="51" t="s">
        <v>275</v>
      </c>
      <c r="BR18" s="51" t="s">
        <v>289</v>
      </c>
    </row>
    <row r="19" spans="1:70">
      <c r="A19" s="6" t="s">
        <v>155</v>
      </c>
      <c r="B19" s="6" t="s">
        <v>154</v>
      </c>
      <c r="C19" s="5" t="s">
        <v>153</v>
      </c>
      <c r="D19" s="112">
        <v>40</v>
      </c>
      <c r="E19" s="54">
        <v>18</v>
      </c>
      <c r="F19" s="54">
        <v>58</v>
      </c>
      <c r="G19" s="52">
        <v>6</v>
      </c>
      <c r="H19" s="53" t="s">
        <v>285</v>
      </c>
      <c r="I19" s="113" t="s">
        <v>456</v>
      </c>
      <c r="J19" s="112">
        <v>32</v>
      </c>
      <c r="K19" s="54">
        <v>24</v>
      </c>
      <c r="L19" s="54">
        <v>56</v>
      </c>
      <c r="M19" s="52">
        <v>6</v>
      </c>
      <c r="N19" s="53" t="s">
        <v>285</v>
      </c>
      <c r="O19" s="113" t="s">
        <v>456</v>
      </c>
      <c r="P19" s="112">
        <v>32</v>
      </c>
      <c r="Q19" s="54">
        <v>23</v>
      </c>
      <c r="R19" s="54">
        <v>55</v>
      </c>
      <c r="S19" s="52">
        <v>6</v>
      </c>
      <c r="T19" s="53" t="s">
        <v>285</v>
      </c>
      <c r="U19" s="113" t="s">
        <v>456</v>
      </c>
      <c r="V19" s="54">
        <v>34</v>
      </c>
      <c r="W19" s="54">
        <v>32</v>
      </c>
      <c r="X19" s="54">
        <v>66</v>
      </c>
      <c r="Y19" s="52">
        <v>7</v>
      </c>
      <c r="Z19" s="53" t="s">
        <v>283</v>
      </c>
      <c r="AA19" s="52" t="s">
        <v>456</v>
      </c>
      <c r="AB19" s="112">
        <v>44</v>
      </c>
      <c r="AC19" s="54">
        <v>45</v>
      </c>
      <c r="AD19" s="54">
        <v>89</v>
      </c>
      <c r="AE19" s="52">
        <v>9</v>
      </c>
      <c r="AF19" s="56" t="s">
        <v>290</v>
      </c>
      <c r="AG19" s="57" t="s">
        <v>456</v>
      </c>
      <c r="AH19" s="112">
        <v>36</v>
      </c>
      <c r="AI19" s="54">
        <v>39</v>
      </c>
      <c r="AJ19" s="54">
        <v>75</v>
      </c>
      <c r="AK19" s="52">
        <v>8</v>
      </c>
      <c r="AL19" s="56" t="s">
        <v>286</v>
      </c>
      <c r="AM19" s="57" t="s">
        <v>456</v>
      </c>
      <c r="AN19" s="54">
        <v>92</v>
      </c>
      <c r="AO19" s="54">
        <v>0</v>
      </c>
      <c r="AP19" s="54">
        <v>92</v>
      </c>
      <c r="AQ19" s="52">
        <v>10</v>
      </c>
      <c r="AR19" s="56" t="s">
        <v>284</v>
      </c>
      <c r="AS19" s="57" t="s">
        <v>456</v>
      </c>
      <c r="AT19" s="112">
        <v>41</v>
      </c>
      <c r="AU19" s="54">
        <v>32</v>
      </c>
      <c r="AV19" s="54">
        <v>73</v>
      </c>
      <c r="AW19" s="52">
        <v>8</v>
      </c>
      <c r="AX19" s="53" t="s">
        <v>286</v>
      </c>
      <c r="AY19" s="113" t="s">
        <v>456</v>
      </c>
      <c r="AZ19" s="123">
        <v>96</v>
      </c>
      <c r="BA19" s="17">
        <v>0</v>
      </c>
      <c r="BB19" s="17">
        <f t="shared" si="5"/>
        <v>96</v>
      </c>
      <c r="BC19" s="20">
        <f t="shared" si="6"/>
        <v>10</v>
      </c>
      <c r="BD19" s="8" t="str">
        <f t="shared" si="7"/>
        <v>O</v>
      </c>
      <c r="BE19" s="121" t="str">
        <f t="shared" si="4"/>
        <v>6.86</v>
      </c>
      <c r="BF19" s="30" t="str">
        <f t="shared" si="1"/>
        <v>68.60</v>
      </c>
      <c r="BG19" s="30" t="str">
        <f>IF(AX19="", "", IF(IF(OR(H19="F",N19="F",T19="F",Z19="F",AF19="F",AL19="F",AR19="F",AX19="F",H19="NE",N19="NE",T19="NE",Z19="NE",AF19="NE",AL19="NE",AR19="NE",AX19="NE"),"Fail","Pass")="Pass",IF(VALUE(BF19)&gt;=70,"FCD",IF(VALUE(BF19)&gt;=60,"FC",IF(VALUE(BF19)&gt;=40,"SC"))),"Fail"))</f>
        <v>FC</v>
      </c>
      <c r="BH19" s="142" t="str">
        <f t="shared" si="0"/>
        <v/>
      </c>
      <c r="BI19" s="140" t="str">
        <f t="shared" si="3"/>
        <v/>
      </c>
      <c r="BJ19" s="51" t="s">
        <v>282</v>
      </c>
      <c r="BK19" s="51" t="s">
        <v>281</v>
      </c>
      <c r="BL19" s="51" t="s">
        <v>280</v>
      </c>
      <c r="BM19" s="51" t="s">
        <v>279</v>
      </c>
      <c r="BN19" s="51" t="s">
        <v>278</v>
      </c>
      <c r="BO19" s="51" t="s">
        <v>277</v>
      </c>
      <c r="BP19" s="51" t="s">
        <v>276</v>
      </c>
      <c r="BQ19" s="51" t="s">
        <v>275</v>
      </c>
      <c r="BR19" s="51" t="s">
        <v>289</v>
      </c>
    </row>
    <row r="20" spans="1:70">
      <c r="A20" s="6" t="s">
        <v>152</v>
      </c>
      <c r="B20" s="6" t="s">
        <v>151</v>
      </c>
      <c r="C20" s="5" t="s">
        <v>150</v>
      </c>
      <c r="D20" s="112">
        <v>50</v>
      </c>
      <c r="E20" s="54">
        <v>45</v>
      </c>
      <c r="F20" s="54">
        <v>95</v>
      </c>
      <c r="G20" s="52">
        <v>10</v>
      </c>
      <c r="H20" s="53" t="s">
        <v>284</v>
      </c>
      <c r="I20" s="113" t="s">
        <v>456</v>
      </c>
      <c r="J20" s="112">
        <v>43</v>
      </c>
      <c r="K20" s="54">
        <v>36</v>
      </c>
      <c r="L20" s="54">
        <v>79</v>
      </c>
      <c r="M20" s="52">
        <v>8</v>
      </c>
      <c r="N20" s="53" t="s">
        <v>286</v>
      </c>
      <c r="O20" s="113" t="s">
        <v>456</v>
      </c>
      <c r="P20" s="112">
        <v>40</v>
      </c>
      <c r="Q20" s="54">
        <v>32</v>
      </c>
      <c r="R20" s="54">
        <v>72</v>
      </c>
      <c r="S20" s="52">
        <v>8</v>
      </c>
      <c r="T20" s="53" t="s">
        <v>286</v>
      </c>
      <c r="U20" s="113" t="s">
        <v>456</v>
      </c>
      <c r="V20" s="54">
        <v>39</v>
      </c>
      <c r="W20" s="54">
        <v>31</v>
      </c>
      <c r="X20" s="54">
        <v>70</v>
      </c>
      <c r="Y20" s="52">
        <v>8</v>
      </c>
      <c r="Z20" s="53" t="s">
        <v>286</v>
      </c>
      <c r="AA20" s="52" t="s">
        <v>456</v>
      </c>
      <c r="AB20" s="112">
        <v>44</v>
      </c>
      <c r="AC20" s="54">
        <v>47</v>
      </c>
      <c r="AD20" s="54">
        <v>91</v>
      </c>
      <c r="AE20" s="52">
        <v>10</v>
      </c>
      <c r="AF20" s="56" t="s">
        <v>284</v>
      </c>
      <c r="AG20" s="57" t="s">
        <v>456</v>
      </c>
      <c r="AH20" s="112">
        <v>45</v>
      </c>
      <c r="AI20" s="54">
        <v>26</v>
      </c>
      <c r="AJ20" s="54">
        <v>71</v>
      </c>
      <c r="AK20" s="52">
        <v>8</v>
      </c>
      <c r="AL20" s="56" t="s">
        <v>286</v>
      </c>
      <c r="AM20" s="57" t="s">
        <v>456</v>
      </c>
      <c r="AN20" s="54">
        <v>96</v>
      </c>
      <c r="AO20" s="54">
        <v>0</v>
      </c>
      <c r="AP20" s="54">
        <v>96</v>
      </c>
      <c r="AQ20" s="52">
        <v>10</v>
      </c>
      <c r="AR20" s="56" t="s">
        <v>284</v>
      </c>
      <c r="AS20" s="57" t="s">
        <v>456</v>
      </c>
      <c r="AT20" s="112">
        <v>41</v>
      </c>
      <c r="AU20" s="54">
        <v>33</v>
      </c>
      <c r="AV20" s="54">
        <v>74</v>
      </c>
      <c r="AW20" s="52">
        <v>8</v>
      </c>
      <c r="AX20" s="53" t="s">
        <v>286</v>
      </c>
      <c r="AY20" s="113" t="s">
        <v>456</v>
      </c>
      <c r="AZ20" s="123">
        <v>94</v>
      </c>
      <c r="BA20" s="17">
        <v>0</v>
      </c>
      <c r="BB20" s="17">
        <f t="shared" si="5"/>
        <v>94</v>
      </c>
      <c r="BC20" s="20">
        <f t="shared" si="6"/>
        <v>10</v>
      </c>
      <c r="BD20" s="8" t="str">
        <f t="shared" si="7"/>
        <v>O</v>
      </c>
      <c r="BE20" s="121" t="str">
        <f t="shared" si="4"/>
        <v>8.57</v>
      </c>
      <c r="BF20" s="30" t="str">
        <f t="shared" si="1"/>
        <v>85.70</v>
      </c>
      <c r="BG20" s="30" t="str">
        <f t="shared" si="2"/>
        <v>FCD</v>
      </c>
      <c r="BH20" s="142" t="str">
        <f t="shared" si="0"/>
        <v/>
      </c>
      <c r="BI20" s="140" t="str">
        <f t="shared" si="3"/>
        <v/>
      </c>
      <c r="BJ20" s="51" t="s">
        <v>282</v>
      </c>
      <c r="BK20" s="51" t="s">
        <v>281</v>
      </c>
      <c r="BL20" s="51" t="s">
        <v>280</v>
      </c>
      <c r="BM20" s="51" t="s">
        <v>279</v>
      </c>
      <c r="BN20" s="51" t="s">
        <v>278</v>
      </c>
      <c r="BO20" s="51" t="s">
        <v>277</v>
      </c>
      <c r="BP20" s="51" t="s">
        <v>276</v>
      </c>
      <c r="BQ20" s="51" t="s">
        <v>275</v>
      </c>
      <c r="BR20" s="51" t="s">
        <v>289</v>
      </c>
    </row>
    <row r="21" spans="1:70">
      <c r="A21" s="6" t="s">
        <v>149</v>
      </c>
      <c r="B21" s="6" t="s">
        <v>148</v>
      </c>
      <c r="C21" s="5" t="s">
        <v>147</v>
      </c>
      <c r="D21" s="112">
        <v>41</v>
      </c>
      <c r="E21" s="54">
        <v>11</v>
      </c>
      <c r="F21" s="54">
        <v>52</v>
      </c>
      <c r="G21" s="52">
        <v>0</v>
      </c>
      <c r="H21" s="58" t="s">
        <v>292</v>
      </c>
      <c r="I21" s="113"/>
      <c r="J21" s="112">
        <v>33</v>
      </c>
      <c r="K21" s="54">
        <v>18</v>
      </c>
      <c r="L21" s="54">
        <v>51</v>
      </c>
      <c r="M21" s="52">
        <v>5</v>
      </c>
      <c r="N21" s="53" t="s">
        <v>287</v>
      </c>
      <c r="O21" s="113" t="s">
        <v>456</v>
      </c>
      <c r="P21" s="112">
        <v>33</v>
      </c>
      <c r="Q21" s="54">
        <v>22</v>
      </c>
      <c r="R21" s="54">
        <v>55</v>
      </c>
      <c r="S21" s="52">
        <v>6</v>
      </c>
      <c r="T21" s="53" t="s">
        <v>285</v>
      </c>
      <c r="U21" s="113" t="s">
        <v>456</v>
      </c>
      <c r="V21" s="54">
        <v>34</v>
      </c>
      <c r="W21" s="54">
        <v>18</v>
      </c>
      <c r="X21" s="54">
        <v>52</v>
      </c>
      <c r="Y21" s="52">
        <v>5</v>
      </c>
      <c r="Z21" s="53" t="s">
        <v>287</v>
      </c>
      <c r="AA21" s="52" t="s">
        <v>456</v>
      </c>
      <c r="AB21" s="112">
        <v>41</v>
      </c>
      <c r="AC21" s="54">
        <v>20</v>
      </c>
      <c r="AD21" s="54">
        <v>61</v>
      </c>
      <c r="AE21" s="52">
        <v>7</v>
      </c>
      <c r="AF21" s="56" t="s">
        <v>283</v>
      </c>
      <c r="AG21" s="57" t="s">
        <v>456</v>
      </c>
      <c r="AH21" s="112">
        <v>35</v>
      </c>
      <c r="AI21" s="54">
        <v>23</v>
      </c>
      <c r="AJ21" s="54">
        <v>58</v>
      </c>
      <c r="AK21" s="52">
        <v>6</v>
      </c>
      <c r="AL21" s="56" t="s">
        <v>285</v>
      </c>
      <c r="AM21" s="57" t="s">
        <v>456</v>
      </c>
      <c r="AN21" s="54">
        <v>96</v>
      </c>
      <c r="AO21" s="54">
        <v>0</v>
      </c>
      <c r="AP21" s="54">
        <v>96</v>
      </c>
      <c r="AQ21" s="52">
        <v>10</v>
      </c>
      <c r="AR21" s="56" t="s">
        <v>284</v>
      </c>
      <c r="AS21" s="57" t="s">
        <v>456</v>
      </c>
      <c r="AT21" s="112">
        <v>42</v>
      </c>
      <c r="AU21" s="54">
        <v>26</v>
      </c>
      <c r="AV21" s="54">
        <v>68</v>
      </c>
      <c r="AW21" s="52">
        <v>7</v>
      </c>
      <c r="AX21" s="53" t="s">
        <v>283</v>
      </c>
      <c r="AY21" s="113" t="s">
        <v>456</v>
      </c>
      <c r="AZ21" s="123">
        <v>88</v>
      </c>
      <c r="BA21" s="17">
        <v>0</v>
      </c>
      <c r="BB21" s="17">
        <f t="shared" si="5"/>
        <v>88</v>
      </c>
      <c r="BC21" s="20">
        <f t="shared" si="6"/>
        <v>9</v>
      </c>
      <c r="BD21" s="8" t="str">
        <f t="shared" si="7"/>
        <v>A+</v>
      </c>
      <c r="BE21" s="121" t="str">
        <f t="shared" si="4"/>
        <v>4.81</v>
      </c>
      <c r="BF21" s="30" t="str">
        <f t="shared" si="1"/>
        <v>48.10</v>
      </c>
      <c r="BG21" s="30" t="str">
        <f t="shared" si="2"/>
        <v>Fail</v>
      </c>
      <c r="BH21" s="142" t="str">
        <f>IF(G21=0,BJ21&amp;" ","") &amp; IF(M21=0,BK21&amp;" ","") &amp; IF(S21=0,BL21&amp;" ","")&amp; IF(Y21=0,BM21&amp;" ","")&amp; IF(AE21=0,BN21&amp;" ","")&amp; IF(AK21=0,BO21&amp;" ","")&amp; IF(AQ21=0,BP21&amp;" ","")&amp; IF(AW21=0,BQ21&amp;" ","")</f>
        <v xml:space="preserve">BCS301 </v>
      </c>
      <c r="BI21" s="140" t="str">
        <f t="shared" si="3"/>
        <v xml:space="preserve">BCS301 </v>
      </c>
      <c r="BJ21" s="51" t="s">
        <v>282</v>
      </c>
      <c r="BK21" s="51" t="s">
        <v>281</v>
      </c>
      <c r="BL21" s="51" t="s">
        <v>280</v>
      </c>
      <c r="BM21" s="51" t="s">
        <v>279</v>
      </c>
      <c r="BN21" s="51" t="s">
        <v>278</v>
      </c>
      <c r="BO21" s="51" t="s">
        <v>277</v>
      </c>
      <c r="BP21" s="51" t="s">
        <v>276</v>
      </c>
      <c r="BQ21" s="51" t="s">
        <v>275</v>
      </c>
      <c r="BR21" s="51" t="s">
        <v>291</v>
      </c>
    </row>
    <row r="22" spans="1:70">
      <c r="A22" s="6" t="s">
        <v>146</v>
      </c>
      <c r="B22" s="6" t="s">
        <v>145</v>
      </c>
      <c r="C22" s="5" t="s">
        <v>144</v>
      </c>
      <c r="D22" s="112">
        <v>44</v>
      </c>
      <c r="E22" s="54">
        <v>40</v>
      </c>
      <c r="F22" s="54">
        <v>84</v>
      </c>
      <c r="G22" s="52">
        <v>9</v>
      </c>
      <c r="H22" s="53" t="s">
        <v>290</v>
      </c>
      <c r="I22" s="113" t="s">
        <v>456</v>
      </c>
      <c r="J22" s="112">
        <v>39</v>
      </c>
      <c r="K22" s="54">
        <v>38</v>
      </c>
      <c r="L22" s="54">
        <v>77</v>
      </c>
      <c r="M22" s="52">
        <v>8</v>
      </c>
      <c r="N22" s="53" t="s">
        <v>286</v>
      </c>
      <c r="O22" s="113" t="s">
        <v>456</v>
      </c>
      <c r="P22" s="112">
        <v>40</v>
      </c>
      <c r="Q22" s="54">
        <v>33</v>
      </c>
      <c r="R22" s="54">
        <v>73</v>
      </c>
      <c r="S22" s="52">
        <v>8</v>
      </c>
      <c r="T22" s="53" t="s">
        <v>286</v>
      </c>
      <c r="U22" s="113" t="s">
        <v>456</v>
      </c>
      <c r="V22" s="54">
        <v>38</v>
      </c>
      <c r="W22" s="54">
        <v>19</v>
      </c>
      <c r="X22" s="54">
        <v>57</v>
      </c>
      <c r="Y22" s="52">
        <v>6</v>
      </c>
      <c r="Z22" s="53" t="s">
        <v>285</v>
      </c>
      <c r="AA22" s="52" t="s">
        <v>456</v>
      </c>
      <c r="AB22" s="112">
        <v>47</v>
      </c>
      <c r="AC22" s="54">
        <v>47</v>
      </c>
      <c r="AD22" s="54">
        <v>94</v>
      </c>
      <c r="AE22" s="52">
        <v>10</v>
      </c>
      <c r="AF22" s="56" t="s">
        <v>284</v>
      </c>
      <c r="AG22" s="57" t="s">
        <v>456</v>
      </c>
      <c r="AH22" s="112">
        <v>40</v>
      </c>
      <c r="AI22" s="54">
        <v>39</v>
      </c>
      <c r="AJ22" s="54">
        <v>79</v>
      </c>
      <c r="AK22" s="52">
        <v>8</v>
      </c>
      <c r="AL22" s="56" t="s">
        <v>286</v>
      </c>
      <c r="AM22" s="57" t="s">
        <v>456</v>
      </c>
      <c r="AN22" s="54">
        <v>95</v>
      </c>
      <c r="AO22" s="54">
        <v>0</v>
      </c>
      <c r="AP22" s="54">
        <v>95</v>
      </c>
      <c r="AQ22" s="52">
        <v>10</v>
      </c>
      <c r="AR22" s="56" t="s">
        <v>284</v>
      </c>
      <c r="AS22" s="57" t="s">
        <v>456</v>
      </c>
      <c r="AT22" s="112">
        <v>43</v>
      </c>
      <c r="AU22" s="54">
        <v>36</v>
      </c>
      <c r="AV22" s="54">
        <v>79</v>
      </c>
      <c r="AW22" s="52">
        <v>8</v>
      </c>
      <c r="AX22" s="53" t="s">
        <v>286</v>
      </c>
      <c r="AY22" s="113" t="s">
        <v>456</v>
      </c>
      <c r="AZ22" s="123">
        <v>89</v>
      </c>
      <c r="BA22" s="17">
        <v>0</v>
      </c>
      <c r="BB22" s="17">
        <f t="shared" si="5"/>
        <v>89</v>
      </c>
      <c r="BC22" s="20">
        <f t="shared" si="6"/>
        <v>9</v>
      </c>
      <c r="BD22" s="8" t="str">
        <f t="shared" si="7"/>
        <v>A+</v>
      </c>
      <c r="BE22" s="121" t="str">
        <f t="shared" si="4"/>
        <v>8.10</v>
      </c>
      <c r="BF22" s="30" t="str">
        <f t="shared" si="1"/>
        <v>81.00</v>
      </c>
      <c r="BG22" s="30" t="str">
        <f t="shared" si="2"/>
        <v>FCD</v>
      </c>
      <c r="BH22" s="142" t="str">
        <f t="shared" ref="BH22:BH66" si="8">IF(G22=0,BJ22&amp;" ","") &amp; IF(M22=0,BK22&amp;" ","") &amp; IF(S22=0,BL22&amp;" ","")&amp; IF(Y22=0,BM22&amp;" ","")&amp; IF(AE22=0,BN22&amp;" ","")&amp; IF(AK22=0,BO22&amp;" ","")&amp; IF(AQ22=0,BP22&amp;" ","")&amp; IF(AW22=0,BQ22&amp;" ","")</f>
        <v/>
      </c>
      <c r="BI22" s="140" t="str">
        <f t="shared" si="3"/>
        <v/>
      </c>
      <c r="BJ22" s="51" t="s">
        <v>282</v>
      </c>
      <c r="BK22" s="51" t="s">
        <v>281</v>
      </c>
      <c r="BL22" s="51" t="s">
        <v>280</v>
      </c>
      <c r="BM22" s="51" t="s">
        <v>279</v>
      </c>
      <c r="BN22" s="51" t="s">
        <v>278</v>
      </c>
      <c r="BO22" s="51" t="s">
        <v>277</v>
      </c>
      <c r="BP22" s="51" t="s">
        <v>276</v>
      </c>
      <c r="BQ22" s="51" t="s">
        <v>275</v>
      </c>
      <c r="BR22" s="51" t="s">
        <v>274</v>
      </c>
    </row>
    <row r="23" spans="1:70">
      <c r="A23" s="6" t="s">
        <v>143</v>
      </c>
      <c r="B23" s="6" t="s">
        <v>142</v>
      </c>
      <c r="C23" s="5" t="s">
        <v>141</v>
      </c>
      <c r="D23" s="112">
        <v>43</v>
      </c>
      <c r="E23" s="54">
        <v>26</v>
      </c>
      <c r="F23" s="54">
        <v>69</v>
      </c>
      <c r="G23" s="52">
        <v>7</v>
      </c>
      <c r="H23" s="53" t="s">
        <v>283</v>
      </c>
      <c r="I23" s="113" t="s">
        <v>456</v>
      </c>
      <c r="J23" s="112">
        <v>35</v>
      </c>
      <c r="K23" s="54">
        <v>23</v>
      </c>
      <c r="L23" s="54">
        <v>58</v>
      </c>
      <c r="M23" s="52">
        <v>6</v>
      </c>
      <c r="N23" s="53" t="s">
        <v>285</v>
      </c>
      <c r="O23" s="113" t="s">
        <v>456</v>
      </c>
      <c r="P23" s="112">
        <v>35</v>
      </c>
      <c r="Q23" s="54">
        <v>18</v>
      </c>
      <c r="R23" s="54">
        <v>53</v>
      </c>
      <c r="S23" s="52">
        <v>5</v>
      </c>
      <c r="T23" s="53" t="s">
        <v>287</v>
      </c>
      <c r="U23" s="113" t="s">
        <v>456</v>
      </c>
      <c r="V23" s="54">
        <v>27</v>
      </c>
      <c r="W23" s="54">
        <v>21</v>
      </c>
      <c r="X23" s="54">
        <v>48</v>
      </c>
      <c r="Y23" s="52">
        <v>4</v>
      </c>
      <c r="Z23" s="53" t="s">
        <v>288</v>
      </c>
      <c r="AA23" s="52" t="s">
        <v>456</v>
      </c>
      <c r="AB23" s="112">
        <v>44</v>
      </c>
      <c r="AC23" s="54">
        <v>35</v>
      </c>
      <c r="AD23" s="54">
        <v>79</v>
      </c>
      <c r="AE23" s="52">
        <v>8</v>
      </c>
      <c r="AF23" s="56" t="s">
        <v>286</v>
      </c>
      <c r="AG23" s="57" t="s">
        <v>456</v>
      </c>
      <c r="AH23" s="112">
        <v>32</v>
      </c>
      <c r="AI23" s="54">
        <v>18</v>
      </c>
      <c r="AJ23" s="54">
        <v>50</v>
      </c>
      <c r="AK23" s="52">
        <v>5</v>
      </c>
      <c r="AL23" s="56" t="s">
        <v>287</v>
      </c>
      <c r="AM23" s="57" t="s">
        <v>456</v>
      </c>
      <c r="AN23" s="54">
        <v>93</v>
      </c>
      <c r="AO23" s="54">
        <v>0</v>
      </c>
      <c r="AP23" s="54">
        <v>93</v>
      </c>
      <c r="AQ23" s="52">
        <v>10</v>
      </c>
      <c r="AR23" s="56" t="s">
        <v>284</v>
      </c>
      <c r="AS23" s="57" t="s">
        <v>456</v>
      </c>
      <c r="AT23" s="112">
        <v>37</v>
      </c>
      <c r="AU23" s="54">
        <v>33</v>
      </c>
      <c r="AV23" s="54">
        <v>70</v>
      </c>
      <c r="AW23" s="52">
        <v>8</v>
      </c>
      <c r="AX23" s="53" t="s">
        <v>286</v>
      </c>
      <c r="AY23" s="113" t="s">
        <v>456</v>
      </c>
      <c r="AZ23" s="123">
        <v>87</v>
      </c>
      <c r="BA23" s="17">
        <v>0</v>
      </c>
      <c r="BB23" s="17">
        <f t="shared" si="5"/>
        <v>87</v>
      </c>
      <c r="BC23" s="20">
        <f t="shared" si="6"/>
        <v>9</v>
      </c>
      <c r="BD23" s="8" t="str">
        <f t="shared" si="7"/>
        <v>A+</v>
      </c>
      <c r="BE23" s="121" t="str">
        <f t="shared" si="4"/>
        <v>5.95</v>
      </c>
      <c r="BF23" s="30" t="str">
        <f t="shared" si="1"/>
        <v>59.50</v>
      </c>
      <c r="BG23" s="30" t="str">
        <f t="shared" si="2"/>
        <v>SC</v>
      </c>
      <c r="BH23" s="142" t="str">
        <f t="shared" si="8"/>
        <v/>
      </c>
      <c r="BI23" s="140" t="str">
        <f t="shared" si="3"/>
        <v/>
      </c>
      <c r="BJ23" s="51" t="s">
        <v>282</v>
      </c>
      <c r="BK23" s="51" t="s">
        <v>281</v>
      </c>
      <c r="BL23" s="51" t="s">
        <v>280</v>
      </c>
      <c r="BM23" s="51" t="s">
        <v>279</v>
      </c>
      <c r="BN23" s="51" t="s">
        <v>278</v>
      </c>
      <c r="BO23" s="51" t="s">
        <v>277</v>
      </c>
      <c r="BP23" s="51" t="s">
        <v>276</v>
      </c>
      <c r="BQ23" s="51" t="s">
        <v>275</v>
      </c>
      <c r="BR23" s="51" t="s">
        <v>274</v>
      </c>
    </row>
    <row r="24" spans="1:70">
      <c r="A24" s="6" t="s">
        <v>140</v>
      </c>
      <c r="B24" s="6" t="s">
        <v>139</v>
      </c>
      <c r="C24" s="5" t="s">
        <v>138</v>
      </c>
      <c r="D24" s="112">
        <v>47</v>
      </c>
      <c r="E24" s="54">
        <v>30</v>
      </c>
      <c r="F24" s="54">
        <v>77</v>
      </c>
      <c r="G24" s="52">
        <v>8</v>
      </c>
      <c r="H24" s="53" t="s">
        <v>286</v>
      </c>
      <c r="I24" s="113" t="s">
        <v>456</v>
      </c>
      <c r="J24" s="112">
        <v>36</v>
      </c>
      <c r="K24" s="54">
        <v>23</v>
      </c>
      <c r="L24" s="54">
        <v>59</v>
      </c>
      <c r="M24" s="52">
        <v>6</v>
      </c>
      <c r="N24" s="53" t="s">
        <v>285</v>
      </c>
      <c r="O24" s="113" t="s">
        <v>456</v>
      </c>
      <c r="P24" s="112">
        <v>40</v>
      </c>
      <c r="Q24" s="54">
        <v>22</v>
      </c>
      <c r="R24" s="54">
        <v>62</v>
      </c>
      <c r="S24" s="52">
        <v>7</v>
      </c>
      <c r="T24" s="53" t="s">
        <v>283</v>
      </c>
      <c r="U24" s="113" t="s">
        <v>456</v>
      </c>
      <c r="V24" s="54">
        <v>39</v>
      </c>
      <c r="W24" s="54">
        <v>33</v>
      </c>
      <c r="X24" s="54">
        <v>72</v>
      </c>
      <c r="Y24" s="52">
        <v>8</v>
      </c>
      <c r="Z24" s="53" t="s">
        <v>286</v>
      </c>
      <c r="AA24" s="52" t="s">
        <v>456</v>
      </c>
      <c r="AB24" s="112">
        <v>44</v>
      </c>
      <c r="AC24" s="54">
        <v>38</v>
      </c>
      <c r="AD24" s="54">
        <v>82</v>
      </c>
      <c r="AE24" s="52">
        <v>9</v>
      </c>
      <c r="AF24" s="56" t="s">
        <v>290</v>
      </c>
      <c r="AG24" s="57" t="s">
        <v>456</v>
      </c>
      <c r="AH24" s="112">
        <v>44</v>
      </c>
      <c r="AI24" s="54">
        <v>30</v>
      </c>
      <c r="AJ24" s="54">
        <v>74</v>
      </c>
      <c r="AK24" s="52">
        <v>8</v>
      </c>
      <c r="AL24" s="56" t="s">
        <v>286</v>
      </c>
      <c r="AM24" s="57" t="s">
        <v>456</v>
      </c>
      <c r="AN24" s="54">
        <v>96</v>
      </c>
      <c r="AO24" s="54">
        <v>0</v>
      </c>
      <c r="AP24" s="54">
        <v>96</v>
      </c>
      <c r="AQ24" s="52">
        <v>10</v>
      </c>
      <c r="AR24" s="56" t="s">
        <v>284</v>
      </c>
      <c r="AS24" s="57" t="s">
        <v>456</v>
      </c>
      <c r="AT24" s="112">
        <v>40</v>
      </c>
      <c r="AU24" s="54">
        <v>33</v>
      </c>
      <c r="AV24" s="54">
        <v>73</v>
      </c>
      <c r="AW24" s="52">
        <v>8</v>
      </c>
      <c r="AX24" s="53" t="s">
        <v>286</v>
      </c>
      <c r="AY24" s="113" t="s">
        <v>456</v>
      </c>
      <c r="AZ24" s="123">
        <v>92</v>
      </c>
      <c r="BA24" s="17">
        <v>0</v>
      </c>
      <c r="BB24" s="17">
        <f t="shared" si="5"/>
        <v>92</v>
      </c>
      <c r="BC24" s="20">
        <f t="shared" si="6"/>
        <v>10</v>
      </c>
      <c r="BD24" s="8" t="str">
        <f t="shared" si="7"/>
        <v>O</v>
      </c>
      <c r="BE24" s="121" t="str">
        <f t="shared" si="4"/>
        <v>7.57</v>
      </c>
      <c r="BF24" s="30" t="str">
        <f t="shared" si="1"/>
        <v>75.70</v>
      </c>
      <c r="BG24" s="30" t="str">
        <f t="shared" si="2"/>
        <v>FCD</v>
      </c>
      <c r="BH24" s="142" t="str">
        <f t="shared" si="8"/>
        <v/>
      </c>
      <c r="BI24" s="140" t="str">
        <f t="shared" si="3"/>
        <v/>
      </c>
      <c r="BJ24" s="51" t="s">
        <v>282</v>
      </c>
      <c r="BK24" s="51" t="s">
        <v>281</v>
      </c>
      <c r="BL24" s="51" t="s">
        <v>280</v>
      </c>
      <c r="BM24" s="51" t="s">
        <v>279</v>
      </c>
      <c r="BN24" s="51" t="s">
        <v>278</v>
      </c>
      <c r="BO24" s="51" t="s">
        <v>277</v>
      </c>
      <c r="BP24" s="51" t="s">
        <v>276</v>
      </c>
      <c r="BQ24" s="51" t="s">
        <v>275</v>
      </c>
      <c r="BR24" s="51" t="s">
        <v>289</v>
      </c>
    </row>
    <row r="25" spans="1:70">
      <c r="A25" s="6" t="s">
        <v>137</v>
      </c>
      <c r="B25" s="6" t="s">
        <v>136</v>
      </c>
      <c r="C25" s="5" t="s">
        <v>135</v>
      </c>
      <c r="D25" s="112">
        <v>50</v>
      </c>
      <c r="E25" s="54">
        <v>40</v>
      </c>
      <c r="F25" s="54">
        <v>90</v>
      </c>
      <c r="G25" s="52">
        <v>10</v>
      </c>
      <c r="H25" s="53" t="s">
        <v>284</v>
      </c>
      <c r="I25" s="113" t="s">
        <v>456</v>
      </c>
      <c r="J25" s="112">
        <v>41</v>
      </c>
      <c r="K25" s="54">
        <v>37</v>
      </c>
      <c r="L25" s="54">
        <v>78</v>
      </c>
      <c r="M25" s="52">
        <v>8</v>
      </c>
      <c r="N25" s="53" t="s">
        <v>286</v>
      </c>
      <c r="O25" s="113" t="s">
        <v>456</v>
      </c>
      <c r="P25" s="112">
        <v>42</v>
      </c>
      <c r="Q25" s="54">
        <v>38</v>
      </c>
      <c r="R25" s="54">
        <v>80</v>
      </c>
      <c r="S25" s="52">
        <v>9</v>
      </c>
      <c r="T25" s="53" t="s">
        <v>290</v>
      </c>
      <c r="U25" s="113" t="s">
        <v>456</v>
      </c>
      <c r="V25" s="54">
        <v>41</v>
      </c>
      <c r="W25" s="54">
        <v>37</v>
      </c>
      <c r="X25" s="54">
        <v>78</v>
      </c>
      <c r="Y25" s="52">
        <v>8</v>
      </c>
      <c r="Z25" s="53" t="s">
        <v>286</v>
      </c>
      <c r="AA25" s="52" t="s">
        <v>456</v>
      </c>
      <c r="AB25" s="112">
        <v>43</v>
      </c>
      <c r="AC25" s="54">
        <v>48</v>
      </c>
      <c r="AD25" s="54">
        <v>91</v>
      </c>
      <c r="AE25" s="52">
        <v>10</v>
      </c>
      <c r="AF25" s="56" t="s">
        <v>284</v>
      </c>
      <c r="AG25" s="57" t="s">
        <v>456</v>
      </c>
      <c r="AH25" s="112">
        <v>46</v>
      </c>
      <c r="AI25" s="54">
        <v>20</v>
      </c>
      <c r="AJ25" s="54">
        <v>66</v>
      </c>
      <c r="AK25" s="52">
        <v>7</v>
      </c>
      <c r="AL25" s="56" t="s">
        <v>283</v>
      </c>
      <c r="AM25" s="57" t="s">
        <v>456</v>
      </c>
      <c r="AN25" s="54">
        <v>96</v>
      </c>
      <c r="AO25" s="54">
        <v>0</v>
      </c>
      <c r="AP25" s="54">
        <v>96</v>
      </c>
      <c r="AQ25" s="52">
        <v>10</v>
      </c>
      <c r="AR25" s="56" t="s">
        <v>284</v>
      </c>
      <c r="AS25" s="57" t="s">
        <v>456</v>
      </c>
      <c r="AT25" s="112">
        <v>44</v>
      </c>
      <c r="AU25" s="54">
        <v>42</v>
      </c>
      <c r="AV25" s="54">
        <v>86</v>
      </c>
      <c r="AW25" s="52">
        <v>9</v>
      </c>
      <c r="AX25" s="53" t="s">
        <v>290</v>
      </c>
      <c r="AY25" s="113" t="s">
        <v>456</v>
      </c>
      <c r="AZ25" s="123">
        <v>96</v>
      </c>
      <c r="BA25" s="17">
        <v>0</v>
      </c>
      <c r="BB25" s="17">
        <f t="shared" si="5"/>
        <v>96</v>
      </c>
      <c r="BC25" s="20">
        <f t="shared" si="6"/>
        <v>10</v>
      </c>
      <c r="BD25" s="8" t="str">
        <f t="shared" si="7"/>
        <v>O</v>
      </c>
      <c r="BE25" s="121" t="str">
        <f t="shared" si="4"/>
        <v>8.67</v>
      </c>
      <c r="BF25" s="30" t="str">
        <f t="shared" si="1"/>
        <v>86.70</v>
      </c>
      <c r="BG25" s="30" t="str">
        <f t="shared" si="2"/>
        <v>FCD</v>
      </c>
      <c r="BH25" s="142" t="str">
        <f t="shared" si="8"/>
        <v/>
      </c>
      <c r="BI25" s="140" t="str">
        <f t="shared" si="3"/>
        <v/>
      </c>
      <c r="BJ25" s="51" t="s">
        <v>282</v>
      </c>
      <c r="BK25" s="51" t="s">
        <v>281</v>
      </c>
      <c r="BL25" s="51" t="s">
        <v>280</v>
      </c>
      <c r="BM25" s="51" t="s">
        <v>279</v>
      </c>
      <c r="BN25" s="51" t="s">
        <v>278</v>
      </c>
      <c r="BO25" s="51" t="s">
        <v>277</v>
      </c>
      <c r="BP25" s="51" t="s">
        <v>276</v>
      </c>
      <c r="BQ25" s="51" t="s">
        <v>275</v>
      </c>
      <c r="BR25" s="51" t="s">
        <v>289</v>
      </c>
    </row>
    <row r="26" spans="1:70">
      <c r="A26" s="6" t="s">
        <v>134</v>
      </c>
      <c r="B26" s="6" t="s">
        <v>133</v>
      </c>
      <c r="C26" s="5" t="s">
        <v>132</v>
      </c>
      <c r="D26" s="112">
        <v>50</v>
      </c>
      <c r="E26" s="54">
        <v>47</v>
      </c>
      <c r="F26" s="54">
        <v>97</v>
      </c>
      <c r="G26" s="52">
        <v>10</v>
      </c>
      <c r="H26" s="53" t="s">
        <v>284</v>
      </c>
      <c r="I26" s="113" t="s">
        <v>456</v>
      </c>
      <c r="J26" s="112">
        <v>43</v>
      </c>
      <c r="K26" s="54">
        <v>34</v>
      </c>
      <c r="L26" s="54">
        <v>77</v>
      </c>
      <c r="M26" s="52">
        <v>8</v>
      </c>
      <c r="N26" s="53" t="s">
        <v>286</v>
      </c>
      <c r="O26" s="113" t="s">
        <v>456</v>
      </c>
      <c r="P26" s="112">
        <v>46</v>
      </c>
      <c r="Q26" s="54">
        <v>38</v>
      </c>
      <c r="R26" s="54">
        <v>84</v>
      </c>
      <c r="S26" s="52">
        <v>9</v>
      </c>
      <c r="T26" s="53" t="s">
        <v>290</v>
      </c>
      <c r="U26" s="113" t="s">
        <v>456</v>
      </c>
      <c r="V26" s="54">
        <v>49</v>
      </c>
      <c r="W26" s="54">
        <v>37</v>
      </c>
      <c r="X26" s="54">
        <v>86</v>
      </c>
      <c r="Y26" s="52">
        <v>9</v>
      </c>
      <c r="Z26" s="53" t="s">
        <v>290</v>
      </c>
      <c r="AA26" s="52" t="s">
        <v>456</v>
      </c>
      <c r="AB26" s="112">
        <v>50</v>
      </c>
      <c r="AC26" s="54">
        <v>49</v>
      </c>
      <c r="AD26" s="54">
        <v>99</v>
      </c>
      <c r="AE26" s="52">
        <v>10</v>
      </c>
      <c r="AF26" s="56" t="s">
        <v>284</v>
      </c>
      <c r="AG26" s="57" t="s">
        <v>456</v>
      </c>
      <c r="AH26" s="112">
        <v>48</v>
      </c>
      <c r="AI26" s="54">
        <v>43</v>
      </c>
      <c r="AJ26" s="54">
        <v>91</v>
      </c>
      <c r="AK26" s="52">
        <v>10</v>
      </c>
      <c r="AL26" s="56" t="s">
        <v>284</v>
      </c>
      <c r="AM26" s="57" t="s">
        <v>456</v>
      </c>
      <c r="AN26" s="54">
        <v>94</v>
      </c>
      <c r="AO26" s="54">
        <v>0</v>
      </c>
      <c r="AP26" s="54">
        <v>94</v>
      </c>
      <c r="AQ26" s="52">
        <v>10</v>
      </c>
      <c r="AR26" s="56" t="s">
        <v>284</v>
      </c>
      <c r="AS26" s="57" t="s">
        <v>456</v>
      </c>
      <c r="AT26" s="112">
        <v>43</v>
      </c>
      <c r="AU26" s="54">
        <v>32</v>
      </c>
      <c r="AV26" s="54">
        <v>75</v>
      </c>
      <c r="AW26" s="52">
        <v>8</v>
      </c>
      <c r="AX26" s="53" t="s">
        <v>286</v>
      </c>
      <c r="AY26" s="113" t="s">
        <v>456</v>
      </c>
      <c r="AZ26" s="123">
        <v>88</v>
      </c>
      <c r="BA26" s="17">
        <v>0</v>
      </c>
      <c r="BB26" s="17">
        <f t="shared" si="5"/>
        <v>88</v>
      </c>
      <c r="BC26" s="20">
        <f t="shared" si="6"/>
        <v>9</v>
      </c>
      <c r="BD26" s="8" t="str">
        <f t="shared" si="7"/>
        <v>A+</v>
      </c>
      <c r="BE26" s="121" t="str">
        <f t="shared" si="4"/>
        <v>9.19</v>
      </c>
      <c r="BF26" s="30" t="str">
        <f t="shared" si="1"/>
        <v>91.90</v>
      </c>
      <c r="BG26" s="30" t="str">
        <f t="shared" si="2"/>
        <v>FCD</v>
      </c>
      <c r="BH26" s="142" t="str">
        <f t="shared" si="8"/>
        <v/>
      </c>
      <c r="BI26" s="140" t="str">
        <f t="shared" si="3"/>
        <v/>
      </c>
      <c r="BJ26" s="51" t="s">
        <v>282</v>
      </c>
      <c r="BK26" s="51" t="s">
        <v>281</v>
      </c>
      <c r="BL26" s="51" t="s">
        <v>280</v>
      </c>
      <c r="BM26" s="51" t="s">
        <v>279</v>
      </c>
      <c r="BN26" s="51" t="s">
        <v>278</v>
      </c>
      <c r="BO26" s="51" t="s">
        <v>277</v>
      </c>
      <c r="BP26" s="51" t="s">
        <v>276</v>
      </c>
      <c r="BQ26" s="51" t="s">
        <v>275</v>
      </c>
      <c r="BR26" s="51" t="s">
        <v>274</v>
      </c>
    </row>
    <row r="27" spans="1:70">
      <c r="A27" s="6" t="s">
        <v>131</v>
      </c>
      <c r="B27" s="6" t="s">
        <v>130</v>
      </c>
      <c r="C27" s="5" t="s">
        <v>129</v>
      </c>
      <c r="D27" s="112">
        <v>50</v>
      </c>
      <c r="E27" s="54">
        <v>41</v>
      </c>
      <c r="F27" s="54">
        <v>91</v>
      </c>
      <c r="G27" s="52">
        <v>10</v>
      </c>
      <c r="H27" s="53" t="s">
        <v>284</v>
      </c>
      <c r="I27" s="113" t="s">
        <v>456</v>
      </c>
      <c r="J27" s="112">
        <v>40</v>
      </c>
      <c r="K27" s="54">
        <v>32</v>
      </c>
      <c r="L27" s="54">
        <v>72</v>
      </c>
      <c r="M27" s="52">
        <v>8</v>
      </c>
      <c r="N27" s="53" t="s">
        <v>286</v>
      </c>
      <c r="O27" s="113" t="s">
        <v>456</v>
      </c>
      <c r="P27" s="112">
        <v>43</v>
      </c>
      <c r="Q27" s="54">
        <v>32</v>
      </c>
      <c r="R27" s="54">
        <v>75</v>
      </c>
      <c r="S27" s="52">
        <v>8</v>
      </c>
      <c r="T27" s="53" t="s">
        <v>286</v>
      </c>
      <c r="U27" s="113" t="s">
        <v>456</v>
      </c>
      <c r="V27" s="54">
        <v>43</v>
      </c>
      <c r="W27" s="54">
        <v>35</v>
      </c>
      <c r="X27" s="54">
        <v>78</v>
      </c>
      <c r="Y27" s="52">
        <v>8</v>
      </c>
      <c r="Z27" s="53" t="s">
        <v>286</v>
      </c>
      <c r="AA27" s="52" t="s">
        <v>456</v>
      </c>
      <c r="AB27" s="112">
        <v>45</v>
      </c>
      <c r="AC27" s="54">
        <v>38</v>
      </c>
      <c r="AD27" s="54">
        <v>83</v>
      </c>
      <c r="AE27" s="52">
        <v>9</v>
      </c>
      <c r="AF27" s="56" t="s">
        <v>290</v>
      </c>
      <c r="AG27" s="57" t="s">
        <v>456</v>
      </c>
      <c r="AH27" s="112">
        <v>43</v>
      </c>
      <c r="AI27" s="54">
        <v>30</v>
      </c>
      <c r="AJ27" s="54">
        <v>73</v>
      </c>
      <c r="AK27" s="52">
        <v>8</v>
      </c>
      <c r="AL27" s="56" t="s">
        <v>286</v>
      </c>
      <c r="AM27" s="57" t="s">
        <v>456</v>
      </c>
      <c r="AN27" s="54">
        <v>96</v>
      </c>
      <c r="AO27" s="54">
        <v>0</v>
      </c>
      <c r="AP27" s="54">
        <v>96</v>
      </c>
      <c r="AQ27" s="52">
        <v>10</v>
      </c>
      <c r="AR27" s="56" t="s">
        <v>284</v>
      </c>
      <c r="AS27" s="57" t="s">
        <v>456</v>
      </c>
      <c r="AT27" s="112">
        <v>41</v>
      </c>
      <c r="AU27" s="54">
        <v>36</v>
      </c>
      <c r="AV27" s="54">
        <v>77</v>
      </c>
      <c r="AW27" s="52">
        <v>8</v>
      </c>
      <c r="AX27" s="53" t="s">
        <v>286</v>
      </c>
      <c r="AY27" s="113" t="s">
        <v>456</v>
      </c>
      <c r="AZ27" s="123">
        <v>96</v>
      </c>
      <c r="BA27" s="17">
        <v>0</v>
      </c>
      <c r="BB27" s="17">
        <f t="shared" si="5"/>
        <v>96</v>
      </c>
      <c r="BC27" s="20">
        <f t="shared" si="6"/>
        <v>10</v>
      </c>
      <c r="BD27" s="8" t="str">
        <f t="shared" si="7"/>
        <v>O</v>
      </c>
      <c r="BE27" s="121" t="str">
        <f t="shared" si="4"/>
        <v>8.52</v>
      </c>
      <c r="BF27" s="30" t="str">
        <f t="shared" si="1"/>
        <v>85.20</v>
      </c>
      <c r="BG27" s="30" t="str">
        <f t="shared" si="2"/>
        <v>FCD</v>
      </c>
      <c r="BH27" s="142" t="str">
        <f t="shared" si="8"/>
        <v/>
      </c>
      <c r="BI27" s="140" t="str">
        <f t="shared" si="3"/>
        <v/>
      </c>
      <c r="BJ27" s="51" t="s">
        <v>282</v>
      </c>
      <c r="BK27" s="51" t="s">
        <v>281</v>
      </c>
      <c r="BL27" s="51" t="s">
        <v>280</v>
      </c>
      <c r="BM27" s="51" t="s">
        <v>279</v>
      </c>
      <c r="BN27" s="51" t="s">
        <v>278</v>
      </c>
      <c r="BO27" s="51" t="s">
        <v>277</v>
      </c>
      <c r="BP27" s="51" t="s">
        <v>276</v>
      </c>
      <c r="BQ27" s="51" t="s">
        <v>275</v>
      </c>
      <c r="BR27" s="51" t="s">
        <v>291</v>
      </c>
    </row>
    <row r="28" spans="1:70">
      <c r="A28" s="6" t="s">
        <v>128</v>
      </c>
      <c r="B28" s="6" t="s">
        <v>127</v>
      </c>
      <c r="C28" s="5" t="s">
        <v>126</v>
      </c>
      <c r="D28" s="112">
        <v>44</v>
      </c>
      <c r="E28" s="54">
        <v>40</v>
      </c>
      <c r="F28" s="54">
        <v>84</v>
      </c>
      <c r="G28" s="52">
        <v>9</v>
      </c>
      <c r="H28" s="53" t="s">
        <v>290</v>
      </c>
      <c r="I28" s="113" t="s">
        <v>456</v>
      </c>
      <c r="J28" s="112">
        <v>38</v>
      </c>
      <c r="K28" s="54">
        <v>30</v>
      </c>
      <c r="L28" s="54">
        <v>68</v>
      </c>
      <c r="M28" s="52">
        <v>7</v>
      </c>
      <c r="N28" s="53" t="s">
        <v>283</v>
      </c>
      <c r="O28" s="113" t="s">
        <v>456</v>
      </c>
      <c r="P28" s="112">
        <v>38</v>
      </c>
      <c r="Q28" s="54">
        <v>33</v>
      </c>
      <c r="R28" s="54">
        <v>71</v>
      </c>
      <c r="S28" s="52">
        <v>8</v>
      </c>
      <c r="T28" s="53" t="s">
        <v>286</v>
      </c>
      <c r="U28" s="113" t="s">
        <v>456</v>
      </c>
      <c r="V28" s="54">
        <v>36</v>
      </c>
      <c r="W28" s="54">
        <v>25</v>
      </c>
      <c r="X28" s="54">
        <v>61</v>
      </c>
      <c r="Y28" s="52">
        <v>7</v>
      </c>
      <c r="Z28" s="53" t="s">
        <v>283</v>
      </c>
      <c r="AA28" s="52" t="s">
        <v>456</v>
      </c>
      <c r="AB28" s="112">
        <v>43</v>
      </c>
      <c r="AC28" s="54">
        <v>28</v>
      </c>
      <c r="AD28" s="54">
        <v>71</v>
      </c>
      <c r="AE28" s="52">
        <v>8</v>
      </c>
      <c r="AF28" s="56" t="s">
        <v>286</v>
      </c>
      <c r="AG28" s="57" t="s">
        <v>456</v>
      </c>
      <c r="AH28" s="112">
        <v>42</v>
      </c>
      <c r="AI28" s="54">
        <v>34</v>
      </c>
      <c r="AJ28" s="54">
        <v>76</v>
      </c>
      <c r="AK28" s="52">
        <v>8</v>
      </c>
      <c r="AL28" s="56" t="s">
        <v>286</v>
      </c>
      <c r="AM28" s="57" t="s">
        <v>456</v>
      </c>
      <c r="AN28" s="54">
        <v>94</v>
      </c>
      <c r="AO28" s="54">
        <v>0</v>
      </c>
      <c r="AP28" s="54">
        <v>94</v>
      </c>
      <c r="AQ28" s="52">
        <v>10</v>
      </c>
      <c r="AR28" s="56" t="s">
        <v>284</v>
      </c>
      <c r="AS28" s="57" t="s">
        <v>456</v>
      </c>
      <c r="AT28" s="112">
        <v>39</v>
      </c>
      <c r="AU28" s="54">
        <v>30</v>
      </c>
      <c r="AV28" s="54">
        <v>69</v>
      </c>
      <c r="AW28" s="52">
        <v>7</v>
      </c>
      <c r="AX28" s="53" t="s">
        <v>283</v>
      </c>
      <c r="AY28" s="113" t="s">
        <v>456</v>
      </c>
      <c r="AZ28" s="123">
        <v>92</v>
      </c>
      <c r="BA28" s="17">
        <v>0</v>
      </c>
      <c r="BB28" s="17">
        <f t="shared" si="5"/>
        <v>92</v>
      </c>
      <c r="BC28" s="20">
        <f t="shared" si="6"/>
        <v>10</v>
      </c>
      <c r="BD28" s="8" t="str">
        <f t="shared" si="7"/>
        <v>O</v>
      </c>
      <c r="BE28" s="121" t="str">
        <f t="shared" si="4"/>
        <v>7.90</v>
      </c>
      <c r="BF28" s="30" t="str">
        <f t="shared" si="1"/>
        <v>79.00</v>
      </c>
      <c r="BG28" s="30" t="str">
        <f t="shared" si="2"/>
        <v>FCD</v>
      </c>
      <c r="BH28" s="142" t="str">
        <f t="shared" si="8"/>
        <v/>
      </c>
      <c r="BI28" s="140" t="str">
        <f t="shared" si="3"/>
        <v/>
      </c>
      <c r="BJ28" s="51" t="s">
        <v>282</v>
      </c>
      <c r="BK28" s="51" t="s">
        <v>281</v>
      </c>
      <c r="BL28" s="51" t="s">
        <v>280</v>
      </c>
      <c r="BM28" s="51" t="s">
        <v>279</v>
      </c>
      <c r="BN28" s="51" t="s">
        <v>278</v>
      </c>
      <c r="BO28" s="51" t="s">
        <v>277</v>
      </c>
      <c r="BP28" s="51" t="s">
        <v>276</v>
      </c>
      <c r="BQ28" s="51" t="s">
        <v>275</v>
      </c>
      <c r="BR28" s="51" t="s">
        <v>291</v>
      </c>
    </row>
    <row r="29" spans="1:70">
      <c r="A29" s="6" t="s">
        <v>125</v>
      </c>
      <c r="B29" s="6" t="s">
        <v>124</v>
      </c>
      <c r="C29" s="5" t="s">
        <v>123</v>
      </c>
      <c r="D29" s="112">
        <v>49</v>
      </c>
      <c r="E29" s="54">
        <v>46</v>
      </c>
      <c r="F29" s="54">
        <v>95</v>
      </c>
      <c r="G29" s="52">
        <v>10</v>
      </c>
      <c r="H29" s="53" t="s">
        <v>284</v>
      </c>
      <c r="I29" s="113" t="s">
        <v>456</v>
      </c>
      <c r="J29" s="112">
        <v>47</v>
      </c>
      <c r="K29" s="54">
        <v>31</v>
      </c>
      <c r="L29" s="54">
        <v>78</v>
      </c>
      <c r="M29" s="52">
        <v>8</v>
      </c>
      <c r="N29" s="53" t="s">
        <v>286</v>
      </c>
      <c r="O29" s="113" t="s">
        <v>456</v>
      </c>
      <c r="P29" s="112">
        <v>44</v>
      </c>
      <c r="Q29" s="54">
        <v>31</v>
      </c>
      <c r="R29" s="54">
        <v>75</v>
      </c>
      <c r="S29" s="52">
        <v>8</v>
      </c>
      <c r="T29" s="53" t="s">
        <v>286</v>
      </c>
      <c r="U29" s="113" t="s">
        <v>456</v>
      </c>
      <c r="V29" s="54">
        <v>45</v>
      </c>
      <c r="W29" s="54">
        <v>43</v>
      </c>
      <c r="X29" s="54">
        <v>88</v>
      </c>
      <c r="Y29" s="52">
        <v>9</v>
      </c>
      <c r="Z29" s="53" t="s">
        <v>290</v>
      </c>
      <c r="AA29" s="52" t="s">
        <v>456</v>
      </c>
      <c r="AB29" s="112">
        <v>50</v>
      </c>
      <c r="AC29" s="54">
        <v>50</v>
      </c>
      <c r="AD29" s="54">
        <v>100</v>
      </c>
      <c r="AE29" s="52">
        <v>10</v>
      </c>
      <c r="AF29" s="56" t="s">
        <v>284</v>
      </c>
      <c r="AG29" s="57" t="s">
        <v>456</v>
      </c>
      <c r="AH29" s="112">
        <v>47</v>
      </c>
      <c r="AI29" s="54">
        <v>36</v>
      </c>
      <c r="AJ29" s="54">
        <v>83</v>
      </c>
      <c r="AK29" s="52">
        <v>9</v>
      </c>
      <c r="AL29" s="56" t="s">
        <v>290</v>
      </c>
      <c r="AM29" s="57" t="s">
        <v>456</v>
      </c>
      <c r="AN29" s="54">
        <v>94</v>
      </c>
      <c r="AO29" s="54">
        <v>0</v>
      </c>
      <c r="AP29" s="54">
        <v>94</v>
      </c>
      <c r="AQ29" s="52">
        <v>10</v>
      </c>
      <c r="AR29" s="56" t="s">
        <v>284</v>
      </c>
      <c r="AS29" s="57" t="s">
        <v>456</v>
      </c>
      <c r="AT29" s="112">
        <v>43</v>
      </c>
      <c r="AU29" s="54">
        <v>42</v>
      </c>
      <c r="AV29" s="54">
        <v>85</v>
      </c>
      <c r="AW29" s="52">
        <v>9</v>
      </c>
      <c r="AX29" s="53" t="s">
        <v>290</v>
      </c>
      <c r="AY29" s="113" t="s">
        <v>456</v>
      </c>
      <c r="AZ29" s="123">
        <v>89</v>
      </c>
      <c r="BA29" s="17">
        <v>0</v>
      </c>
      <c r="BB29" s="17">
        <f t="shared" si="5"/>
        <v>89</v>
      </c>
      <c r="BC29" s="20">
        <f t="shared" si="6"/>
        <v>9</v>
      </c>
      <c r="BD29" s="8" t="str">
        <f t="shared" si="7"/>
        <v>A+</v>
      </c>
      <c r="BE29" s="121" t="str">
        <f t="shared" si="4"/>
        <v>8.90</v>
      </c>
      <c r="BF29" s="30" t="str">
        <f t="shared" si="1"/>
        <v>89.00</v>
      </c>
      <c r="BG29" s="30" t="str">
        <f t="shared" si="2"/>
        <v>FCD</v>
      </c>
      <c r="BH29" s="142" t="str">
        <f t="shared" si="8"/>
        <v/>
      </c>
      <c r="BI29" s="140" t="str">
        <f t="shared" si="3"/>
        <v/>
      </c>
      <c r="BJ29" s="51" t="s">
        <v>282</v>
      </c>
      <c r="BK29" s="51" t="s">
        <v>281</v>
      </c>
      <c r="BL29" s="51" t="s">
        <v>280</v>
      </c>
      <c r="BM29" s="51" t="s">
        <v>279</v>
      </c>
      <c r="BN29" s="51" t="s">
        <v>278</v>
      </c>
      <c r="BO29" s="51" t="s">
        <v>277</v>
      </c>
      <c r="BP29" s="51" t="s">
        <v>276</v>
      </c>
      <c r="BQ29" s="51" t="s">
        <v>275</v>
      </c>
      <c r="BR29" s="51" t="s">
        <v>274</v>
      </c>
    </row>
    <row r="30" spans="1:70">
      <c r="A30" s="6" t="s">
        <v>122</v>
      </c>
      <c r="B30" s="6" t="s">
        <v>121</v>
      </c>
      <c r="C30" s="5" t="s">
        <v>120</v>
      </c>
      <c r="D30" s="112">
        <v>46</v>
      </c>
      <c r="E30" s="54">
        <v>46</v>
      </c>
      <c r="F30" s="54">
        <v>92</v>
      </c>
      <c r="G30" s="52">
        <v>10</v>
      </c>
      <c r="H30" s="53" t="s">
        <v>284</v>
      </c>
      <c r="I30" s="113" t="s">
        <v>456</v>
      </c>
      <c r="J30" s="112">
        <v>38</v>
      </c>
      <c r="K30" s="54">
        <v>28</v>
      </c>
      <c r="L30" s="54">
        <v>66</v>
      </c>
      <c r="M30" s="52">
        <v>7</v>
      </c>
      <c r="N30" s="53" t="s">
        <v>283</v>
      </c>
      <c r="O30" s="113" t="s">
        <v>456</v>
      </c>
      <c r="P30" s="112">
        <v>39</v>
      </c>
      <c r="Q30" s="54">
        <v>22</v>
      </c>
      <c r="R30" s="54">
        <v>61</v>
      </c>
      <c r="S30" s="52">
        <v>7</v>
      </c>
      <c r="T30" s="53" t="s">
        <v>283</v>
      </c>
      <c r="U30" s="113" t="s">
        <v>456</v>
      </c>
      <c r="V30" s="54">
        <v>37</v>
      </c>
      <c r="W30" s="54">
        <v>21</v>
      </c>
      <c r="X30" s="54">
        <v>58</v>
      </c>
      <c r="Y30" s="52">
        <v>6</v>
      </c>
      <c r="Z30" s="53" t="s">
        <v>285</v>
      </c>
      <c r="AA30" s="52" t="s">
        <v>456</v>
      </c>
      <c r="AB30" s="112">
        <v>50</v>
      </c>
      <c r="AC30" s="54">
        <v>27</v>
      </c>
      <c r="AD30" s="54">
        <v>77</v>
      </c>
      <c r="AE30" s="52">
        <v>8</v>
      </c>
      <c r="AF30" s="56" t="s">
        <v>286</v>
      </c>
      <c r="AG30" s="57" t="s">
        <v>456</v>
      </c>
      <c r="AH30" s="112">
        <v>42</v>
      </c>
      <c r="AI30" s="54">
        <v>24</v>
      </c>
      <c r="AJ30" s="54">
        <v>66</v>
      </c>
      <c r="AK30" s="52">
        <v>7</v>
      </c>
      <c r="AL30" s="56" t="s">
        <v>283</v>
      </c>
      <c r="AM30" s="57" t="s">
        <v>456</v>
      </c>
      <c r="AN30" s="54">
        <v>97</v>
      </c>
      <c r="AO30" s="54">
        <v>0</v>
      </c>
      <c r="AP30" s="54">
        <v>97</v>
      </c>
      <c r="AQ30" s="52">
        <v>10</v>
      </c>
      <c r="AR30" s="56" t="s">
        <v>284</v>
      </c>
      <c r="AS30" s="57" t="s">
        <v>456</v>
      </c>
      <c r="AT30" s="112">
        <v>42</v>
      </c>
      <c r="AU30" s="54">
        <v>35</v>
      </c>
      <c r="AV30" s="54">
        <v>77</v>
      </c>
      <c r="AW30" s="52">
        <v>8</v>
      </c>
      <c r="AX30" s="53" t="s">
        <v>286</v>
      </c>
      <c r="AY30" s="113" t="s">
        <v>456</v>
      </c>
      <c r="AZ30" s="123">
        <v>96</v>
      </c>
      <c r="BA30" s="17">
        <v>0</v>
      </c>
      <c r="BB30" s="17">
        <f t="shared" si="5"/>
        <v>96</v>
      </c>
      <c r="BC30" s="20">
        <f t="shared" si="6"/>
        <v>10</v>
      </c>
      <c r="BD30" s="8" t="str">
        <f t="shared" si="7"/>
        <v>O</v>
      </c>
      <c r="BE30" s="121" t="str">
        <f t="shared" si="4"/>
        <v>7.67</v>
      </c>
      <c r="BF30" s="30" t="str">
        <f t="shared" si="1"/>
        <v>76.70</v>
      </c>
      <c r="BG30" s="30" t="str">
        <f t="shared" si="2"/>
        <v>FCD</v>
      </c>
      <c r="BH30" s="142" t="str">
        <f t="shared" si="8"/>
        <v/>
      </c>
      <c r="BI30" s="140" t="str">
        <f t="shared" si="3"/>
        <v/>
      </c>
      <c r="BJ30" s="51" t="s">
        <v>282</v>
      </c>
      <c r="BK30" s="51" t="s">
        <v>281</v>
      </c>
      <c r="BL30" s="51" t="s">
        <v>280</v>
      </c>
      <c r="BM30" s="51" t="s">
        <v>279</v>
      </c>
      <c r="BN30" s="51" t="s">
        <v>278</v>
      </c>
      <c r="BO30" s="51" t="s">
        <v>277</v>
      </c>
      <c r="BP30" s="51" t="s">
        <v>276</v>
      </c>
      <c r="BQ30" s="51" t="s">
        <v>275</v>
      </c>
      <c r="BR30" s="51" t="s">
        <v>289</v>
      </c>
    </row>
    <row r="31" spans="1:70">
      <c r="A31" s="6" t="s">
        <v>119</v>
      </c>
      <c r="B31" s="6" t="s">
        <v>118</v>
      </c>
      <c r="C31" s="5" t="s">
        <v>117</v>
      </c>
      <c r="D31" s="112">
        <v>37</v>
      </c>
      <c r="E31" s="54">
        <v>33</v>
      </c>
      <c r="F31" s="54">
        <v>70</v>
      </c>
      <c r="G31" s="52">
        <v>8</v>
      </c>
      <c r="H31" s="53" t="s">
        <v>286</v>
      </c>
      <c r="I31" s="113" t="s">
        <v>456</v>
      </c>
      <c r="J31" s="112">
        <v>35</v>
      </c>
      <c r="K31" s="54">
        <v>33</v>
      </c>
      <c r="L31" s="54">
        <v>68</v>
      </c>
      <c r="M31" s="52">
        <v>7</v>
      </c>
      <c r="N31" s="53" t="s">
        <v>283</v>
      </c>
      <c r="O31" s="113" t="s">
        <v>456</v>
      </c>
      <c r="P31" s="112">
        <v>41</v>
      </c>
      <c r="Q31" s="54">
        <v>30</v>
      </c>
      <c r="R31" s="54">
        <v>71</v>
      </c>
      <c r="S31" s="52">
        <v>8</v>
      </c>
      <c r="T31" s="53" t="s">
        <v>286</v>
      </c>
      <c r="U31" s="113" t="s">
        <v>456</v>
      </c>
      <c r="V31" s="54">
        <v>37</v>
      </c>
      <c r="W31" s="54">
        <v>38</v>
      </c>
      <c r="X31" s="54">
        <v>75</v>
      </c>
      <c r="Y31" s="52">
        <v>8</v>
      </c>
      <c r="Z31" s="53" t="s">
        <v>286</v>
      </c>
      <c r="AA31" s="52" t="s">
        <v>456</v>
      </c>
      <c r="AB31" s="112">
        <v>47</v>
      </c>
      <c r="AC31" s="54">
        <v>32</v>
      </c>
      <c r="AD31" s="54">
        <v>79</v>
      </c>
      <c r="AE31" s="52">
        <v>8</v>
      </c>
      <c r="AF31" s="56" t="s">
        <v>286</v>
      </c>
      <c r="AG31" s="57" t="s">
        <v>456</v>
      </c>
      <c r="AH31" s="112">
        <v>36</v>
      </c>
      <c r="AI31" s="54">
        <v>22</v>
      </c>
      <c r="AJ31" s="54">
        <v>58</v>
      </c>
      <c r="AK31" s="52">
        <v>6</v>
      </c>
      <c r="AL31" s="56" t="s">
        <v>285</v>
      </c>
      <c r="AM31" s="57" t="s">
        <v>456</v>
      </c>
      <c r="AN31" s="54">
        <v>95</v>
      </c>
      <c r="AO31" s="54">
        <v>0</v>
      </c>
      <c r="AP31" s="54">
        <v>95</v>
      </c>
      <c r="AQ31" s="52">
        <v>10</v>
      </c>
      <c r="AR31" s="56" t="s">
        <v>284</v>
      </c>
      <c r="AS31" s="57" t="s">
        <v>456</v>
      </c>
      <c r="AT31" s="112">
        <v>41</v>
      </c>
      <c r="AU31" s="54">
        <v>31</v>
      </c>
      <c r="AV31" s="54">
        <v>72</v>
      </c>
      <c r="AW31" s="52">
        <v>8</v>
      </c>
      <c r="AX31" s="53" t="s">
        <v>286</v>
      </c>
      <c r="AY31" s="113" t="s">
        <v>456</v>
      </c>
      <c r="AZ31" s="123">
        <v>80</v>
      </c>
      <c r="BA31" s="17">
        <v>0</v>
      </c>
      <c r="BB31" s="17">
        <f t="shared" si="5"/>
        <v>80</v>
      </c>
      <c r="BC31" s="20">
        <f t="shared" si="6"/>
        <v>9</v>
      </c>
      <c r="BD31" s="8" t="str">
        <f t="shared" si="7"/>
        <v>A+</v>
      </c>
      <c r="BE31" s="121" t="str">
        <f t="shared" si="4"/>
        <v>7.62</v>
      </c>
      <c r="BF31" s="30" t="str">
        <f t="shared" si="1"/>
        <v>76.20</v>
      </c>
      <c r="BG31" s="30" t="str">
        <f t="shared" si="2"/>
        <v>FCD</v>
      </c>
      <c r="BH31" s="142" t="str">
        <f t="shared" si="8"/>
        <v/>
      </c>
      <c r="BI31" s="140" t="str">
        <f t="shared" si="3"/>
        <v/>
      </c>
      <c r="BJ31" s="51" t="s">
        <v>282</v>
      </c>
      <c r="BK31" s="51" t="s">
        <v>281</v>
      </c>
      <c r="BL31" s="51" t="s">
        <v>280</v>
      </c>
      <c r="BM31" s="51" t="s">
        <v>279</v>
      </c>
      <c r="BN31" s="51" t="s">
        <v>278</v>
      </c>
      <c r="BO31" s="51" t="s">
        <v>277</v>
      </c>
      <c r="BP31" s="51" t="s">
        <v>276</v>
      </c>
      <c r="BQ31" s="51" t="s">
        <v>275</v>
      </c>
      <c r="BR31" s="51" t="s">
        <v>291</v>
      </c>
    </row>
    <row r="32" spans="1:70">
      <c r="A32" s="6" t="s">
        <v>116</v>
      </c>
      <c r="B32" s="6" t="s">
        <v>115</v>
      </c>
      <c r="C32" s="5" t="s">
        <v>114</v>
      </c>
      <c r="D32" s="112">
        <v>50</v>
      </c>
      <c r="E32" s="54">
        <v>43</v>
      </c>
      <c r="F32" s="54">
        <v>93</v>
      </c>
      <c r="G32" s="52">
        <v>10</v>
      </c>
      <c r="H32" s="53" t="s">
        <v>284</v>
      </c>
      <c r="I32" s="113" t="s">
        <v>456</v>
      </c>
      <c r="J32" s="112">
        <v>47</v>
      </c>
      <c r="K32" s="54">
        <v>29</v>
      </c>
      <c r="L32" s="54">
        <v>76</v>
      </c>
      <c r="M32" s="52">
        <v>8</v>
      </c>
      <c r="N32" s="53" t="s">
        <v>286</v>
      </c>
      <c r="O32" s="113" t="s">
        <v>456</v>
      </c>
      <c r="P32" s="112">
        <v>44</v>
      </c>
      <c r="Q32" s="54">
        <v>30</v>
      </c>
      <c r="R32" s="54">
        <v>74</v>
      </c>
      <c r="S32" s="52">
        <v>8</v>
      </c>
      <c r="T32" s="53" t="s">
        <v>286</v>
      </c>
      <c r="U32" s="113" t="s">
        <v>456</v>
      </c>
      <c r="V32" s="54">
        <v>43</v>
      </c>
      <c r="W32" s="54">
        <v>34</v>
      </c>
      <c r="X32" s="54">
        <v>77</v>
      </c>
      <c r="Y32" s="52">
        <v>8</v>
      </c>
      <c r="Z32" s="53" t="s">
        <v>286</v>
      </c>
      <c r="AA32" s="52" t="s">
        <v>456</v>
      </c>
      <c r="AB32" s="112">
        <v>49</v>
      </c>
      <c r="AC32" s="54">
        <v>50</v>
      </c>
      <c r="AD32" s="54">
        <v>99</v>
      </c>
      <c r="AE32" s="52">
        <v>10</v>
      </c>
      <c r="AF32" s="56" t="s">
        <v>284</v>
      </c>
      <c r="AG32" s="57" t="s">
        <v>456</v>
      </c>
      <c r="AH32" s="112">
        <v>47</v>
      </c>
      <c r="AI32" s="54">
        <v>34</v>
      </c>
      <c r="AJ32" s="54">
        <v>81</v>
      </c>
      <c r="AK32" s="52">
        <v>9</v>
      </c>
      <c r="AL32" s="56" t="s">
        <v>290</v>
      </c>
      <c r="AM32" s="57" t="s">
        <v>456</v>
      </c>
      <c r="AN32" s="54">
        <v>95</v>
      </c>
      <c r="AO32" s="54">
        <v>0</v>
      </c>
      <c r="AP32" s="54">
        <v>95</v>
      </c>
      <c r="AQ32" s="52">
        <v>10</v>
      </c>
      <c r="AR32" s="56" t="s">
        <v>284</v>
      </c>
      <c r="AS32" s="57" t="s">
        <v>456</v>
      </c>
      <c r="AT32" s="112">
        <v>41</v>
      </c>
      <c r="AU32" s="54">
        <v>32</v>
      </c>
      <c r="AV32" s="54">
        <v>73</v>
      </c>
      <c r="AW32" s="52">
        <v>8</v>
      </c>
      <c r="AX32" s="53" t="s">
        <v>286</v>
      </c>
      <c r="AY32" s="113" t="s">
        <v>456</v>
      </c>
      <c r="AZ32" s="123">
        <v>96</v>
      </c>
      <c r="BA32" s="17">
        <v>0</v>
      </c>
      <c r="BB32" s="17">
        <f t="shared" si="5"/>
        <v>96</v>
      </c>
      <c r="BC32" s="20">
        <f t="shared" si="6"/>
        <v>10</v>
      </c>
      <c r="BD32" s="8" t="str">
        <f t="shared" si="7"/>
        <v>O</v>
      </c>
      <c r="BE32" s="121" t="str">
        <f t="shared" si="4"/>
        <v>8.71</v>
      </c>
      <c r="BF32" s="30" t="str">
        <f t="shared" si="1"/>
        <v>87.10</v>
      </c>
      <c r="BG32" s="30" t="str">
        <f t="shared" si="2"/>
        <v>FCD</v>
      </c>
      <c r="BH32" s="142" t="str">
        <f t="shared" si="8"/>
        <v/>
      </c>
      <c r="BI32" s="140" t="str">
        <f t="shared" si="3"/>
        <v/>
      </c>
      <c r="BJ32" s="51" t="s">
        <v>282</v>
      </c>
      <c r="BK32" s="51" t="s">
        <v>281</v>
      </c>
      <c r="BL32" s="51" t="s">
        <v>280</v>
      </c>
      <c r="BM32" s="51" t="s">
        <v>279</v>
      </c>
      <c r="BN32" s="51" t="s">
        <v>278</v>
      </c>
      <c r="BO32" s="51" t="s">
        <v>277</v>
      </c>
      <c r="BP32" s="51" t="s">
        <v>276</v>
      </c>
      <c r="BQ32" s="51" t="s">
        <v>275</v>
      </c>
      <c r="BR32" s="51" t="s">
        <v>289</v>
      </c>
    </row>
    <row r="33" spans="1:70">
      <c r="A33" s="6" t="s">
        <v>113</v>
      </c>
      <c r="B33" s="6" t="s">
        <v>112</v>
      </c>
      <c r="C33" s="5" t="s">
        <v>111</v>
      </c>
      <c r="D33" s="112">
        <v>48</v>
      </c>
      <c r="E33" s="54">
        <v>43</v>
      </c>
      <c r="F33" s="54">
        <v>91</v>
      </c>
      <c r="G33" s="52">
        <v>10</v>
      </c>
      <c r="H33" s="53" t="s">
        <v>284</v>
      </c>
      <c r="I33" s="113" t="s">
        <v>456</v>
      </c>
      <c r="J33" s="112">
        <v>41</v>
      </c>
      <c r="K33" s="54">
        <v>31</v>
      </c>
      <c r="L33" s="54">
        <v>72</v>
      </c>
      <c r="M33" s="52">
        <v>8</v>
      </c>
      <c r="N33" s="53" t="s">
        <v>286</v>
      </c>
      <c r="O33" s="113" t="s">
        <v>456</v>
      </c>
      <c r="P33" s="112">
        <v>44</v>
      </c>
      <c r="Q33" s="54">
        <v>31</v>
      </c>
      <c r="R33" s="54">
        <v>75</v>
      </c>
      <c r="S33" s="52">
        <v>8</v>
      </c>
      <c r="T33" s="53" t="s">
        <v>286</v>
      </c>
      <c r="U33" s="113" t="s">
        <v>456</v>
      </c>
      <c r="V33" s="54">
        <v>45</v>
      </c>
      <c r="W33" s="54">
        <v>36</v>
      </c>
      <c r="X33" s="54">
        <v>81</v>
      </c>
      <c r="Y33" s="52">
        <v>9</v>
      </c>
      <c r="Z33" s="53" t="s">
        <v>290</v>
      </c>
      <c r="AA33" s="52" t="s">
        <v>456</v>
      </c>
      <c r="AB33" s="112">
        <v>46</v>
      </c>
      <c r="AC33" s="54">
        <v>49</v>
      </c>
      <c r="AD33" s="54">
        <v>95</v>
      </c>
      <c r="AE33" s="52">
        <v>10</v>
      </c>
      <c r="AF33" s="56" t="s">
        <v>284</v>
      </c>
      <c r="AG33" s="57" t="s">
        <v>456</v>
      </c>
      <c r="AH33" s="112">
        <v>40</v>
      </c>
      <c r="AI33" s="54">
        <v>42</v>
      </c>
      <c r="AJ33" s="54">
        <v>82</v>
      </c>
      <c r="AK33" s="52">
        <v>9</v>
      </c>
      <c r="AL33" s="56" t="s">
        <v>290</v>
      </c>
      <c r="AM33" s="57" t="s">
        <v>456</v>
      </c>
      <c r="AN33" s="54">
        <v>93</v>
      </c>
      <c r="AO33" s="54">
        <v>0</v>
      </c>
      <c r="AP33" s="54">
        <v>93</v>
      </c>
      <c r="AQ33" s="52">
        <v>10</v>
      </c>
      <c r="AR33" s="56" t="s">
        <v>284</v>
      </c>
      <c r="AS33" s="57" t="s">
        <v>456</v>
      </c>
      <c r="AT33" s="112">
        <v>44</v>
      </c>
      <c r="AU33" s="54">
        <v>43</v>
      </c>
      <c r="AV33" s="54">
        <v>87</v>
      </c>
      <c r="AW33" s="52">
        <v>9</v>
      </c>
      <c r="AX33" s="53" t="s">
        <v>290</v>
      </c>
      <c r="AY33" s="113" t="s">
        <v>456</v>
      </c>
      <c r="AZ33" s="123">
        <v>94</v>
      </c>
      <c r="BA33" s="17">
        <v>0</v>
      </c>
      <c r="BB33" s="17">
        <f t="shared" si="5"/>
        <v>94</v>
      </c>
      <c r="BC33" s="20">
        <f t="shared" si="6"/>
        <v>10</v>
      </c>
      <c r="BD33" s="8" t="str">
        <f t="shared" si="7"/>
        <v>O</v>
      </c>
      <c r="BE33" s="121" t="str">
        <f t="shared" si="4"/>
        <v>8.90</v>
      </c>
      <c r="BF33" s="30" t="str">
        <f t="shared" si="1"/>
        <v>89.00</v>
      </c>
      <c r="BG33" s="30" t="str">
        <f t="shared" si="2"/>
        <v>FCD</v>
      </c>
      <c r="BH33" s="142" t="str">
        <f t="shared" si="8"/>
        <v/>
      </c>
      <c r="BI33" s="140" t="str">
        <f t="shared" si="3"/>
        <v/>
      </c>
      <c r="BJ33" s="51" t="s">
        <v>282</v>
      </c>
      <c r="BK33" s="51" t="s">
        <v>281</v>
      </c>
      <c r="BL33" s="51" t="s">
        <v>280</v>
      </c>
      <c r="BM33" s="51" t="s">
        <v>279</v>
      </c>
      <c r="BN33" s="51" t="s">
        <v>278</v>
      </c>
      <c r="BO33" s="51" t="s">
        <v>277</v>
      </c>
      <c r="BP33" s="51" t="s">
        <v>276</v>
      </c>
      <c r="BQ33" s="51" t="s">
        <v>275</v>
      </c>
      <c r="BR33" s="51" t="s">
        <v>274</v>
      </c>
    </row>
    <row r="34" spans="1:70">
      <c r="A34" s="6" t="s">
        <v>110</v>
      </c>
      <c r="B34" s="6" t="s">
        <v>109</v>
      </c>
      <c r="C34" s="5" t="s">
        <v>108</v>
      </c>
      <c r="D34" s="112">
        <v>45</v>
      </c>
      <c r="E34" s="54">
        <v>18</v>
      </c>
      <c r="F34" s="54">
        <v>63</v>
      </c>
      <c r="G34" s="52">
        <v>7</v>
      </c>
      <c r="H34" s="53" t="s">
        <v>283</v>
      </c>
      <c r="I34" s="113" t="s">
        <v>456</v>
      </c>
      <c r="J34" s="112">
        <v>34</v>
      </c>
      <c r="K34" s="54">
        <v>25</v>
      </c>
      <c r="L34" s="54">
        <v>59</v>
      </c>
      <c r="M34" s="52">
        <v>6</v>
      </c>
      <c r="N34" s="53" t="s">
        <v>285</v>
      </c>
      <c r="O34" s="113" t="s">
        <v>456</v>
      </c>
      <c r="P34" s="112">
        <v>36</v>
      </c>
      <c r="Q34" s="54">
        <v>20</v>
      </c>
      <c r="R34" s="54">
        <v>56</v>
      </c>
      <c r="S34" s="52">
        <v>6</v>
      </c>
      <c r="T34" s="53" t="s">
        <v>285</v>
      </c>
      <c r="U34" s="113" t="s">
        <v>456</v>
      </c>
      <c r="V34" s="54">
        <v>41</v>
      </c>
      <c r="W34" s="54">
        <v>21</v>
      </c>
      <c r="X34" s="54">
        <v>62</v>
      </c>
      <c r="Y34" s="52">
        <v>7</v>
      </c>
      <c r="Z34" s="53" t="s">
        <v>283</v>
      </c>
      <c r="AA34" s="52" t="s">
        <v>456</v>
      </c>
      <c r="AB34" s="112">
        <v>46</v>
      </c>
      <c r="AC34" s="54">
        <v>20</v>
      </c>
      <c r="AD34" s="54">
        <v>66</v>
      </c>
      <c r="AE34" s="52">
        <v>7</v>
      </c>
      <c r="AF34" s="56" t="s">
        <v>283</v>
      </c>
      <c r="AG34" s="57" t="s">
        <v>456</v>
      </c>
      <c r="AH34" s="112">
        <v>39</v>
      </c>
      <c r="AI34" s="54">
        <v>18</v>
      </c>
      <c r="AJ34" s="54">
        <v>57</v>
      </c>
      <c r="AK34" s="52">
        <v>6</v>
      </c>
      <c r="AL34" s="56" t="s">
        <v>285</v>
      </c>
      <c r="AM34" s="57" t="s">
        <v>456</v>
      </c>
      <c r="AN34" s="54">
        <v>91</v>
      </c>
      <c r="AO34" s="54">
        <v>0</v>
      </c>
      <c r="AP34" s="54">
        <v>91</v>
      </c>
      <c r="AQ34" s="52">
        <v>10</v>
      </c>
      <c r="AR34" s="56" t="s">
        <v>284</v>
      </c>
      <c r="AS34" s="57" t="s">
        <v>456</v>
      </c>
      <c r="AT34" s="112">
        <v>40</v>
      </c>
      <c r="AU34" s="54">
        <v>36</v>
      </c>
      <c r="AV34" s="54">
        <v>76</v>
      </c>
      <c r="AW34" s="52">
        <v>8</v>
      </c>
      <c r="AX34" s="53" t="s">
        <v>286</v>
      </c>
      <c r="AY34" s="113" t="s">
        <v>456</v>
      </c>
      <c r="AZ34" s="123">
        <v>98</v>
      </c>
      <c r="BA34" s="17">
        <v>0</v>
      </c>
      <c r="BB34" s="17">
        <f t="shared" si="5"/>
        <v>98</v>
      </c>
      <c r="BC34" s="20">
        <f t="shared" si="6"/>
        <v>10</v>
      </c>
      <c r="BD34" s="8" t="str">
        <f t="shared" si="7"/>
        <v>O</v>
      </c>
      <c r="BE34" s="121" t="str">
        <f t="shared" si="4"/>
        <v>6.67</v>
      </c>
      <c r="BF34" s="30" t="str">
        <f t="shared" si="1"/>
        <v>66.70</v>
      </c>
      <c r="BG34" s="30" t="str">
        <f t="shared" si="2"/>
        <v>FC</v>
      </c>
      <c r="BH34" s="142" t="str">
        <f t="shared" si="8"/>
        <v/>
      </c>
      <c r="BI34" s="140" t="str">
        <f t="shared" si="3"/>
        <v/>
      </c>
      <c r="BJ34" s="51" t="s">
        <v>282</v>
      </c>
      <c r="BK34" s="51" t="s">
        <v>281</v>
      </c>
      <c r="BL34" s="51" t="s">
        <v>280</v>
      </c>
      <c r="BM34" s="51" t="s">
        <v>279</v>
      </c>
      <c r="BN34" s="51" t="s">
        <v>278</v>
      </c>
      <c r="BO34" s="51" t="s">
        <v>277</v>
      </c>
      <c r="BP34" s="51" t="s">
        <v>276</v>
      </c>
      <c r="BQ34" s="51" t="s">
        <v>275</v>
      </c>
      <c r="BR34" s="51" t="s">
        <v>289</v>
      </c>
    </row>
    <row r="35" spans="1:70">
      <c r="A35" s="6" t="s">
        <v>107</v>
      </c>
      <c r="B35" s="6" t="s">
        <v>106</v>
      </c>
      <c r="C35" s="5" t="s">
        <v>105</v>
      </c>
      <c r="D35" s="112">
        <v>43</v>
      </c>
      <c r="E35" s="54">
        <v>27</v>
      </c>
      <c r="F35" s="54">
        <v>70</v>
      </c>
      <c r="G35" s="52">
        <v>8</v>
      </c>
      <c r="H35" s="53" t="s">
        <v>286</v>
      </c>
      <c r="I35" s="113" t="s">
        <v>456</v>
      </c>
      <c r="J35" s="112">
        <v>35</v>
      </c>
      <c r="K35" s="54">
        <v>26</v>
      </c>
      <c r="L35" s="54">
        <v>61</v>
      </c>
      <c r="M35" s="52">
        <v>7</v>
      </c>
      <c r="N35" s="53" t="s">
        <v>283</v>
      </c>
      <c r="O35" s="113" t="s">
        <v>456</v>
      </c>
      <c r="P35" s="112">
        <v>33</v>
      </c>
      <c r="Q35" s="54">
        <v>30</v>
      </c>
      <c r="R35" s="54">
        <v>63</v>
      </c>
      <c r="S35" s="52">
        <v>7</v>
      </c>
      <c r="T35" s="53" t="s">
        <v>283</v>
      </c>
      <c r="U35" s="113" t="s">
        <v>456</v>
      </c>
      <c r="V35" s="54">
        <v>33</v>
      </c>
      <c r="W35" s="54">
        <v>23</v>
      </c>
      <c r="X35" s="54">
        <v>56</v>
      </c>
      <c r="Y35" s="52">
        <v>6</v>
      </c>
      <c r="Z35" s="53" t="s">
        <v>285</v>
      </c>
      <c r="AA35" s="52" t="s">
        <v>456</v>
      </c>
      <c r="AB35" s="112">
        <v>42</v>
      </c>
      <c r="AC35" s="54">
        <v>41</v>
      </c>
      <c r="AD35" s="54">
        <v>83</v>
      </c>
      <c r="AE35" s="52">
        <v>9</v>
      </c>
      <c r="AF35" s="56" t="s">
        <v>290</v>
      </c>
      <c r="AG35" s="57" t="s">
        <v>456</v>
      </c>
      <c r="AH35" s="112">
        <v>40</v>
      </c>
      <c r="AI35" s="54">
        <v>32</v>
      </c>
      <c r="AJ35" s="54">
        <v>72</v>
      </c>
      <c r="AK35" s="52">
        <v>8</v>
      </c>
      <c r="AL35" s="56" t="s">
        <v>286</v>
      </c>
      <c r="AM35" s="57" t="s">
        <v>456</v>
      </c>
      <c r="AN35" s="54">
        <v>92</v>
      </c>
      <c r="AO35" s="54">
        <v>0</v>
      </c>
      <c r="AP35" s="54">
        <v>92</v>
      </c>
      <c r="AQ35" s="52">
        <v>10</v>
      </c>
      <c r="AR35" s="56" t="s">
        <v>284</v>
      </c>
      <c r="AS35" s="57" t="s">
        <v>456</v>
      </c>
      <c r="AT35" s="112">
        <v>39</v>
      </c>
      <c r="AU35" s="54">
        <v>37</v>
      </c>
      <c r="AV35" s="54">
        <v>76</v>
      </c>
      <c r="AW35" s="52">
        <v>8</v>
      </c>
      <c r="AX35" s="53" t="s">
        <v>286</v>
      </c>
      <c r="AY35" s="113" t="s">
        <v>456</v>
      </c>
      <c r="AZ35" s="123">
        <v>85</v>
      </c>
      <c r="BA35" s="17">
        <v>0</v>
      </c>
      <c r="BB35" s="17">
        <f t="shared" si="5"/>
        <v>85</v>
      </c>
      <c r="BC35" s="20">
        <f t="shared" si="6"/>
        <v>9</v>
      </c>
      <c r="BD35" s="8" t="str">
        <f t="shared" si="7"/>
        <v>A+</v>
      </c>
      <c r="BE35" s="121" t="str">
        <f t="shared" si="4"/>
        <v>7.48</v>
      </c>
      <c r="BF35" s="30" t="str">
        <f t="shared" si="1"/>
        <v>74.80</v>
      </c>
      <c r="BG35" s="30" t="str">
        <f t="shared" si="2"/>
        <v>FCD</v>
      </c>
      <c r="BH35" s="142" t="str">
        <f t="shared" si="8"/>
        <v/>
      </c>
      <c r="BI35" s="140" t="str">
        <f t="shared" si="3"/>
        <v/>
      </c>
      <c r="BJ35" s="51" t="s">
        <v>282</v>
      </c>
      <c r="BK35" s="51" t="s">
        <v>281</v>
      </c>
      <c r="BL35" s="51" t="s">
        <v>280</v>
      </c>
      <c r="BM35" s="51" t="s">
        <v>279</v>
      </c>
      <c r="BN35" s="51" t="s">
        <v>278</v>
      </c>
      <c r="BO35" s="51" t="s">
        <v>277</v>
      </c>
      <c r="BP35" s="51" t="s">
        <v>276</v>
      </c>
      <c r="BQ35" s="51" t="s">
        <v>275</v>
      </c>
      <c r="BR35" s="51" t="s">
        <v>274</v>
      </c>
    </row>
    <row r="36" spans="1:70">
      <c r="A36" s="6" t="s">
        <v>104</v>
      </c>
      <c r="B36" s="6" t="s">
        <v>103</v>
      </c>
      <c r="C36" s="5" t="s">
        <v>102</v>
      </c>
      <c r="D36" s="112">
        <v>42</v>
      </c>
      <c r="E36" s="54">
        <v>39</v>
      </c>
      <c r="F36" s="54">
        <v>81</v>
      </c>
      <c r="G36" s="52">
        <v>9</v>
      </c>
      <c r="H36" s="53" t="s">
        <v>290</v>
      </c>
      <c r="I36" s="113" t="s">
        <v>456</v>
      </c>
      <c r="J36" s="112">
        <v>41</v>
      </c>
      <c r="K36" s="54">
        <v>38</v>
      </c>
      <c r="L36" s="54">
        <v>79</v>
      </c>
      <c r="M36" s="52">
        <v>8</v>
      </c>
      <c r="N36" s="53" t="s">
        <v>286</v>
      </c>
      <c r="O36" s="113" t="s">
        <v>456</v>
      </c>
      <c r="P36" s="112">
        <v>35</v>
      </c>
      <c r="Q36" s="54">
        <v>24</v>
      </c>
      <c r="R36" s="54">
        <v>59</v>
      </c>
      <c r="S36" s="52">
        <v>6</v>
      </c>
      <c r="T36" s="53" t="s">
        <v>285</v>
      </c>
      <c r="U36" s="113" t="s">
        <v>456</v>
      </c>
      <c r="V36" s="54">
        <v>35</v>
      </c>
      <c r="W36" s="54">
        <v>22</v>
      </c>
      <c r="X36" s="54">
        <v>57</v>
      </c>
      <c r="Y36" s="52">
        <v>6</v>
      </c>
      <c r="Z36" s="53" t="s">
        <v>285</v>
      </c>
      <c r="AA36" s="52" t="s">
        <v>456</v>
      </c>
      <c r="AB36" s="112">
        <v>47</v>
      </c>
      <c r="AC36" s="54">
        <v>20</v>
      </c>
      <c r="AD36" s="54">
        <v>67</v>
      </c>
      <c r="AE36" s="52">
        <v>7</v>
      </c>
      <c r="AF36" s="56" t="s">
        <v>283</v>
      </c>
      <c r="AG36" s="57" t="s">
        <v>456</v>
      </c>
      <c r="AH36" s="112">
        <v>35</v>
      </c>
      <c r="AI36" s="54">
        <v>20</v>
      </c>
      <c r="AJ36" s="54">
        <v>55</v>
      </c>
      <c r="AK36" s="52">
        <v>6</v>
      </c>
      <c r="AL36" s="56" t="s">
        <v>285</v>
      </c>
      <c r="AM36" s="57" t="s">
        <v>456</v>
      </c>
      <c r="AN36" s="54">
        <v>93</v>
      </c>
      <c r="AO36" s="54">
        <v>0</v>
      </c>
      <c r="AP36" s="54">
        <v>93</v>
      </c>
      <c r="AQ36" s="52">
        <v>10</v>
      </c>
      <c r="AR36" s="56" t="s">
        <v>284</v>
      </c>
      <c r="AS36" s="57" t="s">
        <v>456</v>
      </c>
      <c r="AT36" s="112">
        <v>39</v>
      </c>
      <c r="AU36" s="54">
        <v>35</v>
      </c>
      <c r="AV36" s="54">
        <v>74</v>
      </c>
      <c r="AW36" s="52">
        <v>8</v>
      </c>
      <c r="AX36" s="53" t="s">
        <v>286</v>
      </c>
      <c r="AY36" s="113" t="s">
        <v>456</v>
      </c>
      <c r="AZ36" s="123">
        <v>98</v>
      </c>
      <c r="BA36" s="17">
        <v>0</v>
      </c>
      <c r="BB36" s="17">
        <f t="shared" si="5"/>
        <v>98</v>
      </c>
      <c r="BC36" s="20">
        <f t="shared" si="6"/>
        <v>10</v>
      </c>
      <c r="BD36" s="8" t="str">
        <f t="shared" si="7"/>
        <v>O</v>
      </c>
      <c r="BE36" s="121" t="str">
        <f t="shared" si="4"/>
        <v>7.29</v>
      </c>
      <c r="BF36" s="30" t="str">
        <f t="shared" si="1"/>
        <v>72.90</v>
      </c>
      <c r="BG36" s="30" t="str">
        <f t="shared" si="2"/>
        <v>FCD</v>
      </c>
      <c r="BH36" s="142" t="str">
        <f t="shared" si="8"/>
        <v/>
      </c>
      <c r="BI36" s="140" t="str">
        <f t="shared" si="3"/>
        <v/>
      </c>
      <c r="BJ36" s="51" t="s">
        <v>282</v>
      </c>
      <c r="BK36" s="51" t="s">
        <v>281</v>
      </c>
      <c r="BL36" s="51" t="s">
        <v>280</v>
      </c>
      <c r="BM36" s="51" t="s">
        <v>279</v>
      </c>
      <c r="BN36" s="51" t="s">
        <v>278</v>
      </c>
      <c r="BO36" s="51" t="s">
        <v>277</v>
      </c>
      <c r="BP36" s="51" t="s">
        <v>276</v>
      </c>
      <c r="BQ36" s="51" t="s">
        <v>275</v>
      </c>
      <c r="BR36" s="51" t="s">
        <v>289</v>
      </c>
    </row>
    <row r="37" spans="1:70">
      <c r="A37" s="6" t="s">
        <v>101</v>
      </c>
      <c r="B37" s="6" t="s">
        <v>100</v>
      </c>
      <c r="C37" s="5" t="s">
        <v>99</v>
      </c>
      <c r="D37" s="112">
        <v>42</v>
      </c>
      <c r="E37" s="54">
        <v>30</v>
      </c>
      <c r="F37" s="54">
        <v>72</v>
      </c>
      <c r="G37" s="52">
        <v>8</v>
      </c>
      <c r="H37" s="53" t="s">
        <v>286</v>
      </c>
      <c r="I37" s="113" t="s">
        <v>456</v>
      </c>
      <c r="J37" s="112">
        <v>37</v>
      </c>
      <c r="K37" s="54">
        <v>22</v>
      </c>
      <c r="L37" s="54">
        <v>59</v>
      </c>
      <c r="M37" s="52">
        <v>6</v>
      </c>
      <c r="N37" s="53" t="s">
        <v>285</v>
      </c>
      <c r="O37" s="113" t="s">
        <v>456</v>
      </c>
      <c r="P37" s="112">
        <v>41</v>
      </c>
      <c r="Q37" s="54">
        <v>26</v>
      </c>
      <c r="R37" s="54">
        <v>67</v>
      </c>
      <c r="S37" s="52">
        <v>7</v>
      </c>
      <c r="T37" s="53" t="s">
        <v>283</v>
      </c>
      <c r="U37" s="113" t="s">
        <v>456</v>
      </c>
      <c r="V37" s="54">
        <v>41</v>
      </c>
      <c r="W37" s="54">
        <v>35</v>
      </c>
      <c r="X37" s="54">
        <v>76</v>
      </c>
      <c r="Y37" s="52">
        <v>8</v>
      </c>
      <c r="Z37" s="53" t="s">
        <v>286</v>
      </c>
      <c r="AA37" s="52" t="s">
        <v>456</v>
      </c>
      <c r="AB37" s="112">
        <v>47</v>
      </c>
      <c r="AC37" s="54">
        <v>28</v>
      </c>
      <c r="AD37" s="54">
        <v>75</v>
      </c>
      <c r="AE37" s="52">
        <v>8</v>
      </c>
      <c r="AF37" s="56" t="s">
        <v>286</v>
      </c>
      <c r="AG37" s="57" t="s">
        <v>456</v>
      </c>
      <c r="AH37" s="112">
        <v>39</v>
      </c>
      <c r="AI37" s="54">
        <v>28</v>
      </c>
      <c r="AJ37" s="54">
        <v>67</v>
      </c>
      <c r="AK37" s="52">
        <v>7</v>
      </c>
      <c r="AL37" s="56" t="s">
        <v>283</v>
      </c>
      <c r="AM37" s="57" t="s">
        <v>456</v>
      </c>
      <c r="AN37" s="54">
        <v>95</v>
      </c>
      <c r="AO37" s="54">
        <v>0</v>
      </c>
      <c r="AP37" s="54">
        <v>95</v>
      </c>
      <c r="AQ37" s="52">
        <v>10</v>
      </c>
      <c r="AR37" s="56" t="s">
        <v>284</v>
      </c>
      <c r="AS37" s="57" t="s">
        <v>456</v>
      </c>
      <c r="AT37" s="112">
        <v>43</v>
      </c>
      <c r="AU37" s="54">
        <v>36</v>
      </c>
      <c r="AV37" s="54">
        <v>79</v>
      </c>
      <c r="AW37" s="52">
        <v>8</v>
      </c>
      <c r="AX37" s="53" t="s">
        <v>286</v>
      </c>
      <c r="AY37" s="113" t="s">
        <v>456</v>
      </c>
      <c r="AZ37" s="123">
        <v>90</v>
      </c>
      <c r="BA37" s="17">
        <v>0</v>
      </c>
      <c r="BB37" s="17">
        <f t="shared" si="5"/>
        <v>90</v>
      </c>
      <c r="BC37" s="20">
        <f t="shared" si="6"/>
        <v>10</v>
      </c>
      <c r="BD37" s="8" t="str">
        <f t="shared" si="7"/>
        <v>O</v>
      </c>
      <c r="BE37" s="121" t="str">
        <f t="shared" si="4"/>
        <v>7.38</v>
      </c>
      <c r="BF37" s="30" t="str">
        <f t="shared" si="1"/>
        <v>73.80</v>
      </c>
      <c r="BG37" s="30" t="str">
        <f t="shared" si="2"/>
        <v>FCD</v>
      </c>
      <c r="BH37" s="142" t="str">
        <f t="shared" si="8"/>
        <v/>
      </c>
      <c r="BI37" s="140" t="str">
        <f t="shared" si="3"/>
        <v/>
      </c>
      <c r="BJ37" s="51" t="s">
        <v>282</v>
      </c>
      <c r="BK37" s="51" t="s">
        <v>281</v>
      </c>
      <c r="BL37" s="51" t="s">
        <v>280</v>
      </c>
      <c r="BM37" s="51" t="s">
        <v>279</v>
      </c>
      <c r="BN37" s="51" t="s">
        <v>278</v>
      </c>
      <c r="BO37" s="51" t="s">
        <v>277</v>
      </c>
      <c r="BP37" s="51" t="s">
        <v>276</v>
      </c>
      <c r="BQ37" s="51" t="s">
        <v>275</v>
      </c>
      <c r="BR37" s="51" t="s">
        <v>274</v>
      </c>
    </row>
    <row r="38" spans="1:70">
      <c r="A38" s="6" t="s">
        <v>98</v>
      </c>
      <c r="B38" s="6" t="s">
        <v>97</v>
      </c>
      <c r="C38" s="5" t="s">
        <v>96</v>
      </c>
      <c r="D38" s="112">
        <v>40</v>
      </c>
      <c r="E38" s="54">
        <v>21</v>
      </c>
      <c r="F38" s="54">
        <v>61</v>
      </c>
      <c r="G38" s="52">
        <v>7</v>
      </c>
      <c r="H38" s="53" t="s">
        <v>283</v>
      </c>
      <c r="I38" s="113" t="s">
        <v>456</v>
      </c>
      <c r="J38" s="112">
        <v>38</v>
      </c>
      <c r="K38" s="54">
        <v>18</v>
      </c>
      <c r="L38" s="54">
        <v>56</v>
      </c>
      <c r="M38" s="52">
        <v>6</v>
      </c>
      <c r="N38" s="53" t="s">
        <v>285</v>
      </c>
      <c r="O38" s="113" t="s">
        <v>456</v>
      </c>
      <c r="P38" s="112">
        <v>36</v>
      </c>
      <c r="Q38" s="54">
        <v>20</v>
      </c>
      <c r="R38" s="54">
        <v>56</v>
      </c>
      <c r="S38" s="52">
        <v>6</v>
      </c>
      <c r="T38" s="53" t="s">
        <v>285</v>
      </c>
      <c r="U38" s="113" t="s">
        <v>456</v>
      </c>
      <c r="V38" s="54">
        <v>39</v>
      </c>
      <c r="W38" s="54">
        <v>23</v>
      </c>
      <c r="X38" s="54">
        <v>62</v>
      </c>
      <c r="Y38" s="52">
        <v>7</v>
      </c>
      <c r="Z38" s="53" t="s">
        <v>283</v>
      </c>
      <c r="AA38" s="52" t="s">
        <v>456</v>
      </c>
      <c r="AB38" s="112">
        <v>45</v>
      </c>
      <c r="AC38" s="54">
        <v>50</v>
      </c>
      <c r="AD38" s="54">
        <v>95</v>
      </c>
      <c r="AE38" s="52">
        <v>10</v>
      </c>
      <c r="AF38" s="56" t="s">
        <v>284</v>
      </c>
      <c r="AG38" s="57" t="s">
        <v>456</v>
      </c>
      <c r="AH38" s="112">
        <v>42</v>
      </c>
      <c r="AI38" s="54">
        <v>35</v>
      </c>
      <c r="AJ38" s="54">
        <v>77</v>
      </c>
      <c r="AK38" s="52">
        <v>8</v>
      </c>
      <c r="AL38" s="56" t="s">
        <v>286</v>
      </c>
      <c r="AM38" s="57" t="s">
        <v>456</v>
      </c>
      <c r="AN38" s="54">
        <v>97</v>
      </c>
      <c r="AO38" s="54">
        <v>0</v>
      </c>
      <c r="AP38" s="54">
        <v>97</v>
      </c>
      <c r="AQ38" s="52">
        <v>10</v>
      </c>
      <c r="AR38" s="56" t="s">
        <v>284</v>
      </c>
      <c r="AS38" s="57" t="s">
        <v>456</v>
      </c>
      <c r="AT38" s="112">
        <v>45</v>
      </c>
      <c r="AU38" s="54">
        <v>36</v>
      </c>
      <c r="AV38" s="54">
        <v>81</v>
      </c>
      <c r="AW38" s="52">
        <v>9</v>
      </c>
      <c r="AX38" s="53" t="s">
        <v>290</v>
      </c>
      <c r="AY38" s="113" t="s">
        <v>456</v>
      </c>
      <c r="AZ38" s="123">
        <v>96</v>
      </c>
      <c r="BA38" s="17">
        <v>0</v>
      </c>
      <c r="BB38" s="17">
        <f t="shared" si="5"/>
        <v>96</v>
      </c>
      <c r="BC38" s="20">
        <f t="shared" si="6"/>
        <v>10</v>
      </c>
      <c r="BD38" s="8" t="str">
        <f t="shared" si="7"/>
        <v>O</v>
      </c>
      <c r="BE38" s="121" t="str">
        <f t="shared" si="4"/>
        <v>7.14</v>
      </c>
      <c r="BF38" s="30" t="str">
        <f t="shared" si="1"/>
        <v>71.40</v>
      </c>
      <c r="BG38" s="30" t="str">
        <f t="shared" si="2"/>
        <v>FCD</v>
      </c>
      <c r="BH38" s="142" t="str">
        <f t="shared" si="8"/>
        <v/>
      </c>
      <c r="BI38" s="140" t="str">
        <f t="shared" si="3"/>
        <v/>
      </c>
      <c r="BJ38" s="51" t="s">
        <v>282</v>
      </c>
      <c r="BK38" s="51" t="s">
        <v>281</v>
      </c>
      <c r="BL38" s="51" t="s">
        <v>280</v>
      </c>
      <c r="BM38" s="51" t="s">
        <v>279</v>
      </c>
      <c r="BN38" s="51" t="s">
        <v>278</v>
      </c>
      <c r="BO38" s="51" t="s">
        <v>277</v>
      </c>
      <c r="BP38" s="51" t="s">
        <v>276</v>
      </c>
      <c r="BQ38" s="51" t="s">
        <v>275</v>
      </c>
      <c r="BR38" s="51" t="s">
        <v>289</v>
      </c>
    </row>
    <row r="39" spans="1:70">
      <c r="A39" s="6" t="s">
        <v>95</v>
      </c>
      <c r="B39" s="6" t="s">
        <v>94</v>
      </c>
      <c r="C39" s="5" t="s">
        <v>93</v>
      </c>
      <c r="D39" s="112">
        <v>38</v>
      </c>
      <c r="E39" s="54">
        <v>28</v>
      </c>
      <c r="F39" s="54">
        <v>66</v>
      </c>
      <c r="G39" s="52">
        <v>7</v>
      </c>
      <c r="H39" s="53" t="s">
        <v>283</v>
      </c>
      <c r="I39" s="113" t="s">
        <v>456</v>
      </c>
      <c r="J39" s="112">
        <v>37</v>
      </c>
      <c r="K39" s="54">
        <v>35</v>
      </c>
      <c r="L39" s="54">
        <v>72</v>
      </c>
      <c r="M39" s="52">
        <v>8</v>
      </c>
      <c r="N39" s="53" t="s">
        <v>286</v>
      </c>
      <c r="O39" s="113" t="s">
        <v>456</v>
      </c>
      <c r="P39" s="112">
        <v>38</v>
      </c>
      <c r="Q39" s="54">
        <v>28</v>
      </c>
      <c r="R39" s="54">
        <v>66</v>
      </c>
      <c r="S39" s="52">
        <v>7</v>
      </c>
      <c r="T39" s="53" t="s">
        <v>283</v>
      </c>
      <c r="U39" s="113" t="s">
        <v>456</v>
      </c>
      <c r="V39" s="54">
        <v>39</v>
      </c>
      <c r="W39" s="54">
        <v>30</v>
      </c>
      <c r="X39" s="54">
        <v>69</v>
      </c>
      <c r="Y39" s="52">
        <v>7</v>
      </c>
      <c r="Z39" s="53" t="s">
        <v>283</v>
      </c>
      <c r="AA39" s="52" t="s">
        <v>456</v>
      </c>
      <c r="AB39" s="112">
        <v>47</v>
      </c>
      <c r="AC39" s="54">
        <v>25</v>
      </c>
      <c r="AD39" s="54">
        <v>72</v>
      </c>
      <c r="AE39" s="52">
        <v>8</v>
      </c>
      <c r="AF39" s="56" t="s">
        <v>286</v>
      </c>
      <c r="AG39" s="57" t="s">
        <v>456</v>
      </c>
      <c r="AH39" s="112">
        <v>37</v>
      </c>
      <c r="AI39" s="54">
        <v>25</v>
      </c>
      <c r="AJ39" s="54">
        <v>62</v>
      </c>
      <c r="AK39" s="52">
        <v>7</v>
      </c>
      <c r="AL39" s="56" t="s">
        <v>283</v>
      </c>
      <c r="AM39" s="57" t="s">
        <v>456</v>
      </c>
      <c r="AN39" s="54">
        <v>94</v>
      </c>
      <c r="AO39" s="54">
        <v>0</v>
      </c>
      <c r="AP39" s="54">
        <v>94</v>
      </c>
      <c r="AQ39" s="52">
        <v>10</v>
      </c>
      <c r="AR39" s="56" t="s">
        <v>284</v>
      </c>
      <c r="AS39" s="57" t="s">
        <v>456</v>
      </c>
      <c r="AT39" s="112">
        <v>43</v>
      </c>
      <c r="AU39" s="54">
        <v>35</v>
      </c>
      <c r="AV39" s="54">
        <v>78</v>
      </c>
      <c r="AW39" s="52">
        <v>8</v>
      </c>
      <c r="AX39" s="53" t="s">
        <v>286</v>
      </c>
      <c r="AY39" s="113" t="s">
        <v>456</v>
      </c>
      <c r="AZ39" s="123">
        <v>93</v>
      </c>
      <c r="BA39" s="17">
        <v>0</v>
      </c>
      <c r="BB39" s="17">
        <f t="shared" si="5"/>
        <v>93</v>
      </c>
      <c r="BC39" s="20">
        <f t="shared" si="6"/>
        <v>10</v>
      </c>
      <c r="BD39" s="8" t="str">
        <f t="shared" si="7"/>
        <v>O</v>
      </c>
      <c r="BE39" s="121" t="str">
        <f t="shared" si="4"/>
        <v>7.43</v>
      </c>
      <c r="BF39" s="30" t="str">
        <f t="shared" si="1"/>
        <v>74.30</v>
      </c>
      <c r="BG39" s="30" t="str">
        <f t="shared" si="2"/>
        <v>FCD</v>
      </c>
      <c r="BH39" s="142" t="str">
        <f t="shared" si="8"/>
        <v/>
      </c>
      <c r="BI39" s="140" t="str">
        <f t="shared" si="3"/>
        <v/>
      </c>
      <c r="BJ39" s="51" t="s">
        <v>282</v>
      </c>
      <c r="BK39" s="51" t="s">
        <v>281</v>
      </c>
      <c r="BL39" s="51" t="s">
        <v>280</v>
      </c>
      <c r="BM39" s="51" t="s">
        <v>279</v>
      </c>
      <c r="BN39" s="51" t="s">
        <v>278</v>
      </c>
      <c r="BO39" s="51" t="s">
        <v>277</v>
      </c>
      <c r="BP39" s="51" t="s">
        <v>276</v>
      </c>
      <c r="BQ39" s="51" t="s">
        <v>275</v>
      </c>
      <c r="BR39" s="51" t="s">
        <v>274</v>
      </c>
    </row>
    <row r="40" spans="1:70">
      <c r="A40" s="6" t="s">
        <v>92</v>
      </c>
      <c r="B40" s="6" t="s">
        <v>91</v>
      </c>
      <c r="C40" s="5" t="s">
        <v>90</v>
      </c>
      <c r="D40" s="112">
        <v>34</v>
      </c>
      <c r="E40" s="54">
        <v>18</v>
      </c>
      <c r="F40" s="54">
        <v>52</v>
      </c>
      <c r="G40" s="52">
        <v>5</v>
      </c>
      <c r="H40" s="53" t="s">
        <v>287</v>
      </c>
      <c r="I40" s="113" t="s">
        <v>456</v>
      </c>
      <c r="J40" s="112">
        <v>33</v>
      </c>
      <c r="K40" s="54">
        <v>20</v>
      </c>
      <c r="L40" s="54">
        <v>53</v>
      </c>
      <c r="M40" s="52">
        <v>5</v>
      </c>
      <c r="N40" s="53" t="s">
        <v>287</v>
      </c>
      <c r="O40" s="113" t="s">
        <v>456</v>
      </c>
      <c r="P40" s="112">
        <v>38</v>
      </c>
      <c r="Q40" s="54">
        <v>19</v>
      </c>
      <c r="R40" s="54">
        <v>57</v>
      </c>
      <c r="S40" s="52">
        <v>6</v>
      </c>
      <c r="T40" s="53" t="s">
        <v>285</v>
      </c>
      <c r="U40" s="113" t="s">
        <v>456</v>
      </c>
      <c r="V40" s="54">
        <v>36</v>
      </c>
      <c r="W40" s="54">
        <v>24</v>
      </c>
      <c r="X40" s="54">
        <v>60</v>
      </c>
      <c r="Y40" s="52">
        <v>7</v>
      </c>
      <c r="Z40" s="53" t="s">
        <v>283</v>
      </c>
      <c r="AA40" s="52" t="s">
        <v>456</v>
      </c>
      <c r="AB40" s="112">
        <v>48</v>
      </c>
      <c r="AC40" s="54">
        <v>26</v>
      </c>
      <c r="AD40" s="54">
        <v>74</v>
      </c>
      <c r="AE40" s="52">
        <v>8</v>
      </c>
      <c r="AF40" s="56" t="s">
        <v>286</v>
      </c>
      <c r="AG40" s="57" t="s">
        <v>456</v>
      </c>
      <c r="AH40" s="112">
        <v>40</v>
      </c>
      <c r="AI40" s="54">
        <v>23</v>
      </c>
      <c r="AJ40" s="54">
        <v>63</v>
      </c>
      <c r="AK40" s="52">
        <v>7</v>
      </c>
      <c r="AL40" s="56" t="s">
        <v>283</v>
      </c>
      <c r="AM40" s="57" t="s">
        <v>456</v>
      </c>
      <c r="AN40" s="54">
        <v>95</v>
      </c>
      <c r="AO40" s="54">
        <v>0</v>
      </c>
      <c r="AP40" s="54">
        <v>95</v>
      </c>
      <c r="AQ40" s="52">
        <v>10</v>
      </c>
      <c r="AR40" s="56" t="s">
        <v>284</v>
      </c>
      <c r="AS40" s="57" t="s">
        <v>456</v>
      </c>
      <c r="AT40" s="112">
        <v>42</v>
      </c>
      <c r="AU40" s="54">
        <v>38</v>
      </c>
      <c r="AV40" s="54">
        <v>80</v>
      </c>
      <c r="AW40" s="52">
        <v>9</v>
      </c>
      <c r="AX40" s="53" t="s">
        <v>290</v>
      </c>
      <c r="AY40" s="113" t="s">
        <v>456</v>
      </c>
      <c r="AZ40" s="123">
        <v>94</v>
      </c>
      <c r="BA40" s="17">
        <v>0</v>
      </c>
      <c r="BB40" s="17">
        <f t="shared" si="5"/>
        <v>94</v>
      </c>
      <c r="BC40" s="20">
        <f t="shared" si="6"/>
        <v>10</v>
      </c>
      <c r="BD40" s="8" t="str">
        <f t="shared" si="7"/>
        <v>O</v>
      </c>
      <c r="BE40" s="121" t="str">
        <f t="shared" si="4"/>
        <v>6.33</v>
      </c>
      <c r="BF40" s="30" t="str">
        <f t="shared" si="1"/>
        <v>63.30</v>
      </c>
      <c r="BG40" s="30" t="str">
        <f t="shared" si="2"/>
        <v>FC</v>
      </c>
      <c r="BH40" s="142" t="str">
        <f t="shared" si="8"/>
        <v/>
      </c>
      <c r="BI40" s="140" t="str">
        <f t="shared" si="3"/>
        <v/>
      </c>
      <c r="BJ40" s="51" t="s">
        <v>282</v>
      </c>
      <c r="BK40" s="51" t="s">
        <v>281</v>
      </c>
      <c r="BL40" s="51" t="s">
        <v>280</v>
      </c>
      <c r="BM40" s="51" t="s">
        <v>279</v>
      </c>
      <c r="BN40" s="51" t="s">
        <v>278</v>
      </c>
      <c r="BO40" s="51" t="s">
        <v>277</v>
      </c>
      <c r="BP40" s="51" t="s">
        <v>276</v>
      </c>
      <c r="BQ40" s="51" t="s">
        <v>275</v>
      </c>
      <c r="BR40" s="51" t="s">
        <v>289</v>
      </c>
    </row>
    <row r="41" spans="1:70">
      <c r="A41" s="6" t="s">
        <v>89</v>
      </c>
      <c r="B41" s="6" t="s">
        <v>88</v>
      </c>
      <c r="C41" s="5" t="s">
        <v>87</v>
      </c>
      <c r="D41" s="112">
        <v>49</v>
      </c>
      <c r="E41" s="54">
        <v>45</v>
      </c>
      <c r="F41" s="54">
        <v>94</v>
      </c>
      <c r="G41" s="52">
        <v>10</v>
      </c>
      <c r="H41" s="53" t="s">
        <v>284</v>
      </c>
      <c r="I41" s="113" t="s">
        <v>456</v>
      </c>
      <c r="J41" s="112">
        <v>46</v>
      </c>
      <c r="K41" s="54">
        <v>30</v>
      </c>
      <c r="L41" s="54">
        <v>76</v>
      </c>
      <c r="M41" s="52">
        <v>8</v>
      </c>
      <c r="N41" s="53" t="s">
        <v>286</v>
      </c>
      <c r="O41" s="113" t="s">
        <v>456</v>
      </c>
      <c r="P41" s="112">
        <v>47</v>
      </c>
      <c r="Q41" s="54">
        <v>42</v>
      </c>
      <c r="R41" s="54">
        <v>89</v>
      </c>
      <c r="S41" s="52">
        <v>9</v>
      </c>
      <c r="T41" s="53" t="s">
        <v>290</v>
      </c>
      <c r="U41" s="113" t="s">
        <v>456</v>
      </c>
      <c r="V41" s="54">
        <v>44</v>
      </c>
      <c r="W41" s="54">
        <v>23</v>
      </c>
      <c r="X41" s="54">
        <v>67</v>
      </c>
      <c r="Y41" s="52">
        <v>7</v>
      </c>
      <c r="Z41" s="53" t="s">
        <v>283</v>
      </c>
      <c r="AA41" s="52" t="s">
        <v>456</v>
      </c>
      <c r="AB41" s="112">
        <v>49</v>
      </c>
      <c r="AC41" s="54">
        <v>45</v>
      </c>
      <c r="AD41" s="54">
        <v>94</v>
      </c>
      <c r="AE41" s="52">
        <v>10</v>
      </c>
      <c r="AF41" s="56" t="s">
        <v>284</v>
      </c>
      <c r="AG41" s="57" t="s">
        <v>456</v>
      </c>
      <c r="AH41" s="112">
        <v>46</v>
      </c>
      <c r="AI41" s="54">
        <v>34</v>
      </c>
      <c r="AJ41" s="54">
        <v>80</v>
      </c>
      <c r="AK41" s="52">
        <v>9</v>
      </c>
      <c r="AL41" s="56" t="s">
        <v>290</v>
      </c>
      <c r="AM41" s="57" t="s">
        <v>456</v>
      </c>
      <c r="AN41" s="54">
        <v>96</v>
      </c>
      <c r="AO41" s="54">
        <v>0</v>
      </c>
      <c r="AP41" s="54">
        <v>96</v>
      </c>
      <c r="AQ41" s="52">
        <v>10</v>
      </c>
      <c r="AR41" s="56" t="s">
        <v>284</v>
      </c>
      <c r="AS41" s="57" t="s">
        <v>456</v>
      </c>
      <c r="AT41" s="112">
        <v>43</v>
      </c>
      <c r="AU41" s="54">
        <v>38</v>
      </c>
      <c r="AV41" s="54">
        <v>81</v>
      </c>
      <c r="AW41" s="52">
        <v>9</v>
      </c>
      <c r="AX41" s="53" t="s">
        <v>290</v>
      </c>
      <c r="AY41" s="113" t="s">
        <v>456</v>
      </c>
      <c r="AZ41" s="123">
        <v>94</v>
      </c>
      <c r="BA41" s="17">
        <v>0</v>
      </c>
      <c r="BB41" s="17">
        <f t="shared" si="5"/>
        <v>94</v>
      </c>
      <c r="BC41" s="20">
        <f t="shared" si="6"/>
        <v>10</v>
      </c>
      <c r="BD41" s="8" t="str">
        <f t="shared" si="7"/>
        <v>O</v>
      </c>
      <c r="BE41" s="121" t="str">
        <f t="shared" si="4"/>
        <v>8.81</v>
      </c>
      <c r="BF41" s="30" t="str">
        <f t="shared" si="1"/>
        <v>88.10</v>
      </c>
      <c r="BG41" s="30" t="str">
        <f t="shared" si="2"/>
        <v>FCD</v>
      </c>
      <c r="BH41" s="142" t="str">
        <f t="shared" si="8"/>
        <v/>
      </c>
      <c r="BI41" s="140" t="str">
        <f t="shared" si="3"/>
        <v/>
      </c>
      <c r="BJ41" s="51" t="s">
        <v>282</v>
      </c>
      <c r="BK41" s="51" t="s">
        <v>281</v>
      </c>
      <c r="BL41" s="51" t="s">
        <v>280</v>
      </c>
      <c r="BM41" s="51" t="s">
        <v>279</v>
      </c>
      <c r="BN41" s="51" t="s">
        <v>278</v>
      </c>
      <c r="BO41" s="51" t="s">
        <v>277</v>
      </c>
      <c r="BP41" s="51" t="s">
        <v>276</v>
      </c>
      <c r="BQ41" s="51" t="s">
        <v>275</v>
      </c>
      <c r="BR41" s="51" t="s">
        <v>289</v>
      </c>
    </row>
    <row r="42" spans="1:70">
      <c r="A42" s="6" t="s">
        <v>86</v>
      </c>
      <c r="B42" s="6" t="s">
        <v>85</v>
      </c>
      <c r="C42" s="5" t="s">
        <v>84</v>
      </c>
      <c r="D42" s="112">
        <v>45</v>
      </c>
      <c r="E42" s="54">
        <v>46</v>
      </c>
      <c r="F42" s="54">
        <v>91</v>
      </c>
      <c r="G42" s="52">
        <v>10</v>
      </c>
      <c r="H42" s="53" t="s">
        <v>284</v>
      </c>
      <c r="I42" s="113" t="s">
        <v>456</v>
      </c>
      <c r="J42" s="112">
        <v>46</v>
      </c>
      <c r="K42" s="54">
        <v>33</v>
      </c>
      <c r="L42" s="54">
        <v>79</v>
      </c>
      <c r="M42" s="52">
        <v>8</v>
      </c>
      <c r="N42" s="53" t="s">
        <v>286</v>
      </c>
      <c r="O42" s="113" t="s">
        <v>456</v>
      </c>
      <c r="P42" s="112">
        <v>43</v>
      </c>
      <c r="Q42" s="54">
        <v>29</v>
      </c>
      <c r="R42" s="54">
        <v>72</v>
      </c>
      <c r="S42" s="52">
        <v>8</v>
      </c>
      <c r="T42" s="53" t="s">
        <v>286</v>
      </c>
      <c r="U42" s="113" t="s">
        <v>456</v>
      </c>
      <c r="V42" s="54">
        <v>47</v>
      </c>
      <c r="W42" s="54">
        <v>34</v>
      </c>
      <c r="X42" s="54">
        <v>81</v>
      </c>
      <c r="Y42" s="52">
        <v>9</v>
      </c>
      <c r="Z42" s="53" t="s">
        <v>290</v>
      </c>
      <c r="AA42" s="52" t="s">
        <v>456</v>
      </c>
      <c r="AB42" s="112">
        <v>49</v>
      </c>
      <c r="AC42" s="54">
        <v>50</v>
      </c>
      <c r="AD42" s="54">
        <v>99</v>
      </c>
      <c r="AE42" s="52">
        <v>10</v>
      </c>
      <c r="AF42" s="56" t="s">
        <v>284</v>
      </c>
      <c r="AG42" s="57" t="s">
        <v>456</v>
      </c>
      <c r="AH42" s="112">
        <v>46</v>
      </c>
      <c r="AI42" s="54">
        <v>29</v>
      </c>
      <c r="AJ42" s="54">
        <v>75</v>
      </c>
      <c r="AK42" s="52">
        <v>8</v>
      </c>
      <c r="AL42" s="56" t="s">
        <v>286</v>
      </c>
      <c r="AM42" s="57" t="s">
        <v>456</v>
      </c>
      <c r="AN42" s="54">
        <v>95</v>
      </c>
      <c r="AO42" s="54">
        <v>0</v>
      </c>
      <c r="AP42" s="54">
        <v>95</v>
      </c>
      <c r="AQ42" s="52">
        <v>10</v>
      </c>
      <c r="AR42" s="56" t="s">
        <v>284</v>
      </c>
      <c r="AS42" s="57" t="s">
        <v>456</v>
      </c>
      <c r="AT42" s="112">
        <v>42</v>
      </c>
      <c r="AU42" s="54">
        <v>42</v>
      </c>
      <c r="AV42" s="54">
        <v>84</v>
      </c>
      <c r="AW42" s="52">
        <v>9</v>
      </c>
      <c r="AX42" s="53" t="s">
        <v>290</v>
      </c>
      <c r="AY42" s="113" t="s">
        <v>456</v>
      </c>
      <c r="AZ42" s="123">
        <v>93</v>
      </c>
      <c r="BA42" s="17">
        <v>0</v>
      </c>
      <c r="BB42" s="17">
        <f t="shared" si="5"/>
        <v>93</v>
      </c>
      <c r="BC42" s="20">
        <f t="shared" si="6"/>
        <v>10</v>
      </c>
      <c r="BD42" s="8" t="str">
        <f t="shared" si="7"/>
        <v>O</v>
      </c>
      <c r="BE42" s="121" t="str">
        <f t="shared" si="4"/>
        <v>8.76</v>
      </c>
      <c r="BF42" s="30" t="str">
        <f t="shared" si="1"/>
        <v>87.60</v>
      </c>
      <c r="BG42" s="30" t="str">
        <f t="shared" si="2"/>
        <v>FCD</v>
      </c>
      <c r="BH42" s="142" t="str">
        <f t="shared" si="8"/>
        <v/>
      </c>
      <c r="BI42" s="140" t="str">
        <f t="shared" si="3"/>
        <v/>
      </c>
      <c r="BJ42" s="51" t="s">
        <v>282</v>
      </c>
      <c r="BK42" s="51" t="s">
        <v>281</v>
      </c>
      <c r="BL42" s="51" t="s">
        <v>280</v>
      </c>
      <c r="BM42" s="51" t="s">
        <v>279</v>
      </c>
      <c r="BN42" s="51" t="s">
        <v>278</v>
      </c>
      <c r="BO42" s="51" t="s">
        <v>277</v>
      </c>
      <c r="BP42" s="51" t="s">
        <v>276</v>
      </c>
      <c r="BQ42" s="51" t="s">
        <v>275</v>
      </c>
      <c r="BR42" s="51" t="s">
        <v>274</v>
      </c>
    </row>
    <row r="43" spans="1:70">
      <c r="A43" s="6" t="s">
        <v>83</v>
      </c>
      <c r="B43" s="6" t="s">
        <v>82</v>
      </c>
      <c r="C43" s="5" t="s">
        <v>81</v>
      </c>
      <c r="D43" s="112">
        <v>48</v>
      </c>
      <c r="E43" s="54">
        <v>38</v>
      </c>
      <c r="F43" s="54">
        <v>86</v>
      </c>
      <c r="G43" s="52">
        <v>9</v>
      </c>
      <c r="H43" s="53" t="s">
        <v>290</v>
      </c>
      <c r="I43" s="113" t="s">
        <v>456</v>
      </c>
      <c r="J43" s="112">
        <v>41</v>
      </c>
      <c r="K43" s="54">
        <v>30</v>
      </c>
      <c r="L43" s="54">
        <v>71</v>
      </c>
      <c r="M43" s="52">
        <v>8</v>
      </c>
      <c r="N43" s="53" t="s">
        <v>286</v>
      </c>
      <c r="O43" s="113" t="s">
        <v>456</v>
      </c>
      <c r="P43" s="112">
        <v>41</v>
      </c>
      <c r="Q43" s="54">
        <v>24</v>
      </c>
      <c r="R43" s="54">
        <v>65</v>
      </c>
      <c r="S43" s="52">
        <v>7</v>
      </c>
      <c r="T43" s="53" t="s">
        <v>283</v>
      </c>
      <c r="U43" s="113" t="s">
        <v>456</v>
      </c>
      <c r="V43" s="54">
        <v>41</v>
      </c>
      <c r="W43" s="54">
        <v>29</v>
      </c>
      <c r="X43" s="54">
        <v>70</v>
      </c>
      <c r="Y43" s="52">
        <v>8</v>
      </c>
      <c r="Z43" s="53" t="s">
        <v>286</v>
      </c>
      <c r="AA43" s="52" t="s">
        <v>456</v>
      </c>
      <c r="AB43" s="112">
        <v>48</v>
      </c>
      <c r="AC43" s="54">
        <v>29</v>
      </c>
      <c r="AD43" s="54">
        <v>77</v>
      </c>
      <c r="AE43" s="52">
        <v>8</v>
      </c>
      <c r="AF43" s="56" t="s">
        <v>286</v>
      </c>
      <c r="AG43" s="57" t="s">
        <v>456</v>
      </c>
      <c r="AH43" s="112">
        <v>45</v>
      </c>
      <c r="AI43" s="54">
        <v>34</v>
      </c>
      <c r="AJ43" s="54">
        <v>79</v>
      </c>
      <c r="AK43" s="52">
        <v>8</v>
      </c>
      <c r="AL43" s="56" t="s">
        <v>286</v>
      </c>
      <c r="AM43" s="57" t="s">
        <v>456</v>
      </c>
      <c r="AN43" s="54">
        <v>95</v>
      </c>
      <c r="AO43" s="54">
        <v>0</v>
      </c>
      <c r="AP43" s="54">
        <v>95</v>
      </c>
      <c r="AQ43" s="52">
        <v>10</v>
      </c>
      <c r="AR43" s="56" t="s">
        <v>284</v>
      </c>
      <c r="AS43" s="57" t="s">
        <v>456</v>
      </c>
      <c r="AT43" s="112">
        <v>44</v>
      </c>
      <c r="AU43" s="54">
        <v>37</v>
      </c>
      <c r="AV43" s="54">
        <v>81</v>
      </c>
      <c r="AW43" s="52">
        <v>9</v>
      </c>
      <c r="AX43" s="53" t="s">
        <v>290</v>
      </c>
      <c r="AY43" s="113" t="s">
        <v>456</v>
      </c>
      <c r="AZ43" s="123">
        <v>85</v>
      </c>
      <c r="BA43" s="17">
        <v>0</v>
      </c>
      <c r="BB43" s="17">
        <f t="shared" si="5"/>
        <v>85</v>
      </c>
      <c r="BC43" s="20">
        <f t="shared" si="6"/>
        <v>9</v>
      </c>
      <c r="BD43" s="8" t="str">
        <f t="shared" si="7"/>
        <v>A+</v>
      </c>
      <c r="BE43" s="121" t="str">
        <f t="shared" si="4"/>
        <v>8.14</v>
      </c>
      <c r="BF43" s="30" t="str">
        <f t="shared" si="1"/>
        <v>81.40</v>
      </c>
      <c r="BG43" s="30" t="str">
        <f t="shared" si="2"/>
        <v>FCD</v>
      </c>
      <c r="BH43" s="142" t="str">
        <f t="shared" si="8"/>
        <v/>
      </c>
      <c r="BI43" s="140" t="str">
        <f t="shared" si="3"/>
        <v/>
      </c>
      <c r="BJ43" s="51" t="s">
        <v>282</v>
      </c>
      <c r="BK43" s="51" t="s">
        <v>281</v>
      </c>
      <c r="BL43" s="51" t="s">
        <v>280</v>
      </c>
      <c r="BM43" s="51" t="s">
        <v>279</v>
      </c>
      <c r="BN43" s="51" t="s">
        <v>278</v>
      </c>
      <c r="BO43" s="51" t="s">
        <v>277</v>
      </c>
      <c r="BP43" s="51" t="s">
        <v>276</v>
      </c>
      <c r="BQ43" s="51" t="s">
        <v>275</v>
      </c>
      <c r="BR43" s="51" t="s">
        <v>274</v>
      </c>
    </row>
    <row r="44" spans="1:70">
      <c r="A44" s="6" t="s">
        <v>80</v>
      </c>
      <c r="B44" s="6" t="s">
        <v>79</v>
      </c>
      <c r="C44" s="5" t="s">
        <v>78</v>
      </c>
      <c r="D44" s="112">
        <v>45</v>
      </c>
      <c r="E44" s="54">
        <v>32</v>
      </c>
      <c r="F44" s="54">
        <v>77</v>
      </c>
      <c r="G44" s="52">
        <v>8</v>
      </c>
      <c r="H44" s="53" t="s">
        <v>286</v>
      </c>
      <c r="I44" s="113" t="s">
        <v>456</v>
      </c>
      <c r="J44" s="112">
        <v>37</v>
      </c>
      <c r="K44" s="54">
        <v>33</v>
      </c>
      <c r="L44" s="54">
        <v>70</v>
      </c>
      <c r="M44" s="52">
        <v>8</v>
      </c>
      <c r="N44" s="53" t="s">
        <v>286</v>
      </c>
      <c r="O44" s="113" t="s">
        <v>456</v>
      </c>
      <c r="P44" s="112">
        <v>33</v>
      </c>
      <c r="Q44" s="54">
        <v>32</v>
      </c>
      <c r="R44" s="54">
        <v>65</v>
      </c>
      <c r="S44" s="52">
        <v>7</v>
      </c>
      <c r="T44" s="53" t="s">
        <v>283</v>
      </c>
      <c r="U44" s="113" t="s">
        <v>456</v>
      </c>
      <c r="V44" s="54">
        <v>40</v>
      </c>
      <c r="W44" s="54">
        <v>25</v>
      </c>
      <c r="X44" s="54">
        <v>65</v>
      </c>
      <c r="Y44" s="52">
        <v>7</v>
      </c>
      <c r="Z44" s="53" t="s">
        <v>283</v>
      </c>
      <c r="AA44" s="52" t="s">
        <v>456</v>
      </c>
      <c r="AB44" s="112">
        <v>44</v>
      </c>
      <c r="AC44" s="54">
        <v>20</v>
      </c>
      <c r="AD44" s="54">
        <v>64</v>
      </c>
      <c r="AE44" s="52">
        <v>7</v>
      </c>
      <c r="AF44" s="56" t="s">
        <v>283</v>
      </c>
      <c r="AG44" s="57" t="s">
        <v>456</v>
      </c>
      <c r="AH44" s="112">
        <v>36</v>
      </c>
      <c r="AI44" s="54">
        <v>18</v>
      </c>
      <c r="AJ44" s="54">
        <v>54</v>
      </c>
      <c r="AK44" s="52">
        <v>5</v>
      </c>
      <c r="AL44" s="56" t="s">
        <v>287</v>
      </c>
      <c r="AM44" s="57" t="s">
        <v>456</v>
      </c>
      <c r="AN44" s="54">
        <v>99</v>
      </c>
      <c r="AO44" s="54">
        <v>0</v>
      </c>
      <c r="AP44" s="54">
        <v>99</v>
      </c>
      <c r="AQ44" s="52">
        <v>10</v>
      </c>
      <c r="AR44" s="56" t="s">
        <v>284</v>
      </c>
      <c r="AS44" s="57" t="s">
        <v>456</v>
      </c>
      <c r="AT44" s="112">
        <v>42</v>
      </c>
      <c r="AU44" s="54">
        <v>38</v>
      </c>
      <c r="AV44" s="54">
        <v>80</v>
      </c>
      <c r="AW44" s="52">
        <v>9</v>
      </c>
      <c r="AX44" s="53" t="s">
        <v>290</v>
      </c>
      <c r="AY44" s="113" t="s">
        <v>456</v>
      </c>
      <c r="AZ44" s="123">
        <v>96</v>
      </c>
      <c r="BA44" s="17">
        <v>0</v>
      </c>
      <c r="BB44" s="17">
        <f t="shared" si="5"/>
        <v>96</v>
      </c>
      <c r="BC44" s="20">
        <f t="shared" si="6"/>
        <v>10</v>
      </c>
      <c r="BD44" s="8" t="str">
        <f t="shared" si="7"/>
        <v>O</v>
      </c>
      <c r="BE44" s="121" t="str">
        <f t="shared" si="4"/>
        <v>7.33</v>
      </c>
      <c r="BF44" s="30" t="str">
        <f t="shared" si="1"/>
        <v>73.30</v>
      </c>
      <c r="BG44" s="30" t="str">
        <f t="shared" si="2"/>
        <v>FCD</v>
      </c>
      <c r="BH44" s="142" t="str">
        <f t="shared" si="8"/>
        <v/>
      </c>
      <c r="BI44" s="140" t="str">
        <f t="shared" si="3"/>
        <v/>
      </c>
      <c r="BJ44" s="51" t="s">
        <v>282</v>
      </c>
      <c r="BK44" s="51" t="s">
        <v>281</v>
      </c>
      <c r="BL44" s="51" t="s">
        <v>280</v>
      </c>
      <c r="BM44" s="51" t="s">
        <v>279</v>
      </c>
      <c r="BN44" s="51" t="s">
        <v>278</v>
      </c>
      <c r="BO44" s="51" t="s">
        <v>277</v>
      </c>
      <c r="BP44" s="51" t="s">
        <v>276</v>
      </c>
      <c r="BQ44" s="51" t="s">
        <v>275</v>
      </c>
      <c r="BR44" s="51" t="s">
        <v>289</v>
      </c>
    </row>
    <row r="45" spans="1:70">
      <c r="A45" s="6" t="s">
        <v>77</v>
      </c>
      <c r="B45" s="6" t="s">
        <v>76</v>
      </c>
      <c r="C45" s="5" t="s">
        <v>75</v>
      </c>
      <c r="D45" s="112">
        <v>34</v>
      </c>
      <c r="E45" s="54">
        <v>29</v>
      </c>
      <c r="F45" s="54">
        <v>63</v>
      </c>
      <c r="G45" s="52">
        <v>7</v>
      </c>
      <c r="H45" s="53" t="s">
        <v>283</v>
      </c>
      <c r="I45" s="113" t="s">
        <v>456</v>
      </c>
      <c r="J45" s="112">
        <v>32</v>
      </c>
      <c r="K45" s="54">
        <v>31</v>
      </c>
      <c r="L45" s="54">
        <v>63</v>
      </c>
      <c r="M45" s="52">
        <v>7</v>
      </c>
      <c r="N45" s="53" t="s">
        <v>283</v>
      </c>
      <c r="O45" s="113" t="s">
        <v>456</v>
      </c>
      <c r="P45" s="112">
        <v>39</v>
      </c>
      <c r="Q45" s="54">
        <v>27</v>
      </c>
      <c r="R45" s="54">
        <v>66</v>
      </c>
      <c r="S45" s="52">
        <v>7</v>
      </c>
      <c r="T45" s="53" t="s">
        <v>283</v>
      </c>
      <c r="U45" s="113" t="s">
        <v>456</v>
      </c>
      <c r="V45" s="54">
        <v>35</v>
      </c>
      <c r="W45" s="54">
        <v>32</v>
      </c>
      <c r="X45" s="54">
        <v>67</v>
      </c>
      <c r="Y45" s="52">
        <v>7</v>
      </c>
      <c r="Z45" s="53" t="s">
        <v>283</v>
      </c>
      <c r="AA45" s="52" t="s">
        <v>456</v>
      </c>
      <c r="AB45" s="112">
        <v>45</v>
      </c>
      <c r="AC45" s="54">
        <v>46</v>
      </c>
      <c r="AD45" s="54">
        <v>91</v>
      </c>
      <c r="AE45" s="52">
        <v>10</v>
      </c>
      <c r="AF45" s="56" t="s">
        <v>284</v>
      </c>
      <c r="AG45" s="57" t="s">
        <v>456</v>
      </c>
      <c r="AH45" s="112">
        <v>41</v>
      </c>
      <c r="AI45" s="54">
        <v>40</v>
      </c>
      <c r="AJ45" s="54">
        <v>81</v>
      </c>
      <c r="AK45" s="52">
        <v>9</v>
      </c>
      <c r="AL45" s="56" t="s">
        <v>290</v>
      </c>
      <c r="AM45" s="57" t="s">
        <v>456</v>
      </c>
      <c r="AN45" s="54">
        <v>98</v>
      </c>
      <c r="AO45" s="54">
        <v>0</v>
      </c>
      <c r="AP45" s="54">
        <v>98</v>
      </c>
      <c r="AQ45" s="52">
        <v>10</v>
      </c>
      <c r="AR45" s="56" t="s">
        <v>284</v>
      </c>
      <c r="AS45" s="57" t="s">
        <v>456</v>
      </c>
      <c r="AT45" s="112">
        <v>40</v>
      </c>
      <c r="AU45" s="54">
        <v>35</v>
      </c>
      <c r="AV45" s="54">
        <v>75</v>
      </c>
      <c r="AW45" s="52">
        <v>8</v>
      </c>
      <c r="AX45" s="53" t="s">
        <v>286</v>
      </c>
      <c r="AY45" s="113" t="s">
        <v>456</v>
      </c>
      <c r="AZ45" s="112">
        <v>86</v>
      </c>
      <c r="BA45" s="54">
        <v>0</v>
      </c>
      <c r="BB45" s="54">
        <v>86</v>
      </c>
      <c r="BC45" s="52">
        <v>9</v>
      </c>
      <c r="BD45" s="124" t="s">
        <v>290</v>
      </c>
      <c r="BE45" s="121" t="str">
        <f t="shared" si="4"/>
        <v>7.62</v>
      </c>
      <c r="BF45" s="30" t="str">
        <f t="shared" si="1"/>
        <v>76.20</v>
      </c>
      <c r="BG45" s="30" t="str">
        <f t="shared" si="2"/>
        <v>FCD</v>
      </c>
      <c r="BH45" s="142" t="str">
        <f t="shared" si="8"/>
        <v/>
      </c>
      <c r="BI45" s="140" t="str">
        <f t="shared" si="3"/>
        <v/>
      </c>
      <c r="BJ45" s="51" t="s">
        <v>282</v>
      </c>
      <c r="BK45" s="51" t="s">
        <v>281</v>
      </c>
      <c r="BL45" s="51" t="s">
        <v>280</v>
      </c>
      <c r="BM45" s="51" t="s">
        <v>279</v>
      </c>
      <c r="BN45" s="51" t="s">
        <v>278</v>
      </c>
      <c r="BO45" s="51" t="s">
        <v>277</v>
      </c>
      <c r="BP45" s="51" t="s">
        <v>276</v>
      </c>
      <c r="BQ45" s="51" t="s">
        <v>275</v>
      </c>
      <c r="BR45" s="51" t="s">
        <v>274</v>
      </c>
    </row>
    <row r="46" spans="1:70">
      <c r="A46" s="6" t="s">
        <v>74</v>
      </c>
      <c r="B46" s="6" t="s">
        <v>73</v>
      </c>
      <c r="C46" s="5" t="s">
        <v>72</v>
      </c>
      <c r="D46" s="112">
        <v>48</v>
      </c>
      <c r="E46" s="54">
        <v>40</v>
      </c>
      <c r="F46" s="54">
        <v>88</v>
      </c>
      <c r="G46" s="52">
        <v>9</v>
      </c>
      <c r="H46" s="53" t="s">
        <v>290</v>
      </c>
      <c r="I46" s="113" t="s">
        <v>456</v>
      </c>
      <c r="J46" s="112">
        <v>42</v>
      </c>
      <c r="K46" s="54">
        <v>20</v>
      </c>
      <c r="L46" s="54">
        <v>62</v>
      </c>
      <c r="M46" s="52">
        <v>7</v>
      </c>
      <c r="N46" s="53" t="s">
        <v>283</v>
      </c>
      <c r="O46" s="113" t="s">
        <v>456</v>
      </c>
      <c r="P46" s="112">
        <v>40</v>
      </c>
      <c r="Q46" s="54">
        <v>24</v>
      </c>
      <c r="R46" s="54">
        <v>64</v>
      </c>
      <c r="S46" s="52">
        <v>7</v>
      </c>
      <c r="T46" s="53" t="s">
        <v>283</v>
      </c>
      <c r="U46" s="113" t="s">
        <v>456</v>
      </c>
      <c r="V46" s="54">
        <v>37</v>
      </c>
      <c r="W46" s="54">
        <v>30</v>
      </c>
      <c r="X46" s="54">
        <v>67</v>
      </c>
      <c r="Y46" s="52">
        <v>7</v>
      </c>
      <c r="Z46" s="53" t="s">
        <v>283</v>
      </c>
      <c r="AA46" s="52" t="s">
        <v>456</v>
      </c>
      <c r="AB46" s="112">
        <v>45</v>
      </c>
      <c r="AC46" s="54">
        <v>50</v>
      </c>
      <c r="AD46" s="54">
        <v>95</v>
      </c>
      <c r="AE46" s="52">
        <v>10</v>
      </c>
      <c r="AF46" s="56" t="s">
        <v>284</v>
      </c>
      <c r="AG46" s="57" t="s">
        <v>456</v>
      </c>
      <c r="AH46" s="112">
        <v>42</v>
      </c>
      <c r="AI46" s="54">
        <v>29</v>
      </c>
      <c r="AJ46" s="54">
        <v>71</v>
      </c>
      <c r="AK46" s="52">
        <v>8</v>
      </c>
      <c r="AL46" s="56" t="s">
        <v>286</v>
      </c>
      <c r="AM46" s="57" t="s">
        <v>456</v>
      </c>
      <c r="AN46" s="54">
        <v>95</v>
      </c>
      <c r="AO46" s="54">
        <v>0</v>
      </c>
      <c r="AP46" s="54">
        <v>95</v>
      </c>
      <c r="AQ46" s="52">
        <v>10</v>
      </c>
      <c r="AR46" s="56" t="s">
        <v>284</v>
      </c>
      <c r="AS46" s="57" t="s">
        <v>456</v>
      </c>
      <c r="AT46" s="112">
        <v>41</v>
      </c>
      <c r="AU46" s="54">
        <v>34</v>
      </c>
      <c r="AV46" s="54">
        <v>75</v>
      </c>
      <c r="AW46" s="52">
        <v>8</v>
      </c>
      <c r="AX46" s="53" t="s">
        <v>286</v>
      </c>
      <c r="AY46" s="113" t="s">
        <v>456</v>
      </c>
      <c r="AZ46" s="112">
        <v>88</v>
      </c>
      <c r="BA46" s="54">
        <v>0</v>
      </c>
      <c r="BB46" s="54">
        <v>88</v>
      </c>
      <c r="BC46" s="52">
        <v>9</v>
      </c>
      <c r="BD46" s="124" t="s">
        <v>290</v>
      </c>
      <c r="BE46" s="121" t="str">
        <f t="shared" si="4"/>
        <v>7.86</v>
      </c>
      <c r="BF46" s="30" t="str">
        <f t="shared" si="1"/>
        <v>78.60</v>
      </c>
      <c r="BG46" s="30" t="str">
        <f t="shared" si="2"/>
        <v>FCD</v>
      </c>
      <c r="BH46" s="142" t="str">
        <f t="shared" si="8"/>
        <v/>
      </c>
      <c r="BI46" s="140" t="str">
        <f t="shared" si="3"/>
        <v/>
      </c>
      <c r="BJ46" s="51" t="s">
        <v>282</v>
      </c>
      <c r="BK46" s="51" t="s">
        <v>281</v>
      </c>
      <c r="BL46" s="51" t="s">
        <v>280</v>
      </c>
      <c r="BM46" s="51" t="s">
        <v>279</v>
      </c>
      <c r="BN46" s="51" t="s">
        <v>278</v>
      </c>
      <c r="BO46" s="51" t="s">
        <v>277</v>
      </c>
      <c r="BP46" s="51" t="s">
        <v>276</v>
      </c>
      <c r="BQ46" s="51" t="s">
        <v>275</v>
      </c>
      <c r="BR46" s="51" t="s">
        <v>274</v>
      </c>
    </row>
    <row r="47" spans="1:70">
      <c r="A47" s="6" t="s">
        <v>71</v>
      </c>
      <c r="B47" s="6" t="s">
        <v>70</v>
      </c>
      <c r="C47" s="5" t="s">
        <v>69</v>
      </c>
      <c r="D47" s="112">
        <v>46</v>
      </c>
      <c r="E47" s="54">
        <v>30</v>
      </c>
      <c r="F47" s="54">
        <v>76</v>
      </c>
      <c r="G47" s="52">
        <v>8</v>
      </c>
      <c r="H47" s="53" t="s">
        <v>286</v>
      </c>
      <c r="I47" s="113" t="s">
        <v>456</v>
      </c>
      <c r="J47" s="112">
        <v>40</v>
      </c>
      <c r="K47" s="54">
        <v>26</v>
      </c>
      <c r="L47" s="54">
        <v>66</v>
      </c>
      <c r="M47" s="52">
        <v>7</v>
      </c>
      <c r="N47" s="53" t="s">
        <v>283</v>
      </c>
      <c r="O47" s="113" t="s">
        <v>456</v>
      </c>
      <c r="P47" s="112">
        <v>37</v>
      </c>
      <c r="Q47" s="54">
        <v>20</v>
      </c>
      <c r="R47" s="54">
        <v>57</v>
      </c>
      <c r="S47" s="52">
        <v>6</v>
      </c>
      <c r="T47" s="53" t="s">
        <v>285</v>
      </c>
      <c r="U47" s="113" t="s">
        <v>456</v>
      </c>
      <c r="V47" s="54">
        <v>30</v>
      </c>
      <c r="W47" s="54">
        <v>29</v>
      </c>
      <c r="X47" s="54">
        <v>59</v>
      </c>
      <c r="Y47" s="52">
        <v>6</v>
      </c>
      <c r="Z47" s="53" t="s">
        <v>285</v>
      </c>
      <c r="AA47" s="52" t="s">
        <v>456</v>
      </c>
      <c r="AB47" s="112">
        <v>43</v>
      </c>
      <c r="AC47" s="54">
        <v>35</v>
      </c>
      <c r="AD47" s="54">
        <v>78</v>
      </c>
      <c r="AE47" s="52">
        <v>8</v>
      </c>
      <c r="AF47" s="56" t="s">
        <v>286</v>
      </c>
      <c r="AG47" s="57" t="s">
        <v>456</v>
      </c>
      <c r="AH47" s="112">
        <v>40</v>
      </c>
      <c r="AI47" s="54">
        <v>36</v>
      </c>
      <c r="AJ47" s="54">
        <v>76</v>
      </c>
      <c r="AK47" s="52">
        <v>8</v>
      </c>
      <c r="AL47" s="56" t="s">
        <v>286</v>
      </c>
      <c r="AM47" s="57" t="s">
        <v>456</v>
      </c>
      <c r="AN47" s="54">
        <v>95</v>
      </c>
      <c r="AO47" s="54">
        <v>0</v>
      </c>
      <c r="AP47" s="54">
        <v>95</v>
      </c>
      <c r="AQ47" s="52">
        <v>10</v>
      </c>
      <c r="AR47" s="56" t="s">
        <v>284</v>
      </c>
      <c r="AS47" s="57" t="s">
        <v>456</v>
      </c>
      <c r="AT47" s="112">
        <v>42</v>
      </c>
      <c r="AU47" s="54">
        <v>37</v>
      </c>
      <c r="AV47" s="54">
        <v>79</v>
      </c>
      <c r="AW47" s="52">
        <v>8</v>
      </c>
      <c r="AX47" s="53" t="s">
        <v>286</v>
      </c>
      <c r="AY47" s="113" t="s">
        <v>456</v>
      </c>
      <c r="AZ47" s="123">
        <v>92</v>
      </c>
      <c r="BA47" s="17">
        <v>0</v>
      </c>
      <c r="BB47" s="17">
        <f>IF(ISBLANK(AZ47), "",AZ47+BA47)</f>
        <v>92</v>
      </c>
      <c r="BC47" s="20">
        <f>IF(ISBLANK(AZ47),"",IF(OR(BB47&lt;40),0,IF(BB47&gt;=90,10,IF(BB47&gt;=80,9,IF(BB47&gt;=70,8,IF(BB47&gt;=60,7,IF(BB47&gt;=55,6,IF(BB47&gt;=50,5,IF(BB47&gt;=40,4,0)))))))))</f>
        <v>10</v>
      </c>
      <c r="BD47" s="8" t="str">
        <f>IF(ISBLANK(AZ47),"", IF(AZ47&lt;20,"NE",IF(OR(BB47&lt;40),"F",IF(BB47&gt;=90,"O",IF(BB47&gt;=80,"A+",IF(BB47&gt;=70,"A",IF(BB47&gt;=60,"B+", IF(BB47&gt;=55,"B", IF(BB47&gt;=50,"C",IF(BB47&gt;=40,"P","F"))))))))))</f>
        <v>O</v>
      </c>
      <c r="BE47" s="121" t="str">
        <f t="shared" si="4"/>
        <v>7.24</v>
      </c>
      <c r="BF47" s="30" t="str">
        <f t="shared" si="1"/>
        <v>72.40</v>
      </c>
      <c r="BG47" s="30" t="str">
        <f t="shared" si="2"/>
        <v>FCD</v>
      </c>
      <c r="BH47" s="142" t="str">
        <f t="shared" si="8"/>
        <v/>
      </c>
      <c r="BI47" s="140" t="str">
        <f t="shared" si="3"/>
        <v/>
      </c>
      <c r="BJ47" s="51" t="s">
        <v>282</v>
      </c>
      <c r="BK47" s="51" t="s">
        <v>281</v>
      </c>
      <c r="BL47" s="51" t="s">
        <v>280</v>
      </c>
      <c r="BM47" s="51" t="s">
        <v>279</v>
      </c>
      <c r="BN47" s="51" t="s">
        <v>278</v>
      </c>
      <c r="BO47" s="51" t="s">
        <v>277</v>
      </c>
      <c r="BP47" s="51" t="s">
        <v>276</v>
      </c>
      <c r="BQ47" s="51" t="s">
        <v>275</v>
      </c>
      <c r="BR47" s="51" t="s">
        <v>291</v>
      </c>
    </row>
    <row r="48" spans="1:70">
      <c r="A48" s="6" t="s">
        <v>68</v>
      </c>
      <c r="B48" s="6" t="s">
        <v>67</v>
      </c>
      <c r="C48" s="5" t="s">
        <v>66</v>
      </c>
      <c r="D48" s="112">
        <v>41</v>
      </c>
      <c r="E48" s="54">
        <v>23</v>
      </c>
      <c r="F48" s="54">
        <v>64</v>
      </c>
      <c r="G48" s="52">
        <v>7</v>
      </c>
      <c r="H48" s="53" t="s">
        <v>283</v>
      </c>
      <c r="I48" s="113" t="s">
        <v>456</v>
      </c>
      <c r="J48" s="112">
        <v>39</v>
      </c>
      <c r="K48" s="54">
        <v>39</v>
      </c>
      <c r="L48" s="54">
        <v>78</v>
      </c>
      <c r="M48" s="52">
        <v>8</v>
      </c>
      <c r="N48" s="53" t="s">
        <v>286</v>
      </c>
      <c r="O48" s="113" t="s">
        <v>456</v>
      </c>
      <c r="P48" s="112">
        <v>40</v>
      </c>
      <c r="Q48" s="54">
        <v>31</v>
      </c>
      <c r="R48" s="54">
        <v>71</v>
      </c>
      <c r="S48" s="52">
        <v>8</v>
      </c>
      <c r="T48" s="53" t="s">
        <v>286</v>
      </c>
      <c r="U48" s="113" t="s">
        <v>456</v>
      </c>
      <c r="V48" s="54">
        <v>40</v>
      </c>
      <c r="W48" s="54">
        <v>35</v>
      </c>
      <c r="X48" s="54">
        <v>75</v>
      </c>
      <c r="Y48" s="52">
        <v>8</v>
      </c>
      <c r="Z48" s="53" t="s">
        <v>286</v>
      </c>
      <c r="AA48" s="52" t="s">
        <v>456</v>
      </c>
      <c r="AB48" s="112">
        <v>46</v>
      </c>
      <c r="AC48" s="54">
        <v>23</v>
      </c>
      <c r="AD48" s="54">
        <v>69</v>
      </c>
      <c r="AE48" s="52">
        <v>7</v>
      </c>
      <c r="AF48" s="56" t="s">
        <v>283</v>
      </c>
      <c r="AG48" s="57" t="s">
        <v>456</v>
      </c>
      <c r="AH48" s="112">
        <v>41</v>
      </c>
      <c r="AI48" s="54">
        <v>28</v>
      </c>
      <c r="AJ48" s="54">
        <v>69</v>
      </c>
      <c r="AK48" s="52">
        <v>7</v>
      </c>
      <c r="AL48" s="56" t="s">
        <v>283</v>
      </c>
      <c r="AM48" s="57" t="s">
        <v>456</v>
      </c>
      <c r="AN48" s="54">
        <v>96</v>
      </c>
      <c r="AO48" s="54">
        <v>0</v>
      </c>
      <c r="AP48" s="54">
        <v>96</v>
      </c>
      <c r="AQ48" s="52">
        <v>10</v>
      </c>
      <c r="AR48" s="56" t="s">
        <v>284</v>
      </c>
      <c r="AS48" s="57" t="s">
        <v>456</v>
      </c>
      <c r="AT48" s="112">
        <v>39</v>
      </c>
      <c r="AU48" s="54">
        <v>34</v>
      </c>
      <c r="AV48" s="54">
        <v>73</v>
      </c>
      <c r="AW48" s="52">
        <v>8</v>
      </c>
      <c r="AX48" s="53" t="s">
        <v>286</v>
      </c>
      <c r="AY48" s="113" t="s">
        <v>456</v>
      </c>
      <c r="AZ48" s="123">
        <v>96</v>
      </c>
      <c r="BA48" s="17">
        <v>0</v>
      </c>
      <c r="BB48" s="17">
        <f>IF(ISBLANK(AZ48), "",AZ48+BA48)</f>
        <v>96</v>
      </c>
      <c r="BC48" s="20">
        <f>IF(ISBLANK(AZ48),"",IF(OR(BB48&lt;40),0,IF(BB48&gt;=90,10,IF(BB48&gt;=80,9,IF(BB48&gt;=70,8,IF(BB48&gt;=60,7,IF(BB48&gt;=55,6,IF(BB48&gt;=50,5,IF(BB48&gt;=40,4,0)))))))))</f>
        <v>10</v>
      </c>
      <c r="BD48" s="8" t="str">
        <f>IF(ISBLANK(AZ48),"", IF(AZ48&lt;20,"NE",IF(OR(BB48&lt;40),"F",IF(BB48&gt;=90,"O",IF(BB48&gt;=80,"A+",IF(BB48&gt;=70,"A",IF(BB48&gt;=60,"B+", IF(BB48&gt;=55,"B", IF(BB48&gt;=50,"C",IF(BB48&gt;=40,"P","F"))))))))))</f>
        <v>O</v>
      </c>
      <c r="BE48" s="121" t="str">
        <f t="shared" si="4"/>
        <v>7.71</v>
      </c>
      <c r="BF48" s="30" t="str">
        <f t="shared" si="1"/>
        <v>77.10</v>
      </c>
      <c r="BG48" s="30" t="str">
        <f t="shared" si="2"/>
        <v>FCD</v>
      </c>
      <c r="BH48" s="142" t="str">
        <f t="shared" si="8"/>
        <v/>
      </c>
      <c r="BI48" s="140" t="str">
        <f t="shared" si="3"/>
        <v/>
      </c>
      <c r="BJ48" s="51" t="s">
        <v>282</v>
      </c>
      <c r="BK48" s="51" t="s">
        <v>281</v>
      </c>
      <c r="BL48" s="51" t="s">
        <v>280</v>
      </c>
      <c r="BM48" s="51" t="s">
        <v>279</v>
      </c>
      <c r="BN48" s="51" t="s">
        <v>278</v>
      </c>
      <c r="BO48" s="51" t="s">
        <v>277</v>
      </c>
      <c r="BP48" s="51" t="s">
        <v>276</v>
      </c>
      <c r="BQ48" s="51" t="s">
        <v>275</v>
      </c>
      <c r="BR48" s="51" t="s">
        <v>289</v>
      </c>
    </row>
    <row r="49" spans="1:70">
      <c r="A49" s="6" t="s">
        <v>65</v>
      </c>
      <c r="B49" s="6" t="s">
        <v>64</v>
      </c>
      <c r="C49" s="5" t="s">
        <v>63</v>
      </c>
      <c r="D49" s="112">
        <v>42</v>
      </c>
      <c r="E49" s="54">
        <v>29</v>
      </c>
      <c r="F49" s="54">
        <v>71</v>
      </c>
      <c r="G49" s="52">
        <v>8</v>
      </c>
      <c r="H49" s="53" t="s">
        <v>286</v>
      </c>
      <c r="I49" s="113" t="s">
        <v>456</v>
      </c>
      <c r="J49" s="112">
        <v>41</v>
      </c>
      <c r="K49" s="54">
        <v>23</v>
      </c>
      <c r="L49" s="54">
        <v>64</v>
      </c>
      <c r="M49" s="52">
        <v>7</v>
      </c>
      <c r="N49" s="53" t="s">
        <v>283</v>
      </c>
      <c r="O49" s="113" t="s">
        <v>456</v>
      </c>
      <c r="P49" s="112">
        <v>33</v>
      </c>
      <c r="Q49" s="54">
        <v>38</v>
      </c>
      <c r="R49" s="54">
        <v>71</v>
      </c>
      <c r="S49" s="52">
        <v>8</v>
      </c>
      <c r="T49" s="53" t="s">
        <v>286</v>
      </c>
      <c r="U49" s="113" t="s">
        <v>456</v>
      </c>
      <c r="V49" s="54">
        <v>37</v>
      </c>
      <c r="W49" s="54">
        <v>21</v>
      </c>
      <c r="X49" s="54">
        <v>58</v>
      </c>
      <c r="Y49" s="52">
        <v>6</v>
      </c>
      <c r="Z49" s="53" t="s">
        <v>285</v>
      </c>
      <c r="AA49" s="52" t="s">
        <v>456</v>
      </c>
      <c r="AB49" s="112">
        <v>43</v>
      </c>
      <c r="AC49" s="54">
        <v>22</v>
      </c>
      <c r="AD49" s="54">
        <v>65</v>
      </c>
      <c r="AE49" s="52">
        <v>7</v>
      </c>
      <c r="AF49" s="56" t="s">
        <v>283</v>
      </c>
      <c r="AG49" s="57" t="s">
        <v>456</v>
      </c>
      <c r="AH49" s="112">
        <v>35</v>
      </c>
      <c r="AI49" s="54">
        <v>32</v>
      </c>
      <c r="AJ49" s="54">
        <v>67</v>
      </c>
      <c r="AK49" s="52">
        <v>7</v>
      </c>
      <c r="AL49" s="56" t="s">
        <v>283</v>
      </c>
      <c r="AM49" s="57" t="s">
        <v>456</v>
      </c>
      <c r="AN49" s="54">
        <v>95</v>
      </c>
      <c r="AO49" s="54">
        <v>0</v>
      </c>
      <c r="AP49" s="54">
        <v>95</v>
      </c>
      <c r="AQ49" s="52">
        <v>10</v>
      </c>
      <c r="AR49" s="56" t="s">
        <v>284</v>
      </c>
      <c r="AS49" s="57" t="s">
        <v>456</v>
      </c>
      <c r="AT49" s="112">
        <v>40</v>
      </c>
      <c r="AU49" s="54">
        <v>35</v>
      </c>
      <c r="AV49" s="54">
        <v>75</v>
      </c>
      <c r="AW49" s="52">
        <v>8</v>
      </c>
      <c r="AX49" s="53" t="s">
        <v>286</v>
      </c>
      <c r="AY49" s="113" t="s">
        <v>456</v>
      </c>
      <c r="AZ49" s="123">
        <v>96</v>
      </c>
      <c r="BA49" s="17">
        <v>0</v>
      </c>
      <c r="BB49" s="17">
        <f>IF(ISBLANK(AZ49), "",AZ49+BA49)</f>
        <v>96</v>
      </c>
      <c r="BC49" s="20">
        <f>IF(ISBLANK(AZ49),"",IF(OR(BB49&lt;40),0,IF(BB49&gt;=90,10,IF(BB49&gt;=80,9,IF(BB49&gt;=70,8,IF(BB49&gt;=60,7,IF(BB49&gt;=55,6,IF(BB49&gt;=50,5,IF(BB49&gt;=40,4,0)))))))))</f>
        <v>10</v>
      </c>
      <c r="BD49" s="8" t="str">
        <f>IF(ISBLANK(AZ49),"", IF(AZ49&lt;20,"NE",IF(OR(BB49&lt;40),"F",IF(BB49&gt;=90,"O",IF(BB49&gt;=80,"A+",IF(BB49&gt;=70,"A",IF(BB49&gt;=60,"B+", IF(BB49&gt;=55,"B", IF(BB49&gt;=50,"C",IF(BB49&gt;=40,"P","F"))))))))))</f>
        <v>O</v>
      </c>
      <c r="BE49" s="121" t="str">
        <f t="shared" si="4"/>
        <v>7.43</v>
      </c>
      <c r="BF49" s="30" t="str">
        <f t="shared" si="1"/>
        <v>74.30</v>
      </c>
      <c r="BG49" s="30" t="str">
        <f t="shared" si="2"/>
        <v>FCD</v>
      </c>
      <c r="BH49" s="142" t="str">
        <f t="shared" si="8"/>
        <v/>
      </c>
      <c r="BI49" s="140" t="str">
        <f t="shared" si="3"/>
        <v/>
      </c>
      <c r="BJ49" s="51" t="s">
        <v>282</v>
      </c>
      <c r="BK49" s="51" t="s">
        <v>281</v>
      </c>
      <c r="BL49" s="51" t="s">
        <v>280</v>
      </c>
      <c r="BM49" s="51" t="s">
        <v>279</v>
      </c>
      <c r="BN49" s="51" t="s">
        <v>278</v>
      </c>
      <c r="BO49" s="51" t="s">
        <v>277</v>
      </c>
      <c r="BP49" s="51" t="s">
        <v>276</v>
      </c>
      <c r="BQ49" s="51" t="s">
        <v>275</v>
      </c>
      <c r="BR49" s="51" t="s">
        <v>289</v>
      </c>
    </row>
    <row r="50" spans="1:70">
      <c r="A50" s="6" t="s">
        <v>62</v>
      </c>
      <c r="B50" s="6" t="s">
        <v>61</v>
      </c>
      <c r="C50" s="5" t="s">
        <v>60</v>
      </c>
      <c r="D50" s="112">
        <v>49</v>
      </c>
      <c r="E50" s="54">
        <v>49</v>
      </c>
      <c r="F50" s="54">
        <v>98</v>
      </c>
      <c r="G50" s="52">
        <v>10</v>
      </c>
      <c r="H50" s="53" t="s">
        <v>284</v>
      </c>
      <c r="I50" s="113" t="s">
        <v>456</v>
      </c>
      <c r="J50" s="112">
        <v>40</v>
      </c>
      <c r="K50" s="54">
        <v>26</v>
      </c>
      <c r="L50" s="54">
        <v>66</v>
      </c>
      <c r="M50" s="52">
        <v>7</v>
      </c>
      <c r="N50" s="53" t="s">
        <v>283</v>
      </c>
      <c r="O50" s="113" t="s">
        <v>456</v>
      </c>
      <c r="P50" s="112">
        <v>40</v>
      </c>
      <c r="Q50" s="54">
        <v>30</v>
      </c>
      <c r="R50" s="54">
        <v>70</v>
      </c>
      <c r="S50" s="52">
        <v>8</v>
      </c>
      <c r="T50" s="53" t="s">
        <v>286</v>
      </c>
      <c r="U50" s="113" t="s">
        <v>456</v>
      </c>
      <c r="V50" s="54">
        <v>35</v>
      </c>
      <c r="W50" s="54">
        <v>25</v>
      </c>
      <c r="X50" s="54">
        <v>60</v>
      </c>
      <c r="Y50" s="52">
        <v>7</v>
      </c>
      <c r="Z50" s="53" t="s">
        <v>283</v>
      </c>
      <c r="AA50" s="52" t="s">
        <v>456</v>
      </c>
      <c r="AB50" s="112">
        <v>48</v>
      </c>
      <c r="AC50" s="54">
        <v>29</v>
      </c>
      <c r="AD50" s="54">
        <v>77</v>
      </c>
      <c r="AE50" s="52">
        <v>8</v>
      </c>
      <c r="AF50" s="56" t="s">
        <v>286</v>
      </c>
      <c r="AG50" s="57" t="s">
        <v>456</v>
      </c>
      <c r="AH50" s="112">
        <v>42</v>
      </c>
      <c r="AI50" s="54">
        <v>29</v>
      </c>
      <c r="AJ50" s="54">
        <v>71</v>
      </c>
      <c r="AK50" s="52">
        <v>8</v>
      </c>
      <c r="AL50" s="56" t="s">
        <v>286</v>
      </c>
      <c r="AM50" s="57" t="s">
        <v>456</v>
      </c>
      <c r="AN50" s="54">
        <v>96</v>
      </c>
      <c r="AO50" s="54">
        <v>0</v>
      </c>
      <c r="AP50" s="54">
        <v>96</v>
      </c>
      <c r="AQ50" s="52">
        <v>10</v>
      </c>
      <c r="AR50" s="56" t="s">
        <v>284</v>
      </c>
      <c r="AS50" s="57" t="s">
        <v>456</v>
      </c>
      <c r="AT50" s="112">
        <v>39</v>
      </c>
      <c r="AU50" s="54">
        <v>37</v>
      </c>
      <c r="AV50" s="54">
        <v>76</v>
      </c>
      <c r="AW50" s="52">
        <v>8</v>
      </c>
      <c r="AX50" s="53" t="s">
        <v>286</v>
      </c>
      <c r="AY50" s="113" t="s">
        <v>456</v>
      </c>
      <c r="AZ50" s="123">
        <v>94</v>
      </c>
      <c r="BA50" s="17">
        <v>0</v>
      </c>
      <c r="BB50" s="17">
        <f>IF(ISBLANK(AZ50), "",AZ50+BA50)</f>
        <v>94</v>
      </c>
      <c r="BC50" s="20">
        <f>IF(ISBLANK(AZ50),"",IF(OR(BB50&lt;40),0,IF(BB50&gt;=90,10,IF(BB50&gt;=80,9,IF(BB50&gt;=70,8,IF(BB50&gt;=60,7,IF(BB50&gt;=55,6,IF(BB50&gt;=50,5,IF(BB50&gt;=40,4,0)))))))))</f>
        <v>10</v>
      </c>
      <c r="BD50" s="8" t="str">
        <f>IF(ISBLANK(AZ50),"", IF(AZ50&lt;20,"NE",IF(OR(BB50&lt;40),"F",IF(BB50&gt;=90,"O",IF(BB50&gt;=80,"A+",IF(BB50&gt;=70,"A",IF(BB50&gt;=60,"B+", IF(BB50&gt;=55,"B", IF(BB50&gt;=50,"C",IF(BB50&gt;=40,"P","F"))))))))))</f>
        <v>O</v>
      </c>
      <c r="BE50" s="121" t="str">
        <f t="shared" si="4"/>
        <v>8.14</v>
      </c>
      <c r="BF50" s="30" t="str">
        <f t="shared" si="1"/>
        <v>81.40</v>
      </c>
      <c r="BG50" s="30" t="str">
        <f t="shared" si="2"/>
        <v>FCD</v>
      </c>
      <c r="BH50" s="142" t="str">
        <f t="shared" si="8"/>
        <v/>
      </c>
      <c r="BI50" s="140" t="str">
        <f t="shared" si="3"/>
        <v/>
      </c>
      <c r="BJ50" s="51" t="s">
        <v>282</v>
      </c>
      <c r="BK50" s="51" t="s">
        <v>281</v>
      </c>
      <c r="BL50" s="51" t="s">
        <v>280</v>
      </c>
      <c r="BM50" s="51" t="s">
        <v>279</v>
      </c>
      <c r="BN50" s="51" t="s">
        <v>278</v>
      </c>
      <c r="BO50" s="51" t="s">
        <v>277</v>
      </c>
      <c r="BP50" s="51" t="s">
        <v>276</v>
      </c>
      <c r="BQ50" s="51" t="s">
        <v>275</v>
      </c>
      <c r="BR50" s="51" t="s">
        <v>289</v>
      </c>
    </row>
    <row r="51" spans="1:70">
      <c r="A51" s="6" t="s">
        <v>59</v>
      </c>
      <c r="B51" s="6" t="s">
        <v>58</v>
      </c>
      <c r="C51" s="5" t="s">
        <v>57</v>
      </c>
      <c r="D51" s="112">
        <v>50</v>
      </c>
      <c r="E51" s="54">
        <v>43</v>
      </c>
      <c r="F51" s="54">
        <v>93</v>
      </c>
      <c r="G51" s="52">
        <v>10</v>
      </c>
      <c r="H51" s="53" t="s">
        <v>284</v>
      </c>
      <c r="I51" s="113" t="s">
        <v>456</v>
      </c>
      <c r="J51" s="112">
        <v>41</v>
      </c>
      <c r="K51" s="54">
        <v>27</v>
      </c>
      <c r="L51" s="54">
        <v>68</v>
      </c>
      <c r="M51" s="52">
        <v>7</v>
      </c>
      <c r="N51" s="53" t="s">
        <v>283</v>
      </c>
      <c r="O51" s="113" t="s">
        <v>456</v>
      </c>
      <c r="P51" s="112">
        <v>38</v>
      </c>
      <c r="Q51" s="54">
        <v>31</v>
      </c>
      <c r="R51" s="54">
        <v>69</v>
      </c>
      <c r="S51" s="52">
        <v>7</v>
      </c>
      <c r="T51" s="53" t="s">
        <v>283</v>
      </c>
      <c r="U51" s="113" t="s">
        <v>456</v>
      </c>
      <c r="V51" s="54">
        <v>33</v>
      </c>
      <c r="W51" s="54">
        <v>22</v>
      </c>
      <c r="X51" s="54">
        <v>55</v>
      </c>
      <c r="Y51" s="52">
        <v>6</v>
      </c>
      <c r="Z51" s="53" t="s">
        <v>285</v>
      </c>
      <c r="AA51" s="52" t="s">
        <v>456</v>
      </c>
      <c r="AB51" s="112">
        <v>44</v>
      </c>
      <c r="AC51" s="54">
        <v>30</v>
      </c>
      <c r="AD51" s="54">
        <v>74</v>
      </c>
      <c r="AE51" s="52">
        <v>8</v>
      </c>
      <c r="AF51" s="56" t="s">
        <v>286</v>
      </c>
      <c r="AG51" s="57" t="s">
        <v>456</v>
      </c>
      <c r="AH51" s="112">
        <v>41</v>
      </c>
      <c r="AI51" s="54">
        <v>31</v>
      </c>
      <c r="AJ51" s="54">
        <v>72</v>
      </c>
      <c r="AK51" s="52">
        <v>8</v>
      </c>
      <c r="AL51" s="56" t="s">
        <v>286</v>
      </c>
      <c r="AM51" s="57" t="s">
        <v>456</v>
      </c>
      <c r="AN51" s="54">
        <v>93</v>
      </c>
      <c r="AO51" s="54">
        <v>0</v>
      </c>
      <c r="AP51" s="54">
        <v>93</v>
      </c>
      <c r="AQ51" s="52">
        <v>10</v>
      </c>
      <c r="AR51" s="56" t="s">
        <v>284</v>
      </c>
      <c r="AS51" s="57" t="s">
        <v>456</v>
      </c>
      <c r="AT51" s="112">
        <v>42</v>
      </c>
      <c r="AU51" s="54">
        <v>35</v>
      </c>
      <c r="AV51" s="54">
        <v>77</v>
      </c>
      <c r="AW51" s="52">
        <v>8</v>
      </c>
      <c r="AX51" s="53" t="s">
        <v>286</v>
      </c>
      <c r="AY51" s="113" t="s">
        <v>456</v>
      </c>
      <c r="AZ51" s="123">
        <v>85</v>
      </c>
      <c r="BA51" s="17">
        <v>0</v>
      </c>
      <c r="BB51" s="17">
        <f>IF(ISBLANK(AZ51), "",AZ51+BA51)</f>
        <v>85</v>
      </c>
      <c r="BC51" s="20">
        <f>IF(ISBLANK(AZ51),"",IF(OR(BB51&lt;40),0,IF(BB51&gt;=90,10,IF(BB51&gt;=80,9,IF(BB51&gt;=70,8,IF(BB51&gt;=60,7,IF(BB51&gt;=55,6,IF(BB51&gt;=50,5,IF(BB51&gt;=40,4,0)))))))))</f>
        <v>9</v>
      </c>
      <c r="BD51" s="8" t="str">
        <f>IF(ISBLANK(AZ51),"", IF(AZ51&lt;20,"NE",IF(OR(BB51&lt;40),"F",IF(BB51&gt;=90,"O",IF(BB51&gt;=80,"A+",IF(BB51&gt;=70,"A",IF(BB51&gt;=60,"B+", IF(BB51&gt;=55,"B", IF(BB51&gt;=50,"C",IF(BB51&gt;=40,"P","F"))))))))))</f>
        <v>A+</v>
      </c>
      <c r="BE51" s="121" t="str">
        <f t="shared" si="4"/>
        <v>7.81</v>
      </c>
      <c r="BF51" s="30" t="str">
        <f t="shared" si="1"/>
        <v>78.10</v>
      </c>
      <c r="BG51" s="30" t="str">
        <f t="shared" si="2"/>
        <v>FCD</v>
      </c>
      <c r="BH51" s="142" t="str">
        <f t="shared" si="8"/>
        <v/>
      </c>
      <c r="BI51" s="140" t="str">
        <f t="shared" si="3"/>
        <v/>
      </c>
      <c r="BJ51" s="51" t="s">
        <v>282</v>
      </c>
      <c r="BK51" s="51" t="s">
        <v>281</v>
      </c>
      <c r="BL51" s="51" t="s">
        <v>280</v>
      </c>
      <c r="BM51" s="51" t="s">
        <v>279</v>
      </c>
      <c r="BN51" s="51" t="s">
        <v>278</v>
      </c>
      <c r="BO51" s="51" t="s">
        <v>277</v>
      </c>
      <c r="BP51" s="51" t="s">
        <v>276</v>
      </c>
      <c r="BQ51" s="51" t="s">
        <v>275</v>
      </c>
      <c r="BR51" s="51" t="s">
        <v>274</v>
      </c>
    </row>
    <row r="52" spans="1:70">
      <c r="A52" s="6" t="s">
        <v>56</v>
      </c>
      <c r="B52" s="6" t="s">
        <v>55</v>
      </c>
      <c r="C52" s="5" t="s">
        <v>54</v>
      </c>
      <c r="D52" s="112">
        <v>44</v>
      </c>
      <c r="E52" s="54">
        <v>41</v>
      </c>
      <c r="F52" s="54">
        <v>85</v>
      </c>
      <c r="G52" s="52">
        <v>9</v>
      </c>
      <c r="H52" s="53" t="s">
        <v>290</v>
      </c>
      <c r="I52" s="113" t="s">
        <v>456</v>
      </c>
      <c r="J52" s="112">
        <v>37</v>
      </c>
      <c r="K52" s="54">
        <v>18</v>
      </c>
      <c r="L52" s="54">
        <v>55</v>
      </c>
      <c r="M52" s="52">
        <v>6</v>
      </c>
      <c r="N52" s="53" t="s">
        <v>285</v>
      </c>
      <c r="O52" s="113" t="s">
        <v>456</v>
      </c>
      <c r="P52" s="112">
        <v>29</v>
      </c>
      <c r="Q52" s="54">
        <v>24</v>
      </c>
      <c r="R52" s="54">
        <v>53</v>
      </c>
      <c r="S52" s="52">
        <v>5</v>
      </c>
      <c r="T52" s="53" t="s">
        <v>287</v>
      </c>
      <c r="U52" s="113" t="s">
        <v>456</v>
      </c>
      <c r="V52" s="54">
        <v>40</v>
      </c>
      <c r="W52" s="54">
        <v>31</v>
      </c>
      <c r="X52" s="54">
        <v>71</v>
      </c>
      <c r="Y52" s="52">
        <v>8</v>
      </c>
      <c r="Z52" s="53" t="s">
        <v>286</v>
      </c>
      <c r="AA52" s="52" t="s">
        <v>456</v>
      </c>
      <c r="AB52" s="112">
        <v>44</v>
      </c>
      <c r="AC52" s="54">
        <v>26</v>
      </c>
      <c r="AD52" s="54">
        <v>70</v>
      </c>
      <c r="AE52" s="52">
        <v>8</v>
      </c>
      <c r="AF52" s="56" t="s">
        <v>286</v>
      </c>
      <c r="AG52" s="57" t="s">
        <v>456</v>
      </c>
      <c r="AH52" s="112">
        <v>39</v>
      </c>
      <c r="AI52" s="54">
        <v>32</v>
      </c>
      <c r="AJ52" s="54">
        <v>71</v>
      </c>
      <c r="AK52" s="52">
        <v>8</v>
      </c>
      <c r="AL52" s="56" t="s">
        <v>286</v>
      </c>
      <c r="AM52" s="57" t="s">
        <v>456</v>
      </c>
      <c r="AN52" s="54">
        <v>91</v>
      </c>
      <c r="AO52" s="54">
        <v>0</v>
      </c>
      <c r="AP52" s="54">
        <v>91</v>
      </c>
      <c r="AQ52" s="52">
        <v>10</v>
      </c>
      <c r="AR52" s="56" t="s">
        <v>284</v>
      </c>
      <c r="AS52" s="57" t="s">
        <v>456</v>
      </c>
      <c r="AT52" s="112">
        <v>41</v>
      </c>
      <c r="AU52" s="54">
        <v>31</v>
      </c>
      <c r="AV52" s="54">
        <v>72</v>
      </c>
      <c r="AW52" s="52">
        <v>8</v>
      </c>
      <c r="AX52" s="53" t="s">
        <v>286</v>
      </c>
      <c r="AY52" s="113" t="s">
        <v>456</v>
      </c>
      <c r="AZ52" s="112">
        <v>96</v>
      </c>
      <c r="BA52" s="54">
        <v>0</v>
      </c>
      <c r="BB52" s="54">
        <v>96</v>
      </c>
      <c r="BC52" s="52">
        <v>10</v>
      </c>
      <c r="BD52" s="124" t="s">
        <v>284</v>
      </c>
      <c r="BE52" s="121" t="str">
        <f t="shared" si="4"/>
        <v>7.33</v>
      </c>
      <c r="BF52" s="30" t="str">
        <f t="shared" si="1"/>
        <v>73.30</v>
      </c>
      <c r="BG52" s="30" t="str">
        <f t="shared" si="2"/>
        <v>FCD</v>
      </c>
      <c r="BH52" s="142" t="str">
        <f t="shared" si="8"/>
        <v/>
      </c>
      <c r="BI52" s="140" t="str">
        <f t="shared" si="3"/>
        <v/>
      </c>
      <c r="BJ52" s="51" t="s">
        <v>282</v>
      </c>
      <c r="BK52" s="51" t="s">
        <v>281</v>
      </c>
      <c r="BL52" s="51" t="s">
        <v>280</v>
      </c>
      <c r="BM52" s="51" t="s">
        <v>279</v>
      </c>
      <c r="BN52" s="51" t="s">
        <v>278</v>
      </c>
      <c r="BO52" s="51" t="s">
        <v>277</v>
      </c>
      <c r="BP52" s="51" t="s">
        <v>276</v>
      </c>
      <c r="BQ52" s="51" t="s">
        <v>275</v>
      </c>
      <c r="BR52" s="51" t="s">
        <v>291</v>
      </c>
    </row>
    <row r="53" spans="1:70">
      <c r="A53" s="6" t="s">
        <v>53</v>
      </c>
      <c r="B53" s="6" t="s">
        <v>52</v>
      </c>
      <c r="C53" s="5" t="s">
        <v>51</v>
      </c>
      <c r="D53" s="112">
        <v>46</v>
      </c>
      <c r="E53" s="54">
        <v>38</v>
      </c>
      <c r="F53" s="54">
        <v>84</v>
      </c>
      <c r="G53" s="52">
        <v>9</v>
      </c>
      <c r="H53" s="53" t="s">
        <v>290</v>
      </c>
      <c r="I53" s="113" t="s">
        <v>456</v>
      </c>
      <c r="J53" s="112">
        <v>39</v>
      </c>
      <c r="K53" s="54">
        <v>24</v>
      </c>
      <c r="L53" s="54">
        <v>63</v>
      </c>
      <c r="M53" s="52">
        <v>7</v>
      </c>
      <c r="N53" s="53" t="s">
        <v>283</v>
      </c>
      <c r="O53" s="113" t="s">
        <v>456</v>
      </c>
      <c r="P53" s="112">
        <v>34</v>
      </c>
      <c r="Q53" s="54">
        <v>35</v>
      </c>
      <c r="R53" s="54">
        <v>69</v>
      </c>
      <c r="S53" s="52">
        <v>7</v>
      </c>
      <c r="T53" s="53" t="s">
        <v>283</v>
      </c>
      <c r="U53" s="113" t="s">
        <v>456</v>
      </c>
      <c r="V53" s="54">
        <v>40</v>
      </c>
      <c r="W53" s="54">
        <v>29</v>
      </c>
      <c r="X53" s="54">
        <v>69</v>
      </c>
      <c r="Y53" s="52">
        <v>7</v>
      </c>
      <c r="Z53" s="53" t="s">
        <v>283</v>
      </c>
      <c r="AA53" s="52" t="s">
        <v>456</v>
      </c>
      <c r="AB53" s="112">
        <v>43</v>
      </c>
      <c r="AC53" s="54">
        <v>46</v>
      </c>
      <c r="AD53" s="54">
        <v>89</v>
      </c>
      <c r="AE53" s="52">
        <v>9</v>
      </c>
      <c r="AF53" s="56" t="s">
        <v>290</v>
      </c>
      <c r="AG53" s="57" t="s">
        <v>456</v>
      </c>
      <c r="AH53" s="112">
        <v>42</v>
      </c>
      <c r="AI53" s="54">
        <v>41</v>
      </c>
      <c r="AJ53" s="54">
        <v>83</v>
      </c>
      <c r="AK53" s="52">
        <v>9</v>
      </c>
      <c r="AL53" s="56" t="s">
        <v>290</v>
      </c>
      <c r="AM53" s="57" t="s">
        <v>456</v>
      </c>
      <c r="AN53" s="54">
        <v>91</v>
      </c>
      <c r="AO53" s="54">
        <v>0</v>
      </c>
      <c r="AP53" s="54">
        <v>91</v>
      </c>
      <c r="AQ53" s="52">
        <v>10</v>
      </c>
      <c r="AR53" s="56" t="s">
        <v>284</v>
      </c>
      <c r="AS53" s="57" t="s">
        <v>456</v>
      </c>
      <c r="AT53" s="112">
        <v>36</v>
      </c>
      <c r="AU53" s="54">
        <v>33</v>
      </c>
      <c r="AV53" s="54">
        <v>69</v>
      </c>
      <c r="AW53" s="52">
        <v>7</v>
      </c>
      <c r="AX53" s="53" t="s">
        <v>283</v>
      </c>
      <c r="AY53" s="113" t="s">
        <v>456</v>
      </c>
      <c r="AZ53" s="123">
        <v>88</v>
      </c>
      <c r="BA53" s="17">
        <v>0</v>
      </c>
      <c r="BB53" s="17">
        <f>IF(ISBLANK(AZ53), "",AZ53+BA53)</f>
        <v>88</v>
      </c>
      <c r="BC53" s="20">
        <f>IF(ISBLANK(AZ53),"",IF(OR(BB53&lt;40),0,IF(BB53&gt;=90,10,IF(BB53&gt;=80,9,IF(BB53&gt;=70,8,IF(BB53&gt;=60,7,IF(BB53&gt;=55,6,IF(BB53&gt;=50,5,IF(BB53&gt;=40,4,0)))))))))</f>
        <v>9</v>
      </c>
      <c r="BD53" s="8" t="str">
        <f>IF(ISBLANK(AZ53),"", IF(AZ53&lt;20,"NE",IF(OR(BB53&lt;40),"F",IF(BB53&gt;=90,"O",IF(BB53&gt;=80,"A+",IF(BB53&gt;=70,"A",IF(BB53&gt;=60,"B+", IF(BB53&gt;=55,"B", IF(BB53&gt;=50,"C",IF(BB53&gt;=40,"P","F"))))))))))</f>
        <v>A+</v>
      </c>
      <c r="BE53" s="121" t="str">
        <f t="shared" si="4"/>
        <v>7.90</v>
      </c>
      <c r="BF53" s="30" t="str">
        <f t="shared" si="1"/>
        <v>79.00</v>
      </c>
      <c r="BG53" s="30" t="str">
        <f t="shared" si="2"/>
        <v>FCD</v>
      </c>
      <c r="BH53" s="142" t="str">
        <f t="shared" si="8"/>
        <v/>
      </c>
      <c r="BI53" s="140" t="str">
        <f t="shared" si="3"/>
        <v/>
      </c>
      <c r="BJ53" s="51" t="s">
        <v>282</v>
      </c>
      <c r="BK53" s="51" t="s">
        <v>281</v>
      </c>
      <c r="BL53" s="51" t="s">
        <v>280</v>
      </c>
      <c r="BM53" s="51" t="s">
        <v>279</v>
      </c>
      <c r="BN53" s="51" t="s">
        <v>278</v>
      </c>
      <c r="BO53" s="51" t="s">
        <v>277</v>
      </c>
      <c r="BP53" s="51" t="s">
        <v>276</v>
      </c>
      <c r="BQ53" s="51" t="s">
        <v>275</v>
      </c>
      <c r="BR53" s="51" t="s">
        <v>274</v>
      </c>
    </row>
    <row r="54" spans="1:70">
      <c r="A54" s="6" t="s">
        <v>50</v>
      </c>
      <c r="B54" s="6" t="s">
        <v>49</v>
      </c>
      <c r="C54" s="5" t="s">
        <v>48</v>
      </c>
      <c r="D54" s="112">
        <v>42</v>
      </c>
      <c r="E54" s="54">
        <v>48</v>
      </c>
      <c r="F54" s="54">
        <v>90</v>
      </c>
      <c r="G54" s="52">
        <v>10</v>
      </c>
      <c r="H54" s="53" t="s">
        <v>284</v>
      </c>
      <c r="I54" s="113" t="s">
        <v>456</v>
      </c>
      <c r="J54" s="112">
        <v>44</v>
      </c>
      <c r="K54" s="54">
        <v>24</v>
      </c>
      <c r="L54" s="54">
        <v>68</v>
      </c>
      <c r="M54" s="52">
        <v>7</v>
      </c>
      <c r="N54" s="53" t="s">
        <v>283</v>
      </c>
      <c r="O54" s="113" t="s">
        <v>456</v>
      </c>
      <c r="P54" s="112">
        <v>38</v>
      </c>
      <c r="Q54" s="54">
        <v>28</v>
      </c>
      <c r="R54" s="54">
        <v>66</v>
      </c>
      <c r="S54" s="52">
        <v>7</v>
      </c>
      <c r="T54" s="53" t="s">
        <v>283</v>
      </c>
      <c r="U54" s="113" t="s">
        <v>456</v>
      </c>
      <c r="V54" s="54">
        <v>45</v>
      </c>
      <c r="W54" s="54">
        <v>31</v>
      </c>
      <c r="X54" s="54">
        <v>76</v>
      </c>
      <c r="Y54" s="52">
        <v>8</v>
      </c>
      <c r="Z54" s="53" t="s">
        <v>286</v>
      </c>
      <c r="AA54" s="52" t="s">
        <v>456</v>
      </c>
      <c r="AB54" s="112">
        <v>43</v>
      </c>
      <c r="AC54" s="54">
        <v>34</v>
      </c>
      <c r="AD54" s="54">
        <v>77</v>
      </c>
      <c r="AE54" s="52">
        <v>8</v>
      </c>
      <c r="AF54" s="56" t="s">
        <v>286</v>
      </c>
      <c r="AG54" s="57" t="s">
        <v>456</v>
      </c>
      <c r="AH54" s="112">
        <v>43</v>
      </c>
      <c r="AI54" s="54">
        <v>35</v>
      </c>
      <c r="AJ54" s="54">
        <v>78</v>
      </c>
      <c r="AK54" s="52">
        <v>8</v>
      </c>
      <c r="AL54" s="56" t="s">
        <v>286</v>
      </c>
      <c r="AM54" s="57" t="s">
        <v>456</v>
      </c>
      <c r="AN54" s="54">
        <v>91</v>
      </c>
      <c r="AO54" s="54">
        <v>0</v>
      </c>
      <c r="AP54" s="54">
        <v>91</v>
      </c>
      <c r="AQ54" s="52">
        <v>10</v>
      </c>
      <c r="AR54" s="56" t="s">
        <v>284</v>
      </c>
      <c r="AS54" s="57" t="s">
        <v>456</v>
      </c>
      <c r="AT54" s="112">
        <v>44</v>
      </c>
      <c r="AU54" s="54">
        <v>41</v>
      </c>
      <c r="AV54" s="54">
        <v>85</v>
      </c>
      <c r="AW54" s="52">
        <v>9</v>
      </c>
      <c r="AX54" s="53" t="s">
        <v>290</v>
      </c>
      <c r="AY54" s="113" t="s">
        <v>456</v>
      </c>
      <c r="AZ54" s="112">
        <v>96</v>
      </c>
      <c r="BA54" s="54">
        <v>0</v>
      </c>
      <c r="BB54" s="54">
        <v>96</v>
      </c>
      <c r="BC54" s="52">
        <v>10</v>
      </c>
      <c r="BD54" s="124" t="s">
        <v>284</v>
      </c>
      <c r="BE54" s="121" t="str">
        <f t="shared" si="4"/>
        <v>8.14</v>
      </c>
      <c r="BF54" s="30" t="str">
        <f t="shared" si="1"/>
        <v>81.40</v>
      </c>
      <c r="BG54" s="30" t="str">
        <f t="shared" si="2"/>
        <v>FCD</v>
      </c>
      <c r="BH54" s="142" t="str">
        <f t="shared" si="8"/>
        <v/>
      </c>
      <c r="BI54" s="140" t="str">
        <f t="shared" si="3"/>
        <v/>
      </c>
      <c r="BJ54" s="51" t="s">
        <v>282</v>
      </c>
      <c r="BK54" s="51" t="s">
        <v>281</v>
      </c>
      <c r="BL54" s="51" t="s">
        <v>280</v>
      </c>
      <c r="BM54" s="51" t="s">
        <v>279</v>
      </c>
      <c r="BN54" s="51" t="s">
        <v>278</v>
      </c>
      <c r="BO54" s="51" t="s">
        <v>277</v>
      </c>
      <c r="BP54" s="51" t="s">
        <v>276</v>
      </c>
      <c r="BQ54" s="51" t="s">
        <v>275</v>
      </c>
      <c r="BR54" s="51" t="s">
        <v>289</v>
      </c>
    </row>
    <row r="55" spans="1:70">
      <c r="A55" s="6" t="s">
        <v>47</v>
      </c>
      <c r="B55" s="6" t="s">
        <v>46</v>
      </c>
      <c r="C55" s="5" t="s">
        <v>45</v>
      </c>
      <c r="D55" s="112">
        <v>45</v>
      </c>
      <c r="E55" s="54">
        <v>47</v>
      </c>
      <c r="F55" s="54">
        <v>92</v>
      </c>
      <c r="G55" s="52">
        <v>10</v>
      </c>
      <c r="H55" s="53" t="s">
        <v>284</v>
      </c>
      <c r="I55" s="113" t="s">
        <v>456</v>
      </c>
      <c r="J55" s="112">
        <v>41</v>
      </c>
      <c r="K55" s="54">
        <v>24</v>
      </c>
      <c r="L55" s="54">
        <v>65</v>
      </c>
      <c r="M55" s="52">
        <v>7</v>
      </c>
      <c r="N55" s="53" t="s">
        <v>283</v>
      </c>
      <c r="O55" s="113" t="s">
        <v>456</v>
      </c>
      <c r="P55" s="112">
        <v>48</v>
      </c>
      <c r="Q55" s="54">
        <v>26</v>
      </c>
      <c r="R55" s="54">
        <v>74</v>
      </c>
      <c r="S55" s="52">
        <v>8</v>
      </c>
      <c r="T55" s="53" t="s">
        <v>286</v>
      </c>
      <c r="U55" s="113" t="s">
        <v>456</v>
      </c>
      <c r="V55" s="54">
        <v>48</v>
      </c>
      <c r="W55" s="54">
        <v>33</v>
      </c>
      <c r="X55" s="54">
        <v>81</v>
      </c>
      <c r="Y55" s="52">
        <v>9</v>
      </c>
      <c r="Z55" s="53" t="s">
        <v>290</v>
      </c>
      <c r="AA55" s="52" t="s">
        <v>456</v>
      </c>
      <c r="AB55" s="112">
        <v>50</v>
      </c>
      <c r="AC55" s="54">
        <v>50</v>
      </c>
      <c r="AD55" s="54">
        <v>100</v>
      </c>
      <c r="AE55" s="52">
        <v>10</v>
      </c>
      <c r="AF55" s="56" t="s">
        <v>284</v>
      </c>
      <c r="AG55" s="57" t="s">
        <v>456</v>
      </c>
      <c r="AH55" s="112">
        <v>48</v>
      </c>
      <c r="AI55" s="54">
        <v>34</v>
      </c>
      <c r="AJ55" s="54">
        <v>82</v>
      </c>
      <c r="AK55" s="52">
        <v>9</v>
      </c>
      <c r="AL55" s="56" t="s">
        <v>290</v>
      </c>
      <c r="AM55" s="57" t="s">
        <v>456</v>
      </c>
      <c r="AN55" s="54">
        <v>91</v>
      </c>
      <c r="AO55" s="54">
        <v>0</v>
      </c>
      <c r="AP55" s="54">
        <v>91</v>
      </c>
      <c r="AQ55" s="52">
        <v>10</v>
      </c>
      <c r="AR55" s="56" t="s">
        <v>284</v>
      </c>
      <c r="AS55" s="57" t="s">
        <v>456</v>
      </c>
      <c r="AT55" s="112">
        <v>43</v>
      </c>
      <c r="AU55" s="54">
        <v>40</v>
      </c>
      <c r="AV55" s="54">
        <v>83</v>
      </c>
      <c r="AW55" s="52">
        <v>9</v>
      </c>
      <c r="AX55" s="53" t="s">
        <v>290</v>
      </c>
      <c r="AY55" s="113" t="s">
        <v>456</v>
      </c>
      <c r="AZ55" s="112">
        <v>88</v>
      </c>
      <c r="BA55" s="54">
        <v>0</v>
      </c>
      <c r="BB55" s="54">
        <v>88</v>
      </c>
      <c r="BC55" s="52">
        <v>9</v>
      </c>
      <c r="BD55" s="124" t="s">
        <v>290</v>
      </c>
      <c r="BE55" s="121" t="str">
        <f t="shared" si="4"/>
        <v>8.71</v>
      </c>
      <c r="BF55" s="30" t="str">
        <f t="shared" si="1"/>
        <v>87.10</v>
      </c>
      <c r="BG55" s="30" t="str">
        <f t="shared" si="2"/>
        <v>FCD</v>
      </c>
      <c r="BH55" s="142" t="str">
        <f t="shared" si="8"/>
        <v/>
      </c>
      <c r="BI55" s="140" t="str">
        <f t="shared" si="3"/>
        <v/>
      </c>
      <c r="BJ55" s="51" t="s">
        <v>282</v>
      </c>
      <c r="BK55" s="51" t="s">
        <v>281</v>
      </c>
      <c r="BL55" s="51" t="s">
        <v>280</v>
      </c>
      <c r="BM55" s="51" t="s">
        <v>279</v>
      </c>
      <c r="BN55" s="51" t="s">
        <v>278</v>
      </c>
      <c r="BO55" s="51" t="s">
        <v>277</v>
      </c>
      <c r="BP55" s="51" t="s">
        <v>276</v>
      </c>
      <c r="BQ55" s="51" t="s">
        <v>275</v>
      </c>
      <c r="BR55" s="51" t="s">
        <v>274</v>
      </c>
    </row>
    <row r="56" spans="1:70">
      <c r="A56" s="6" t="s">
        <v>43</v>
      </c>
      <c r="B56" s="6" t="s">
        <v>42</v>
      </c>
      <c r="C56" s="5" t="s">
        <v>41</v>
      </c>
      <c r="D56" s="112">
        <v>35</v>
      </c>
      <c r="E56" s="54">
        <v>21</v>
      </c>
      <c r="F56" s="54">
        <v>56</v>
      </c>
      <c r="G56" s="52">
        <v>6</v>
      </c>
      <c r="H56" s="53" t="s">
        <v>285</v>
      </c>
      <c r="I56" s="113" t="s">
        <v>456</v>
      </c>
      <c r="J56" s="112">
        <v>30</v>
      </c>
      <c r="K56" s="54">
        <v>21</v>
      </c>
      <c r="L56" s="54">
        <v>51</v>
      </c>
      <c r="M56" s="52">
        <v>5</v>
      </c>
      <c r="N56" s="53" t="s">
        <v>287</v>
      </c>
      <c r="O56" s="113" t="s">
        <v>456</v>
      </c>
      <c r="P56" s="112">
        <v>33</v>
      </c>
      <c r="Q56" s="54">
        <v>21</v>
      </c>
      <c r="R56" s="54">
        <v>54</v>
      </c>
      <c r="S56" s="52">
        <v>5</v>
      </c>
      <c r="T56" s="53" t="s">
        <v>287</v>
      </c>
      <c r="U56" s="113" t="s">
        <v>456</v>
      </c>
      <c r="V56" s="54">
        <v>26</v>
      </c>
      <c r="W56" s="54">
        <v>29</v>
      </c>
      <c r="X56" s="54">
        <v>55</v>
      </c>
      <c r="Y56" s="52">
        <v>6</v>
      </c>
      <c r="Z56" s="53" t="s">
        <v>285</v>
      </c>
      <c r="AA56" s="52" t="s">
        <v>456</v>
      </c>
      <c r="AB56" s="112">
        <v>42</v>
      </c>
      <c r="AC56" s="54">
        <v>19</v>
      </c>
      <c r="AD56" s="54">
        <v>61</v>
      </c>
      <c r="AE56" s="52">
        <v>7</v>
      </c>
      <c r="AF56" s="56" t="s">
        <v>283</v>
      </c>
      <c r="AG56" s="57" t="s">
        <v>456</v>
      </c>
      <c r="AH56" s="112">
        <v>31</v>
      </c>
      <c r="AI56" s="54">
        <v>27</v>
      </c>
      <c r="AJ56" s="54">
        <v>58</v>
      </c>
      <c r="AK56" s="52">
        <v>6</v>
      </c>
      <c r="AL56" s="56" t="s">
        <v>285</v>
      </c>
      <c r="AM56" s="57" t="s">
        <v>456</v>
      </c>
      <c r="AN56" s="54">
        <v>88</v>
      </c>
      <c r="AO56" s="54">
        <v>0</v>
      </c>
      <c r="AP56" s="54">
        <v>88</v>
      </c>
      <c r="AQ56" s="52">
        <v>9</v>
      </c>
      <c r="AR56" s="56" t="s">
        <v>290</v>
      </c>
      <c r="AS56" s="57" t="s">
        <v>456</v>
      </c>
      <c r="AT56" s="112">
        <v>41</v>
      </c>
      <c r="AU56" s="54">
        <v>34</v>
      </c>
      <c r="AV56" s="54">
        <v>75</v>
      </c>
      <c r="AW56" s="52">
        <v>8</v>
      </c>
      <c r="AX56" s="53" t="s">
        <v>286</v>
      </c>
      <c r="AY56" s="113" t="s">
        <v>456</v>
      </c>
      <c r="AZ56" s="112">
        <v>92</v>
      </c>
      <c r="BA56" s="54">
        <v>0</v>
      </c>
      <c r="BB56" s="54">
        <v>92</v>
      </c>
      <c r="BC56" s="52">
        <v>10</v>
      </c>
      <c r="BD56" s="124" t="s">
        <v>284</v>
      </c>
      <c r="BE56" s="121" t="str">
        <f t="shared" si="4"/>
        <v>5.90</v>
      </c>
      <c r="BF56" s="30" t="str">
        <f t="shared" si="1"/>
        <v>59.00</v>
      </c>
      <c r="BG56" s="30" t="str">
        <f t="shared" si="2"/>
        <v>SC</v>
      </c>
      <c r="BH56" s="142" t="str">
        <f t="shared" si="8"/>
        <v/>
      </c>
      <c r="BI56" s="140" t="str">
        <f t="shared" si="3"/>
        <v/>
      </c>
      <c r="BJ56" s="51" t="s">
        <v>282</v>
      </c>
      <c r="BK56" s="51" t="s">
        <v>281</v>
      </c>
      <c r="BL56" s="51" t="s">
        <v>280</v>
      </c>
      <c r="BM56" s="51" t="s">
        <v>279</v>
      </c>
      <c r="BN56" s="51" t="s">
        <v>278</v>
      </c>
      <c r="BO56" s="51" t="s">
        <v>277</v>
      </c>
      <c r="BP56" s="51" t="s">
        <v>276</v>
      </c>
      <c r="BQ56" s="51" t="s">
        <v>275</v>
      </c>
      <c r="BR56" s="51" t="s">
        <v>274</v>
      </c>
    </row>
    <row r="57" spans="1:70">
      <c r="A57" s="6" t="s">
        <v>40</v>
      </c>
      <c r="B57" s="6" t="s">
        <v>39</v>
      </c>
      <c r="C57" s="5" t="s">
        <v>38</v>
      </c>
      <c r="D57" s="112">
        <v>46</v>
      </c>
      <c r="E57" s="54">
        <v>38</v>
      </c>
      <c r="F57" s="54">
        <v>84</v>
      </c>
      <c r="G57" s="52">
        <v>9</v>
      </c>
      <c r="H57" s="53" t="s">
        <v>290</v>
      </c>
      <c r="I57" s="113" t="s">
        <v>456</v>
      </c>
      <c r="J57" s="112">
        <v>39</v>
      </c>
      <c r="K57" s="54">
        <v>25</v>
      </c>
      <c r="L57" s="54">
        <v>64</v>
      </c>
      <c r="M57" s="52">
        <v>7</v>
      </c>
      <c r="N57" s="53" t="s">
        <v>283</v>
      </c>
      <c r="O57" s="113" t="s">
        <v>456</v>
      </c>
      <c r="P57" s="112">
        <v>36</v>
      </c>
      <c r="Q57" s="54">
        <v>28</v>
      </c>
      <c r="R57" s="54">
        <v>64</v>
      </c>
      <c r="S57" s="52">
        <v>7</v>
      </c>
      <c r="T57" s="53" t="s">
        <v>283</v>
      </c>
      <c r="U57" s="113" t="s">
        <v>456</v>
      </c>
      <c r="V57" s="54">
        <v>31</v>
      </c>
      <c r="W57" s="54">
        <v>25</v>
      </c>
      <c r="X57" s="54">
        <v>56</v>
      </c>
      <c r="Y57" s="52">
        <v>6</v>
      </c>
      <c r="Z57" s="53" t="s">
        <v>285</v>
      </c>
      <c r="AA57" s="52" t="s">
        <v>456</v>
      </c>
      <c r="AB57" s="112">
        <v>43</v>
      </c>
      <c r="AC57" s="54">
        <v>21</v>
      </c>
      <c r="AD57" s="54">
        <v>64</v>
      </c>
      <c r="AE57" s="52">
        <v>7</v>
      </c>
      <c r="AF57" s="56" t="s">
        <v>283</v>
      </c>
      <c r="AG57" s="57" t="s">
        <v>456</v>
      </c>
      <c r="AH57" s="112">
        <v>38</v>
      </c>
      <c r="AI57" s="54">
        <v>26</v>
      </c>
      <c r="AJ57" s="54">
        <v>64</v>
      </c>
      <c r="AK57" s="52">
        <v>7</v>
      </c>
      <c r="AL57" s="56" t="s">
        <v>283</v>
      </c>
      <c r="AM57" s="57" t="s">
        <v>456</v>
      </c>
      <c r="AN57" s="54">
        <v>93</v>
      </c>
      <c r="AO57" s="54">
        <v>0</v>
      </c>
      <c r="AP57" s="54">
        <v>93</v>
      </c>
      <c r="AQ57" s="52">
        <v>10</v>
      </c>
      <c r="AR57" s="56" t="s">
        <v>284</v>
      </c>
      <c r="AS57" s="57" t="s">
        <v>456</v>
      </c>
      <c r="AT57" s="112">
        <v>40</v>
      </c>
      <c r="AU57" s="54">
        <v>36</v>
      </c>
      <c r="AV57" s="54">
        <v>76</v>
      </c>
      <c r="AW57" s="52">
        <v>8</v>
      </c>
      <c r="AX57" s="53" t="s">
        <v>286</v>
      </c>
      <c r="AY57" s="113" t="s">
        <v>456</v>
      </c>
      <c r="AZ57" s="123">
        <v>96</v>
      </c>
      <c r="BA57" s="17">
        <v>0</v>
      </c>
      <c r="BB57" s="17">
        <f t="shared" ref="BB57:BB66" si="9">IF(ISBLANK(AZ57), "",AZ57+BA57)</f>
        <v>96</v>
      </c>
      <c r="BC57" s="20">
        <f t="shared" ref="BC57:BC66" si="10">IF(ISBLANK(AZ57),"",IF(OR(BB57&lt;40),0,IF(BB57&gt;=90,10,IF(BB57&gt;=80,9,IF(BB57&gt;=70,8,IF(BB57&gt;=60,7,IF(BB57&gt;=55,6,IF(BB57&gt;=50,5,IF(BB57&gt;=40,4,0)))))))))</f>
        <v>10</v>
      </c>
      <c r="BD57" s="8" t="str">
        <f t="shared" ref="BD57:BD66" si="11">IF(ISBLANK(AZ57),"", IF(AZ57&lt;20,"NE",IF(OR(BB57&lt;40),"F",IF(BB57&gt;=90,"O",IF(BB57&gt;=80,"A+",IF(BB57&gt;=70,"A",IF(BB57&gt;=60,"B+", IF(BB57&gt;=55,"B", IF(BB57&gt;=50,"C",IF(BB57&gt;=40,"P","F"))))))))))</f>
        <v>O</v>
      </c>
      <c r="BE57" s="121" t="str">
        <f t="shared" si="4"/>
        <v>7.43</v>
      </c>
      <c r="BF57" s="30" t="str">
        <f t="shared" si="1"/>
        <v>74.30</v>
      </c>
      <c r="BG57" s="30" t="str">
        <f t="shared" si="2"/>
        <v>FCD</v>
      </c>
      <c r="BH57" s="142" t="str">
        <f t="shared" si="8"/>
        <v/>
      </c>
      <c r="BI57" s="140" t="str">
        <f t="shared" si="3"/>
        <v/>
      </c>
      <c r="BJ57" s="51" t="s">
        <v>282</v>
      </c>
      <c r="BK57" s="51" t="s">
        <v>281</v>
      </c>
      <c r="BL57" s="51" t="s">
        <v>280</v>
      </c>
      <c r="BM57" s="51" t="s">
        <v>279</v>
      </c>
      <c r="BN57" s="51" t="s">
        <v>278</v>
      </c>
      <c r="BO57" s="51" t="s">
        <v>277</v>
      </c>
      <c r="BP57" s="51" t="s">
        <v>276</v>
      </c>
      <c r="BQ57" s="51" t="s">
        <v>275</v>
      </c>
      <c r="BR57" s="51" t="s">
        <v>291</v>
      </c>
    </row>
    <row r="58" spans="1:70">
      <c r="A58" s="6" t="s">
        <v>36</v>
      </c>
      <c r="B58" s="6" t="s">
        <v>35</v>
      </c>
      <c r="C58" s="5" t="s">
        <v>34</v>
      </c>
      <c r="D58" s="112">
        <v>41</v>
      </c>
      <c r="E58" s="54">
        <v>32</v>
      </c>
      <c r="F58" s="54">
        <v>73</v>
      </c>
      <c r="G58" s="52">
        <v>8</v>
      </c>
      <c r="H58" s="53" t="s">
        <v>286</v>
      </c>
      <c r="I58" s="113" t="s">
        <v>456</v>
      </c>
      <c r="J58" s="112">
        <v>36</v>
      </c>
      <c r="K58" s="54">
        <v>35</v>
      </c>
      <c r="L58" s="54">
        <v>71</v>
      </c>
      <c r="M58" s="52">
        <v>8</v>
      </c>
      <c r="N58" s="53" t="s">
        <v>286</v>
      </c>
      <c r="O58" s="113" t="s">
        <v>456</v>
      </c>
      <c r="P58" s="112">
        <v>42</v>
      </c>
      <c r="Q58" s="54">
        <v>28</v>
      </c>
      <c r="R58" s="54">
        <v>70</v>
      </c>
      <c r="S58" s="52">
        <v>8</v>
      </c>
      <c r="T58" s="53" t="s">
        <v>286</v>
      </c>
      <c r="U58" s="113" t="s">
        <v>456</v>
      </c>
      <c r="V58" s="54">
        <v>37</v>
      </c>
      <c r="W58" s="54">
        <v>18</v>
      </c>
      <c r="X58" s="54">
        <v>55</v>
      </c>
      <c r="Y58" s="52">
        <v>6</v>
      </c>
      <c r="Z58" s="53" t="s">
        <v>285</v>
      </c>
      <c r="AA58" s="52" t="s">
        <v>456</v>
      </c>
      <c r="AB58" s="112">
        <v>48</v>
      </c>
      <c r="AC58" s="54">
        <v>29</v>
      </c>
      <c r="AD58" s="54">
        <v>77</v>
      </c>
      <c r="AE58" s="52">
        <v>8</v>
      </c>
      <c r="AF58" s="56" t="s">
        <v>286</v>
      </c>
      <c r="AG58" s="57" t="s">
        <v>456</v>
      </c>
      <c r="AH58" s="112">
        <v>38</v>
      </c>
      <c r="AI58" s="54">
        <v>31</v>
      </c>
      <c r="AJ58" s="54">
        <v>69</v>
      </c>
      <c r="AK58" s="52">
        <v>7</v>
      </c>
      <c r="AL58" s="56" t="s">
        <v>283</v>
      </c>
      <c r="AM58" s="57" t="s">
        <v>456</v>
      </c>
      <c r="AN58" s="54">
        <v>93</v>
      </c>
      <c r="AO58" s="54">
        <v>0</v>
      </c>
      <c r="AP58" s="54">
        <v>93</v>
      </c>
      <c r="AQ58" s="52">
        <v>10</v>
      </c>
      <c r="AR58" s="56" t="s">
        <v>284</v>
      </c>
      <c r="AS58" s="57" t="s">
        <v>456</v>
      </c>
      <c r="AT58" s="112">
        <v>41</v>
      </c>
      <c r="AU58" s="54">
        <v>36</v>
      </c>
      <c r="AV58" s="54">
        <v>77</v>
      </c>
      <c r="AW58" s="52">
        <v>8</v>
      </c>
      <c r="AX58" s="53" t="s">
        <v>286</v>
      </c>
      <c r="AY58" s="113" t="s">
        <v>456</v>
      </c>
      <c r="AZ58" s="123">
        <v>85</v>
      </c>
      <c r="BA58" s="17">
        <v>0</v>
      </c>
      <c r="BB58" s="17">
        <f t="shared" si="9"/>
        <v>85</v>
      </c>
      <c r="BC58" s="20">
        <f t="shared" si="10"/>
        <v>9</v>
      </c>
      <c r="BD58" s="8" t="str">
        <f t="shared" si="11"/>
        <v>A+</v>
      </c>
      <c r="BE58" s="121" t="str">
        <f t="shared" si="4"/>
        <v>7.67</v>
      </c>
      <c r="BF58" s="30" t="str">
        <f t="shared" si="1"/>
        <v>76.70</v>
      </c>
      <c r="BG58" s="30" t="str">
        <f t="shared" si="2"/>
        <v>FCD</v>
      </c>
      <c r="BH58" s="142" t="str">
        <f t="shared" si="8"/>
        <v/>
      </c>
      <c r="BI58" s="140" t="str">
        <f t="shared" si="3"/>
        <v/>
      </c>
      <c r="BJ58" s="51" t="s">
        <v>282</v>
      </c>
      <c r="BK58" s="51" t="s">
        <v>281</v>
      </c>
      <c r="BL58" s="51" t="s">
        <v>280</v>
      </c>
      <c r="BM58" s="51" t="s">
        <v>279</v>
      </c>
      <c r="BN58" s="51" t="s">
        <v>278</v>
      </c>
      <c r="BO58" s="51" t="s">
        <v>277</v>
      </c>
      <c r="BP58" s="51" t="s">
        <v>276</v>
      </c>
      <c r="BQ58" s="51" t="s">
        <v>275</v>
      </c>
      <c r="BR58" s="51" t="s">
        <v>274</v>
      </c>
    </row>
    <row r="59" spans="1:70">
      <c r="A59" s="6" t="s">
        <v>33</v>
      </c>
      <c r="B59" s="6" t="s">
        <v>32</v>
      </c>
      <c r="C59" s="5" t="s">
        <v>31</v>
      </c>
      <c r="D59" s="112">
        <v>45</v>
      </c>
      <c r="E59" s="54">
        <v>34</v>
      </c>
      <c r="F59" s="54">
        <v>79</v>
      </c>
      <c r="G59" s="52">
        <v>8</v>
      </c>
      <c r="H59" s="53" t="s">
        <v>286</v>
      </c>
      <c r="I59" s="113" t="s">
        <v>456</v>
      </c>
      <c r="J59" s="112">
        <v>37</v>
      </c>
      <c r="K59" s="54">
        <v>32</v>
      </c>
      <c r="L59" s="54">
        <v>69</v>
      </c>
      <c r="M59" s="52">
        <v>7</v>
      </c>
      <c r="N59" s="53" t="s">
        <v>283</v>
      </c>
      <c r="O59" s="113" t="s">
        <v>456</v>
      </c>
      <c r="P59" s="112">
        <v>35</v>
      </c>
      <c r="Q59" s="54">
        <v>28</v>
      </c>
      <c r="R59" s="54">
        <v>63</v>
      </c>
      <c r="S59" s="52">
        <v>7</v>
      </c>
      <c r="T59" s="53" t="s">
        <v>283</v>
      </c>
      <c r="U59" s="113" t="s">
        <v>456</v>
      </c>
      <c r="V59" s="54">
        <v>43</v>
      </c>
      <c r="W59" s="54">
        <v>32</v>
      </c>
      <c r="X59" s="54">
        <v>75</v>
      </c>
      <c r="Y59" s="52">
        <v>8</v>
      </c>
      <c r="Z59" s="53" t="s">
        <v>286</v>
      </c>
      <c r="AA59" s="52" t="s">
        <v>456</v>
      </c>
      <c r="AB59" s="112">
        <v>43</v>
      </c>
      <c r="AC59" s="54">
        <v>33</v>
      </c>
      <c r="AD59" s="54">
        <v>76</v>
      </c>
      <c r="AE59" s="52">
        <v>8</v>
      </c>
      <c r="AF59" s="56" t="s">
        <v>286</v>
      </c>
      <c r="AG59" s="57" t="s">
        <v>456</v>
      </c>
      <c r="AH59" s="112">
        <v>40</v>
      </c>
      <c r="AI59" s="54">
        <v>24</v>
      </c>
      <c r="AJ59" s="54">
        <v>64</v>
      </c>
      <c r="AK59" s="52">
        <v>7</v>
      </c>
      <c r="AL59" s="56" t="s">
        <v>283</v>
      </c>
      <c r="AM59" s="57" t="s">
        <v>456</v>
      </c>
      <c r="AN59" s="54">
        <v>93</v>
      </c>
      <c r="AO59" s="54">
        <v>0</v>
      </c>
      <c r="AP59" s="54">
        <v>93</v>
      </c>
      <c r="AQ59" s="52">
        <v>10</v>
      </c>
      <c r="AR59" s="56" t="s">
        <v>284</v>
      </c>
      <c r="AS59" s="57" t="s">
        <v>456</v>
      </c>
      <c r="AT59" s="112">
        <v>40</v>
      </c>
      <c r="AU59" s="54">
        <v>36</v>
      </c>
      <c r="AV59" s="54">
        <v>76</v>
      </c>
      <c r="AW59" s="52">
        <v>8</v>
      </c>
      <c r="AX59" s="53" t="s">
        <v>286</v>
      </c>
      <c r="AY59" s="113" t="s">
        <v>456</v>
      </c>
      <c r="AZ59" s="123">
        <v>85</v>
      </c>
      <c r="BA59" s="17">
        <v>0</v>
      </c>
      <c r="BB59" s="17">
        <f t="shared" si="9"/>
        <v>85</v>
      </c>
      <c r="BC59" s="20">
        <f t="shared" si="10"/>
        <v>9</v>
      </c>
      <c r="BD59" s="8" t="str">
        <f t="shared" si="11"/>
        <v>A+</v>
      </c>
      <c r="BE59" s="121" t="str">
        <f t="shared" si="4"/>
        <v>7.57</v>
      </c>
      <c r="BF59" s="30" t="str">
        <f t="shared" si="1"/>
        <v>75.70</v>
      </c>
      <c r="BG59" s="30" t="str">
        <f t="shared" si="2"/>
        <v>FCD</v>
      </c>
      <c r="BH59" s="142" t="str">
        <f t="shared" si="8"/>
        <v/>
      </c>
      <c r="BI59" s="140" t="str">
        <f t="shared" si="3"/>
        <v/>
      </c>
      <c r="BJ59" s="51" t="s">
        <v>282</v>
      </c>
      <c r="BK59" s="51" t="s">
        <v>281</v>
      </c>
      <c r="BL59" s="51" t="s">
        <v>280</v>
      </c>
      <c r="BM59" s="51" t="s">
        <v>279</v>
      </c>
      <c r="BN59" s="51" t="s">
        <v>278</v>
      </c>
      <c r="BO59" s="51" t="s">
        <v>277</v>
      </c>
      <c r="BP59" s="51" t="s">
        <v>276</v>
      </c>
      <c r="BQ59" s="51" t="s">
        <v>275</v>
      </c>
      <c r="BR59" s="51" t="s">
        <v>274</v>
      </c>
    </row>
    <row r="60" spans="1:70">
      <c r="A60" s="6" t="s">
        <v>29</v>
      </c>
      <c r="B60" s="6" t="s">
        <v>28</v>
      </c>
      <c r="C60" s="5" t="s">
        <v>27</v>
      </c>
      <c r="D60" s="112">
        <v>46</v>
      </c>
      <c r="E60" s="54">
        <v>36</v>
      </c>
      <c r="F60" s="54">
        <v>82</v>
      </c>
      <c r="G60" s="52">
        <v>9</v>
      </c>
      <c r="H60" s="53" t="s">
        <v>290</v>
      </c>
      <c r="I60" s="113" t="s">
        <v>456</v>
      </c>
      <c r="J60" s="112">
        <v>39</v>
      </c>
      <c r="K60" s="54">
        <v>21</v>
      </c>
      <c r="L60" s="54">
        <v>60</v>
      </c>
      <c r="M60" s="52">
        <v>7</v>
      </c>
      <c r="N60" s="53" t="s">
        <v>283</v>
      </c>
      <c r="O60" s="113" t="s">
        <v>456</v>
      </c>
      <c r="P60" s="112">
        <v>39</v>
      </c>
      <c r="Q60" s="54">
        <v>25</v>
      </c>
      <c r="R60" s="54">
        <v>64</v>
      </c>
      <c r="S60" s="52">
        <v>7</v>
      </c>
      <c r="T60" s="53" t="s">
        <v>283</v>
      </c>
      <c r="U60" s="113" t="s">
        <v>456</v>
      </c>
      <c r="V60" s="54">
        <v>32</v>
      </c>
      <c r="W60" s="54">
        <v>31</v>
      </c>
      <c r="X60" s="54">
        <v>63</v>
      </c>
      <c r="Y60" s="52">
        <v>7</v>
      </c>
      <c r="Z60" s="53" t="s">
        <v>283</v>
      </c>
      <c r="AA60" s="52" t="s">
        <v>456</v>
      </c>
      <c r="AB60" s="112">
        <v>48</v>
      </c>
      <c r="AC60" s="54">
        <v>31</v>
      </c>
      <c r="AD60" s="54">
        <v>79</v>
      </c>
      <c r="AE60" s="52">
        <v>8</v>
      </c>
      <c r="AF60" s="56" t="s">
        <v>286</v>
      </c>
      <c r="AG60" s="57" t="s">
        <v>456</v>
      </c>
      <c r="AH60" s="112">
        <v>38</v>
      </c>
      <c r="AI60" s="54">
        <v>35</v>
      </c>
      <c r="AJ60" s="54">
        <v>73</v>
      </c>
      <c r="AK60" s="52">
        <v>8</v>
      </c>
      <c r="AL60" s="56" t="s">
        <v>286</v>
      </c>
      <c r="AM60" s="57" t="s">
        <v>456</v>
      </c>
      <c r="AN60" s="54">
        <v>97</v>
      </c>
      <c r="AO60" s="54">
        <v>0</v>
      </c>
      <c r="AP60" s="54">
        <v>97</v>
      </c>
      <c r="AQ60" s="52">
        <v>10</v>
      </c>
      <c r="AR60" s="56" t="s">
        <v>284</v>
      </c>
      <c r="AS60" s="57" t="s">
        <v>456</v>
      </c>
      <c r="AT60" s="112">
        <v>40</v>
      </c>
      <c r="AU60" s="54">
        <v>32</v>
      </c>
      <c r="AV60" s="54">
        <v>72</v>
      </c>
      <c r="AW60" s="52">
        <v>8</v>
      </c>
      <c r="AX60" s="53" t="s">
        <v>286</v>
      </c>
      <c r="AY60" s="113" t="s">
        <v>456</v>
      </c>
      <c r="AZ60" s="123">
        <v>92</v>
      </c>
      <c r="BA60" s="17">
        <v>0</v>
      </c>
      <c r="BB60" s="17">
        <f t="shared" si="9"/>
        <v>92</v>
      </c>
      <c r="BC60" s="20">
        <f t="shared" si="10"/>
        <v>10</v>
      </c>
      <c r="BD60" s="8" t="str">
        <f t="shared" si="11"/>
        <v>O</v>
      </c>
      <c r="BE60" s="121" t="str">
        <f t="shared" si="4"/>
        <v>7.76</v>
      </c>
      <c r="BF60" s="30" t="str">
        <f t="shared" si="1"/>
        <v>77.60</v>
      </c>
      <c r="BG60" s="30" t="str">
        <f t="shared" si="2"/>
        <v>FCD</v>
      </c>
      <c r="BH60" s="142" t="str">
        <f t="shared" si="8"/>
        <v/>
      </c>
      <c r="BI60" s="140" t="str">
        <f t="shared" si="3"/>
        <v/>
      </c>
      <c r="BJ60" s="51" t="s">
        <v>282</v>
      </c>
      <c r="BK60" s="51" t="s">
        <v>281</v>
      </c>
      <c r="BL60" s="51" t="s">
        <v>280</v>
      </c>
      <c r="BM60" s="51" t="s">
        <v>279</v>
      </c>
      <c r="BN60" s="51" t="s">
        <v>278</v>
      </c>
      <c r="BO60" s="51" t="s">
        <v>277</v>
      </c>
      <c r="BP60" s="51" t="s">
        <v>276</v>
      </c>
      <c r="BQ60" s="51" t="s">
        <v>275</v>
      </c>
      <c r="BR60" s="51" t="s">
        <v>291</v>
      </c>
    </row>
    <row r="61" spans="1:70">
      <c r="A61" s="6" t="s">
        <v>25</v>
      </c>
      <c r="B61" s="6" t="s">
        <v>24</v>
      </c>
      <c r="C61" s="5" t="s">
        <v>23</v>
      </c>
      <c r="D61" s="112">
        <v>48</v>
      </c>
      <c r="E61" s="54">
        <v>39</v>
      </c>
      <c r="F61" s="54">
        <v>87</v>
      </c>
      <c r="G61" s="52">
        <v>9</v>
      </c>
      <c r="H61" s="53" t="s">
        <v>290</v>
      </c>
      <c r="I61" s="113" t="s">
        <v>456</v>
      </c>
      <c r="J61" s="112">
        <v>38</v>
      </c>
      <c r="K61" s="54">
        <v>32</v>
      </c>
      <c r="L61" s="54">
        <v>70</v>
      </c>
      <c r="M61" s="52">
        <v>8</v>
      </c>
      <c r="N61" s="53" t="s">
        <v>286</v>
      </c>
      <c r="O61" s="113" t="s">
        <v>456</v>
      </c>
      <c r="P61" s="112">
        <v>37</v>
      </c>
      <c r="Q61" s="54">
        <v>36</v>
      </c>
      <c r="R61" s="54">
        <v>73</v>
      </c>
      <c r="S61" s="52">
        <v>8</v>
      </c>
      <c r="T61" s="53" t="s">
        <v>286</v>
      </c>
      <c r="U61" s="113" t="s">
        <v>456</v>
      </c>
      <c r="V61" s="54">
        <v>38</v>
      </c>
      <c r="W61" s="54">
        <v>33</v>
      </c>
      <c r="X61" s="54">
        <v>71</v>
      </c>
      <c r="Y61" s="52">
        <v>8</v>
      </c>
      <c r="Z61" s="53" t="s">
        <v>286</v>
      </c>
      <c r="AA61" s="52" t="s">
        <v>456</v>
      </c>
      <c r="AB61" s="112">
        <v>42</v>
      </c>
      <c r="AC61" s="54">
        <v>49</v>
      </c>
      <c r="AD61" s="54">
        <v>91</v>
      </c>
      <c r="AE61" s="52">
        <v>10</v>
      </c>
      <c r="AF61" s="56" t="s">
        <v>284</v>
      </c>
      <c r="AG61" s="57" t="s">
        <v>456</v>
      </c>
      <c r="AH61" s="112">
        <v>37</v>
      </c>
      <c r="AI61" s="54">
        <v>37</v>
      </c>
      <c r="AJ61" s="54">
        <v>74</v>
      </c>
      <c r="AK61" s="52">
        <v>8</v>
      </c>
      <c r="AL61" s="56" t="s">
        <v>286</v>
      </c>
      <c r="AM61" s="57" t="s">
        <v>456</v>
      </c>
      <c r="AN61" s="54">
        <v>96</v>
      </c>
      <c r="AO61" s="54">
        <v>0</v>
      </c>
      <c r="AP61" s="54">
        <v>96</v>
      </c>
      <c r="AQ61" s="52">
        <v>10</v>
      </c>
      <c r="AR61" s="56" t="s">
        <v>284</v>
      </c>
      <c r="AS61" s="57" t="s">
        <v>456</v>
      </c>
      <c r="AT61" s="112">
        <v>40</v>
      </c>
      <c r="AU61" s="54">
        <v>31</v>
      </c>
      <c r="AV61" s="54">
        <v>71</v>
      </c>
      <c r="AW61" s="52">
        <v>8</v>
      </c>
      <c r="AX61" s="53" t="s">
        <v>286</v>
      </c>
      <c r="AY61" s="113" t="s">
        <v>456</v>
      </c>
      <c r="AZ61" s="123">
        <v>84</v>
      </c>
      <c r="BA61" s="17">
        <v>0</v>
      </c>
      <c r="BB61" s="17">
        <f t="shared" si="9"/>
        <v>84</v>
      </c>
      <c r="BC61" s="20">
        <f t="shared" si="10"/>
        <v>9</v>
      </c>
      <c r="BD61" s="8" t="str">
        <f t="shared" si="11"/>
        <v>A+</v>
      </c>
      <c r="BE61" s="121" t="str">
        <f t="shared" si="4"/>
        <v>8.38</v>
      </c>
      <c r="BF61" s="30" t="str">
        <f t="shared" si="1"/>
        <v>83.80</v>
      </c>
      <c r="BG61" s="30" t="str">
        <f t="shared" si="2"/>
        <v>FCD</v>
      </c>
      <c r="BH61" s="142" t="str">
        <f t="shared" si="8"/>
        <v/>
      </c>
      <c r="BI61" s="140" t="str">
        <f t="shared" si="3"/>
        <v/>
      </c>
      <c r="BJ61" s="51" t="s">
        <v>282</v>
      </c>
      <c r="BK61" s="51" t="s">
        <v>281</v>
      </c>
      <c r="BL61" s="51" t="s">
        <v>280</v>
      </c>
      <c r="BM61" s="51" t="s">
        <v>279</v>
      </c>
      <c r="BN61" s="51" t="s">
        <v>278</v>
      </c>
      <c r="BO61" s="51" t="s">
        <v>277</v>
      </c>
      <c r="BP61" s="51" t="s">
        <v>276</v>
      </c>
      <c r="BQ61" s="51" t="s">
        <v>275</v>
      </c>
      <c r="BR61" s="51" t="s">
        <v>274</v>
      </c>
    </row>
    <row r="62" spans="1:70">
      <c r="A62" s="6" t="s">
        <v>14</v>
      </c>
      <c r="B62" s="6" t="s">
        <v>13</v>
      </c>
      <c r="C62" s="5" t="s">
        <v>12</v>
      </c>
      <c r="D62" s="112">
        <v>42</v>
      </c>
      <c r="E62" s="54">
        <v>21</v>
      </c>
      <c r="F62" s="54">
        <v>63</v>
      </c>
      <c r="G62" s="52">
        <v>7</v>
      </c>
      <c r="H62" s="53" t="s">
        <v>283</v>
      </c>
      <c r="I62" s="113" t="s">
        <v>456</v>
      </c>
      <c r="J62" s="112">
        <v>32</v>
      </c>
      <c r="K62" s="54">
        <v>25</v>
      </c>
      <c r="L62" s="54">
        <v>57</v>
      </c>
      <c r="M62" s="52">
        <v>6</v>
      </c>
      <c r="N62" s="53" t="s">
        <v>285</v>
      </c>
      <c r="O62" s="113" t="s">
        <v>456</v>
      </c>
      <c r="P62" s="112">
        <v>30</v>
      </c>
      <c r="Q62" s="54">
        <v>21</v>
      </c>
      <c r="R62" s="54">
        <v>51</v>
      </c>
      <c r="S62" s="52">
        <v>5</v>
      </c>
      <c r="T62" s="53" t="s">
        <v>287</v>
      </c>
      <c r="U62" s="113" t="s">
        <v>456</v>
      </c>
      <c r="V62" s="54">
        <v>36</v>
      </c>
      <c r="W62" s="54">
        <v>18</v>
      </c>
      <c r="X62" s="54">
        <v>54</v>
      </c>
      <c r="Y62" s="52">
        <v>5</v>
      </c>
      <c r="Z62" s="53" t="s">
        <v>287</v>
      </c>
      <c r="AA62" s="52" t="s">
        <v>456</v>
      </c>
      <c r="AB62" s="112">
        <v>43</v>
      </c>
      <c r="AC62" s="54">
        <v>35</v>
      </c>
      <c r="AD62" s="54">
        <v>78</v>
      </c>
      <c r="AE62" s="52">
        <v>8</v>
      </c>
      <c r="AF62" s="56" t="s">
        <v>286</v>
      </c>
      <c r="AG62" s="57" t="s">
        <v>456</v>
      </c>
      <c r="AH62" s="112">
        <v>38</v>
      </c>
      <c r="AI62" s="54">
        <v>35</v>
      </c>
      <c r="AJ62" s="54">
        <v>73</v>
      </c>
      <c r="AK62" s="52">
        <v>8</v>
      </c>
      <c r="AL62" s="56" t="s">
        <v>286</v>
      </c>
      <c r="AM62" s="57" t="s">
        <v>456</v>
      </c>
      <c r="AN62" s="54">
        <v>93</v>
      </c>
      <c r="AO62" s="54">
        <v>0</v>
      </c>
      <c r="AP62" s="54">
        <v>93</v>
      </c>
      <c r="AQ62" s="52">
        <v>10</v>
      </c>
      <c r="AR62" s="56" t="s">
        <v>284</v>
      </c>
      <c r="AS62" s="57" t="s">
        <v>456</v>
      </c>
      <c r="AT62" s="112">
        <v>41</v>
      </c>
      <c r="AU62" s="54">
        <v>34</v>
      </c>
      <c r="AV62" s="54">
        <v>75</v>
      </c>
      <c r="AW62" s="52">
        <v>8</v>
      </c>
      <c r="AX62" s="53" t="s">
        <v>286</v>
      </c>
      <c r="AY62" s="113" t="s">
        <v>456</v>
      </c>
      <c r="AZ62" s="123">
        <v>86</v>
      </c>
      <c r="BA62" s="17">
        <v>0</v>
      </c>
      <c r="BB62" s="17">
        <f t="shared" si="9"/>
        <v>86</v>
      </c>
      <c r="BC62" s="20">
        <f t="shared" si="10"/>
        <v>9</v>
      </c>
      <c r="BD62" s="8" t="str">
        <f t="shared" si="11"/>
        <v>A+</v>
      </c>
      <c r="BE62" s="121" t="str">
        <f t="shared" si="4"/>
        <v>6.52</v>
      </c>
      <c r="BF62" s="30" t="str">
        <f t="shared" si="1"/>
        <v>65.20</v>
      </c>
      <c r="BG62" s="30" t="str">
        <f t="shared" si="2"/>
        <v>FC</v>
      </c>
      <c r="BH62" s="142" t="str">
        <f t="shared" si="8"/>
        <v/>
      </c>
      <c r="BI62" s="140" t="str">
        <f t="shared" si="3"/>
        <v/>
      </c>
      <c r="BJ62" s="51" t="s">
        <v>282</v>
      </c>
      <c r="BK62" s="51" t="s">
        <v>281</v>
      </c>
      <c r="BL62" s="51" t="s">
        <v>280</v>
      </c>
      <c r="BM62" s="51" t="s">
        <v>279</v>
      </c>
      <c r="BN62" s="51" t="s">
        <v>278</v>
      </c>
      <c r="BO62" s="51" t="s">
        <v>277</v>
      </c>
      <c r="BP62" s="51" t="s">
        <v>276</v>
      </c>
      <c r="BQ62" s="51" t="s">
        <v>275</v>
      </c>
      <c r="BR62" s="51" t="s">
        <v>274</v>
      </c>
    </row>
    <row r="63" spans="1:70">
      <c r="A63" s="6" t="s">
        <v>11</v>
      </c>
      <c r="B63" s="6" t="s">
        <v>10</v>
      </c>
      <c r="C63" s="5" t="s">
        <v>9</v>
      </c>
      <c r="D63" s="112">
        <v>38</v>
      </c>
      <c r="E63" s="54">
        <v>19</v>
      </c>
      <c r="F63" s="54">
        <v>57</v>
      </c>
      <c r="G63" s="52">
        <v>6</v>
      </c>
      <c r="H63" s="53" t="s">
        <v>285</v>
      </c>
      <c r="I63" s="113" t="s">
        <v>456</v>
      </c>
      <c r="J63" s="112">
        <v>34</v>
      </c>
      <c r="K63" s="54">
        <v>27</v>
      </c>
      <c r="L63" s="54">
        <v>61</v>
      </c>
      <c r="M63" s="52">
        <v>7</v>
      </c>
      <c r="N63" s="53" t="s">
        <v>283</v>
      </c>
      <c r="O63" s="113" t="s">
        <v>456</v>
      </c>
      <c r="P63" s="112">
        <v>32</v>
      </c>
      <c r="Q63" s="54">
        <v>23</v>
      </c>
      <c r="R63" s="54">
        <v>55</v>
      </c>
      <c r="S63" s="52">
        <v>6</v>
      </c>
      <c r="T63" s="53" t="s">
        <v>285</v>
      </c>
      <c r="U63" s="113" t="s">
        <v>456</v>
      </c>
      <c r="V63" s="54">
        <v>35</v>
      </c>
      <c r="W63" s="54">
        <v>19</v>
      </c>
      <c r="X63" s="54">
        <v>54</v>
      </c>
      <c r="Y63" s="52">
        <v>5</v>
      </c>
      <c r="Z63" s="53" t="s">
        <v>287</v>
      </c>
      <c r="AA63" s="52" t="s">
        <v>456</v>
      </c>
      <c r="AB63" s="112">
        <v>46</v>
      </c>
      <c r="AC63" s="54">
        <v>33</v>
      </c>
      <c r="AD63" s="54">
        <v>79</v>
      </c>
      <c r="AE63" s="52">
        <v>8</v>
      </c>
      <c r="AF63" s="56" t="s">
        <v>286</v>
      </c>
      <c r="AG63" s="57" t="s">
        <v>456</v>
      </c>
      <c r="AH63" s="112">
        <v>37</v>
      </c>
      <c r="AI63" s="54">
        <v>18</v>
      </c>
      <c r="AJ63" s="54">
        <v>55</v>
      </c>
      <c r="AK63" s="52">
        <v>6</v>
      </c>
      <c r="AL63" s="56" t="s">
        <v>285</v>
      </c>
      <c r="AM63" s="57" t="s">
        <v>456</v>
      </c>
      <c r="AN63" s="54">
        <v>93</v>
      </c>
      <c r="AO63" s="54">
        <v>0</v>
      </c>
      <c r="AP63" s="54">
        <v>93</v>
      </c>
      <c r="AQ63" s="52">
        <v>10</v>
      </c>
      <c r="AR63" s="56" t="s">
        <v>284</v>
      </c>
      <c r="AS63" s="57" t="s">
        <v>456</v>
      </c>
      <c r="AT63" s="112">
        <v>35</v>
      </c>
      <c r="AU63" s="54">
        <v>31</v>
      </c>
      <c r="AV63" s="54">
        <v>66</v>
      </c>
      <c r="AW63" s="52">
        <v>7</v>
      </c>
      <c r="AX63" s="53" t="s">
        <v>283</v>
      </c>
      <c r="AY63" s="113" t="s">
        <v>456</v>
      </c>
      <c r="AZ63" s="123">
        <v>89</v>
      </c>
      <c r="BA63" s="17">
        <v>0</v>
      </c>
      <c r="BB63" s="17">
        <f t="shared" si="9"/>
        <v>89</v>
      </c>
      <c r="BC63" s="20">
        <f t="shared" si="10"/>
        <v>9</v>
      </c>
      <c r="BD63" s="8" t="str">
        <f t="shared" si="11"/>
        <v>A+</v>
      </c>
      <c r="BE63" s="121" t="str">
        <f t="shared" si="4"/>
        <v>6.38</v>
      </c>
      <c r="BF63" s="30" t="str">
        <f t="shared" si="1"/>
        <v>63.80</v>
      </c>
      <c r="BG63" s="30" t="str">
        <f t="shared" si="2"/>
        <v>FC</v>
      </c>
      <c r="BH63" s="142" t="str">
        <f t="shared" si="8"/>
        <v/>
      </c>
      <c r="BI63" s="140" t="str">
        <f t="shared" si="3"/>
        <v/>
      </c>
      <c r="BJ63" s="51" t="s">
        <v>282</v>
      </c>
      <c r="BK63" s="51" t="s">
        <v>281</v>
      </c>
      <c r="BL63" s="51" t="s">
        <v>280</v>
      </c>
      <c r="BM63" s="51" t="s">
        <v>279</v>
      </c>
      <c r="BN63" s="51" t="s">
        <v>278</v>
      </c>
      <c r="BO63" s="51" t="s">
        <v>277</v>
      </c>
      <c r="BP63" s="51" t="s">
        <v>276</v>
      </c>
      <c r="BQ63" s="51" t="s">
        <v>275</v>
      </c>
      <c r="BR63" s="51" t="s">
        <v>274</v>
      </c>
    </row>
    <row r="64" spans="1:70">
      <c r="A64" s="6" t="s">
        <v>8</v>
      </c>
      <c r="B64" s="6" t="s">
        <v>7</v>
      </c>
      <c r="C64" s="5" t="s">
        <v>6</v>
      </c>
      <c r="D64" s="112">
        <v>43</v>
      </c>
      <c r="E64" s="54">
        <v>24</v>
      </c>
      <c r="F64" s="54">
        <v>67</v>
      </c>
      <c r="G64" s="52">
        <v>7</v>
      </c>
      <c r="H64" s="53" t="s">
        <v>283</v>
      </c>
      <c r="I64" s="113" t="s">
        <v>456</v>
      </c>
      <c r="J64" s="112">
        <v>36</v>
      </c>
      <c r="K64" s="54">
        <v>32</v>
      </c>
      <c r="L64" s="54">
        <v>68</v>
      </c>
      <c r="M64" s="52">
        <v>7</v>
      </c>
      <c r="N64" s="53" t="s">
        <v>283</v>
      </c>
      <c r="O64" s="113" t="s">
        <v>456</v>
      </c>
      <c r="P64" s="112">
        <v>30</v>
      </c>
      <c r="Q64" s="54">
        <v>23</v>
      </c>
      <c r="R64" s="54">
        <v>53</v>
      </c>
      <c r="S64" s="52">
        <v>5</v>
      </c>
      <c r="T64" s="53" t="s">
        <v>287</v>
      </c>
      <c r="U64" s="113" t="s">
        <v>456</v>
      </c>
      <c r="V64" s="54">
        <v>32</v>
      </c>
      <c r="W64" s="54">
        <v>26</v>
      </c>
      <c r="X64" s="54">
        <v>58</v>
      </c>
      <c r="Y64" s="52">
        <v>6</v>
      </c>
      <c r="Z64" s="53" t="s">
        <v>285</v>
      </c>
      <c r="AA64" s="52" t="s">
        <v>456</v>
      </c>
      <c r="AB64" s="112">
        <v>41</v>
      </c>
      <c r="AC64" s="54">
        <v>28</v>
      </c>
      <c r="AD64" s="54">
        <v>69</v>
      </c>
      <c r="AE64" s="52">
        <v>7</v>
      </c>
      <c r="AF64" s="56" t="s">
        <v>283</v>
      </c>
      <c r="AG64" s="57" t="s">
        <v>456</v>
      </c>
      <c r="AH64" s="112">
        <v>31</v>
      </c>
      <c r="AI64" s="54">
        <v>25</v>
      </c>
      <c r="AJ64" s="54">
        <v>56</v>
      </c>
      <c r="AK64" s="52">
        <v>6</v>
      </c>
      <c r="AL64" s="56" t="s">
        <v>285</v>
      </c>
      <c r="AM64" s="57" t="s">
        <v>456</v>
      </c>
      <c r="AN64" s="54">
        <v>92</v>
      </c>
      <c r="AO64" s="54">
        <v>0</v>
      </c>
      <c r="AP64" s="54">
        <v>92</v>
      </c>
      <c r="AQ64" s="52">
        <v>10</v>
      </c>
      <c r="AR64" s="56" t="s">
        <v>284</v>
      </c>
      <c r="AS64" s="57" t="s">
        <v>456</v>
      </c>
      <c r="AT64" s="112">
        <v>33</v>
      </c>
      <c r="AU64" s="54">
        <v>30</v>
      </c>
      <c r="AV64" s="54">
        <v>63</v>
      </c>
      <c r="AW64" s="52">
        <v>7</v>
      </c>
      <c r="AX64" s="53" t="s">
        <v>283</v>
      </c>
      <c r="AY64" s="113" t="s">
        <v>456</v>
      </c>
      <c r="AZ64" s="123">
        <v>96</v>
      </c>
      <c r="BA64" s="17">
        <v>0</v>
      </c>
      <c r="BB64" s="17">
        <f t="shared" si="9"/>
        <v>96</v>
      </c>
      <c r="BC64" s="20">
        <f t="shared" si="10"/>
        <v>10</v>
      </c>
      <c r="BD64" s="8" t="str">
        <f t="shared" si="11"/>
        <v>O</v>
      </c>
      <c r="BE64" s="121" t="str">
        <f t="shared" si="4"/>
        <v>6.48</v>
      </c>
      <c r="BF64" s="30" t="str">
        <f t="shared" si="1"/>
        <v>64.80</v>
      </c>
      <c r="BG64" s="30" t="str">
        <f t="shared" si="2"/>
        <v>FC</v>
      </c>
      <c r="BH64" s="142" t="str">
        <f t="shared" si="8"/>
        <v/>
      </c>
      <c r="BI64" s="140" t="str">
        <f t="shared" si="3"/>
        <v/>
      </c>
      <c r="BJ64" s="51" t="s">
        <v>282</v>
      </c>
      <c r="BK64" s="51" t="s">
        <v>281</v>
      </c>
      <c r="BL64" s="51" t="s">
        <v>280</v>
      </c>
      <c r="BM64" s="51" t="s">
        <v>279</v>
      </c>
      <c r="BN64" s="51" t="s">
        <v>278</v>
      </c>
      <c r="BO64" s="51" t="s">
        <v>277</v>
      </c>
      <c r="BP64" s="51" t="s">
        <v>276</v>
      </c>
      <c r="BQ64" s="51" t="s">
        <v>275</v>
      </c>
      <c r="BR64" s="51" t="s">
        <v>289</v>
      </c>
    </row>
    <row r="65" spans="1:70">
      <c r="A65" s="6" t="s">
        <v>5</v>
      </c>
      <c r="B65" s="6" t="s">
        <v>4</v>
      </c>
      <c r="C65" s="5" t="s">
        <v>3</v>
      </c>
      <c r="D65" s="112">
        <v>38</v>
      </c>
      <c r="E65" s="54">
        <v>27</v>
      </c>
      <c r="F65" s="54">
        <v>65</v>
      </c>
      <c r="G65" s="52">
        <v>7</v>
      </c>
      <c r="H65" s="53" t="s">
        <v>283</v>
      </c>
      <c r="I65" s="113" t="s">
        <v>456</v>
      </c>
      <c r="J65" s="112">
        <v>34</v>
      </c>
      <c r="K65" s="54">
        <v>18</v>
      </c>
      <c r="L65" s="54">
        <v>52</v>
      </c>
      <c r="M65" s="52">
        <v>5</v>
      </c>
      <c r="N65" s="53" t="s">
        <v>287</v>
      </c>
      <c r="O65" s="113" t="s">
        <v>456</v>
      </c>
      <c r="P65" s="112">
        <v>34</v>
      </c>
      <c r="Q65" s="54">
        <v>31</v>
      </c>
      <c r="R65" s="54">
        <v>65</v>
      </c>
      <c r="S65" s="52">
        <v>7</v>
      </c>
      <c r="T65" s="53" t="s">
        <v>283</v>
      </c>
      <c r="U65" s="113" t="s">
        <v>456</v>
      </c>
      <c r="V65" s="54">
        <v>31</v>
      </c>
      <c r="W65" s="54">
        <v>18</v>
      </c>
      <c r="X65" s="54">
        <v>49</v>
      </c>
      <c r="Y65" s="52">
        <v>4</v>
      </c>
      <c r="Z65" s="53" t="s">
        <v>288</v>
      </c>
      <c r="AA65" s="52" t="s">
        <v>456</v>
      </c>
      <c r="AB65" s="112">
        <v>42</v>
      </c>
      <c r="AC65" s="54">
        <v>36</v>
      </c>
      <c r="AD65" s="54">
        <v>78</v>
      </c>
      <c r="AE65" s="52">
        <v>8</v>
      </c>
      <c r="AF65" s="56" t="s">
        <v>286</v>
      </c>
      <c r="AG65" s="57" t="s">
        <v>456</v>
      </c>
      <c r="AH65" s="112">
        <v>33</v>
      </c>
      <c r="AI65" s="54">
        <v>18</v>
      </c>
      <c r="AJ65" s="54">
        <v>51</v>
      </c>
      <c r="AK65" s="52">
        <v>5</v>
      </c>
      <c r="AL65" s="56" t="s">
        <v>287</v>
      </c>
      <c r="AM65" s="57" t="s">
        <v>456</v>
      </c>
      <c r="AN65" s="54">
        <v>93</v>
      </c>
      <c r="AO65" s="54">
        <v>0</v>
      </c>
      <c r="AP65" s="54">
        <v>93</v>
      </c>
      <c r="AQ65" s="52">
        <v>10</v>
      </c>
      <c r="AR65" s="56" t="s">
        <v>284</v>
      </c>
      <c r="AS65" s="57" t="s">
        <v>456</v>
      </c>
      <c r="AT65" s="112">
        <v>36</v>
      </c>
      <c r="AU65" s="54">
        <v>35</v>
      </c>
      <c r="AV65" s="54">
        <v>71</v>
      </c>
      <c r="AW65" s="52">
        <v>8</v>
      </c>
      <c r="AX65" s="53" t="s">
        <v>286</v>
      </c>
      <c r="AY65" s="113" t="s">
        <v>456</v>
      </c>
      <c r="AZ65" s="123">
        <v>90</v>
      </c>
      <c r="BA65" s="17">
        <v>0</v>
      </c>
      <c r="BB65" s="17">
        <f t="shared" si="9"/>
        <v>90</v>
      </c>
      <c r="BC65" s="20">
        <f t="shared" si="10"/>
        <v>10</v>
      </c>
      <c r="BD65" s="8" t="str">
        <f t="shared" si="11"/>
        <v>O</v>
      </c>
      <c r="BE65" s="121" t="str">
        <f t="shared" si="4"/>
        <v>6.14</v>
      </c>
      <c r="BF65" s="30" t="str">
        <f t="shared" si="1"/>
        <v>61.40</v>
      </c>
      <c r="BG65" s="30" t="str">
        <f t="shared" si="2"/>
        <v>FC</v>
      </c>
      <c r="BH65" s="142" t="str">
        <f t="shared" si="8"/>
        <v/>
      </c>
      <c r="BI65" s="140" t="str">
        <f t="shared" si="3"/>
        <v/>
      </c>
      <c r="BJ65" s="51" t="s">
        <v>282</v>
      </c>
      <c r="BK65" s="51" t="s">
        <v>281</v>
      </c>
      <c r="BL65" s="51" t="s">
        <v>280</v>
      </c>
      <c r="BM65" s="51" t="s">
        <v>279</v>
      </c>
      <c r="BN65" s="51" t="s">
        <v>278</v>
      </c>
      <c r="BO65" s="51" t="s">
        <v>277</v>
      </c>
      <c r="BP65" s="51" t="s">
        <v>276</v>
      </c>
      <c r="BQ65" s="51" t="s">
        <v>275</v>
      </c>
      <c r="BR65" s="51" t="s">
        <v>274</v>
      </c>
    </row>
    <row r="66" spans="1:70" ht="17" thickBot="1">
      <c r="A66" s="6" t="s">
        <v>2</v>
      </c>
      <c r="B66" s="6" t="s">
        <v>1</v>
      </c>
      <c r="C66" s="5" t="s">
        <v>0</v>
      </c>
      <c r="D66" s="114">
        <v>40</v>
      </c>
      <c r="E66" s="115">
        <v>22</v>
      </c>
      <c r="F66" s="115">
        <v>62</v>
      </c>
      <c r="G66" s="116">
        <v>7</v>
      </c>
      <c r="H66" s="117" t="s">
        <v>283</v>
      </c>
      <c r="I66" s="118" t="s">
        <v>456</v>
      </c>
      <c r="J66" s="114">
        <v>33</v>
      </c>
      <c r="K66" s="115">
        <v>22</v>
      </c>
      <c r="L66" s="115">
        <v>55</v>
      </c>
      <c r="M66" s="116">
        <v>6</v>
      </c>
      <c r="N66" s="117" t="s">
        <v>285</v>
      </c>
      <c r="O66" s="118" t="s">
        <v>456</v>
      </c>
      <c r="P66" s="114">
        <v>34</v>
      </c>
      <c r="Q66" s="115">
        <v>18</v>
      </c>
      <c r="R66" s="115">
        <v>52</v>
      </c>
      <c r="S66" s="116">
        <v>5</v>
      </c>
      <c r="T66" s="117" t="s">
        <v>287</v>
      </c>
      <c r="U66" s="118" t="s">
        <v>456</v>
      </c>
      <c r="V66" s="54">
        <v>38</v>
      </c>
      <c r="W66" s="54">
        <v>21</v>
      </c>
      <c r="X66" s="54">
        <v>59</v>
      </c>
      <c r="Y66" s="52">
        <v>6</v>
      </c>
      <c r="Z66" s="53" t="s">
        <v>285</v>
      </c>
      <c r="AA66" s="52" t="s">
        <v>456</v>
      </c>
      <c r="AB66" s="114">
        <v>42</v>
      </c>
      <c r="AC66" s="115">
        <v>28</v>
      </c>
      <c r="AD66" s="115">
        <v>70</v>
      </c>
      <c r="AE66" s="116">
        <v>8</v>
      </c>
      <c r="AF66" s="119" t="s">
        <v>286</v>
      </c>
      <c r="AG66" s="55" t="s">
        <v>456</v>
      </c>
      <c r="AH66" s="114">
        <v>32</v>
      </c>
      <c r="AI66" s="115">
        <v>25</v>
      </c>
      <c r="AJ66" s="115">
        <v>57</v>
      </c>
      <c r="AK66" s="116">
        <v>6</v>
      </c>
      <c r="AL66" s="119" t="s">
        <v>285</v>
      </c>
      <c r="AM66" s="55" t="s">
        <v>456</v>
      </c>
      <c r="AN66" s="54">
        <v>93</v>
      </c>
      <c r="AO66" s="54">
        <v>0</v>
      </c>
      <c r="AP66" s="54">
        <v>93</v>
      </c>
      <c r="AQ66" s="52">
        <v>10</v>
      </c>
      <c r="AR66" s="56" t="s">
        <v>284</v>
      </c>
      <c r="AS66" s="55" t="s">
        <v>456</v>
      </c>
      <c r="AT66" s="114">
        <v>35</v>
      </c>
      <c r="AU66" s="115">
        <v>29</v>
      </c>
      <c r="AV66" s="115">
        <v>64</v>
      </c>
      <c r="AW66" s="116">
        <v>7</v>
      </c>
      <c r="AX66" s="117" t="s">
        <v>283</v>
      </c>
      <c r="AY66" s="118" t="s">
        <v>456</v>
      </c>
      <c r="AZ66" s="125">
        <v>85</v>
      </c>
      <c r="BA66" s="126">
        <v>0</v>
      </c>
      <c r="BB66" s="126">
        <f t="shared" si="9"/>
        <v>85</v>
      </c>
      <c r="BC66" s="127">
        <f t="shared" si="10"/>
        <v>9</v>
      </c>
      <c r="BD66" s="128" t="str">
        <f t="shared" si="11"/>
        <v>A+</v>
      </c>
      <c r="BE66" s="121" t="str">
        <f t="shared" si="4"/>
        <v>6.33</v>
      </c>
      <c r="BF66" s="30" t="str">
        <f t="shared" si="1"/>
        <v>63.30</v>
      </c>
      <c r="BG66" s="30" t="str">
        <f t="shared" si="2"/>
        <v>FC</v>
      </c>
      <c r="BH66" s="142" t="str">
        <f t="shared" si="8"/>
        <v/>
      </c>
      <c r="BI66" s="140" t="str">
        <f t="shared" si="3"/>
        <v/>
      </c>
      <c r="BJ66" s="51" t="s">
        <v>282</v>
      </c>
      <c r="BK66" s="51" t="s">
        <v>281</v>
      </c>
      <c r="BL66" s="51" t="s">
        <v>280</v>
      </c>
      <c r="BM66" s="51" t="s">
        <v>279</v>
      </c>
      <c r="BN66" s="51" t="s">
        <v>278</v>
      </c>
      <c r="BO66" s="51" t="s">
        <v>277</v>
      </c>
      <c r="BP66" s="51" t="s">
        <v>276</v>
      </c>
      <c r="BQ66" s="51" t="s">
        <v>275</v>
      </c>
      <c r="BR66" s="51" t="s">
        <v>274</v>
      </c>
    </row>
  </sheetData>
  <conditionalFormatting sqref="AZ2:BD2">
    <cfRule type="cellIs" dxfId="14" priority="4" operator="equal">
      <formula>"F"</formula>
    </cfRule>
  </conditionalFormatting>
  <conditionalFormatting sqref="AZ5:BD44">
    <cfRule type="cellIs" dxfId="13" priority="8" operator="equal">
      <formula>"F"</formula>
    </cfRule>
  </conditionalFormatting>
  <conditionalFormatting sqref="AZ47:BD51">
    <cfRule type="cellIs" dxfId="12" priority="7" operator="equal">
      <formula>"F"</formula>
    </cfRule>
  </conditionalFormatting>
  <conditionalFormatting sqref="AZ53:BD53">
    <cfRule type="cellIs" dxfId="11" priority="6" operator="equal">
      <formula>"F"</formula>
    </cfRule>
  </conditionalFormatting>
  <conditionalFormatting sqref="AZ57:BD66">
    <cfRule type="cellIs" dxfId="10" priority="5" operator="equal">
      <formula>"F"</formula>
    </cfRule>
  </conditionalFormatting>
  <conditionalFormatting sqref="BE2:BI66">
    <cfRule type="cellIs" dxfId="9" priority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473F-4EB9-F049-B62C-A99C7D7283F1}">
  <dimension ref="A1:BR66"/>
  <sheetViews>
    <sheetView workbookViewId="0">
      <selection activeCell="BH1" sqref="BH1:BI1048576"/>
    </sheetView>
  </sheetViews>
  <sheetFormatPr baseColWidth="10" defaultRowHeight="16"/>
  <cols>
    <col min="2" max="2" width="16.1640625" customWidth="1"/>
    <col min="3" max="3" width="51.6640625" customWidth="1"/>
    <col min="60" max="60" width="21.6640625" style="138" customWidth="1"/>
    <col min="61" max="61" width="69.6640625" style="138" bestFit="1" customWidth="1"/>
  </cols>
  <sheetData>
    <row r="1" spans="1:70" ht="17" thickBot="1">
      <c r="A1" s="28" t="s">
        <v>261</v>
      </c>
      <c r="B1" s="28" t="s">
        <v>260</v>
      </c>
      <c r="C1" s="71" t="s">
        <v>259</v>
      </c>
      <c r="D1" s="70" t="s">
        <v>258</v>
      </c>
      <c r="E1" s="69" t="s">
        <v>257</v>
      </c>
      <c r="F1" s="69" t="s">
        <v>256</v>
      </c>
      <c r="G1" s="68" t="s">
        <v>255</v>
      </c>
      <c r="H1" s="67" t="s">
        <v>254</v>
      </c>
      <c r="I1" s="66" t="s">
        <v>273</v>
      </c>
      <c r="J1" s="47" t="s">
        <v>253</v>
      </c>
      <c r="K1" s="27" t="s">
        <v>252</v>
      </c>
      <c r="L1" s="27" t="s">
        <v>251</v>
      </c>
      <c r="M1" s="25" t="s">
        <v>250</v>
      </c>
      <c r="N1" s="26" t="s">
        <v>249</v>
      </c>
      <c r="O1" s="59" t="s">
        <v>273</v>
      </c>
      <c r="P1" s="28" t="s">
        <v>248</v>
      </c>
      <c r="Q1" s="27" t="s">
        <v>247</v>
      </c>
      <c r="R1" s="27" t="s">
        <v>246</v>
      </c>
      <c r="S1" s="25" t="s">
        <v>245</v>
      </c>
      <c r="T1" s="26" t="s">
        <v>244</v>
      </c>
      <c r="U1" s="59" t="s">
        <v>273</v>
      </c>
      <c r="V1" s="28" t="s">
        <v>243</v>
      </c>
      <c r="W1" s="27" t="s">
        <v>242</v>
      </c>
      <c r="X1" s="27" t="s">
        <v>241</v>
      </c>
      <c r="Y1" s="25" t="s">
        <v>240</v>
      </c>
      <c r="Z1" s="26" t="s">
        <v>239</v>
      </c>
      <c r="AA1" s="59" t="s">
        <v>273</v>
      </c>
      <c r="AB1" s="28" t="s">
        <v>238</v>
      </c>
      <c r="AC1" s="27" t="s">
        <v>237</v>
      </c>
      <c r="AD1" s="27" t="s">
        <v>236</v>
      </c>
      <c r="AE1" s="25" t="s">
        <v>235</v>
      </c>
      <c r="AF1" s="25" t="s">
        <v>234</v>
      </c>
      <c r="AG1" s="60" t="s">
        <v>273</v>
      </c>
      <c r="AH1" s="47" t="s">
        <v>233</v>
      </c>
      <c r="AI1" s="27" t="s">
        <v>232</v>
      </c>
      <c r="AJ1" s="27" t="s">
        <v>231</v>
      </c>
      <c r="AK1" s="25" t="s">
        <v>230</v>
      </c>
      <c r="AL1" s="25" t="s">
        <v>229</v>
      </c>
      <c r="AM1" s="60" t="s">
        <v>273</v>
      </c>
      <c r="AN1" s="47" t="s">
        <v>228</v>
      </c>
      <c r="AO1" s="27" t="s">
        <v>227</v>
      </c>
      <c r="AP1" s="27" t="s">
        <v>226</v>
      </c>
      <c r="AQ1" s="25" t="s">
        <v>225</v>
      </c>
      <c r="AR1" s="25" t="s">
        <v>224</v>
      </c>
      <c r="AS1" s="60" t="s">
        <v>273</v>
      </c>
      <c r="AT1" s="47" t="s">
        <v>223</v>
      </c>
      <c r="AU1" s="27" t="s">
        <v>222</v>
      </c>
      <c r="AV1" s="27" t="s">
        <v>221</v>
      </c>
      <c r="AW1" s="25" t="s">
        <v>220</v>
      </c>
      <c r="AX1" s="26" t="s">
        <v>219</v>
      </c>
      <c r="AY1" s="59" t="s">
        <v>273</v>
      </c>
      <c r="AZ1" s="28" t="s">
        <v>306</v>
      </c>
      <c r="BA1" s="27" t="s">
        <v>305</v>
      </c>
      <c r="BB1" s="27" t="s">
        <v>304</v>
      </c>
      <c r="BC1" s="25" t="s">
        <v>303</v>
      </c>
      <c r="BD1" s="26" t="s">
        <v>302</v>
      </c>
      <c r="BE1" s="44" t="s">
        <v>218</v>
      </c>
      <c r="BF1" s="44" t="s">
        <v>217</v>
      </c>
      <c r="BG1" s="45" t="s">
        <v>216</v>
      </c>
      <c r="BH1" s="141" t="s">
        <v>215</v>
      </c>
      <c r="BI1" s="139" t="s">
        <v>454</v>
      </c>
      <c r="BJ1" s="44" t="s">
        <v>326</v>
      </c>
      <c r="BK1" s="44" t="s">
        <v>325</v>
      </c>
      <c r="BL1" s="44" t="s">
        <v>324</v>
      </c>
      <c r="BM1" s="44" t="s">
        <v>323</v>
      </c>
      <c r="BN1" s="44" t="s">
        <v>322</v>
      </c>
      <c r="BO1" s="44" t="s">
        <v>321</v>
      </c>
      <c r="BP1" s="44" t="s">
        <v>320</v>
      </c>
      <c r="BQ1" s="44" t="s">
        <v>319</v>
      </c>
      <c r="BR1" s="44" t="s">
        <v>318</v>
      </c>
    </row>
    <row r="2" spans="1:70">
      <c r="A2" s="6" t="s">
        <v>206</v>
      </c>
      <c r="B2" s="6" t="s">
        <v>205</v>
      </c>
      <c r="C2" s="5" t="s">
        <v>204</v>
      </c>
      <c r="D2" s="65"/>
      <c r="E2" s="4"/>
      <c r="F2" s="4"/>
      <c r="G2" s="4"/>
      <c r="H2" s="4"/>
      <c r="I2" s="64"/>
      <c r="J2" s="11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30" t="str">
        <f>IF(D2="", "", TEXT((SUM(4*G2,4*M2,4*S2,3*Y2,1*AE2,3*AK2,1*AQ2,1*AW2)/21), "0.00"))</f>
        <v/>
      </c>
      <c r="BF2" s="30" t="str">
        <f>IF(D2="", "", TEXT(BE2*10, "0.00"))</f>
        <v/>
      </c>
      <c r="BG2" s="30" t="str">
        <f>IF(AX2="", "", IF(IF(OR(H2="F",N2="F",T2="F",Z2="F",AF2="F",AL2="F",AR2="F",AX2="F",H2="NE",N2="NE",T2="NE",Z2="NE",AF2="NE",AL2="NE",AR2="NE",AX2="NE"),"Fail","Pass")="Pass",IF(VALUE(BF2)&gt;=70,"FCD",IF(VALUE(BF2)&gt;=60,"FC",IF(VALUE(BF2)&gt;=40,"SC"))),"Fail"))</f>
        <v/>
      </c>
      <c r="BH2" s="142" t="str">
        <f>IF(D2="","",(IF(G2=0,BJ2&amp;" ","") &amp;IF(M2=0,BK2&amp;" ","") &amp; IF(S2=0,BL2&amp;" ","")&amp; IF(Y2=0,BM2&amp;" ","")&amp;IF(AE2=0,BN2&amp;" ","")&amp; IF(AK2=0,BO2&amp;" ","")&amp; IF(AQ2=0,BP2&amp;" ","")&amp; IF(AW2=0,BQ2&amp;" ","")))</f>
        <v/>
      </c>
      <c r="BI2" s="140" t="str">
        <f>IF(D2="","",(IF(I2="IV","",BJ2&amp;" ") &amp; IF(O2="III","",BK2&amp;" ") &amp; IF(U2="IV","",BL2&amp;" ")&amp; IF(AA2="IV","",BM2&amp;" ")&amp; IF(AG2="IV","",BN2&amp;" ")&amp; IF(AM2="IV","",BO2&amp;" ")&amp; IF(AS2="IV","",BP2&amp;" ")&amp; IF(AY2="IV","",BQ2&amp;" ")))</f>
        <v/>
      </c>
      <c r="BJ2" s="30" t="s">
        <v>315</v>
      </c>
      <c r="BK2" s="30" t="s">
        <v>314</v>
      </c>
      <c r="BL2" s="30" t="s">
        <v>313</v>
      </c>
      <c r="BM2" s="30" t="s">
        <v>312</v>
      </c>
      <c r="BN2" s="30" t="s">
        <v>311</v>
      </c>
      <c r="BO2" s="30" t="s">
        <v>310</v>
      </c>
      <c r="BP2" s="30" t="s">
        <v>309</v>
      </c>
      <c r="BQ2" s="30" t="s">
        <v>308</v>
      </c>
      <c r="BR2" s="30" t="s">
        <v>307</v>
      </c>
    </row>
    <row r="3" spans="1:70">
      <c r="A3" s="6" t="s">
        <v>203</v>
      </c>
      <c r="B3" s="6" t="s">
        <v>202</v>
      </c>
      <c r="C3" s="5" t="s">
        <v>201</v>
      </c>
      <c r="D3" s="65"/>
      <c r="E3" s="4"/>
      <c r="F3" s="4"/>
      <c r="G3" s="4"/>
      <c r="H3" s="4"/>
      <c r="I3" s="64"/>
      <c r="J3" s="11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30" t="str">
        <f t="shared" ref="BE3:BE66" si="0">IF(D3="", "", TEXT((SUM(4*G3,4*M3,4*S3,3*Y3,1*AE3,3*AK3,1*AQ3,1*AW3)/21), "0.00"))</f>
        <v/>
      </c>
      <c r="BF3" s="30" t="str">
        <f t="shared" ref="BF3:BF66" si="1">IF(D3="", "", TEXT(BE3*10, "0.00"))</f>
        <v/>
      </c>
      <c r="BG3" s="30" t="str">
        <f t="shared" ref="BG3:BG66" si="2">IF(AX3="", "", IF(IF(OR(H3="F",N3="F",T3="F",Z3="F",AF3="F",AL3="F",AR3="F",AX3="F",H3="NE",N3="NE",T3="NE",Z3="NE",AF3="NE",AL3="NE",AR3="NE",AX3="NE"),"Fail","Pass")="Pass",IF(VALUE(BF3)&gt;=70,"FCD",IF(VALUE(BF3)&gt;=60,"FC",IF(VALUE(BF3)&gt;=40,"SC"))),"Fail"))</f>
        <v/>
      </c>
      <c r="BH3" s="142" t="str">
        <f t="shared" ref="BH3:BH66" si="3">IF(D3="","",(IF(G3=0,BJ3&amp;" ","") &amp;IF(M3=0,BK3&amp;" ","") &amp; IF(S3=0,BL3&amp;" ","")&amp; IF(Y3=0,BM3&amp;" ","")&amp;IF(AE3=0,BN3&amp;" ","")&amp; IF(AK3=0,BO3&amp;" ","")&amp; IF(AQ3=0,BP3&amp;" ","")&amp; IF(AW3=0,BQ3&amp;" ","")))</f>
        <v/>
      </c>
      <c r="BI3" s="140" t="str">
        <f t="shared" ref="BI3:BI66" si="4">IF(D3="","",(IF(I3="IV","",BJ3&amp;" ") &amp; IF(O3="III","",BK3&amp;" ") &amp; IF(U3="IV","",BL3&amp;" ")&amp; IF(AA3="IV","",BM3&amp;" ")&amp; IF(AG3="IV","",BN3&amp;" ")&amp; IF(AM3="IV","",BO3&amp;" ")&amp; IF(AS3="IV","",BP3&amp;" ")&amp; IF(AY3="IV","",BQ3&amp;" ")))</f>
        <v/>
      </c>
      <c r="BJ3" s="30" t="s">
        <v>315</v>
      </c>
      <c r="BK3" s="30" t="s">
        <v>314</v>
      </c>
      <c r="BL3" s="30" t="s">
        <v>313</v>
      </c>
      <c r="BM3" s="30" t="s">
        <v>312</v>
      </c>
      <c r="BN3" s="30" t="s">
        <v>311</v>
      </c>
      <c r="BO3" s="30" t="s">
        <v>310</v>
      </c>
      <c r="BP3" s="30" t="s">
        <v>309</v>
      </c>
      <c r="BQ3" s="30" t="s">
        <v>308</v>
      </c>
      <c r="BR3" s="30" t="s">
        <v>316</v>
      </c>
    </row>
    <row r="4" spans="1:70">
      <c r="A4" s="6" t="s">
        <v>200</v>
      </c>
      <c r="B4" s="6" t="s">
        <v>199</v>
      </c>
      <c r="C4" s="5" t="s">
        <v>198</v>
      </c>
      <c r="D4" s="65"/>
      <c r="E4" s="4"/>
      <c r="F4" s="4"/>
      <c r="G4" s="4"/>
      <c r="H4" s="4"/>
      <c r="I4" s="64"/>
      <c r="J4" s="1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30" t="str">
        <f t="shared" si="0"/>
        <v/>
      </c>
      <c r="BF4" s="30" t="str">
        <f t="shared" si="1"/>
        <v/>
      </c>
      <c r="BG4" s="30" t="str">
        <f t="shared" si="2"/>
        <v/>
      </c>
      <c r="BH4" s="142" t="str">
        <f t="shared" si="3"/>
        <v/>
      </c>
      <c r="BI4" s="140" t="str">
        <f t="shared" si="4"/>
        <v/>
      </c>
      <c r="BJ4" s="30" t="s">
        <v>315</v>
      </c>
      <c r="BK4" s="30" t="s">
        <v>314</v>
      </c>
      <c r="BL4" s="30" t="s">
        <v>313</v>
      </c>
      <c r="BM4" s="30" t="s">
        <v>312</v>
      </c>
      <c r="BN4" s="30" t="s">
        <v>311</v>
      </c>
      <c r="BO4" s="30" t="s">
        <v>310</v>
      </c>
      <c r="BP4" s="30" t="s">
        <v>309</v>
      </c>
      <c r="BQ4" s="30" t="s">
        <v>308</v>
      </c>
      <c r="BR4" s="30" t="s">
        <v>316</v>
      </c>
    </row>
    <row r="5" spans="1:70">
      <c r="A5" s="6" t="s">
        <v>197</v>
      </c>
      <c r="B5" s="6" t="s">
        <v>196</v>
      </c>
      <c r="C5" s="5" t="s">
        <v>195</v>
      </c>
      <c r="D5" s="65"/>
      <c r="E5" s="4"/>
      <c r="F5" s="4"/>
      <c r="G5" s="4"/>
      <c r="H5" s="4"/>
      <c r="I5" s="64"/>
      <c r="J5" s="11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30" t="str">
        <f t="shared" si="0"/>
        <v/>
      </c>
      <c r="BF5" s="30" t="str">
        <f t="shared" si="1"/>
        <v/>
      </c>
      <c r="BG5" s="30" t="str">
        <f t="shared" si="2"/>
        <v/>
      </c>
      <c r="BH5" s="142" t="str">
        <f t="shared" si="3"/>
        <v/>
      </c>
      <c r="BI5" s="140" t="str">
        <f t="shared" si="4"/>
        <v/>
      </c>
      <c r="BJ5" s="30" t="s">
        <v>315</v>
      </c>
      <c r="BK5" s="30" t="s">
        <v>314</v>
      </c>
      <c r="BL5" s="30" t="s">
        <v>313</v>
      </c>
      <c r="BM5" s="30" t="s">
        <v>312</v>
      </c>
      <c r="BN5" s="30" t="s">
        <v>311</v>
      </c>
      <c r="BO5" s="30" t="s">
        <v>310</v>
      </c>
      <c r="BP5" s="30" t="s">
        <v>309</v>
      </c>
      <c r="BQ5" s="30" t="s">
        <v>308</v>
      </c>
      <c r="BR5" s="30" t="s">
        <v>317</v>
      </c>
    </row>
    <row r="6" spans="1:70">
      <c r="A6" s="6" t="s">
        <v>194</v>
      </c>
      <c r="B6" s="6" t="s">
        <v>193</v>
      </c>
      <c r="C6" s="5" t="s">
        <v>192</v>
      </c>
      <c r="D6" s="65"/>
      <c r="E6" s="4"/>
      <c r="F6" s="4"/>
      <c r="G6" s="4"/>
      <c r="H6" s="4"/>
      <c r="I6" s="64"/>
      <c r="J6" s="11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30" t="str">
        <f t="shared" si="0"/>
        <v/>
      </c>
      <c r="BF6" s="30" t="str">
        <f t="shared" si="1"/>
        <v/>
      </c>
      <c r="BG6" s="30" t="str">
        <f t="shared" si="2"/>
        <v/>
      </c>
      <c r="BH6" s="142" t="str">
        <f t="shared" si="3"/>
        <v/>
      </c>
      <c r="BI6" s="140" t="str">
        <f t="shared" si="4"/>
        <v/>
      </c>
      <c r="BJ6" s="30" t="s">
        <v>315</v>
      </c>
      <c r="BK6" s="30" t="s">
        <v>314</v>
      </c>
      <c r="BL6" s="30" t="s">
        <v>313</v>
      </c>
      <c r="BM6" s="30" t="s">
        <v>312</v>
      </c>
      <c r="BN6" s="30" t="s">
        <v>311</v>
      </c>
      <c r="BO6" s="30" t="s">
        <v>310</v>
      </c>
      <c r="BP6" s="30" t="s">
        <v>309</v>
      </c>
      <c r="BQ6" s="30" t="s">
        <v>308</v>
      </c>
      <c r="BR6" s="30" t="s">
        <v>307</v>
      </c>
    </row>
    <row r="7" spans="1:70">
      <c r="A7" s="6" t="s">
        <v>191</v>
      </c>
      <c r="B7" s="6" t="s">
        <v>190</v>
      </c>
      <c r="C7" s="5" t="s">
        <v>189</v>
      </c>
      <c r="D7" s="65"/>
      <c r="E7" s="4"/>
      <c r="F7" s="4"/>
      <c r="G7" s="4"/>
      <c r="H7" s="4"/>
      <c r="I7" s="64"/>
      <c r="J7" s="1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30" t="str">
        <f t="shared" si="0"/>
        <v/>
      </c>
      <c r="BF7" s="30" t="str">
        <f t="shared" si="1"/>
        <v/>
      </c>
      <c r="BG7" s="30" t="str">
        <f t="shared" si="2"/>
        <v/>
      </c>
      <c r="BH7" s="142" t="str">
        <f t="shared" si="3"/>
        <v/>
      </c>
      <c r="BI7" s="140" t="str">
        <f t="shared" si="4"/>
        <v/>
      </c>
      <c r="BJ7" s="30" t="s">
        <v>315</v>
      </c>
      <c r="BK7" s="30" t="s">
        <v>314</v>
      </c>
      <c r="BL7" s="30" t="s">
        <v>313</v>
      </c>
      <c r="BM7" s="30" t="s">
        <v>312</v>
      </c>
      <c r="BN7" s="30" t="s">
        <v>311</v>
      </c>
      <c r="BO7" s="30" t="s">
        <v>310</v>
      </c>
      <c r="BP7" s="30" t="s">
        <v>309</v>
      </c>
      <c r="BQ7" s="30" t="s">
        <v>308</v>
      </c>
      <c r="BR7" s="30" t="s">
        <v>307</v>
      </c>
    </row>
    <row r="8" spans="1:70">
      <c r="A8" s="6" t="s">
        <v>188</v>
      </c>
      <c r="B8" s="6" t="s">
        <v>187</v>
      </c>
      <c r="C8" s="5" t="s">
        <v>186</v>
      </c>
      <c r="D8" s="65"/>
      <c r="E8" s="4"/>
      <c r="F8" s="4"/>
      <c r="G8" s="4"/>
      <c r="H8" s="4"/>
      <c r="I8" s="64"/>
      <c r="J8" s="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30" t="str">
        <f t="shared" si="0"/>
        <v/>
      </c>
      <c r="BF8" s="30" t="str">
        <f t="shared" si="1"/>
        <v/>
      </c>
      <c r="BG8" s="30" t="str">
        <f t="shared" si="2"/>
        <v/>
      </c>
      <c r="BH8" s="142" t="str">
        <f t="shared" si="3"/>
        <v/>
      </c>
      <c r="BI8" s="140" t="str">
        <f t="shared" si="4"/>
        <v/>
      </c>
      <c r="BJ8" s="30" t="s">
        <v>315</v>
      </c>
      <c r="BK8" s="30" t="s">
        <v>314</v>
      </c>
      <c r="BL8" s="30" t="s">
        <v>313</v>
      </c>
      <c r="BM8" s="30" t="s">
        <v>312</v>
      </c>
      <c r="BN8" s="30" t="s">
        <v>311</v>
      </c>
      <c r="BO8" s="30" t="s">
        <v>310</v>
      </c>
      <c r="BP8" s="30" t="s">
        <v>309</v>
      </c>
      <c r="BQ8" s="30" t="s">
        <v>308</v>
      </c>
      <c r="BR8" s="30" t="s">
        <v>307</v>
      </c>
    </row>
    <row r="9" spans="1:70">
      <c r="A9" s="6" t="s">
        <v>185</v>
      </c>
      <c r="B9" s="6" t="s">
        <v>184</v>
      </c>
      <c r="C9" s="5" t="s">
        <v>183</v>
      </c>
      <c r="D9" s="65"/>
      <c r="E9" s="4"/>
      <c r="F9" s="4"/>
      <c r="G9" s="4"/>
      <c r="H9" s="4"/>
      <c r="I9" s="64"/>
      <c r="J9" s="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30" t="str">
        <f t="shared" si="0"/>
        <v/>
      </c>
      <c r="BF9" s="30" t="str">
        <f t="shared" si="1"/>
        <v/>
      </c>
      <c r="BG9" s="30" t="str">
        <f t="shared" si="2"/>
        <v/>
      </c>
      <c r="BH9" s="142" t="str">
        <f t="shared" si="3"/>
        <v/>
      </c>
      <c r="BI9" s="140" t="str">
        <f t="shared" si="4"/>
        <v/>
      </c>
      <c r="BJ9" s="30" t="s">
        <v>315</v>
      </c>
      <c r="BK9" s="30" t="s">
        <v>314</v>
      </c>
      <c r="BL9" s="30" t="s">
        <v>313</v>
      </c>
      <c r="BM9" s="30" t="s">
        <v>312</v>
      </c>
      <c r="BN9" s="30" t="s">
        <v>311</v>
      </c>
      <c r="BO9" s="30" t="s">
        <v>310</v>
      </c>
      <c r="BP9" s="30" t="s">
        <v>309</v>
      </c>
      <c r="BQ9" s="30" t="s">
        <v>308</v>
      </c>
      <c r="BR9" s="30" t="s">
        <v>316</v>
      </c>
    </row>
    <row r="10" spans="1:70">
      <c r="A10" s="6" t="s">
        <v>182</v>
      </c>
      <c r="B10" s="6" t="s">
        <v>181</v>
      </c>
      <c r="C10" s="5" t="s">
        <v>180</v>
      </c>
      <c r="D10" s="65"/>
      <c r="E10" s="4"/>
      <c r="F10" s="4"/>
      <c r="G10" s="4"/>
      <c r="H10" s="4"/>
      <c r="I10" s="64"/>
      <c r="J10" s="1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30" t="str">
        <f t="shared" si="0"/>
        <v/>
      </c>
      <c r="BF10" s="30" t="str">
        <f t="shared" si="1"/>
        <v/>
      </c>
      <c r="BG10" s="30" t="str">
        <f t="shared" si="2"/>
        <v/>
      </c>
      <c r="BH10" s="142" t="str">
        <f t="shared" si="3"/>
        <v/>
      </c>
      <c r="BI10" s="140" t="str">
        <f t="shared" si="4"/>
        <v/>
      </c>
      <c r="BJ10" s="30" t="s">
        <v>315</v>
      </c>
      <c r="BK10" s="30" t="s">
        <v>314</v>
      </c>
      <c r="BL10" s="30" t="s">
        <v>313</v>
      </c>
      <c r="BM10" s="30" t="s">
        <v>312</v>
      </c>
      <c r="BN10" s="30" t="s">
        <v>311</v>
      </c>
      <c r="BO10" s="30" t="s">
        <v>310</v>
      </c>
      <c r="BP10" s="30" t="s">
        <v>309</v>
      </c>
      <c r="BQ10" s="30" t="s">
        <v>308</v>
      </c>
      <c r="BR10" s="30" t="s">
        <v>316</v>
      </c>
    </row>
    <row r="11" spans="1:70">
      <c r="A11" s="6" t="s">
        <v>179</v>
      </c>
      <c r="B11" s="6" t="s">
        <v>178</v>
      </c>
      <c r="C11" s="5" t="s">
        <v>177</v>
      </c>
      <c r="D11" s="65"/>
      <c r="E11" s="4"/>
      <c r="F11" s="4"/>
      <c r="G11" s="4"/>
      <c r="H11" s="4"/>
      <c r="I11" s="64"/>
      <c r="J11" s="1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30" t="str">
        <f t="shared" si="0"/>
        <v/>
      </c>
      <c r="BF11" s="30" t="str">
        <f t="shared" si="1"/>
        <v/>
      </c>
      <c r="BG11" s="30" t="str">
        <f t="shared" si="2"/>
        <v/>
      </c>
      <c r="BH11" s="142" t="str">
        <f t="shared" si="3"/>
        <v/>
      </c>
      <c r="BI11" s="140" t="str">
        <f t="shared" si="4"/>
        <v/>
      </c>
      <c r="BJ11" s="30" t="s">
        <v>315</v>
      </c>
      <c r="BK11" s="30" t="s">
        <v>314</v>
      </c>
      <c r="BL11" s="30" t="s">
        <v>313</v>
      </c>
      <c r="BM11" s="30" t="s">
        <v>312</v>
      </c>
      <c r="BN11" s="30" t="s">
        <v>311</v>
      </c>
      <c r="BO11" s="30" t="s">
        <v>310</v>
      </c>
      <c r="BP11" s="30" t="s">
        <v>309</v>
      </c>
      <c r="BQ11" s="30" t="s">
        <v>308</v>
      </c>
      <c r="BR11" s="30" t="s">
        <v>316</v>
      </c>
    </row>
    <row r="12" spans="1:70">
      <c r="A12" s="6" t="s">
        <v>176</v>
      </c>
      <c r="B12" s="6" t="s">
        <v>175</v>
      </c>
      <c r="C12" s="5" t="s">
        <v>174</v>
      </c>
      <c r="D12" s="65"/>
      <c r="E12" s="4"/>
      <c r="F12" s="4"/>
      <c r="G12" s="4"/>
      <c r="H12" s="4"/>
      <c r="I12" s="64"/>
      <c r="J12" s="1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30" t="str">
        <f t="shared" si="0"/>
        <v/>
      </c>
      <c r="BF12" s="30" t="str">
        <f t="shared" si="1"/>
        <v/>
      </c>
      <c r="BG12" s="30" t="str">
        <f t="shared" si="2"/>
        <v/>
      </c>
      <c r="BH12" s="142" t="str">
        <f t="shared" si="3"/>
        <v/>
      </c>
      <c r="BI12" s="140" t="str">
        <f t="shared" si="4"/>
        <v/>
      </c>
      <c r="BJ12" s="30" t="s">
        <v>315</v>
      </c>
      <c r="BK12" s="30" t="s">
        <v>314</v>
      </c>
      <c r="BL12" s="30" t="s">
        <v>313</v>
      </c>
      <c r="BM12" s="30" t="s">
        <v>312</v>
      </c>
      <c r="BN12" s="30" t="s">
        <v>311</v>
      </c>
      <c r="BO12" s="30" t="s">
        <v>310</v>
      </c>
      <c r="BP12" s="30" t="s">
        <v>309</v>
      </c>
      <c r="BQ12" s="30" t="s">
        <v>308</v>
      </c>
      <c r="BR12" s="30" t="s">
        <v>317</v>
      </c>
    </row>
    <row r="13" spans="1:70">
      <c r="A13" s="6" t="s">
        <v>173</v>
      </c>
      <c r="B13" s="6" t="s">
        <v>172</v>
      </c>
      <c r="C13" s="5" t="s">
        <v>171</v>
      </c>
      <c r="D13" s="65"/>
      <c r="E13" s="4"/>
      <c r="F13" s="4"/>
      <c r="G13" s="4"/>
      <c r="H13" s="4"/>
      <c r="I13" s="64"/>
      <c r="J13" s="1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30" t="str">
        <f t="shared" si="0"/>
        <v/>
      </c>
      <c r="BF13" s="30" t="str">
        <f t="shared" si="1"/>
        <v/>
      </c>
      <c r="BG13" s="30" t="str">
        <f t="shared" si="2"/>
        <v/>
      </c>
      <c r="BH13" s="142" t="str">
        <f t="shared" si="3"/>
        <v/>
      </c>
      <c r="BI13" s="140" t="str">
        <f t="shared" si="4"/>
        <v/>
      </c>
      <c r="BJ13" s="30" t="s">
        <v>315</v>
      </c>
      <c r="BK13" s="30" t="s">
        <v>314</v>
      </c>
      <c r="BL13" s="30" t="s">
        <v>313</v>
      </c>
      <c r="BM13" s="30" t="s">
        <v>312</v>
      </c>
      <c r="BN13" s="30" t="s">
        <v>311</v>
      </c>
      <c r="BO13" s="30" t="s">
        <v>310</v>
      </c>
      <c r="BP13" s="30" t="s">
        <v>309</v>
      </c>
      <c r="BQ13" s="30" t="s">
        <v>308</v>
      </c>
      <c r="BR13" s="30" t="s">
        <v>317</v>
      </c>
    </row>
    <row r="14" spans="1:70">
      <c r="A14" s="6" t="s">
        <v>170</v>
      </c>
      <c r="B14" s="6" t="s">
        <v>169</v>
      </c>
      <c r="C14" s="5" t="s">
        <v>168</v>
      </c>
      <c r="D14" s="65"/>
      <c r="E14" s="4"/>
      <c r="F14" s="4"/>
      <c r="G14" s="4"/>
      <c r="H14" s="4"/>
      <c r="I14" s="64"/>
      <c r="J14" s="1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30" t="str">
        <f t="shared" si="0"/>
        <v/>
      </c>
      <c r="BF14" s="30" t="str">
        <f t="shared" si="1"/>
        <v/>
      </c>
      <c r="BG14" s="30" t="str">
        <f t="shared" si="2"/>
        <v/>
      </c>
      <c r="BH14" s="142" t="str">
        <f t="shared" si="3"/>
        <v/>
      </c>
      <c r="BI14" s="140" t="str">
        <f t="shared" si="4"/>
        <v/>
      </c>
      <c r="BJ14" s="30" t="s">
        <v>315</v>
      </c>
      <c r="BK14" s="30" t="s">
        <v>314</v>
      </c>
      <c r="BL14" s="30" t="s">
        <v>313</v>
      </c>
      <c r="BM14" s="30" t="s">
        <v>312</v>
      </c>
      <c r="BN14" s="30" t="s">
        <v>311</v>
      </c>
      <c r="BO14" s="30" t="s">
        <v>310</v>
      </c>
      <c r="BP14" s="30" t="s">
        <v>309</v>
      </c>
      <c r="BQ14" s="30" t="s">
        <v>308</v>
      </c>
      <c r="BR14" s="30" t="s">
        <v>307</v>
      </c>
    </row>
    <row r="15" spans="1:70">
      <c r="A15" s="6" t="s">
        <v>167</v>
      </c>
      <c r="B15" s="6" t="s">
        <v>166</v>
      </c>
      <c r="C15" s="5" t="s">
        <v>165</v>
      </c>
      <c r="D15" s="65"/>
      <c r="E15" s="4"/>
      <c r="F15" s="4"/>
      <c r="G15" s="4"/>
      <c r="H15" s="4"/>
      <c r="I15" s="64"/>
      <c r="J15" s="1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30" t="str">
        <f t="shared" si="0"/>
        <v/>
      </c>
      <c r="BF15" s="30" t="str">
        <f t="shared" si="1"/>
        <v/>
      </c>
      <c r="BG15" s="30" t="str">
        <f t="shared" si="2"/>
        <v/>
      </c>
      <c r="BH15" s="142" t="str">
        <f t="shared" si="3"/>
        <v/>
      </c>
      <c r="BI15" s="140" t="str">
        <f t="shared" si="4"/>
        <v/>
      </c>
      <c r="BJ15" s="30" t="s">
        <v>315</v>
      </c>
      <c r="BK15" s="30" t="s">
        <v>314</v>
      </c>
      <c r="BL15" s="30" t="s">
        <v>313</v>
      </c>
      <c r="BM15" s="30" t="s">
        <v>312</v>
      </c>
      <c r="BN15" s="30" t="s">
        <v>311</v>
      </c>
      <c r="BO15" s="30" t="s">
        <v>310</v>
      </c>
      <c r="BP15" s="30" t="s">
        <v>309</v>
      </c>
      <c r="BQ15" s="30" t="s">
        <v>308</v>
      </c>
      <c r="BR15" s="30" t="s">
        <v>307</v>
      </c>
    </row>
    <row r="16" spans="1:70">
      <c r="A16" s="6" t="s">
        <v>164</v>
      </c>
      <c r="B16" s="6" t="s">
        <v>163</v>
      </c>
      <c r="C16" s="5" t="s">
        <v>162</v>
      </c>
      <c r="D16" s="65"/>
      <c r="E16" s="4"/>
      <c r="F16" s="4"/>
      <c r="G16" s="4"/>
      <c r="H16" s="4"/>
      <c r="I16" s="64"/>
      <c r="J16" s="1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30" t="str">
        <f t="shared" si="0"/>
        <v/>
      </c>
      <c r="BF16" s="30" t="str">
        <f t="shared" si="1"/>
        <v/>
      </c>
      <c r="BG16" s="30" t="str">
        <f t="shared" si="2"/>
        <v/>
      </c>
      <c r="BH16" s="142" t="str">
        <f t="shared" si="3"/>
        <v/>
      </c>
      <c r="BI16" s="140" t="str">
        <f t="shared" si="4"/>
        <v/>
      </c>
      <c r="BJ16" s="30" t="s">
        <v>315</v>
      </c>
      <c r="BK16" s="30" t="s">
        <v>314</v>
      </c>
      <c r="BL16" s="30" t="s">
        <v>313</v>
      </c>
      <c r="BM16" s="30" t="s">
        <v>312</v>
      </c>
      <c r="BN16" s="30" t="s">
        <v>311</v>
      </c>
      <c r="BO16" s="30" t="s">
        <v>310</v>
      </c>
      <c r="BP16" s="30" t="s">
        <v>309</v>
      </c>
      <c r="BQ16" s="30" t="s">
        <v>308</v>
      </c>
      <c r="BR16" s="30" t="s">
        <v>316</v>
      </c>
    </row>
    <row r="17" spans="1:70">
      <c r="A17" s="6" t="s">
        <v>161</v>
      </c>
      <c r="B17" s="6" t="s">
        <v>160</v>
      </c>
      <c r="C17" s="5" t="s">
        <v>159</v>
      </c>
      <c r="D17" s="65"/>
      <c r="E17" s="4"/>
      <c r="F17" s="4"/>
      <c r="G17" s="4"/>
      <c r="H17" s="4"/>
      <c r="I17" s="64"/>
      <c r="J17" s="1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30" t="str">
        <f t="shared" si="0"/>
        <v/>
      </c>
      <c r="BF17" s="30" t="str">
        <f t="shared" si="1"/>
        <v/>
      </c>
      <c r="BG17" s="30" t="str">
        <f t="shared" si="2"/>
        <v/>
      </c>
      <c r="BH17" s="142" t="str">
        <f t="shared" si="3"/>
        <v/>
      </c>
      <c r="BI17" s="140" t="str">
        <f t="shared" si="4"/>
        <v/>
      </c>
      <c r="BJ17" s="30" t="s">
        <v>315</v>
      </c>
      <c r="BK17" s="30" t="s">
        <v>314</v>
      </c>
      <c r="BL17" s="30" t="s">
        <v>313</v>
      </c>
      <c r="BM17" s="30" t="s">
        <v>312</v>
      </c>
      <c r="BN17" s="30" t="s">
        <v>311</v>
      </c>
      <c r="BO17" s="30" t="s">
        <v>310</v>
      </c>
      <c r="BP17" s="30" t="s">
        <v>309</v>
      </c>
      <c r="BQ17" s="30" t="s">
        <v>308</v>
      </c>
      <c r="BR17" s="30" t="s">
        <v>307</v>
      </c>
    </row>
    <row r="18" spans="1:70">
      <c r="A18" s="6" t="s">
        <v>158</v>
      </c>
      <c r="B18" s="6" t="s">
        <v>157</v>
      </c>
      <c r="C18" s="5" t="s">
        <v>156</v>
      </c>
      <c r="D18" s="65"/>
      <c r="E18" s="4"/>
      <c r="F18" s="4"/>
      <c r="G18" s="4"/>
      <c r="H18" s="4"/>
      <c r="I18" s="64"/>
      <c r="J18" s="11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30" t="str">
        <f t="shared" si="0"/>
        <v/>
      </c>
      <c r="BF18" s="30" t="str">
        <f t="shared" si="1"/>
        <v/>
      </c>
      <c r="BG18" s="30" t="str">
        <f t="shared" si="2"/>
        <v/>
      </c>
      <c r="BH18" s="142" t="str">
        <f t="shared" si="3"/>
        <v/>
      </c>
      <c r="BI18" s="140" t="str">
        <f t="shared" si="4"/>
        <v/>
      </c>
      <c r="BJ18" s="30" t="s">
        <v>315</v>
      </c>
      <c r="BK18" s="30" t="s">
        <v>314</v>
      </c>
      <c r="BL18" s="30" t="s">
        <v>313</v>
      </c>
      <c r="BM18" s="30" t="s">
        <v>312</v>
      </c>
      <c r="BN18" s="30" t="s">
        <v>311</v>
      </c>
      <c r="BO18" s="30" t="s">
        <v>310</v>
      </c>
      <c r="BP18" s="30" t="s">
        <v>309</v>
      </c>
      <c r="BQ18" s="30" t="s">
        <v>308</v>
      </c>
      <c r="BR18" s="30" t="s">
        <v>316</v>
      </c>
    </row>
    <row r="19" spans="1:70">
      <c r="A19" s="6" t="s">
        <v>155</v>
      </c>
      <c r="B19" s="6" t="s">
        <v>154</v>
      </c>
      <c r="C19" s="5" t="s">
        <v>153</v>
      </c>
      <c r="D19" s="65"/>
      <c r="E19" s="4"/>
      <c r="F19" s="4"/>
      <c r="G19" s="4"/>
      <c r="H19" s="4"/>
      <c r="I19" s="64"/>
      <c r="J19" s="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30" t="str">
        <f t="shared" si="0"/>
        <v/>
      </c>
      <c r="BF19" s="30" t="str">
        <f t="shared" si="1"/>
        <v/>
      </c>
      <c r="BG19" s="30" t="str">
        <f t="shared" si="2"/>
        <v/>
      </c>
      <c r="BH19" s="142" t="str">
        <f t="shared" si="3"/>
        <v/>
      </c>
      <c r="BI19" s="140" t="str">
        <f t="shared" si="4"/>
        <v/>
      </c>
      <c r="BJ19" s="30" t="s">
        <v>315</v>
      </c>
      <c r="BK19" s="30" t="s">
        <v>314</v>
      </c>
      <c r="BL19" s="30" t="s">
        <v>313</v>
      </c>
      <c r="BM19" s="30" t="s">
        <v>312</v>
      </c>
      <c r="BN19" s="30" t="s">
        <v>311</v>
      </c>
      <c r="BO19" s="30" t="s">
        <v>310</v>
      </c>
      <c r="BP19" s="30" t="s">
        <v>309</v>
      </c>
      <c r="BQ19" s="30" t="s">
        <v>308</v>
      </c>
      <c r="BR19" s="30" t="s">
        <v>316</v>
      </c>
    </row>
    <row r="20" spans="1:70">
      <c r="A20" s="6" t="s">
        <v>152</v>
      </c>
      <c r="B20" s="6" t="s">
        <v>151</v>
      </c>
      <c r="C20" s="5" t="s">
        <v>150</v>
      </c>
      <c r="D20" s="65"/>
      <c r="E20" s="4"/>
      <c r="F20" s="4"/>
      <c r="G20" s="4"/>
      <c r="H20" s="4"/>
      <c r="I20" s="64"/>
      <c r="J20" s="1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30" t="str">
        <f t="shared" si="0"/>
        <v/>
      </c>
      <c r="BF20" s="30" t="str">
        <f t="shared" si="1"/>
        <v/>
      </c>
      <c r="BG20" s="30" t="str">
        <f t="shared" si="2"/>
        <v/>
      </c>
      <c r="BH20" s="142" t="str">
        <f t="shared" si="3"/>
        <v/>
      </c>
      <c r="BI20" s="140" t="str">
        <f t="shared" si="4"/>
        <v/>
      </c>
      <c r="BJ20" s="30" t="s">
        <v>315</v>
      </c>
      <c r="BK20" s="30" t="s">
        <v>314</v>
      </c>
      <c r="BL20" s="30" t="s">
        <v>313</v>
      </c>
      <c r="BM20" s="30" t="s">
        <v>312</v>
      </c>
      <c r="BN20" s="30" t="s">
        <v>311</v>
      </c>
      <c r="BO20" s="30" t="s">
        <v>310</v>
      </c>
      <c r="BP20" s="30" t="s">
        <v>309</v>
      </c>
      <c r="BQ20" s="30" t="s">
        <v>308</v>
      </c>
      <c r="BR20" s="30" t="s">
        <v>316</v>
      </c>
    </row>
    <row r="21" spans="1:70">
      <c r="A21" s="6" t="s">
        <v>149</v>
      </c>
      <c r="B21" s="6" t="s">
        <v>148</v>
      </c>
      <c r="C21" s="5" t="s">
        <v>147</v>
      </c>
      <c r="D21" s="65"/>
      <c r="E21" s="4"/>
      <c r="F21" s="4"/>
      <c r="G21" s="4"/>
      <c r="H21" s="4"/>
      <c r="I21" s="64"/>
      <c r="J21" s="1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30" t="str">
        <f t="shared" si="0"/>
        <v/>
      </c>
      <c r="BF21" s="30" t="str">
        <f t="shared" si="1"/>
        <v/>
      </c>
      <c r="BG21" s="30" t="str">
        <f t="shared" si="2"/>
        <v/>
      </c>
      <c r="BH21" s="142" t="str">
        <f t="shared" si="3"/>
        <v/>
      </c>
      <c r="BI21" s="140" t="str">
        <f t="shared" si="4"/>
        <v/>
      </c>
      <c r="BJ21" s="30" t="s">
        <v>315</v>
      </c>
      <c r="BK21" s="30" t="s">
        <v>314</v>
      </c>
      <c r="BL21" s="30" t="s">
        <v>313</v>
      </c>
      <c r="BM21" s="30" t="s">
        <v>312</v>
      </c>
      <c r="BN21" s="30" t="s">
        <v>311</v>
      </c>
      <c r="BO21" s="30" t="s">
        <v>310</v>
      </c>
      <c r="BP21" s="30" t="s">
        <v>309</v>
      </c>
      <c r="BQ21" s="30" t="s">
        <v>308</v>
      </c>
      <c r="BR21" s="30" t="s">
        <v>317</v>
      </c>
    </row>
    <row r="22" spans="1:70">
      <c r="A22" s="6" t="s">
        <v>146</v>
      </c>
      <c r="B22" s="6" t="s">
        <v>145</v>
      </c>
      <c r="C22" s="5" t="s">
        <v>144</v>
      </c>
      <c r="D22" s="65"/>
      <c r="E22" s="4"/>
      <c r="F22" s="4"/>
      <c r="G22" s="4"/>
      <c r="H22" s="4"/>
      <c r="I22" s="64"/>
      <c r="J22" s="1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30" t="str">
        <f t="shared" si="0"/>
        <v/>
      </c>
      <c r="BF22" s="30" t="str">
        <f t="shared" si="1"/>
        <v/>
      </c>
      <c r="BG22" s="30" t="str">
        <f t="shared" si="2"/>
        <v/>
      </c>
      <c r="BH22" s="142" t="str">
        <f t="shared" si="3"/>
        <v/>
      </c>
      <c r="BI22" s="140" t="str">
        <f t="shared" si="4"/>
        <v/>
      </c>
      <c r="BJ22" s="30" t="s">
        <v>315</v>
      </c>
      <c r="BK22" s="30" t="s">
        <v>314</v>
      </c>
      <c r="BL22" s="30" t="s">
        <v>313</v>
      </c>
      <c r="BM22" s="30" t="s">
        <v>312</v>
      </c>
      <c r="BN22" s="30" t="s">
        <v>311</v>
      </c>
      <c r="BO22" s="30" t="s">
        <v>310</v>
      </c>
      <c r="BP22" s="30" t="s">
        <v>309</v>
      </c>
      <c r="BQ22" s="30" t="s">
        <v>308</v>
      </c>
      <c r="BR22" s="30" t="s">
        <v>307</v>
      </c>
    </row>
    <row r="23" spans="1:70">
      <c r="A23" s="6" t="s">
        <v>143</v>
      </c>
      <c r="B23" s="6" t="s">
        <v>142</v>
      </c>
      <c r="C23" s="5" t="s">
        <v>141</v>
      </c>
      <c r="D23" s="65"/>
      <c r="E23" s="4"/>
      <c r="F23" s="4"/>
      <c r="G23" s="4"/>
      <c r="H23" s="4"/>
      <c r="I23" s="64"/>
      <c r="J23" s="11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30" t="str">
        <f t="shared" si="0"/>
        <v/>
      </c>
      <c r="BF23" s="30" t="str">
        <f t="shared" si="1"/>
        <v/>
      </c>
      <c r="BG23" s="30" t="str">
        <f t="shared" si="2"/>
        <v/>
      </c>
      <c r="BH23" s="142" t="str">
        <f t="shared" si="3"/>
        <v/>
      </c>
      <c r="BI23" s="140" t="str">
        <f t="shared" si="4"/>
        <v/>
      </c>
      <c r="BJ23" s="30" t="s">
        <v>315</v>
      </c>
      <c r="BK23" s="30" t="s">
        <v>314</v>
      </c>
      <c r="BL23" s="30" t="s">
        <v>313</v>
      </c>
      <c r="BM23" s="30" t="s">
        <v>312</v>
      </c>
      <c r="BN23" s="30" t="s">
        <v>311</v>
      </c>
      <c r="BO23" s="30" t="s">
        <v>310</v>
      </c>
      <c r="BP23" s="30" t="s">
        <v>309</v>
      </c>
      <c r="BQ23" s="30" t="s">
        <v>308</v>
      </c>
      <c r="BR23" s="30" t="s">
        <v>307</v>
      </c>
    </row>
    <row r="24" spans="1:70">
      <c r="A24" s="6" t="s">
        <v>140</v>
      </c>
      <c r="B24" s="6" t="s">
        <v>139</v>
      </c>
      <c r="C24" s="5" t="s">
        <v>138</v>
      </c>
      <c r="D24" s="65"/>
      <c r="E24" s="4"/>
      <c r="F24" s="4"/>
      <c r="G24" s="4"/>
      <c r="H24" s="4"/>
      <c r="I24" s="64"/>
      <c r="J24" s="1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30" t="str">
        <f t="shared" si="0"/>
        <v/>
      </c>
      <c r="BF24" s="30" t="str">
        <f t="shared" si="1"/>
        <v/>
      </c>
      <c r="BG24" s="30" t="str">
        <f t="shared" si="2"/>
        <v/>
      </c>
      <c r="BH24" s="142" t="str">
        <f t="shared" si="3"/>
        <v/>
      </c>
      <c r="BI24" s="140" t="str">
        <f t="shared" si="4"/>
        <v/>
      </c>
      <c r="BJ24" s="30" t="s">
        <v>315</v>
      </c>
      <c r="BK24" s="30" t="s">
        <v>314</v>
      </c>
      <c r="BL24" s="30" t="s">
        <v>313</v>
      </c>
      <c r="BM24" s="30" t="s">
        <v>312</v>
      </c>
      <c r="BN24" s="30" t="s">
        <v>311</v>
      </c>
      <c r="BO24" s="30" t="s">
        <v>310</v>
      </c>
      <c r="BP24" s="30" t="s">
        <v>309</v>
      </c>
      <c r="BQ24" s="30" t="s">
        <v>308</v>
      </c>
      <c r="BR24" s="30" t="s">
        <v>316</v>
      </c>
    </row>
    <row r="25" spans="1:70">
      <c r="A25" s="6" t="s">
        <v>137</v>
      </c>
      <c r="B25" s="6" t="s">
        <v>136</v>
      </c>
      <c r="C25" s="5" t="s">
        <v>135</v>
      </c>
      <c r="D25" s="65"/>
      <c r="E25" s="4"/>
      <c r="F25" s="4"/>
      <c r="G25" s="4"/>
      <c r="H25" s="4"/>
      <c r="I25" s="64"/>
      <c r="J25" s="1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30" t="str">
        <f t="shared" si="0"/>
        <v/>
      </c>
      <c r="BF25" s="30" t="str">
        <f t="shared" si="1"/>
        <v/>
      </c>
      <c r="BG25" s="30" t="str">
        <f t="shared" si="2"/>
        <v/>
      </c>
      <c r="BH25" s="142" t="str">
        <f t="shared" si="3"/>
        <v/>
      </c>
      <c r="BI25" s="140" t="str">
        <f t="shared" si="4"/>
        <v/>
      </c>
      <c r="BJ25" s="30" t="s">
        <v>315</v>
      </c>
      <c r="BK25" s="30" t="s">
        <v>314</v>
      </c>
      <c r="BL25" s="30" t="s">
        <v>313</v>
      </c>
      <c r="BM25" s="30" t="s">
        <v>312</v>
      </c>
      <c r="BN25" s="30" t="s">
        <v>311</v>
      </c>
      <c r="BO25" s="30" t="s">
        <v>310</v>
      </c>
      <c r="BP25" s="30" t="s">
        <v>309</v>
      </c>
      <c r="BQ25" s="30" t="s">
        <v>308</v>
      </c>
      <c r="BR25" s="30" t="s">
        <v>316</v>
      </c>
    </row>
    <row r="26" spans="1:70">
      <c r="A26" s="6" t="s">
        <v>134</v>
      </c>
      <c r="B26" s="6" t="s">
        <v>133</v>
      </c>
      <c r="C26" s="5" t="s">
        <v>132</v>
      </c>
      <c r="D26" s="65"/>
      <c r="E26" s="4"/>
      <c r="F26" s="4"/>
      <c r="G26" s="4"/>
      <c r="H26" s="4"/>
      <c r="I26" s="64"/>
      <c r="J26" s="1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30" t="str">
        <f t="shared" si="0"/>
        <v/>
      </c>
      <c r="BF26" s="30" t="str">
        <f t="shared" si="1"/>
        <v/>
      </c>
      <c r="BG26" s="30" t="str">
        <f t="shared" si="2"/>
        <v/>
      </c>
      <c r="BH26" s="142" t="str">
        <f t="shared" si="3"/>
        <v/>
      </c>
      <c r="BI26" s="140" t="str">
        <f t="shared" si="4"/>
        <v/>
      </c>
      <c r="BJ26" s="30" t="s">
        <v>315</v>
      </c>
      <c r="BK26" s="30" t="s">
        <v>314</v>
      </c>
      <c r="BL26" s="30" t="s">
        <v>313</v>
      </c>
      <c r="BM26" s="30" t="s">
        <v>312</v>
      </c>
      <c r="BN26" s="30" t="s">
        <v>311</v>
      </c>
      <c r="BO26" s="30" t="s">
        <v>310</v>
      </c>
      <c r="BP26" s="30" t="s">
        <v>309</v>
      </c>
      <c r="BQ26" s="30" t="s">
        <v>308</v>
      </c>
      <c r="BR26" s="30" t="s">
        <v>307</v>
      </c>
    </row>
    <row r="27" spans="1:70">
      <c r="A27" s="6" t="s">
        <v>131</v>
      </c>
      <c r="B27" s="6" t="s">
        <v>130</v>
      </c>
      <c r="C27" s="5" t="s">
        <v>129</v>
      </c>
      <c r="D27" s="65"/>
      <c r="E27" s="4"/>
      <c r="F27" s="4"/>
      <c r="G27" s="4"/>
      <c r="H27" s="4"/>
      <c r="I27" s="64"/>
      <c r="J27" s="1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30" t="str">
        <f t="shared" si="0"/>
        <v/>
      </c>
      <c r="BF27" s="30" t="str">
        <f t="shared" si="1"/>
        <v/>
      </c>
      <c r="BG27" s="30" t="str">
        <f t="shared" si="2"/>
        <v/>
      </c>
      <c r="BH27" s="142" t="str">
        <f t="shared" si="3"/>
        <v/>
      </c>
      <c r="BI27" s="140" t="str">
        <f t="shared" si="4"/>
        <v/>
      </c>
      <c r="BJ27" s="30" t="s">
        <v>315</v>
      </c>
      <c r="BK27" s="30" t="s">
        <v>314</v>
      </c>
      <c r="BL27" s="30" t="s">
        <v>313</v>
      </c>
      <c r="BM27" s="30" t="s">
        <v>312</v>
      </c>
      <c r="BN27" s="30" t="s">
        <v>311</v>
      </c>
      <c r="BO27" s="30" t="s">
        <v>310</v>
      </c>
      <c r="BP27" s="30" t="s">
        <v>309</v>
      </c>
      <c r="BQ27" s="30" t="s">
        <v>308</v>
      </c>
      <c r="BR27" s="30" t="s">
        <v>317</v>
      </c>
    </row>
    <row r="28" spans="1:70">
      <c r="A28" s="6" t="s">
        <v>128</v>
      </c>
      <c r="B28" s="6" t="s">
        <v>127</v>
      </c>
      <c r="C28" s="5" t="s">
        <v>126</v>
      </c>
      <c r="D28" s="65"/>
      <c r="E28" s="4"/>
      <c r="F28" s="4"/>
      <c r="G28" s="4"/>
      <c r="H28" s="4"/>
      <c r="I28" s="64"/>
      <c r="J28" s="11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30" t="str">
        <f t="shared" si="0"/>
        <v/>
      </c>
      <c r="BF28" s="30" t="str">
        <f t="shared" si="1"/>
        <v/>
      </c>
      <c r="BG28" s="30" t="str">
        <f t="shared" si="2"/>
        <v/>
      </c>
      <c r="BH28" s="142" t="str">
        <f t="shared" si="3"/>
        <v/>
      </c>
      <c r="BI28" s="140" t="str">
        <f t="shared" si="4"/>
        <v/>
      </c>
      <c r="BJ28" s="30" t="s">
        <v>315</v>
      </c>
      <c r="BK28" s="30" t="s">
        <v>314</v>
      </c>
      <c r="BL28" s="30" t="s">
        <v>313</v>
      </c>
      <c r="BM28" s="30" t="s">
        <v>312</v>
      </c>
      <c r="BN28" s="30" t="s">
        <v>311</v>
      </c>
      <c r="BO28" s="30" t="s">
        <v>310</v>
      </c>
      <c r="BP28" s="30" t="s">
        <v>309</v>
      </c>
      <c r="BQ28" s="30" t="s">
        <v>308</v>
      </c>
      <c r="BR28" s="30" t="s">
        <v>317</v>
      </c>
    </row>
    <row r="29" spans="1:70">
      <c r="A29" s="6" t="s">
        <v>125</v>
      </c>
      <c r="B29" s="6" t="s">
        <v>124</v>
      </c>
      <c r="C29" s="5" t="s">
        <v>123</v>
      </c>
      <c r="D29" s="65"/>
      <c r="E29" s="4"/>
      <c r="F29" s="4"/>
      <c r="G29" s="4"/>
      <c r="H29" s="4"/>
      <c r="I29" s="64"/>
      <c r="J29" s="1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30" t="str">
        <f t="shared" si="0"/>
        <v/>
      </c>
      <c r="BF29" s="30" t="str">
        <f t="shared" si="1"/>
        <v/>
      </c>
      <c r="BG29" s="30" t="str">
        <f t="shared" si="2"/>
        <v/>
      </c>
      <c r="BH29" s="142" t="str">
        <f t="shared" si="3"/>
        <v/>
      </c>
      <c r="BI29" s="140" t="str">
        <f t="shared" si="4"/>
        <v/>
      </c>
      <c r="BJ29" s="30" t="s">
        <v>315</v>
      </c>
      <c r="BK29" s="30" t="s">
        <v>314</v>
      </c>
      <c r="BL29" s="30" t="s">
        <v>313</v>
      </c>
      <c r="BM29" s="30" t="s">
        <v>312</v>
      </c>
      <c r="BN29" s="30" t="s">
        <v>311</v>
      </c>
      <c r="BO29" s="30" t="s">
        <v>310</v>
      </c>
      <c r="BP29" s="30" t="s">
        <v>309</v>
      </c>
      <c r="BQ29" s="30" t="s">
        <v>308</v>
      </c>
      <c r="BR29" s="30" t="s">
        <v>307</v>
      </c>
    </row>
    <row r="30" spans="1:70">
      <c r="A30" s="6" t="s">
        <v>122</v>
      </c>
      <c r="B30" s="6" t="s">
        <v>121</v>
      </c>
      <c r="C30" s="5" t="s">
        <v>120</v>
      </c>
      <c r="D30" s="65"/>
      <c r="E30" s="4"/>
      <c r="F30" s="4"/>
      <c r="G30" s="4"/>
      <c r="H30" s="4"/>
      <c r="I30" s="64"/>
      <c r="J30" s="1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30" t="str">
        <f t="shared" si="0"/>
        <v/>
      </c>
      <c r="BF30" s="30" t="str">
        <f t="shared" si="1"/>
        <v/>
      </c>
      <c r="BG30" s="30" t="str">
        <f t="shared" si="2"/>
        <v/>
      </c>
      <c r="BH30" s="142" t="str">
        <f t="shared" si="3"/>
        <v/>
      </c>
      <c r="BI30" s="140" t="str">
        <f t="shared" si="4"/>
        <v/>
      </c>
      <c r="BJ30" s="30" t="s">
        <v>315</v>
      </c>
      <c r="BK30" s="30" t="s">
        <v>314</v>
      </c>
      <c r="BL30" s="30" t="s">
        <v>313</v>
      </c>
      <c r="BM30" s="30" t="s">
        <v>312</v>
      </c>
      <c r="BN30" s="30" t="s">
        <v>311</v>
      </c>
      <c r="BO30" s="30" t="s">
        <v>310</v>
      </c>
      <c r="BP30" s="30" t="s">
        <v>309</v>
      </c>
      <c r="BQ30" s="30" t="s">
        <v>308</v>
      </c>
      <c r="BR30" s="30" t="s">
        <v>316</v>
      </c>
    </row>
    <row r="31" spans="1:70">
      <c r="A31" s="6" t="s">
        <v>119</v>
      </c>
      <c r="B31" s="6" t="s">
        <v>118</v>
      </c>
      <c r="C31" s="5" t="s">
        <v>117</v>
      </c>
      <c r="D31" s="65"/>
      <c r="E31" s="4"/>
      <c r="F31" s="4"/>
      <c r="G31" s="4"/>
      <c r="H31" s="4"/>
      <c r="I31" s="64"/>
      <c r="J31" s="1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30" t="str">
        <f t="shared" si="0"/>
        <v/>
      </c>
      <c r="BF31" s="30" t="str">
        <f t="shared" si="1"/>
        <v/>
      </c>
      <c r="BG31" s="30" t="str">
        <f t="shared" si="2"/>
        <v/>
      </c>
      <c r="BH31" s="142" t="str">
        <f t="shared" si="3"/>
        <v/>
      </c>
      <c r="BI31" s="140" t="str">
        <f t="shared" si="4"/>
        <v/>
      </c>
      <c r="BJ31" s="30" t="s">
        <v>315</v>
      </c>
      <c r="BK31" s="30" t="s">
        <v>314</v>
      </c>
      <c r="BL31" s="30" t="s">
        <v>313</v>
      </c>
      <c r="BM31" s="30" t="s">
        <v>312</v>
      </c>
      <c r="BN31" s="30" t="s">
        <v>311</v>
      </c>
      <c r="BO31" s="30" t="s">
        <v>310</v>
      </c>
      <c r="BP31" s="30" t="s">
        <v>309</v>
      </c>
      <c r="BQ31" s="30" t="s">
        <v>308</v>
      </c>
      <c r="BR31" s="30" t="s">
        <v>317</v>
      </c>
    </row>
    <row r="32" spans="1:70">
      <c r="A32" s="6" t="s">
        <v>116</v>
      </c>
      <c r="B32" s="6" t="s">
        <v>115</v>
      </c>
      <c r="C32" s="5" t="s">
        <v>114</v>
      </c>
      <c r="D32" s="65"/>
      <c r="E32" s="4"/>
      <c r="F32" s="4"/>
      <c r="G32" s="4"/>
      <c r="H32" s="4"/>
      <c r="I32" s="64"/>
      <c r="J32" s="1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30" t="str">
        <f t="shared" si="0"/>
        <v/>
      </c>
      <c r="BF32" s="30" t="str">
        <f t="shared" si="1"/>
        <v/>
      </c>
      <c r="BG32" s="30" t="str">
        <f t="shared" si="2"/>
        <v/>
      </c>
      <c r="BH32" s="142" t="str">
        <f t="shared" si="3"/>
        <v/>
      </c>
      <c r="BI32" s="140" t="str">
        <f t="shared" si="4"/>
        <v/>
      </c>
      <c r="BJ32" s="30" t="s">
        <v>315</v>
      </c>
      <c r="BK32" s="30" t="s">
        <v>314</v>
      </c>
      <c r="BL32" s="30" t="s">
        <v>313</v>
      </c>
      <c r="BM32" s="30" t="s">
        <v>312</v>
      </c>
      <c r="BN32" s="30" t="s">
        <v>311</v>
      </c>
      <c r="BO32" s="30" t="s">
        <v>310</v>
      </c>
      <c r="BP32" s="30" t="s">
        <v>309</v>
      </c>
      <c r="BQ32" s="30" t="s">
        <v>308</v>
      </c>
      <c r="BR32" s="30" t="s">
        <v>316</v>
      </c>
    </row>
    <row r="33" spans="1:70">
      <c r="A33" s="6" t="s">
        <v>113</v>
      </c>
      <c r="B33" s="6" t="s">
        <v>112</v>
      </c>
      <c r="C33" s="5" t="s">
        <v>111</v>
      </c>
      <c r="D33" s="65"/>
      <c r="E33" s="4"/>
      <c r="F33" s="4"/>
      <c r="G33" s="4"/>
      <c r="H33" s="4"/>
      <c r="I33" s="64"/>
      <c r="J33" s="1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30" t="str">
        <f t="shared" si="0"/>
        <v/>
      </c>
      <c r="BF33" s="30" t="str">
        <f t="shared" si="1"/>
        <v/>
      </c>
      <c r="BG33" s="30" t="str">
        <f t="shared" si="2"/>
        <v/>
      </c>
      <c r="BH33" s="142" t="str">
        <f t="shared" si="3"/>
        <v/>
      </c>
      <c r="BI33" s="140" t="str">
        <f t="shared" si="4"/>
        <v/>
      </c>
      <c r="BJ33" s="30" t="s">
        <v>315</v>
      </c>
      <c r="BK33" s="30" t="s">
        <v>314</v>
      </c>
      <c r="BL33" s="30" t="s">
        <v>313</v>
      </c>
      <c r="BM33" s="30" t="s">
        <v>312</v>
      </c>
      <c r="BN33" s="30" t="s">
        <v>311</v>
      </c>
      <c r="BO33" s="30" t="s">
        <v>310</v>
      </c>
      <c r="BP33" s="30" t="s">
        <v>309</v>
      </c>
      <c r="BQ33" s="30" t="s">
        <v>308</v>
      </c>
      <c r="BR33" s="30" t="s">
        <v>307</v>
      </c>
    </row>
    <row r="34" spans="1:70">
      <c r="A34" s="6" t="s">
        <v>110</v>
      </c>
      <c r="B34" s="6" t="s">
        <v>109</v>
      </c>
      <c r="C34" s="5" t="s">
        <v>108</v>
      </c>
      <c r="D34" s="65"/>
      <c r="E34" s="4"/>
      <c r="F34" s="4"/>
      <c r="G34" s="4"/>
      <c r="H34" s="4"/>
      <c r="I34" s="64"/>
      <c r="J34" s="11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30" t="str">
        <f t="shared" si="0"/>
        <v/>
      </c>
      <c r="BF34" s="30" t="str">
        <f t="shared" si="1"/>
        <v/>
      </c>
      <c r="BG34" s="30" t="str">
        <f t="shared" si="2"/>
        <v/>
      </c>
      <c r="BH34" s="142" t="str">
        <f t="shared" si="3"/>
        <v/>
      </c>
      <c r="BI34" s="140" t="str">
        <f t="shared" si="4"/>
        <v/>
      </c>
      <c r="BJ34" s="30" t="s">
        <v>315</v>
      </c>
      <c r="BK34" s="30" t="s">
        <v>314</v>
      </c>
      <c r="BL34" s="30" t="s">
        <v>313</v>
      </c>
      <c r="BM34" s="30" t="s">
        <v>312</v>
      </c>
      <c r="BN34" s="30" t="s">
        <v>311</v>
      </c>
      <c r="BO34" s="30" t="s">
        <v>310</v>
      </c>
      <c r="BP34" s="30" t="s">
        <v>309</v>
      </c>
      <c r="BQ34" s="30" t="s">
        <v>308</v>
      </c>
      <c r="BR34" s="30" t="s">
        <v>316</v>
      </c>
    </row>
    <row r="35" spans="1:70">
      <c r="A35" s="6" t="s">
        <v>107</v>
      </c>
      <c r="B35" s="6" t="s">
        <v>106</v>
      </c>
      <c r="C35" s="5" t="s">
        <v>105</v>
      </c>
      <c r="D35" s="65"/>
      <c r="E35" s="4"/>
      <c r="F35" s="4"/>
      <c r="G35" s="4"/>
      <c r="H35" s="4"/>
      <c r="I35" s="64"/>
      <c r="J35" s="1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30" t="str">
        <f t="shared" si="0"/>
        <v/>
      </c>
      <c r="BF35" s="30" t="str">
        <f t="shared" si="1"/>
        <v/>
      </c>
      <c r="BG35" s="30" t="str">
        <f t="shared" si="2"/>
        <v/>
      </c>
      <c r="BH35" s="142" t="str">
        <f t="shared" si="3"/>
        <v/>
      </c>
      <c r="BI35" s="140" t="str">
        <f t="shared" si="4"/>
        <v/>
      </c>
      <c r="BJ35" s="30" t="s">
        <v>315</v>
      </c>
      <c r="BK35" s="30" t="s">
        <v>314</v>
      </c>
      <c r="BL35" s="30" t="s">
        <v>313</v>
      </c>
      <c r="BM35" s="30" t="s">
        <v>312</v>
      </c>
      <c r="BN35" s="30" t="s">
        <v>311</v>
      </c>
      <c r="BO35" s="30" t="s">
        <v>310</v>
      </c>
      <c r="BP35" s="30" t="s">
        <v>309</v>
      </c>
      <c r="BQ35" s="30" t="s">
        <v>308</v>
      </c>
      <c r="BR35" s="30" t="s">
        <v>307</v>
      </c>
    </row>
    <row r="36" spans="1:70">
      <c r="A36" s="6" t="s">
        <v>104</v>
      </c>
      <c r="B36" s="6" t="s">
        <v>103</v>
      </c>
      <c r="C36" s="5" t="s">
        <v>102</v>
      </c>
      <c r="D36" s="65"/>
      <c r="E36" s="4"/>
      <c r="F36" s="4"/>
      <c r="G36" s="4"/>
      <c r="H36" s="4"/>
      <c r="I36" s="64"/>
      <c r="J36" s="11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30" t="str">
        <f t="shared" si="0"/>
        <v/>
      </c>
      <c r="BF36" s="30" t="str">
        <f t="shared" si="1"/>
        <v/>
      </c>
      <c r="BG36" s="30" t="str">
        <f t="shared" si="2"/>
        <v/>
      </c>
      <c r="BH36" s="142" t="str">
        <f t="shared" si="3"/>
        <v/>
      </c>
      <c r="BI36" s="140" t="str">
        <f t="shared" si="4"/>
        <v/>
      </c>
      <c r="BJ36" s="30" t="s">
        <v>315</v>
      </c>
      <c r="BK36" s="30" t="s">
        <v>314</v>
      </c>
      <c r="BL36" s="30" t="s">
        <v>313</v>
      </c>
      <c r="BM36" s="30" t="s">
        <v>312</v>
      </c>
      <c r="BN36" s="30" t="s">
        <v>311</v>
      </c>
      <c r="BO36" s="30" t="s">
        <v>310</v>
      </c>
      <c r="BP36" s="30" t="s">
        <v>309</v>
      </c>
      <c r="BQ36" s="30" t="s">
        <v>308</v>
      </c>
      <c r="BR36" s="30" t="s">
        <v>316</v>
      </c>
    </row>
    <row r="37" spans="1:70">
      <c r="A37" s="6" t="s">
        <v>101</v>
      </c>
      <c r="B37" s="6" t="s">
        <v>100</v>
      </c>
      <c r="C37" s="5" t="s">
        <v>99</v>
      </c>
      <c r="D37" s="65"/>
      <c r="E37" s="4"/>
      <c r="F37" s="4"/>
      <c r="G37" s="4"/>
      <c r="H37" s="4"/>
      <c r="I37" s="64"/>
      <c r="J37" s="1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30" t="str">
        <f t="shared" si="0"/>
        <v/>
      </c>
      <c r="BF37" s="30" t="str">
        <f t="shared" si="1"/>
        <v/>
      </c>
      <c r="BG37" s="30" t="str">
        <f t="shared" si="2"/>
        <v/>
      </c>
      <c r="BH37" s="142" t="str">
        <f t="shared" si="3"/>
        <v/>
      </c>
      <c r="BI37" s="140" t="str">
        <f t="shared" si="4"/>
        <v/>
      </c>
      <c r="BJ37" s="30" t="s">
        <v>315</v>
      </c>
      <c r="BK37" s="30" t="s">
        <v>314</v>
      </c>
      <c r="BL37" s="30" t="s">
        <v>313</v>
      </c>
      <c r="BM37" s="30" t="s">
        <v>312</v>
      </c>
      <c r="BN37" s="30" t="s">
        <v>311</v>
      </c>
      <c r="BO37" s="30" t="s">
        <v>310</v>
      </c>
      <c r="BP37" s="30" t="s">
        <v>309</v>
      </c>
      <c r="BQ37" s="30" t="s">
        <v>308</v>
      </c>
      <c r="BR37" s="30" t="s">
        <v>307</v>
      </c>
    </row>
    <row r="38" spans="1:70">
      <c r="A38" s="6" t="s">
        <v>98</v>
      </c>
      <c r="B38" s="6" t="s">
        <v>97</v>
      </c>
      <c r="C38" s="5" t="s">
        <v>96</v>
      </c>
      <c r="D38" s="65"/>
      <c r="E38" s="4"/>
      <c r="F38" s="4"/>
      <c r="G38" s="4"/>
      <c r="H38" s="4"/>
      <c r="I38" s="64"/>
      <c r="J38" s="1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30" t="str">
        <f t="shared" si="0"/>
        <v/>
      </c>
      <c r="BF38" s="30" t="str">
        <f t="shared" si="1"/>
        <v/>
      </c>
      <c r="BG38" s="30" t="str">
        <f t="shared" si="2"/>
        <v/>
      </c>
      <c r="BH38" s="142" t="str">
        <f t="shared" si="3"/>
        <v/>
      </c>
      <c r="BI38" s="140" t="str">
        <f t="shared" si="4"/>
        <v/>
      </c>
      <c r="BJ38" s="30" t="s">
        <v>315</v>
      </c>
      <c r="BK38" s="30" t="s">
        <v>314</v>
      </c>
      <c r="BL38" s="30" t="s">
        <v>313</v>
      </c>
      <c r="BM38" s="30" t="s">
        <v>312</v>
      </c>
      <c r="BN38" s="30" t="s">
        <v>311</v>
      </c>
      <c r="BO38" s="30" t="s">
        <v>310</v>
      </c>
      <c r="BP38" s="30" t="s">
        <v>309</v>
      </c>
      <c r="BQ38" s="30" t="s">
        <v>308</v>
      </c>
      <c r="BR38" s="30" t="s">
        <v>316</v>
      </c>
    </row>
    <row r="39" spans="1:70">
      <c r="A39" s="6" t="s">
        <v>95</v>
      </c>
      <c r="B39" s="6" t="s">
        <v>94</v>
      </c>
      <c r="C39" s="5" t="s">
        <v>93</v>
      </c>
      <c r="D39" s="65"/>
      <c r="E39" s="4"/>
      <c r="F39" s="4"/>
      <c r="G39" s="4"/>
      <c r="H39" s="4"/>
      <c r="I39" s="64"/>
      <c r="J39" s="1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30" t="str">
        <f t="shared" si="0"/>
        <v/>
      </c>
      <c r="BF39" s="30" t="str">
        <f t="shared" si="1"/>
        <v/>
      </c>
      <c r="BG39" s="30" t="str">
        <f t="shared" si="2"/>
        <v/>
      </c>
      <c r="BH39" s="142" t="str">
        <f t="shared" si="3"/>
        <v/>
      </c>
      <c r="BI39" s="140" t="str">
        <f t="shared" si="4"/>
        <v/>
      </c>
      <c r="BJ39" s="30" t="s">
        <v>315</v>
      </c>
      <c r="BK39" s="30" t="s">
        <v>314</v>
      </c>
      <c r="BL39" s="30" t="s">
        <v>313</v>
      </c>
      <c r="BM39" s="30" t="s">
        <v>312</v>
      </c>
      <c r="BN39" s="30" t="s">
        <v>311</v>
      </c>
      <c r="BO39" s="30" t="s">
        <v>310</v>
      </c>
      <c r="BP39" s="30" t="s">
        <v>309</v>
      </c>
      <c r="BQ39" s="30" t="s">
        <v>308</v>
      </c>
      <c r="BR39" s="30" t="s">
        <v>307</v>
      </c>
    </row>
    <row r="40" spans="1:70">
      <c r="A40" s="6" t="s">
        <v>92</v>
      </c>
      <c r="B40" s="6" t="s">
        <v>91</v>
      </c>
      <c r="C40" s="5" t="s">
        <v>90</v>
      </c>
      <c r="D40" s="65"/>
      <c r="E40" s="4"/>
      <c r="F40" s="4"/>
      <c r="G40" s="4"/>
      <c r="H40" s="4"/>
      <c r="I40" s="64"/>
      <c r="J40" s="1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30" t="str">
        <f t="shared" si="0"/>
        <v/>
      </c>
      <c r="BF40" s="30" t="str">
        <f t="shared" si="1"/>
        <v/>
      </c>
      <c r="BG40" s="30" t="str">
        <f t="shared" si="2"/>
        <v/>
      </c>
      <c r="BH40" s="142" t="str">
        <f t="shared" si="3"/>
        <v/>
      </c>
      <c r="BI40" s="140" t="str">
        <f t="shared" si="4"/>
        <v/>
      </c>
      <c r="BJ40" s="30" t="s">
        <v>315</v>
      </c>
      <c r="BK40" s="30" t="s">
        <v>314</v>
      </c>
      <c r="BL40" s="30" t="s">
        <v>313</v>
      </c>
      <c r="BM40" s="30" t="s">
        <v>312</v>
      </c>
      <c r="BN40" s="30" t="s">
        <v>311</v>
      </c>
      <c r="BO40" s="30" t="s">
        <v>310</v>
      </c>
      <c r="BP40" s="30" t="s">
        <v>309</v>
      </c>
      <c r="BQ40" s="30" t="s">
        <v>308</v>
      </c>
      <c r="BR40" s="30" t="s">
        <v>316</v>
      </c>
    </row>
    <row r="41" spans="1:70">
      <c r="A41" s="6" t="s">
        <v>89</v>
      </c>
      <c r="B41" s="6" t="s">
        <v>88</v>
      </c>
      <c r="C41" s="5" t="s">
        <v>87</v>
      </c>
      <c r="D41" s="65"/>
      <c r="E41" s="4"/>
      <c r="F41" s="4"/>
      <c r="G41" s="4"/>
      <c r="H41" s="4"/>
      <c r="I41" s="64"/>
      <c r="J41" s="1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30" t="str">
        <f t="shared" si="0"/>
        <v/>
      </c>
      <c r="BF41" s="30" t="str">
        <f t="shared" si="1"/>
        <v/>
      </c>
      <c r="BG41" s="30" t="str">
        <f t="shared" si="2"/>
        <v/>
      </c>
      <c r="BH41" s="142" t="str">
        <f t="shared" si="3"/>
        <v/>
      </c>
      <c r="BI41" s="140" t="str">
        <f t="shared" si="4"/>
        <v/>
      </c>
      <c r="BJ41" s="30" t="s">
        <v>315</v>
      </c>
      <c r="BK41" s="30" t="s">
        <v>314</v>
      </c>
      <c r="BL41" s="30" t="s">
        <v>313</v>
      </c>
      <c r="BM41" s="30" t="s">
        <v>312</v>
      </c>
      <c r="BN41" s="30" t="s">
        <v>311</v>
      </c>
      <c r="BO41" s="30" t="s">
        <v>310</v>
      </c>
      <c r="BP41" s="30" t="s">
        <v>309</v>
      </c>
      <c r="BQ41" s="30" t="s">
        <v>308</v>
      </c>
      <c r="BR41" s="30" t="s">
        <v>316</v>
      </c>
    </row>
    <row r="42" spans="1:70">
      <c r="A42" s="6" t="s">
        <v>86</v>
      </c>
      <c r="B42" s="6" t="s">
        <v>85</v>
      </c>
      <c r="C42" s="5" t="s">
        <v>84</v>
      </c>
      <c r="D42" s="65"/>
      <c r="E42" s="4"/>
      <c r="F42" s="4"/>
      <c r="G42" s="4"/>
      <c r="H42" s="4"/>
      <c r="I42" s="64"/>
      <c r="J42" s="1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30" t="str">
        <f t="shared" si="0"/>
        <v/>
      </c>
      <c r="BF42" s="30" t="str">
        <f t="shared" si="1"/>
        <v/>
      </c>
      <c r="BG42" s="30" t="str">
        <f t="shared" si="2"/>
        <v/>
      </c>
      <c r="BH42" s="142" t="str">
        <f t="shared" si="3"/>
        <v/>
      </c>
      <c r="BI42" s="140" t="str">
        <f t="shared" si="4"/>
        <v/>
      </c>
      <c r="BJ42" s="30" t="s">
        <v>315</v>
      </c>
      <c r="BK42" s="30" t="s">
        <v>314</v>
      </c>
      <c r="BL42" s="30" t="s">
        <v>313</v>
      </c>
      <c r="BM42" s="30" t="s">
        <v>312</v>
      </c>
      <c r="BN42" s="30" t="s">
        <v>311</v>
      </c>
      <c r="BO42" s="30" t="s">
        <v>310</v>
      </c>
      <c r="BP42" s="30" t="s">
        <v>309</v>
      </c>
      <c r="BQ42" s="30" t="s">
        <v>308</v>
      </c>
      <c r="BR42" s="30" t="s">
        <v>307</v>
      </c>
    </row>
    <row r="43" spans="1:70">
      <c r="A43" s="6" t="s">
        <v>83</v>
      </c>
      <c r="B43" s="6" t="s">
        <v>82</v>
      </c>
      <c r="C43" s="5" t="s">
        <v>81</v>
      </c>
      <c r="D43" s="65"/>
      <c r="E43" s="4"/>
      <c r="F43" s="4"/>
      <c r="G43" s="4"/>
      <c r="H43" s="4"/>
      <c r="I43" s="64"/>
      <c r="J43" s="1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30" t="str">
        <f t="shared" si="0"/>
        <v/>
      </c>
      <c r="BF43" s="30" t="str">
        <f t="shared" si="1"/>
        <v/>
      </c>
      <c r="BG43" s="30" t="str">
        <f t="shared" si="2"/>
        <v/>
      </c>
      <c r="BH43" s="142" t="str">
        <f t="shared" si="3"/>
        <v/>
      </c>
      <c r="BI43" s="140" t="str">
        <f t="shared" si="4"/>
        <v/>
      </c>
      <c r="BJ43" s="30" t="s">
        <v>315</v>
      </c>
      <c r="BK43" s="30" t="s">
        <v>314</v>
      </c>
      <c r="BL43" s="30" t="s">
        <v>313</v>
      </c>
      <c r="BM43" s="30" t="s">
        <v>312</v>
      </c>
      <c r="BN43" s="30" t="s">
        <v>311</v>
      </c>
      <c r="BO43" s="30" t="s">
        <v>310</v>
      </c>
      <c r="BP43" s="30" t="s">
        <v>309</v>
      </c>
      <c r="BQ43" s="30" t="s">
        <v>308</v>
      </c>
      <c r="BR43" s="30" t="s">
        <v>307</v>
      </c>
    </row>
    <row r="44" spans="1:70">
      <c r="A44" s="6" t="s">
        <v>80</v>
      </c>
      <c r="B44" s="6" t="s">
        <v>79</v>
      </c>
      <c r="C44" s="5" t="s">
        <v>78</v>
      </c>
      <c r="D44" s="65"/>
      <c r="E44" s="4"/>
      <c r="F44" s="4"/>
      <c r="G44" s="4"/>
      <c r="H44" s="4"/>
      <c r="I44" s="64"/>
      <c r="J44" s="1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30" t="str">
        <f t="shared" si="0"/>
        <v/>
      </c>
      <c r="BF44" s="30" t="str">
        <f t="shared" si="1"/>
        <v/>
      </c>
      <c r="BG44" s="30" t="str">
        <f t="shared" si="2"/>
        <v/>
      </c>
      <c r="BH44" s="142" t="str">
        <f t="shared" si="3"/>
        <v/>
      </c>
      <c r="BI44" s="140" t="str">
        <f t="shared" si="4"/>
        <v/>
      </c>
      <c r="BJ44" s="30" t="s">
        <v>315</v>
      </c>
      <c r="BK44" s="30" t="s">
        <v>314</v>
      </c>
      <c r="BL44" s="30" t="s">
        <v>313</v>
      </c>
      <c r="BM44" s="30" t="s">
        <v>312</v>
      </c>
      <c r="BN44" s="30" t="s">
        <v>311</v>
      </c>
      <c r="BO44" s="30" t="s">
        <v>310</v>
      </c>
      <c r="BP44" s="30" t="s">
        <v>309</v>
      </c>
      <c r="BQ44" s="30" t="s">
        <v>308</v>
      </c>
      <c r="BR44" s="30" t="s">
        <v>316</v>
      </c>
    </row>
    <row r="45" spans="1:70">
      <c r="A45" s="6" t="s">
        <v>77</v>
      </c>
      <c r="B45" s="6" t="s">
        <v>76</v>
      </c>
      <c r="C45" s="5" t="s">
        <v>75</v>
      </c>
      <c r="D45" s="65"/>
      <c r="E45" s="4"/>
      <c r="F45" s="4"/>
      <c r="G45" s="4"/>
      <c r="H45" s="4"/>
      <c r="I45" s="64"/>
      <c r="J45" s="1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30" t="str">
        <f t="shared" si="0"/>
        <v/>
      </c>
      <c r="BF45" s="30" t="str">
        <f t="shared" si="1"/>
        <v/>
      </c>
      <c r="BG45" s="30" t="str">
        <f t="shared" si="2"/>
        <v/>
      </c>
      <c r="BH45" s="142" t="str">
        <f t="shared" si="3"/>
        <v/>
      </c>
      <c r="BI45" s="140" t="str">
        <f t="shared" si="4"/>
        <v/>
      </c>
      <c r="BJ45" s="30" t="s">
        <v>315</v>
      </c>
      <c r="BK45" s="30" t="s">
        <v>314</v>
      </c>
      <c r="BL45" s="30" t="s">
        <v>313</v>
      </c>
      <c r="BM45" s="30" t="s">
        <v>312</v>
      </c>
      <c r="BN45" s="30" t="s">
        <v>311</v>
      </c>
      <c r="BO45" s="30" t="s">
        <v>310</v>
      </c>
      <c r="BP45" s="30" t="s">
        <v>309</v>
      </c>
      <c r="BQ45" s="30" t="s">
        <v>308</v>
      </c>
      <c r="BR45" s="30" t="s">
        <v>307</v>
      </c>
    </row>
    <row r="46" spans="1:70">
      <c r="A46" s="6" t="s">
        <v>74</v>
      </c>
      <c r="B46" s="6" t="s">
        <v>73</v>
      </c>
      <c r="C46" s="5" t="s">
        <v>72</v>
      </c>
      <c r="D46" s="65"/>
      <c r="E46" s="4"/>
      <c r="F46" s="4"/>
      <c r="G46" s="4"/>
      <c r="H46" s="4"/>
      <c r="I46" s="64"/>
      <c r="J46" s="1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30" t="str">
        <f t="shared" si="0"/>
        <v/>
      </c>
      <c r="BF46" s="30" t="str">
        <f t="shared" si="1"/>
        <v/>
      </c>
      <c r="BG46" s="30" t="str">
        <f t="shared" si="2"/>
        <v/>
      </c>
      <c r="BH46" s="142" t="str">
        <f t="shared" si="3"/>
        <v/>
      </c>
      <c r="BI46" s="140" t="str">
        <f t="shared" si="4"/>
        <v/>
      </c>
      <c r="BJ46" s="30" t="s">
        <v>315</v>
      </c>
      <c r="BK46" s="30" t="s">
        <v>314</v>
      </c>
      <c r="BL46" s="30" t="s">
        <v>313</v>
      </c>
      <c r="BM46" s="30" t="s">
        <v>312</v>
      </c>
      <c r="BN46" s="30" t="s">
        <v>311</v>
      </c>
      <c r="BO46" s="30" t="s">
        <v>310</v>
      </c>
      <c r="BP46" s="30" t="s">
        <v>309</v>
      </c>
      <c r="BQ46" s="30" t="s">
        <v>308</v>
      </c>
      <c r="BR46" s="30" t="s">
        <v>307</v>
      </c>
    </row>
    <row r="47" spans="1:70">
      <c r="A47" s="6" t="s">
        <v>71</v>
      </c>
      <c r="B47" s="6" t="s">
        <v>70</v>
      </c>
      <c r="C47" s="5" t="s">
        <v>69</v>
      </c>
      <c r="D47" s="65"/>
      <c r="E47" s="4"/>
      <c r="F47" s="4"/>
      <c r="G47" s="4"/>
      <c r="H47" s="4"/>
      <c r="I47" s="64"/>
      <c r="J47" s="1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30" t="str">
        <f t="shared" si="0"/>
        <v/>
      </c>
      <c r="BF47" s="30" t="str">
        <f t="shared" si="1"/>
        <v/>
      </c>
      <c r="BG47" s="30" t="str">
        <f t="shared" si="2"/>
        <v/>
      </c>
      <c r="BH47" s="142" t="str">
        <f t="shared" si="3"/>
        <v/>
      </c>
      <c r="BI47" s="140" t="str">
        <f t="shared" si="4"/>
        <v/>
      </c>
      <c r="BJ47" s="30" t="s">
        <v>315</v>
      </c>
      <c r="BK47" s="30" t="s">
        <v>314</v>
      </c>
      <c r="BL47" s="30" t="s">
        <v>313</v>
      </c>
      <c r="BM47" s="30" t="s">
        <v>312</v>
      </c>
      <c r="BN47" s="30" t="s">
        <v>311</v>
      </c>
      <c r="BO47" s="30" t="s">
        <v>310</v>
      </c>
      <c r="BP47" s="30" t="s">
        <v>309</v>
      </c>
      <c r="BQ47" s="30" t="s">
        <v>308</v>
      </c>
      <c r="BR47" s="30" t="s">
        <v>317</v>
      </c>
    </row>
    <row r="48" spans="1:70">
      <c r="A48" s="6" t="s">
        <v>68</v>
      </c>
      <c r="B48" s="6" t="s">
        <v>67</v>
      </c>
      <c r="C48" s="5" t="s">
        <v>66</v>
      </c>
      <c r="D48" s="65"/>
      <c r="E48" s="4"/>
      <c r="F48" s="4"/>
      <c r="G48" s="4"/>
      <c r="H48" s="4"/>
      <c r="I48" s="64"/>
      <c r="J48" s="1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30" t="str">
        <f t="shared" si="0"/>
        <v/>
      </c>
      <c r="BF48" s="30" t="str">
        <f t="shared" si="1"/>
        <v/>
      </c>
      <c r="BG48" s="30" t="str">
        <f t="shared" si="2"/>
        <v/>
      </c>
      <c r="BH48" s="142" t="str">
        <f t="shared" si="3"/>
        <v/>
      </c>
      <c r="BI48" s="140" t="str">
        <f t="shared" si="4"/>
        <v/>
      </c>
      <c r="BJ48" s="30" t="s">
        <v>315</v>
      </c>
      <c r="BK48" s="30" t="s">
        <v>314</v>
      </c>
      <c r="BL48" s="30" t="s">
        <v>313</v>
      </c>
      <c r="BM48" s="30" t="s">
        <v>312</v>
      </c>
      <c r="BN48" s="30" t="s">
        <v>311</v>
      </c>
      <c r="BO48" s="30" t="s">
        <v>310</v>
      </c>
      <c r="BP48" s="30" t="s">
        <v>309</v>
      </c>
      <c r="BQ48" s="30" t="s">
        <v>308</v>
      </c>
      <c r="BR48" s="30" t="s">
        <v>316</v>
      </c>
    </row>
    <row r="49" spans="1:70">
      <c r="A49" s="6" t="s">
        <v>65</v>
      </c>
      <c r="B49" s="6" t="s">
        <v>64</v>
      </c>
      <c r="C49" s="5" t="s">
        <v>63</v>
      </c>
      <c r="D49" s="65"/>
      <c r="E49" s="4"/>
      <c r="F49" s="4"/>
      <c r="G49" s="4"/>
      <c r="H49" s="4"/>
      <c r="I49" s="64"/>
      <c r="J49" s="1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30" t="str">
        <f t="shared" si="0"/>
        <v/>
      </c>
      <c r="BF49" s="30" t="str">
        <f t="shared" si="1"/>
        <v/>
      </c>
      <c r="BG49" s="30" t="str">
        <f t="shared" si="2"/>
        <v/>
      </c>
      <c r="BH49" s="142" t="str">
        <f t="shared" si="3"/>
        <v/>
      </c>
      <c r="BI49" s="140" t="str">
        <f t="shared" si="4"/>
        <v/>
      </c>
      <c r="BJ49" s="30" t="s">
        <v>315</v>
      </c>
      <c r="BK49" s="30" t="s">
        <v>314</v>
      </c>
      <c r="BL49" s="30" t="s">
        <v>313</v>
      </c>
      <c r="BM49" s="30" t="s">
        <v>312</v>
      </c>
      <c r="BN49" s="30" t="s">
        <v>311</v>
      </c>
      <c r="BO49" s="30" t="s">
        <v>310</v>
      </c>
      <c r="BP49" s="30" t="s">
        <v>309</v>
      </c>
      <c r="BQ49" s="30" t="s">
        <v>308</v>
      </c>
      <c r="BR49" s="30" t="s">
        <v>316</v>
      </c>
    </row>
    <row r="50" spans="1:70">
      <c r="A50" s="6" t="s">
        <v>62</v>
      </c>
      <c r="B50" s="6" t="s">
        <v>61</v>
      </c>
      <c r="C50" s="5" t="s">
        <v>60</v>
      </c>
      <c r="D50" s="65"/>
      <c r="E50" s="4"/>
      <c r="F50" s="4"/>
      <c r="G50" s="4"/>
      <c r="H50" s="4"/>
      <c r="I50" s="64"/>
      <c r="J50" s="1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30" t="str">
        <f t="shared" si="0"/>
        <v/>
      </c>
      <c r="BF50" s="30" t="str">
        <f t="shared" si="1"/>
        <v/>
      </c>
      <c r="BG50" s="30" t="str">
        <f t="shared" si="2"/>
        <v/>
      </c>
      <c r="BH50" s="142" t="str">
        <f t="shared" si="3"/>
        <v/>
      </c>
      <c r="BI50" s="140" t="str">
        <f t="shared" si="4"/>
        <v/>
      </c>
      <c r="BJ50" s="30" t="s">
        <v>315</v>
      </c>
      <c r="BK50" s="30" t="s">
        <v>314</v>
      </c>
      <c r="BL50" s="30" t="s">
        <v>313</v>
      </c>
      <c r="BM50" s="30" t="s">
        <v>312</v>
      </c>
      <c r="BN50" s="30" t="s">
        <v>311</v>
      </c>
      <c r="BO50" s="30" t="s">
        <v>310</v>
      </c>
      <c r="BP50" s="30" t="s">
        <v>309</v>
      </c>
      <c r="BQ50" s="30" t="s">
        <v>308</v>
      </c>
      <c r="BR50" s="30" t="s">
        <v>316</v>
      </c>
    </row>
    <row r="51" spans="1:70">
      <c r="A51" s="6" t="s">
        <v>59</v>
      </c>
      <c r="B51" s="6" t="s">
        <v>58</v>
      </c>
      <c r="C51" s="5" t="s">
        <v>57</v>
      </c>
      <c r="D51" s="65"/>
      <c r="E51" s="4"/>
      <c r="F51" s="4"/>
      <c r="G51" s="4"/>
      <c r="H51" s="4"/>
      <c r="I51" s="64"/>
      <c r="J51" s="1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30" t="str">
        <f t="shared" si="0"/>
        <v/>
      </c>
      <c r="BF51" s="30" t="str">
        <f t="shared" si="1"/>
        <v/>
      </c>
      <c r="BG51" s="30" t="str">
        <f t="shared" si="2"/>
        <v/>
      </c>
      <c r="BH51" s="142" t="str">
        <f t="shared" si="3"/>
        <v/>
      </c>
      <c r="BI51" s="140" t="str">
        <f t="shared" si="4"/>
        <v/>
      </c>
      <c r="BJ51" s="30" t="s">
        <v>315</v>
      </c>
      <c r="BK51" s="30" t="s">
        <v>314</v>
      </c>
      <c r="BL51" s="30" t="s">
        <v>313</v>
      </c>
      <c r="BM51" s="30" t="s">
        <v>312</v>
      </c>
      <c r="BN51" s="30" t="s">
        <v>311</v>
      </c>
      <c r="BO51" s="30" t="s">
        <v>310</v>
      </c>
      <c r="BP51" s="30" t="s">
        <v>309</v>
      </c>
      <c r="BQ51" s="30" t="s">
        <v>308</v>
      </c>
      <c r="BR51" s="30" t="s">
        <v>307</v>
      </c>
    </row>
    <row r="52" spans="1:70">
      <c r="A52" s="6" t="s">
        <v>56</v>
      </c>
      <c r="B52" s="6" t="s">
        <v>55</v>
      </c>
      <c r="C52" s="5" t="s">
        <v>54</v>
      </c>
      <c r="D52" s="65"/>
      <c r="E52" s="4"/>
      <c r="F52" s="4"/>
      <c r="G52" s="4"/>
      <c r="H52" s="4"/>
      <c r="I52" s="64"/>
      <c r="J52" s="1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30" t="str">
        <f t="shared" si="0"/>
        <v/>
      </c>
      <c r="BF52" s="30" t="str">
        <f t="shared" si="1"/>
        <v/>
      </c>
      <c r="BG52" s="30" t="str">
        <f t="shared" si="2"/>
        <v/>
      </c>
      <c r="BH52" s="142" t="str">
        <f t="shared" si="3"/>
        <v/>
      </c>
      <c r="BI52" s="140" t="str">
        <f t="shared" si="4"/>
        <v/>
      </c>
      <c r="BJ52" s="30" t="s">
        <v>315</v>
      </c>
      <c r="BK52" s="30" t="s">
        <v>314</v>
      </c>
      <c r="BL52" s="30" t="s">
        <v>313</v>
      </c>
      <c r="BM52" s="30" t="s">
        <v>312</v>
      </c>
      <c r="BN52" s="30" t="s">
        <v>311</v>
      </c>
      <c r="BO52" s="30" t="s">
        <v>310</v>
      </c>
      <c r="BP52" s="30" t="s">
        <v>309</v>
      </c>
      <c r="BQ52" s="30" t="s">
        <v>308</v>
      </c>
      <c r="BR52" s="30" t="s">
        <v>317</v>
      </c>
    </row>
    <row r="53" spans="1:70">
      <c r="A53" s="6" t="s">
        <v>53</v>
      </c>
      <c r="B53" s="6" t="s">
        <v>52</v>
      </c>
      <c r="C53" s="5" t="s">
        <v>51</v>
      </c>
      <c r="D53" s="65"/>
      <c r="E53" s="4"/>
      <c r="F53" s="4"/>
      <c r="G53" s="4"/>
      <c r="H53" s="4"/>
      <c r="I53" s="64"/>
      <c r="J53" s="1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30" t="str">
        <f t="shared" si="0"/>
        <v/>
      </c>
      <c r="BF53" s="30" t="str">
        <f t="shared" si="1"/>
        <v/>
      </c>
      <c r="BG53" s="30" t="str">
        <f t="shared" si="2"/>
        <v/>
      </c>
      <c r="BH53" s="142" t="str">
        <f t="shared" si="3"/>
        <v/>
      </c>
      <c r="BI53" s="140" t="str">
        <f t="shared" si="4"/>
        <v/>
      </c>
      <c r="BJ53" s="30" t="s">
        <v>315</v>
      </c>
      <c r="BK53" s="30" t="s">
        <v>314</v>
      </c>
      <c r="BL53" s="30" t="s">
        <v>313</v>
      </c>
      <c r="BM53" s="30" t="s">
        <v>312</v>
      </c>
      <c r="BN53" s="30" t="s">
        <v>311</v>
      </c>
      <c r="BO53" s="30" t="s">
        <v>310</v>
      </c>
      <c r="BP53" s="30" t="s">
        <v>309</v>
      </c>
      <c r="BQ53" s="30" t="s">
        <v>308</v>
      </c>
      <c r="BR53" s="30" t="s">
        <v>307</v>
      </c>
    </row>
    <row r="54" spans="1:70">
      <c r="A54" s="6" t="s">
        <v>50</v>
      </c>
      <c r="B54" s="6" t="s">
        <v>49</v>
      </c>
      <c r="C54" s="5" t="s">
        <v>48</v>
      </c>
      <c r="D54" s="65"/>
      <c r="E54" s="4"/>
      <c r="F54" s="4"/>
      <c r="G54" s="4"/>
      <c r="H54" s="4"/>
      <c r="I54" s="64"/>
      <c r="J54" s="1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30" t="str">
        <f t="shared" si="0"/>
        <v/>
      </c>
      <c r="BF54" s="30" t="str">
        <f t="shared" si="1"/>
        <v/>
      </c>
      <c r="BG54" s="30" t="str">
        <f t="shared" si="2"/>
        <v/>
      </c>
      <c r="BH54" s="142" t="str">
        <f t="shared" si="3"/>
        <v/>
      </c>
      <c r="BI54" s="140" t="str">
        <f t="shared" si="4"/>
        <v/>
      </c>
      <c r="BJ54" s="30" t="s">
        <v>315</v>
      </c>
      <c r="BK54" s="30" t="s">
        <v>314</v>
      </c>
      <c r="BL54" s="30" t="s">
        <v>313</v>
      </c>
      <c r="BM54" s="30" t="s">
        <v>312</v>
      </c>
      <c r="BN54" s="30" t="s">
        <v>311</v>
      </c>
      <c r="BO54" s="30" t="s">
        <v>310</v>
      </c>
      <c r="BP54" s="30" t="s">
        <v>309</v>
      </c>
      <c r="BQ54" s="30" t="s">
        <v>308</v>
      </c>
      <c r="BR54" s="30" t="s">
        <v>316</v>
      </c>
    </row>
    <row r="55" spans="1:70">
      <c r="A55" s="6" t="s">
        <v>47</v>
      </c>
      <c r="B55" s="6" t="s">
        <v>46</v>
      </c>
      <c r="C55" s="5" t="s">
        <v>45</v>
      </c>
      <c r="D55" s="65"/>
      <c r="E55" s="4"/>
      <c r="F55" s="4"/>
      <c r="G55" s="4"/>
      <c r="H55" s="4"/>
      <c r="I55" s="64"/>
      <c r="J55" s="1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30" t="str">
        <f t="shared" si="0"/>
        <v/>
      </c>
      <c r="BF55" s="30" t="str">
        <f t="shared" si="1"/>
        <v/>
      </c>
      <c r="BG55" s="30" t="str">
        <f t="shared" si="2"/>
        <v/>
      </c>
      <c r="BH55" s="142" t="str">
        <f t="shared" si="3"/>
        <v/>
      </c>
      <c r="BI55" s="140" t="str">
        <f t="shared" si="4"/>
        <v/>
      </c>
      <c r="BJ55" s="30" t="s">
        <v>315</v>
      </c>
      <c r="BK55" s="30" t="s">
        <v>314</v>
      </c>
      <c r="BL55" s="30" t="s">
        <v>313</v>
      </c>
      <c r="BM55" s="30" t="s">
        <v>312</v>
      </c>
      <c r="BN55" s="30" t="s">
        <v>311</v>
      </c>
      <c r="BO55" s="30" t="s">
        <v>310</v>
      </c>
      <c r="BP55" s="30" t="s">
        <v>309</v>
      </c>
      <c r="BQ55" s="30" t="s">
        <v>308</v>
      </c>
      <c r="BR55" s="30" t="s">
        <v>307</v>
      </c>
    </row>
    <row r="56" spans="1:70">
      <c r="A56" s="6" t="s">
        <v>43</v>
      </c>
      <c r="B56" s="6" t="s">
        <v>42</v>
      </c>
      <c r="C56" s="5" t="s">
        <v>41</v>
      </c>
      <c r="D56" s="65"/>
      <c r="E56" s="4"/>
      <c r="F56" s="4"/>
      <c r="G56" s="4"/>
      <c r="H56" s="4"/>
      <c r="I56" s="64"/>
      <c r="J56" s="1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30" t="str">
        <f t="shared" si="0"/>
        <v/>
      </c>
      <c r="BF56" s="30" t="str">
        <f t="shared" si="1"/>
        <v/>
      </c>
      <c r="BG56" s="30" t="str">
        <f t="shared" si="2"/>
        <v/>
      </c>
      <c r="BH56" s="142" t="str">
        <f t="shared" si="3"/>
        <v/>
      </c>
      <c r="BI56" s="140" t="str">
        <f t="shared" si="4"/>
        <v/>
      </c>
      <c r="BJ56" s="30" t="s">
        <v>315</v>
      </c>
      <c r="BK56" s="30" t="s">
        <v>314</v>
      </c>
      <c r="BL56" s="30" t="s">
        <v>313</v>
      </c>
      <c r="BM56" s="30" t="s">
        <v>312</v>
      </c>
      <c r="BN56" s="30" t="s">
        <v>311</v>
      </c>
      <c r="BO56" s="30" t="s">
        <v>310</v>
      </c>
      <c r="BP56" s="30" t="s">
        <v>309</v>
      </c>
      <c r="BQ56" s="30" t="s">
        <v>308</v>
      </c>
      <c r="BR56" s="30" t="s">
        <v>307</v>
      </c>
    </row>
    <row r="57" spans="1:70">
      <c r="A57" s="6" t="s">
        <v>40</v>
      </c>
      <c r="B57" s="6" t="s">
        <v>39</v>
      </c>
      <c r="C57" s="5" t="s">
        <v>38</v>
      </c>
      <c r="D57" s="65"/>
      <c r="E57" s="4"/>
      <c r="F57" s="4"/>
      <c r="G57" s="4"/>
      <c r="H57" s="4"/>
      <c r="I57" s="64"/>
      <c r="J57" s="1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30" t="str">
        <f t="shared" si="0"/>
        <v/>
      </c>
      <c r="BF57" s="30" t="str">
        <f t="shared" si="1"/>
        <v/>
      </c>
      <c r="BG57" s="30" t="str">
        <f t="shared" si="2"/>
        <v/>
      </c>
      <c r="BH57" s="142" t="str">
        <f t="shared" si="3"/>
        <v/>
      </c>
      <c r="BI57" s="140" t="str">
        <f t="shared" si="4"/>
        <v/>
      </c>
      <c r="BJ57" s="30" t="s">
        <v>315</v>
      </c>
      <c r="BK57" s="30" t="s">
        <v>314</v>
      </c>
      <c r="BL57" s="30" t="s">
        <v>313</v>
      </c>
      <c r="BM57" s="30" t="s">
        <v>312</v>
      </c>
      <c r="BN57" s="30" t="s">
        <v>311</v>
      </c>
      <c r="BO57" s="30" t="s">
        <v>310</v>
      </c>
      <c r="BP57" s="30" t="s">
        <v>309</v>
      </c>
      <c r="BQ57" s="30" t="s">
        <v>308</v>
      </c>
      <c r="BR57" s="30" t="s">
        <v>317</v>
      </c>
    </row>
    <row r="58" spans="1:70">
      <c r="A58" s="6" t="s">
        <v>36</v>
      </c>
      <c r="B58" s="6" t="s">
        <v>35</v>
      </c>
      <c r="C58" s="5" t="s">
        <v>34</v>
      </c>
      <c r="D58" s="65"/>
      <c r="E58" s="4"/>
      <c r="F58" s="4"/>
      <c r="G58" s="4"/>
      <c r="H58" s="4"/>
      <c r="I58" s="64"/>
      <c r="J58" s="1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30" t="str">
        <f t="shared" si="0"/>
        <v/>
      </c>
      <c r="BF58" s="30" t="str">
        <f t="shared" si="1"/>
        <v/>
      </c>
      <c r="BG58" s="30" t="str">
        <f t="shared" si="2"/>
        <v/>
      </c>
      <c r="BH58" s="142" t="str">
        <f t="shared" si="3"/>
        <v/>
      </c>
      <c r="BI58" s="140" t="str">
        <f t="shared" si="4"/>
        <v/>
      </c>
      <c r="BJ58" s="30" t="s">
        <v>315</v>
      </c>
      <c r="BK58" s="30" t="s">
        <v>314</v>
      </c>
      <c r="BL58" s="30" t="s">
        <v>313</v>
      </c>
      <c r="BM58" s="30" t="s">
        <v>312</v>
      </c>
      <c r="BN58" s="30" t="s">
        <v>311</v>
      </c>
      <c r="BO58" s="30" t="s">
        <v>310</v>
      </c>
      <c r="BP58" s="30" t="s">
        <v>309</v>
      </c>
      <c r="BQ58" s="30" t="s">
        <v>308</v>
      </c>
      <c r="BR58" s="30" t="s">
        <v>307</v>
      </c>
    </row>
    <row r="59" spans="1:70">
      <c r="A59" s="6" t="s">
        <v>33</v>
      </c>
      <c r="B59" s="6" t="s">
        <v>32</v>
      </c>
      <c r="C59" s="5" t="s">
        <v>31</v>
      </c>
      <c r="D59" s="65"/>
      <c r="E59" s="4"/>
      <c r="F59" s="4"/>
      <c r="G59" s="4"/>
      <c r="H59" s="4"/>
      <c r="I59" s="64"/>
      <c r="J59" s="1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30" t="str">
        <f t="shared" si="0"/>
        <v/>
      </c>
      <c r="BF59" s="30" t="str">
        <f t="shared" si="1"/>
        <v/>
      </c>
      <c r="BG59" s="30" t="str">
        <f t="shared" si="2"/>
        <v/>
      </c>
      <c r="BH59" s="142" t="str">
        <f t="shared" si="3"/>
        <v/>
      </c>
      <c r="BI59" s="140" t="str">
        <f t="shared" si="4"/>
        <v/>
      </c>
      <c r="BJ59" s="30" t="s">
        <v>315</v>
      </c>
      <c r="BK59" s="30" t="s">
        <v>314</v>
      </c>
      <c r="BL59" s="30" t="s">
        <v>313</v>
      </c>
      <c r="BM59" s="30" t="s">
        <v>312</v>
      </c>
      <c r="BN59" s="30" t="s">
        <v>311</v>
      </c>
      <c r="BO59" s="30" t="s">
        <v>310</v>
      </c>
      <c r="BP59" s="30" t="s">
        <v>309</v>
      </c>
      <c r="BQ59" s="30" t="s">
        <v>308</v>
      </c>
      <c r="BR59" s="30" t="s">
        <v>307</v>
      </c>
    </row>
    <row r="60" spans="1:70">
      <c r="A60" s="6" t="s">
        <v>29</v>
      </c>
      <c r="B60" s="6" t="s">
        <v>28</v>
      </c>
      <c r="C60" s="5" t="s">
        <v>27</v>
      </c>
      <c r="D60" s="65"/>
      <c r="E60" s="4"/>
      <c r="F60" s="4"/>
      <c r="G60" s="4"/>
      <c r="H60" s="4"/>
      <c r="I60" s="64"/>
      <c r="J60" s="1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30" t="str">
        <f t="shared" si="0"/>
        <v/>
      </c>
      <c r="BF60" s="30" t="str">
        <f t="shared" si="1"/>
        <v/>
      </c>
      <c r="BG60" s="30" t="str">
        <f t="shared" si="2"/>
        <v/>
      </c>
      <c r="BH60" s="142" t="str">
        <f t="shared" si="3"/>
        <v/>
      </c>
      <c r="BI60" s="140" t="str">
        <f t="shared" si="4"/>
        <v/>
      </c>
      <c r="BJ60" s="30" t="s">
        <v>315</v>
      </c>
      <c r="BK60" s="30" t="s">
        <v>314</v>
      </c>
      <c r="BL60" s="30" t="s">
        <v>313</v>
      </c>
      <c r="BM60" s="30" t="s">
        <v>312</v>
      </c>
      <c r="BN60" s="30" t="s">
        <v>311</v>
      </c>
      <c r="BO60" s="30" t="s">
        <v>310</v>
      </c>
      <c r="BP60" s="30" t="s">
        <v>309</v>
      </c>
      <c r="BQ60" s="30" t="s">
        <v>308</v>
      </c>
      <c r="BR60" s="30" t="s">
        <v>317</v>
      </c>
    </row>
    <row r="61" spans="1:70">
      <c r="A61" s="6" t="s">
        <v>25</v>
      </c>
      <c r="B61" s="6" t="s">
        <v>24</v>
      </c>
      <c r="C61" s="5" t="s">
        <v>23</v>
      </c>
      <c r="D61" s="65"/>
      <c r="E61" s="4"/>
      <c r="F61" s="4"/>
      <c r="G61" s="4"/>
      <c r="H61" s="4"/>
      <c r="I61" s="64"/>
      <c r="J61" s="1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30" t="str">
        <f t="shared" si="0"/>
        <v/>
      </c>
      <c r="BF61" s="30" t="str">
        <f t="shared" si="1"/>
        <v/>
      </c>
      <c r="BG61" s="30" t="str">
        <f t="shared" si="2"/>
        <v/>
      </c>
      <c r="BH61" s="142" t="str">
        <f t="shared" si="3"/>
        <v/>
      </c>
      <c r="BI61" s="140" t="str">
        <f t="shared" si="4"/>
        <v/>
      </c>
      <c r="BJ61" s="30" t="s">
        <v>315</v>
      </c>
      <c r="BK61" s="30" t="s">
        <v>314</v>
      </c>
      <c r="BL61" s="30" t="s">
        <v>313</v>
      </c>
      <c r="BM61" s="30" t="s">
        <v>312</v>
      </c>
      <c r="BN61" s="30" t="s">
        <v>311</v>
      </c>
      <c r="BO61" s="30" t="s">
        <v>310</v>
      </c>
      <c r="BP61" s="30" t="s">
        <v>309</v>
      </c>
      <c r="BQ61" s="30" t="s">
        <v>308</v>
      </c>
      <c r="BR61" s="30" t="s">
        <v>307</v>
      </c>
    </row>
    <row r="62" spans="1:70">
      <c r="A62" s="6" t="s">
        <v>14</v>
      </c>
      <c r="B62" s="6" t="s">
        <v>13</v>
      </c>
      <c r="C62" s="5" t="s">
        <v>12</v>
      </c>
      <c r="D62" s="65"/>
      <c r="E62" s="4"/>
      <c r="F62" s="4"/>
      <c r="G62" s="4"/>
      <c r="H62" s="4"/>
      <c r="I62" s="64"/>
      <c r="J62" s="1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30" t="str">
        <f t="shared" si="0"/>
        <v/>
      </c>
      <c r="BF62" s="30" t="str">
        <f t="shared" si="1"/>
        <v/>
      </c>
      <c r="BG62" s="30" t="str">
        <f t="shared" si="2"/>
        <v/>
      </c>
      <c r="BH62" s="142" t="str">
        <f t="shared" si="3"/>
        <v/>
      </c>
      <c r="BI62" s="140" t="str">
        <f t="shared" si="4"/>
        <v/>
      </c>
      <c r="BJ62" s="30" t="s">
        <v>315</v>
      </c>
      <c r="BK62" s="30" t="s">
        <v>314</v>
      </c>
      <c r="BL62" s="30" t="s">
        <v>313</v>
      </c>
      <c r="BM62" s="30" t="s">
        <v>312</v>
      </c>
      <c r="BN62" s="30" t="s">
        <v>311</v>
      </c>
      <c r="BO62" s="30" t="s">
        <v>310</v>
      </c>
      <c r="BP62" s="30" t="s">
        <v>309</v>
      </c>
      <c r="BQ62" s="30" t="s">
        <v>308</v>
      </c>
      <c r="BR62" s="30" t="s">
        <v>307</v>
      </c>
    </row>
    <row r="63" spans="1:70">
      <c r="A63" s="6" t="s">
        <v>11</v>
      </c>
      <c r="B63" s="6" t="s">
        <v>10</v>
      </c>
      <c r="C63" s="5" t="s">
        <v>9</v>
      </c>
      <c r="D63" s="65"/>
      <c r="E63" s="4"/>
      <c r="F63" s="4"/>
      <c r="G63" s="4"/>
      <c r="H63" s="4"/>
      <c r="I63" s="64"/>
      <c r="J63" s="1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30" t="str">
        <f t="shared" si="0"/>
        <v/>
      </c>
      <c r="BF63" s="30" t="str">
        <f t="shared" si="1"/>
        <v/>
      </c>
      <c r="BG63" s="30" t="str">
        <f t="shared" si="2"/>
        <v/>
      </c>
      <c r="BH63" s="142" t="str">
        <f t="shared" si="3"/>
        <v/>
      </c>
      <c r="BI63" s="140" t="str">
        <f t="shared" si="4"/>
        <v/>
      </c>
      <c r="BJ63" s="30" t="s">
        <v>315</v>
      </c>
      <c r="BK63" s="30" t="s">
        <v>314</v>
      </c>
      <c r="BL63" s="30" t="s">
        <v>313</v>
      </c>
      <c r="BM63" s="30" t="s">
        <v>312</v>
      </c>
      <c r="BN63" s="30" t="s">
        <v>311</v>
      </c>
      <c r="BO63" s="30" t="s">
        <v>310</v>
      </c>
      <c r="BP63" s="30" t="s">
        <v>309</v>
      </c>
      <c r="BQ63" s="30" t="s">
        <v>308</v>
      </c>
      <c r="BR63" s="30" t="s">
        <v>307</v>
      </c>
    </row>
    <row r="64" spans="1:70">
      <c r="A64" s="6" t="s">
        <v>8</v>
      </c>
      <c r="B64" s="6" t="s">
        <v>7</v>
      </c>
      <c r="C64" s="5" t="s">
        <v>6</v>
      </c>
      <c r="D64" s="65"/>
      <c r="E64" s="4"/>
      <c r="F64" s="4"/>
      <c r="G64" s="4"/>
      <c r="H64" s="4"/>
      <c r="I64" s="64"/>
      <c r="J64" s="1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30" t="str">
        <f t="shared" si="0"/>
        <v/>
      </c>
      <c r="BF64" s="30" t="str">
        <f t="shared" si="1"/>
        <v/>
      </c>
      <c r="BG64" s="30" t="str">
        <f t="shared" si="2"/>
        <v/>
      </c>
      <c r="BH64" s="142" t="str">
        <f t="shared" si="3"/>
        <v/>
      </c>
      <c r="BI64" s="140" t="str">
        <f t="shared" si="4"/>
        <v/>
      </c>
      <c r="BJ64" s="30" t="s">
        <v>315</v>
      </c>
      <c r="BK64" s="30" t="s">
        <v>314</v>
      </c>
      <c r="BL64" s="30" t="s">
        <v>313</v>
      </c>
      <c r="BM64" s="30" t="s">
        <v>312</v>
      </c>
      <c r="BN64" s="30" t="s">
        <v>311</v>
      </c>
      <c r="BO64" s="30" t="s">
        <v>310</v>
      </c>
      <c r="BP64" s="30" t="s">
        <v>309</v>
      </c>
      <c r="BQ64" s="30" t="s">
        <v>308</v>
      </c>
      <c r="BR64" s="30" t="s">
        <v>316</v>
      </c>
    </row>
    <row r="65" spans="1:70">
      <c r="A65" s="6" t="s">
        <v>5</v>
      </c>
      <c r="B65" s="6" t="s">
        <v>4</v>
      </c>
      <c r="C65" s="5" t="s">
        <v>3</v>
      </c>
      <c r="D65" s="65"/>
      <c r="E65" s="4"/>
      <c r="F65" s="4"/>
      <c r="G65" s="4"/>
      <c r="H65" s="4"/>
      <c r="I65" s="64"/>
      <c r="J65" s="1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30" t="str">
        <f t="shared" si="0"/>
        <v/>
      </c>
      <c r="BF65" s="30" t="str">
        <f t="shared" si="1"/>
        <v/>
      </c>
      <c r="BG65" s="30" t="str">
        <f t="shared" si="2"/>
        <v/>
      </c>
      <c r="BH65" s="142" t="str">
        <f t="shared" si="3"/>
        <v/>
      </c>
      <c r="BI65" s="140" t="str">
        <f t="shared" si="4"/>
        <v/>
      </c>
      <c r="BJ65" s="30" t="s">
        <v>315</v>
      </c>
      <c r="BK65" s="30" t="s">
        <v>314</v>
      </c>
      <c r="BL65" s="30" t="s">
        <v>313</v>
      </c>
      <c r="BM65" s="30" t="s">
        <v>312</v>
      </c>
      <c r="BN65" s="30" t="s">
        <v>311</v>
      </c>
      <c r="BO65" s="30" t="s">
        <v>310</v>
      </c>
      <c r="BP65" s="30" t="s">
        <v>309</v>
      </c>
      <c r="BQ65" s="30" t="s">
        <v>308</v>
      </c>
      <c r="BR65" s="30" t="s">
        <v>307</v>
      </c>
    </row>
    <row r="66" spans="1:70" ht="17" thickBot="1">
      <c r="A66" s="6" t="s">
        <v>2</v>
      </c>
      <c r="B66" s="6" t="s">
        <v>1</v>
      </c>
      <c r="C66" s="5" t="s">
        <v>0</v>
      </c>
      <c r="D66" s="63"/>
      <c r="E66" s="62"/>
      <c r="F66" s="62"/>
      <c r="G66" s="62"/>
      <c r="H66" s="62"/>
      <c r="I66" s="61"/>
      <c r="J66" s="1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30" t="str">
        <f t="shared" si="0"/>
        <v/>
      </c>
      <c r="BF66" s="30" t="str">
        <f t="shared" si="1"/>
        <v/>
      </c>
      <c r="BG66" s="30" t="str">
        <f t="shared" si="2"/>
        <v/>
      </c>
      <c r="BH66" s="142" t="str">
        <f t="shared" si="3"/>
        <v/>
      </c>
      <c r="BI66" s="140" t="str">
        <f t="shared" si="4"/>
        <v/>
      </c>
      <c r="BJ66" s="30" t="s">
        <v>315</v>
      </c>
      <c r="BK66" s="30" t="s">
        <v>314</v>
      </c>
      <c r="BL66" s="30" t="s">
        <v>313</v>
      </c>
      <c r="BM66" s="30" t="s">
        <v>312</v>
      </c>
      <c r="BN66" s="30" t="s">
        <v>311</v>
      </c>
      <c r="BO66" s="30" t="s">
        <v>310</v>
      </c>
      <c r="BP66" s="30" t="s">
        <v>309</v>
      </c>
      <c r="BQ66" s="30" t="s">
        <v>308</v>
      </c>
      <c r="BR66" s="30" t="s">
        <v>307</v>
      </c>
    </row>
  </sheetData>
  <conditionalFormatting sqref="D2:BR66">
    <cfRule type="cellIs" dxfId="8" priority="1" operator="equal">
      <formula>"F"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7791-67AB-8744-A8FC-54A04658C3AD}">
  <dimension ref="A1:BR66"/>
  <sheetViews>
    <sheetView topLeftCell="AS1" workbookViewId="0">
      <selection activeCell="BH1" sqref="BH1:BI1048576"/>
    </sheetView>
  </sheetViews>
  <sheetFormatPr baseColWidth="10" defaultRowHeight="16"/>
  <cols>
    <col min="1" max="1" width="19.33203125" customWidth="1"/>
    <col min="2" max="2" width="16.5" customWidth="1"/>
    <col min="3" max="3" width="44" customWidth="1"/>
    <col min="60" max="60" width="22" style="138" customWidth="1"/>
    <col min="61" max="61" width="16.33203125" style="138" customWidth="1"/>
  </cols>
  <sheetData>
    <row r="1" spans="1:70" ht="17" thickBot="1">
      <c r="A1" s="28" t="s">
        <v>261</v>
      </c>
      <c r="B1" s="28" t="s">
        <v>260</v>
      </c>
      <c r="C1" s="28" t="s">
        <v>259</v>
      </c>
      <c r="D1" s="28" t="s">
        <v>258</v>
      </c>
      <c r="E1" s="27" t="s">
        <v>257</v>
      </c>
      <c r="F1" s="27" t="s">
        <v>256</v>
      </c>
      <c r="G1" s="25" t="s">
        <v>255</v>
      </c>
      <c r="H1" s="26" t="s">
        <v>254</v>
      </c>
      <c r="I1" s="59" t="s">
        <v>273</v>
      </c>
      <c r="J1" s="28" t="s">
        <v>253</v>
      </c>
      <c r="K1" s="27" t="s">
        <v>252</v>
      </c>
      <c r="L1" s="27" t="s">
        <v>251</v>
      </c>
      <c r="M1" s="25" t="s">
        <v>250</v>
      </c>
      <c r="N1" s="26" t="s">
        <v>249</v>
      </c>
      <c r="O1" s="59" t="s">
        <v>273</v>
      </c>
      <c r="P1" s="28" t="s">
        <v>248</v>
      </c>
      <c r="Q1" s="27" t="s">
        <v>247</v>
      </c>
      <c r="R1" s="27" t="s">
        <v>246</v>
      </c>
      <c r="S1" s="25" t="s">
        <v>245</v>
      </c>
      <c r="T1" s="26" t="s">
        <v>244</v>
      </c>
      <c r="U1" s="59" t="s">
        <v>273</v>
      </c>
      <c r="V1" s="28" t="s">
        <v>243</v>
      </c>
      <c r="W1" s="27" t="s">
        <v>242</v>
      </c>
      <c r="X1" s="27" t="s">
        <v>241</v>
      </c>
      <c r="Y1" s="25" t="s">
        <v>240</v>
      </c>
      <c r="Z1" s="26" t="s">
        <v>239</v>
      </c>
      <c r="AA1" s="59" t="s">
        <v>273</v>
      </c>
      <c r="AB1" s="28" t="s">
        <v>238</v>
      </c>
      <c r="AC1" s="27" t="s">
        <v>237</v>
      </c>
      <c r="AD1" s="27" t="s">
        <v>236</v>
      </c>
      <c r="AE1" s="25" t="s">
        <v>235</v>
      </c>
      <c r="AF1" s="25" t="s">
        <v>234</v>
      </c>
      <c r="AG1" s="60" t="s">
        <v>273</v>
      </c>
      <c r="AH1" s="47" t="s">
        <v>233</v>
      </c>
      <c r="AI1" s="27" t="s">
        <v>232</v>
      </c>
      <c r="AJ1" s="27" t="s">
        <v>231</v>
      </c>
      <c r="AK1" s="25" t="s">
        <v>230</v>
      </c>
      <c r="AL1" s="25" t="s">
        <v>229</v>
      </c>
      <c r="AM1" s="60" t="s">
        <v>273</v>
      </c>
      <c r="AN1" s="47" t="s">
        <v>228</v>
      </c>
      <c r="AO1" s="27" t="s">
        <v>227</v>
      </c>
      <c r="AP1" s="27" t="s">
        <v>226</v>
      </c>
      <c r="AQ1" s="25" t="s">
        <v>225</v>
      </c>
      <c r="AR1" s="25" t="s">
        <v>224</v>
      </c>
      <c r="AS1" s="60" t="s">
        <v>273</v>
      </c>
      <c r="AT1" s="47" t="s">
        <v>223</v>
      </c>
      <c r="AU1" s="27" t="s">
        <v>222</v>
      </c>
      <c r="AV1" s="27" t="s">
        <v>221</v>
      </c>
      <c r="AW1" s="25" t="s">
        <v>220</v>
      </c>
      <c r="AX1" s="26" t="s">
        <v>219</v>
      </c>
      <c r="AY1" s="59" t="s">
        <v>273</v>
      </c>
      <c r="AZ1" s="28" t="s">
        <v>306</v>
      </c>
      <c r="BA1" s="27" t="s">
        <v>305</v>
      </c>
      <c r="BB1" s="27" t="s">
        <v>304</v>
      </c>
      <c r="BC1" s="25" t="s">
        <v>303</v>
      </c>
      <c r="BD1" s="26" t="s">
        <v>302</v>
      </c>
      <c r="BE1" s="44" t="s">
        <v>218</v>
      </c>
      <c r="BF1" s="44" t="s">
        <v>217</v>
      </c>
      <c r="BG1" s="45" t="s">
        <v>216</v>
      </c>
      <c r="BH1" s="141" t="s">
        <v>215</v>
      </c>
      <c r="BI1" s="139" t="s">
        <v>454</v>
      </c>
      <c r="BJ1" s="44" t="s">
        <v>346</v>
      </c>
      <c r="BK1" s="44" t="s">
        <v>345</v>
      </c>
      <c r="BL1" s="44" t="s">
        <v>344</v>
      </c>
      <c r="BM1" s="44" t="s">
        <v>343</v>
      </c>
      <c r="BN1" s="44" t="s">
        <v>342</v>
      </c>
      <c r="BO1" s="44" t="s">
        <v>341</v>
      </c>
      <c r="BP1" s="44" t="s">
        <v>340</v>
      </c>
      <c r="BQ1" s="44" t="s">
        <v>339</v>
      </c>
      <c r="BR1" s="44" t="s">
        <v>338</v>
      </c>
    </row>
    <row r="2" spans="1:70">
      <c r="A2" s="6" t="s">
        <v>206</v>
      </c>
      <c r="B2" s="6" t="s">
        <v>205</v>
      </c>
      <c r="C2" s="5" t="s">
        <v>204</v>
      </c>
      <c r="BE2" t="str">
        <f>IF(D2="", "", TEXT((SUM(4*G2,4*M2,4*S2,3*Y2,1*AE2,3*AK2,1*AQ2,1*AW2)/21), "0.00"))</f>
        <v/>
      </c>
      <c r="BF2" t="str">
        <f>IF(D2="", "", TEXT(BE2*10, "0.00"))</f>
        <v/>
      </c>
      <c r="BG2" t="str">
        <f>IF(AX2="", "", IF(IF(OR(H2="F",N2="F",T2="F",Z2="F",AF2="F",AL2="F",AR2="F",AX2="F",H2="NE",N2="NE",T2="NE",Z2="NE",AF2="NE",AL2="NE",AR2="NE",AX2="NE"),"Fail","Pass")="Pass",IF(VALUE(BF2)&gt;=70,"FCD",IF(VALUE(BF2)&gt;=60,"FC",IF(VALUE(BF2)&gt;=40,"SC"))),"Fail"))</f>
        <v/>
      </c>
      <c r="BH2" s="138" t="str">
        <f>IF(D2="","",(IF(G2=0,BJ2,"") &amp;" "&amp; IF(M2=0,BK2,"") &amp;" "&amp; IF(S2=0,BL2,"")&amp;" "&amp; IF(Y2=0,BM2,"")&amp;" "&amp; IF(AE2=0,BN2,"")&amp;" "&amp; IF(AK2=0,BO2,"")&amp;" "&amp; IF(AQ2=0,BP2,"")&amp;" "&amp; IF(AW2=0,BQ2,"")))</f>
        <v/>
      </c>
      <c r="BI2" s="140" t="str">
        <f>IF(D2="","",(IF(I2="V","",BJ2&amp;" ") &amp; IF(O2="V","",BK2&amp;" ") &amp; IF(U2="V","",BL2&amp;" ")&amp; IF(AA2="V","",BM2&amp;" ")&amp; IF(AG2="V","",BN2&amp;" ")&amp; IF(AM2="V","",BO2&amp;" ")&amp; IF(AS2="V","",BP2&amp;" ")&amp; IF(AY2="V","",BQ2&amp;" ")))</f>
        <v/>
      </c>
      <c r="BJ2" t="s">
        <v>335</v>
      </c>
      <c r="BK2" t="s">
        <v>334</v>
      </c>
      <c r="BL2" t="s">
        <v>333</v>
      </c>
      <c r="BM2" t="s">
        <v>332</v>
      </c>
      <c r="BN2" t="s">
        <v>331</v>
      </c>
      <c r="BO2" t="s">
        <v>330</v>
      </c>
      <c r="BP2" t="s">
        <v>329</v>
      </c>
      <c r="BQ2" t="s">
        <v>328</v>
      </c>
      <c r="BR2" t="s">
        <v>327</v>
      </c>
    </row>
    <row r="3" spans="1:70">
      <c r="A3" s="6" t="s">
        <v>203</v>
      </c>
      <c r="B3" s="6" t="s">
        <v>202</v>
      </c>
      <c r="C3" s="5" t="s">
        <v>201</v>
      </c>
      <c r="BE3" t="str">
        <f t="shared" ref="BE3:BE66" si="0">IF(D3="", "", TEXT((SUM(4*G3,4*M3,4*S3,3*Y3,1*AE3,3*AK3,1*AQ3,1*AW3)/21), "0.00"))</f>
        <v/>
      </c>
      <c r="BF3" t="str">
        <f t="shared" ref="BF3:BF66" si="1">IF(D3="", "", TEXT(BE3*10, "0.00"))</f>
        <v/>
      </c>
      <c r="BG3" t="str">
        <f t="shared" ref="BG3:BG66" si="2">IF(AX3="", "", IF(IF(OR(H3="F",N3="F",T3="F",Z3="F",AF3="F",AL3="F",AR3="F",AX3="F",H3="NE",N3="NE",T3="NE",Z3="NE",AF3="NE",AL3="NE",AR3="NE",AX3="NE"),"Fail","Pass")="Pass",IF(VALUE(BF3)&gt;=70,"FCD",IF(VALUE(BF3)&gt;=60,"FC",IF(VALUE(BF3)&gt;=40,"SC"))),"Fail"))</f>
        <v/>
      </c>
      <c r="BH3" s="138" t="str">
        <f>IF(D3="","",(IF(G3=0,BJ3,"") &amp;" "&amp; IF(M3=0,BK3,"") &amp;" "&amp; IF(S3=0,BL3,"")&amp;" "&amp; IF(Y3=0,BM3,"")&amp;" "&amp; IF(AE3=0,BN3,"")&amp;" "&amp; IF(AK3=0,BO3,"")&amp;" "&amp; IF(AQ3=0,BP3,"")&amp;" "&amp; IF(AW3=0,BQ3,"")))</f>
        <v/>
      </c>
      <c r="BI3" s="140" t="str">
        <f t="shared" ref="BI3:BI66" si="3">IF(D3="","",(IF(I3="V","",BJ3&amp;" ") &amp; IF(O3="V","",BK3&amp;" ") &amp; IF(U3="V","",BL3&amp;" ")&amp; IF(AA3="V","",BM3&amp;" ")&amp; IF(AG3="V","",BN3&amp;" ")&amp; IF(AM3="V","",BO3&amp;" ")&amp; IF(AS3="V","",BP3&amp;" ")&amp; IF(AY3="V","",BQ3&amp;" ")))</f>
        <v/>
      </c>
      <c r="BJ3" t="s">
        <v>335</v>
      </c>
      <c r="BK3" t="s">
        <v>334</v>
      </c>
      <c r="BL3" t="s">
        <v>333</v>
      </c>
      <c r="BM3" t="s">
        <v>332</v>
      </c>
      <c r="BN3" t="s">
        <v>331</v>
      </c>
      <c r="BO3" t="s">
        <v>330</v>
      </c>
      <c r="BP3" t="s">
        <v>329</v>
      </c>
      <c r="BQ3" t="s">
        <v>328</v>
      </c>
      <c r="BR3" t="s">
        <v>336</v>
      </c>
    </row>
    <row r="4" spans="1:70">
      <c r="A4" s="6" t="s">
        <v>200</v>
      </c>
      <c r="B4" s="6" t="s">
        <v>199</v>
      </c>
      <c r="C4" s="5" t="s">
        <v>198</v>
      </c>
      <c r="BE4" t="str">
        <f t="shared" si="0"/>
        <v/>
      </c>
      <c r="BF4" t="str">
        <f t="shared" si="1"/>
        <v/>
      </c>
      <c r="BG4" t="str">
        <f t="shared" si="2"/>
        <v/>
      </c>
      <c r="BH4" s="138" t="str">
        <f t="shared" ref="BH4:BH66" si="4">IF(D4="","",(IF(G4=0,BJ4,"") &amp;" "&amp; IF(M4=0,BK4,"") &amp;" "&amp; IF(S4=0,BL4,"")&amp;" "&amp; IF(Y4=0,BM4,"")&amp;" "&amp; IF(AE4=0,BN4,"")&amp;" "&amp; IF(AK4=0,BO4,"")&amp;" "&amp; IF(AQ4=0,BP4,"")&amp;" "&amp; IF(AW4=0,BQ4,"")))</f>
        <v/>
      </c>
      <c r="BI4" s="140" t="str">
        <f t="shared" si="3"/>
        <v/>
      </c>
      <c r="BJ4" t="s">
        <v>335</v>
      </c>
      <c r="BK4" t="s">
        <v>334</v>
      </c>
      <c r="BL4" t="s">
        <v>333</v>
      </c>
      <c r="BM4" t="s">
        <v>332</v>
      </c>
      <c r="BN4" t="s">
        <v>331</v>
      </c>
      <c r="BO4" t="s">
        <v>330</v>
      </c>
      <c r="BP4" t="s">
        <v>329</v>
      </c>
      <c r="BQ4" t="s">
        <v>328</v>
      </c>
      <c r="BR4" t="s">
        <v>336</v>
      </c>
    </row>
    <row r="5" spans="1:70">
      <c r="A5" s="6" t="s">
        <v>197</v>
      </c>
      <c r="B5" s="6" t="s">
        <v>196</v>
      </c>
      <c r="C5" s="5" t="s">
        <v>195</v>
      </c>
      <c r="BE5" t="str">
        <f t="shared" si="0"/>
        <v/>
      </c>
      <c r="BF5" t="str">
        <f t="shared" si="1"/>
        <v/>
      </c>
      <c r="BG5" t="str">
        <f t="shared" si="2"/>
        <v/>
      </c>
      <c r="BH5" s="138" t="str">
        <f t="shared" si="4"/>
        <v/>
      </c>
      <c r="BI5" s="140" t="str">
        <f t="shared" si="3"/>
        <v/>
      </c>
      <c r="BJ5" t="s">
        <v>335</v>
      </c>
      <c r="BK5" t="s">
        <v>334</v>
      </c>
      <c r="BL5" t="s">
        <v>333</v>
      </c>
      <c r="BM5" t="s">
        <v>332</v>
      </c>
      <c r="BN5" t="s">
        <v>331</v>
      </c>
      <c r="BO5" t="s">
        <v>330</v>
      </c>
      <c r="BP5" t="s">
        <v>329</v>
      </c>
      <c r="BQ5" t="s">
        <v>328</v>
      </c>
      <c r="BR5" t="s">
        <v>337</v>
      </c>
    </row>
    <row r="6" spans="1:70">
      <c r="A6" s="6" t="s">
        <v>194</v>
      </c>
      <c r="B6" s="6" t="s">
        <v>193</v>
      </c>
      <c r="C6" s="5" t="s">
        <v>192</v>
      </c>
      <c r="BE6" t="str">
        <f t="shared" si="0"/>
        <v/>
      </c>
      <c r="BF6" t="str">
        <f t="shared" si="1"/>
        <v/>
      </c>
      <c r="BG6" t="str">
        <f t="shared" si="2"/>
        <v/>
      </c>
      <c r="BH6" s="138" t="str">
        <f t="shared" si="4"/>
        <v/>
      </c>
      <c r="BI6" s="140" t="str">
        <f t="shared" si="3"/>
        <v/>
      </c>
      <c r="BJ6" t="s">
        <v>335</v>
      </c>
      <c r="BK6" t="s">
        <v>334</v>
      </c>
      <c r="BL6" t="s">
        <v>333</v>
      </c>
      <c r="BM6" t="s">
        <v>332</v>
      </c>
      <c r="BN6" t="s">
        <v>331</v>
      </c>
      <c r="BO6" t="s">
        <v>330</v>
      </c>
      <c r="BP6" t="s">
        <v>329</v>
      </c>
      <c r="BQ6" t="s">
        <v>328</v>
      </c>
      <c r="BR6" t="s">
        <v>327</v>
      </c>
    </row>
    <row r="7" spans="1:70">
      <c r="A7" s="6" t="s">
        <v>191</v>
      </c>
      <c r="B7" s="6" t="s">
        <v>190</v>
      </c>
      <c r="C7" s="5" t="s">
        <v>189</v>
      </c>
      <c r="BE7" t="str">
        <f t="shared" si="0"/>
        <v/>
      </c>
      <c r="BF7" t="str">
        <f t="shared" si="1"/>
        <v/>
      </c>
      <c r="BG7" t="str">
        <f t="shared" si="2"/>
        <v/>
      </c>
      <c r="BH7" s="138" t="str">
        <f t="shared" si="4"/>
        <v/>
      </c>
      <c r="BI7" s="140" t="str">
        <f t="shared" si="3"/>
        <v/>
      </c>
      <c r="BJ7" t="s">
        <v>335</v>
      </c>
      <c r="BK7" t="s">
        <v>334</v>
      </c>
      <c r="BL7" t="s">
        <v>333</v>
      </c>
      <c r="BM7" t="s">
        <v>332</v>
      </c>
      <c r="BN7" t="s">
        <v>331</v>
      </c>
      <c r="BO7" t="s">
        <v>330</v>
      </c>
      <c r="BP7" t="s">
        <v>329</v>
      </c>
      <c r="BQ7" t="s">
        <v>328</v>
      </c>
      <c r="BR7" t="s">
        <v>327</v>
      </c>
    </row>
    <row r="8" spans="1:70">
      <c r="A8" s="6" t="s">
        <v>188</v>
      </c>
      <c r="B8" s="6" t="s">
        <v>187</v>
      </c>
      <c r="C8" s="5" t="s">
        <v>186</v>
      </c>
      <c r="BE8" t="str">
        <f t="shared" si="0"/>
        <v/>
      </c>
      <c r="BF8" t="str">
        <f t="shared" si="1"/>
        <v/>
      </c>
      <c r="BG8" t="str">
        <f t="shared" si="2"/>
        <v/>
      </c>
      <c r="BH8" s="138" t="str">
        <f t="shared" si="4"/>
        <v/>
      </c>
      <c r="BI8" s="140" t="str">
        <f t="shared" si="3"/>
        <v/>
      </c>
      <c r="BJ8" t="s">
        <v>335</v>
      </c>
      <c r="BK8" t="s">
        <v>334</v>
      </c>
      <c r="BL8" t="s">
        <v>333</v>
      </c>
      <c r="BM8" t="s">
        <v>332</v>
      </c>
      <c r="BN8" t="s">
        <v>331</v>
      </c>
      <c r="BO8" t="s">
        <v>330</v>
      </c>
      <c r="BP8" t="s">
        <v>329</v>
      </c>
      <c r="BQ8" t="s">
        <v>328</v>
      </c>
      <c r="BR8" t="s">
        <v>327</v>
      </c>
    </row>
    <row r="9" spans="1:70">
      <c r="A9" s="6" t="s">
        <v>185</v>
      </c>
      <c r="B9" s="6" t="s">
        <v>184</v>
      </c>
      <c r="C9" s="5" t="s">
        <v>183</v>
      </c>
      <c r="BE9" t="str">
        <f t="shared" si="0"/>
        <v/>
      </c>
      <c r="BF9" t="str">
        <f t="shared" si="1"/>
        <v/>
      </c>
      <c r="BG9" t="str">
        <f t="shared" si="2"/>
        <v/>
      </c>
      <c r="BH9" s="138" t="str">
        <f t="shared" si="4"/>
        <v/>
      </c>
      <c r="BI9" s="140" t="str">
        <f t="shared" si="3"/>
        <v/>
      </c>
      <c r="BJ9" t="s">
        <v>335</v>
      </c>
      <c r="BK9" t="s">
        <v>334</v>
      </c>
      <c r="BL9" t="s">
        <v>333</v>
      </c>
      <c r="BM9" t="s">
        <v>332</v>
      </c>
      <c r="BN9" t="s">
        <v>331</v>
      </c>
      <c r="BO9" t="s">
        <v>330</v>
      </c>
      <c r="BP9" t="s">
        <v>329</v>
      </c>
      <c r="BQ9" t="s">
        <v>328</v>
      </c>
      <c r="BR9" t="s">
        <v>336</v>
      </c>
    </row>
    <row r="10" spans="1:70">
      <c r="A10" s="6" t="s">
        <v>182</v>
      </c>
      <c r="B10" s="6" t="s">
        <v>181</v>
      </c>
      <c r="C10" s="5" t="s">
        <v>180</v>
      </c>
      <c r="BE10" t="str">
        <f t="shared" si="0"/>
        <v/>
      </c>
      <c r="BF10" t="str">
        <f t="shared" si="1"/>
        <v/>
      </c>
      <c r="BG10" t="str">
        <f t="shared" si="2"/>
        <v/>
      </c>
      <c r="BH10" s="138" t="str">
        <f t="shared" si="4"/>
        <v/>
      </c>
      <c r="BI10" s="140" t="str">
        <f t="shared" si="3"/>
        <v/>
      </c>
      <c r="BJ10" t="s">
        <v>335</v>
      </c>
      <c r="BK10" t="s">
        <v>334</v>
      </c>
      <c r="BL10" t="s">
        <v>333</v>
      </c>
      <c r="BM10" t="s">
        <v>332</v>
      </c>
      <c r="BN10" t="s">
        <v>331</v>
      </c>
      <c r="BO10" t="s">
        <v>330</v>
      </c>
      <c r="BP10" t="s">
        <v>329</v>
      </c>
      <c r="BQ10" t="s">
        <v>328</v>
      </c>
      <c r="BR10" t="s">
        <v>336</v>
      </c>
    </row>
    <row r="11" spans="1:70">
      <c r="A11" s="6" t="s">
        <v>179</v>
      </c>
      <c r="B11" s="6" t="s">
        <v>178</v>
      </c>
      <c r="C11" s="5" t="s">
        <v>177</v>
      </c>
      <c r="BE11" t="str">
        <f t="shared" si="0"/>
        <v/>
      </c>
      <c r="BF11" t="str">
        <f t="shared" si="1"/>
        <v/>
      </c>
      <c r="BG11" t="str">
        <f t="shared" si="2"/>
        <v/>
      </c>
      <c r="BH11" s="138" t="str">
        <f t="shared" si="4"/>
        <v/>
      </c>
      <c r="BI11" s="140" t="str">
        <f t="shared" si="3"/>
        <v/>
      </c>
      <c r="BJ11" t="s">
        <v>335</v>
      </c>
      <c r="BK11" t="s">
        <v>334</v>
      </c>
      <c r="BL11" t="s">
        <v>333</v>
      </c>
      <c r="BM11" t="s">
        <v>332</v>
      </c>
      <c r="BN11" t="s">
        <v>331</v>
      </c>
      <c r="BO11" t="s">
        <v>330</v>
      </c>
      <c r="BP11" t="s">
        <v>329</v>
      </c>
      <c r="BQ11" t="s">
        <v>328</v>
      </c>
      <c r="BR11" t="s">
        <v>336</v>
      </c>
    </row>
    <row r="12" spans="1:70">
      <c r="A12" s="6" t="s">
        <v>176</v>
      </c>
      <c r="B12" s="6" t="s">
        <v>175</v>
      </c>
      <c r="C12" s="5" t="s">
        <v>174</v>
      </c>
      <c r="BE12" t="str">
        <f t="shared" si="0"/>
        <v/>
      </c>
      <c r="BF12" t="str">
        <f t="shared" si="1"/>
        <v/>
      </c>
      <c r="BG12" t="str">
        <f t="shared" si="2"/>
        <v/>
      </c>
      <c r="BH12" s="138" t="str">
        <f t="shared" si="4"/>
        <v/>
      </c>
      <c r="BI12" s="140" t="str">
        <f t="shared" si="3"/>
        <v/>
      </c>
      <c r="BJ12" t="s">
        <v>335</v>
      </c>
      <c r="BK12" t="s">
        <v>334</v>
      </c>
      <c r="BL12" t="s">
        <v>333</v>
      </c>
      <c r="BM12" t="s">
        <v>332</v>
      </c>
      <c r="BN12" t="s">
        <v>331</v>
      </c>
      <c r="BO12" t="s">
        <v>330</v>
      </c>
      <c r="BP12" t="s">
        <v>329</v>
      </c>
      <c r="BQ12" t="s">
        <v>328</v>
      </c>
      <c r="BR12" t="s">
        <v>337</v>
      </c>
    </row>
    <row r="13" spans="1:70">
      <c r="A13" s="6" t="s">
        <v>173</v>
      </c>
      <c r="B13" s="6" t="s">
        <v>172</v>
      </c>
      <c r="C13" s="5" t="s">
        <v>171</v>
      </c>
      <c r="BE13" t="str">
        <f t="shared" si="0"/>
        <v/>
      </c>
      <c r="BF13" t="str">
        <f t="shared" si="1"/>
        <v/>
      </c>
      <c r="BG13" t="str">
        <f t="shared" si="2"/>
        <v/>
      </c>
      <c r="BH13" s="138" t="str">
        <f t="shared" si="4"/>
        <v/>
      </c>
      <c r="BI13" s="140" t="str">
        <f t="shared" si="3"/>
        <v/>
      </c>
      <c r="BJ13" t="s">
        <v>335</v>
      </c>
      <c r="BK13" t="s">
        <v>334</v>
      </c>
      <c r="BL13" t="s">
        <v>333</v>
      </c>
      <c r="BM13" t="s">
        <v>332</v>
      </c>
      <c r="BN13" t="s">
        <v>331</v>
      </c>
      <c r="BO13" t="s">
        <v>330</v>
      </c>
      <c r="BP13" t="s">
        <v>329</v>
      </c>
      <c r="BQ13" t="s">
        <v>328</v>
      </c>
      <c r="BR13" t="s">
        <v>337</v>
      </c>
    </row>
    <row r="14" spans="1:70">
      <c r="A14" s="6" t="s">
        <v>170</v>
      </c>
      <c r="B14" s="6" t="s">
        <v>169</v>
      </c>
      <c r="C14" s="5" t="s">
        <v>168</v>
      </c>
      <c r="BE14" t="str">
        <f t="shared" si="0"/>
        <v/>
      </c>
      <c r="BF14" t="str">
        <f t="shared" si="1"/>
        <v/>
      </c>
      <c r="BG14" t="str">
        <f t="shared" si="2"/>
        <v/>
      </c>
      <c r="BH14" s="138" t="str">
        <f t="shared" si="4"/>
        <v/>
      </c>
      <c r="BI14" s="140" t="str">
        <f t="shared" si="3"/>
        <v/>
      </c>
      <c r="BJ14" t="s">
        <v>335</v>
      </c>
      <c r="BK14" t="s">
        <v>334</v>
      </c>
      <c r="BL14" t="s">
        <v>333</v>
      </c>
      <c r="BM14" t="s">
        <v>332</v>
      </c>
      <c r="BN14" t="s">
        <v>331</v>
      </c>
      <c r="BO14" t="s">
        <v>330</v>
      </c>
      <c r="BP14" t="s">
        <v>329</v>
      </c>
      <c r="BQ14" t="s">
        <v>328</v>
      </c>
      <c r="BR14" t="s">
        <v>327</v>
      </c>
    </row>
    <row r="15" spans="1:70">
      <c r="A15" s="6" t="s">
        <v>167</v>
      </c>
      <c r="B15" s="6" t="s">
        <v>166</v>
      </c>
      <c r="C15" s="5" t="s">
        <v>165</v>
      </c>
      <c r="BE15" t="str">
        <f t="shared" si="0"/>
        <v/>
      </c>
      <c r="BF15" t="str">
        <f t="shared" si="1"/>
        <v/>
      </c>
      <c r="BG15" t="str">
        <f t="shared" si="2"/>
        <v/>
      </c>
      <c r="BH15" s="138" t="str">
        <f t="shared" si="4"/>
        <v/>
      </c>
      <c r="BI15" s="140" t="str">
        <f t="shared" si="3"/>
        <v/>
      </c>
      <c r="BJ15" t="s">
        <v>335</v>
      </c>
      <c r="BK15" t="s">
        <v>334</v>
      </c>
      <c r="BL15" t="s">
        <v>333</v>
      </c>
      <c r="BM15" t="s">
        <v>332</v>
      </c>
      <c r="BN15" t="s">
        <v>331</v>
      </c>
      <c r="BO15" t="s">
        <v>330</v>
      </c>
      <c r="BP15" t="s">
        <v>329</v>
      </c>
      <c r="BQ15" t="s">
        <v>328</v>
      </c>
      <c r="BR15" t="s">
        <v>327</v>
      </c>
    </row>
    <row r="16" spans="1:70">
      <c r="A16" s="6" t="s">
        <v>164</v>
      </c>
      <c r="B16" s="6" t="s">
        <v>163</v>
      </c>
      <c r="C16" s="5" t="s">
        <v>162</v>
      </c>
      <c r="BE16" t="str">
        <f t="shared" si="0"/>
        <v/>
      </c>
      <c r="BF16" t="str">
        <f t="shared" si="1"/>
        <v/>
      </c>
      <c r="BG16" t="str">
        <f t="shared" si="2"/>
        <v/>
      </c>
      <c r="BH16" s="138" t="str">
        <f t="shared" si="4"/>
        <v/>
      </c>
      <c r="BI16" s="140" t="str">
        <f t="shared" si="3"/>
        <v/>
      </c>
      <c r="BJ16" t="s">
        <v>335</v>
      </c>
      <c r="BK16" t="s">
        <v>334</v>
      </c>
      <c r="BL16" t="s">
        <v>333</v>
      </c>
      <c r="BM16" t="s">
        <v>332</v>
      </c>
      <c r="BN16" t="s">
        <v>331</v>
      </c>
      <c r="BO16" t="s">
        <v>330</v>
      </c>
      <c r="BP16" t="s">
        <v>329</v>
      </c>
      <c r="BQ16" t="s">
        <v>328</v>
      </c>
      <c r="BR16" t="s">
        <v>336</v>
      </c>
    </row>
    <row r="17" spans="1:70">
      <c r="A17" s="6" t="s">
        <v>161</v>
      </c>
      <c r="B17" s="6" t="s">
        <v>160</v>
      </c>
      <c r="C17" s="5" t="s">
        <v>159</v>
      </c>
      <c r="BE17" t="str">
        <f t="shared" si="0"/>
        <v/>
      </c>
      <c r="BF17" t="str">
        <f t="shared" si="1"/>
        <v/>
      </c>
      <c r="BG17" t="str">
        <f t="shared" si="2"/>
        <v/>
      </c>
      <c r="BH17" s="138" t="str">
        <f t="shared" si="4"/>
        <v/>
      </c>
      <c r="BI17" s="140" t="str">
        <f t="shared" si="3"/>
        <v/>
      </c>
      <c r="BJ17" t="s">
        <v>335</v>
      </c>
      <c r="BK17" t="s">
        <v>334</v>
      </c>
      <c r="BL17" t="s">
        <v>333</v>
      </c>
      <c r="BM17" t="s">
        <v>332</v>
      </c>
      <c r="BN17" t="s">
        <v>331</v>
      </c>
      <c r="BO17" t="s">
        <v>330</v>
      </c>
      <c r="BP17" t="s">
        <v>329</v>
      </c>
      <c r="BQ17" t="s">
        <v>328</v>
      </c>
      <c r="BR17" t="s">
        <v>327</v>
      </c>
    </row>
    <row r="18" spans="1:70">
      <c r="A18" s="6" t="s">
        <v>158</v>
      </c>
      <c r="B18" s="6" t="s">
        <v>157</v>
      </c>
      <c r="C18" s="5" t="s">
        <v>156</v>
      </c>
      <c r="BE18" t="str">
        <f t="shared" si="0"/>
        <v/>
      </c>
      <c r="BF18" t="str">
        <f t="shared" si="1"/>
        <v/>
      </c>
      <c r="BG18" t="str">
        <f t="shared" si="2"/>
        <v/>
      </c>
      <c r="BH18" s="138" t="str">
        <f t="shared" si="4"/>
        <v/>
      </c>
      <c r="BI18" s="140" t="str">
        <f t="shared" si="3"/>
        <v/>
      </c>
      <c r="BJ18" t="s">
        <v>335</v>
      </c>
      <c r="BK18" t="s">
        <v>334</v>
      </c>
      <c r="BL18" t="s">
        <v>333</v>
      </c>
      <c r="BM18" t="s">
        <v>332</v>
      </c>
      <c r="BN18" t="s">
        <v>331</v>
      </c>
      <c r="BO18" t="s">
        <v>330</v>
      </c>
      <c r="BP18" t="s">
        <v>329</v>
      </c>
      <c r="BQ18" t="s">
        <v>328</v>
      </c>
      <c r="BR18" t="s">
        <v>336</v>
      </c>
    </row>
    <row r="19" spans="1:70">
      <c r="A19" s="6" t="s">
        <v>155</v>
      </c>
      <c r="B19" s="6" t="s">
        <v>154</v>
      </c>
      <c r="C19" s="5" t="s">
        <v>153</v>
      </c>
      <c r="BE19" t="str">
        <f t="shared" si="0"/>
        <v/>
      </c>
      <c r="BF19" t="str">
        <f t="shared" si="1"/>
        <v/>
      </c>
      <c r="BG19" t="str">
        <f t="shared" si="2"/>
        <v/>
      </c>
      <c r="BH19" s="138" t="str">
        <f t="shared" si="4"/>
        <v/>
      </c>
      <c r="BI19" s="140" t="str">
        <f t="shared" si="3"/>
        <v/>
      </c>
      <c r="BJ19" t="s">
        <v>335</v>
      </c>
      <c r="BK19" t="s">
        <v>334</v>
      </c>
      <c r="BL19" t="s">
        <v>333</v>
      </c>
      <c r="BM19" t="s">
        <v>332</v>
      </c>
      <c r="BN19" t="s">
        <v>331</v>
      </c>
      <c r="BO19" t="s">
        <v>330</v>
      </c>
      <c r="BP19" t="s">
        <v>329</v>
      </c>
      <c r="BQ19" t="s">
        <v>328</v>
      </c>
      <c r="BR19" t="s">
        <v>336</v>
      </c>
    </row>
    <row r="20" spans="1:70">
      <c r="A20" s="6" t="s">
        <v>152</v>
      </c>
      <c r="B20" s="6" t="s">
        <v>151</v>
      </c>
      <c r="C20" s="5" t="s">
        <v>150</v>
      </c>
      <c r="BE20" t="str">
        <f t="shared" si="0"/>
        <v/>
      </c>
      <c r="BF20" t="str">
        <f t="shared" si="1"/>
        <v/>
      </c>
      <c r="BG20" t="str">
        <f t="shared" si="2"/>
        <v/>
      </c>
      <c r="BH20" s="138" t="str">
        <f t="shared" si="4"/>
        <v/>
      </c>
      <c r="BI20" s="140" t="str">
        <f t="shared" si="3"/>
        <v/>
      </c>
      <c r="BJ20" t="s">
        <v>335</v>
      </c>
      <c r="BK20" t="s">
        <v>334</v>
      </c>
      <c r="BL20" t="s">
        <v>333</v>
      </c>
      <c r="BM20" t="s">
        <v>332</v>
      </c>
      <c r="BN20" t="s">
        <v>331</v>
      </c>
      <c r="BO20" t="s">
        <v>330</v>
      </c>
      <c r="BP20" t="s">
        <v>329</v>
      </c>
      <c r="BQ20" t="s">
        <v>328</v>
      </c>
      <c r="BR20" t="s">
        <v>336</v>
      </c>
    </row>
    <row r="21" spans="1:70">
      <c r="A21" s="6" t="s">
        <v>149</v>
      </c>
      <c r="B21" s="6" t="s">
        <v>148</v>
      </c>
      <c r="C21" s="5" t="s">
        <v>147</v>
      </c>
      <c r="BE21" t="str">
        <f t="shared" si="0"/>
        <v/>
      </c>
      <c r="BF21" t="str">
        <f t="shared" si="1"/>
        <v/>
      </c>
      <c r="BG21" t="str">
        <f t="shared" si="2"/>
        <v/>
      </c>
      <c r="BH21" s="138" t="str">
        <f t="shared" si="4"/>
        <v/>
      </c>
      <c r="BI21" s="140" t="str">
        <f t="shared" si="3"/>
        <v/>
      </c>
      <c r="BJ21" t="s">
        <v>335</v>
      </c>
      <c r="BK21" t="s">
        <v>334</v>
      </c>
      <c r="BL21" t="s">
        <v>333</v>
      </c>
      <c r="BM21" t="s">
        <v>332</v>
      </c>
      <c r="BN21" t="s">
        <v>331</v>
      </c>
      <c r="BO21" t="s">
        <v>330</v>
      </c>
      <c r="BP21" t="s">
        <v>329</v>
      </c>
      <c r="BQ21" t="s">
        <v>328</v>
      </c>
      <c r="BR21" t="s">
        <v>337</v>
      </c>
    </row>
    <row r="22" spans="1:70">
      <c r="A22" s="6" t="s">
        <v>146</v>
      </c>
      <c r="B22" s="6" t="s">
        <v>145</v>
      </c>
      <c r="C22" s="5" t="s">
        <v>144</v>
      </c>
      <c r="BE22" t="str">
        <f t="shared" si="0"/>
        <v/>
      </c>
      <c r="BF22" t="str">
        <f t="shared" si="1"/>
        <v/>
      </c>
      <c r="BG22" t="str">
        <f t="shared" si="2"/>
        <v/>
      </c>
      <c r="BH22" s="138" t="str">
        <f t="shared" si="4"/>
        <v/>
      </c>
      <c r="BI22" s="140" t="str">
        <f t="shared" si="3"/>
        <v/>
      </c>
      <c r="BJ22" t="s">
        <v>335</v>
      </c>
      <c r="BK22" t="s">
        <v>334</v>
      </c>
      <c r="BL22" t="s">
        <v>333</v>
      </c>
      <c r="BM22" t="s">
        <v>332</v>
      </c>
      <c r="BN22" t="s">
        <v>331</v>
      </c>
      <c r="BO22" t="s">
        <v>330</v>
      </c>
      <c r="BP22" t="s">
        <v>329</v>
      </c>
      <c r="BQ22" t="s">
        <v>328</v>
      </c>
      <c r="BR22" t="s">
        <v>327</v>
      </c>
    </row>
    <row r="23" spans="1:70">
      <c r="A23" s="6" t="s">
        <v>143</v>
      </c>
      <c r="B23" s="6" t="s">
        <v>142</v>
      </c>
      <c r="C23" s="5" t="s">
        <v>141</v>
      </c>
      <c r="BE23" t="str">
        <f t="shared" si="0"/>
        <v/>
      </c>
      <c r="BF23" t="str">
        <f t="shared" si="1"/>
        <v/>
      </c>
      <c r="BG23" t="str">
        <f t="shared" si="2"/>
        <v/>
      </c>
      <c r="BH23" s="138" t="str">
        <f t="shared" si="4"/>
        <v/>
      </c>
      <c r="BI23" s="140" t="str">
        <f t="shared" si="3"/>
        <v/>
      </c>
      <c r="BJ23" t="s">
        <v>335</v>
      </c>
      <c r="BK23" t="s">
        <v>334</v>
      </c>
      <c r="BL23" t="s">
        <v>333</v>
      </c>
      <c r="BM23" t="s">
        <v>332</v>
      </c>
      <c r="BN23" t="s">
        <v>331</v>
      </c>
      <c r="BO23" t="s">
        <v>330</v>
      </c>
      <c r="BP23" t="s">
        <v>329</v>
      </c>
      <c r="BQ23" t="s">
        <v>328</v>
      </c>
      <c r="BR23" t="s">
        <v>327</v>
      </c>
    </row>
    <row r="24" spans="1:70">
      <c r="A24" s="6" t="s">
        <v>140</v>
      </c>
      <c r="B24" s="6" t="s">
        <v>139</v>
      </c>
      <c r="C24" s="5" t="s">
        <v>138</v>
      </c>
      <c r="BE24" t="str">
        <f t="shared" si="0"/>
        <v/>
      </c>
      <c r="BF24" t="str">
        <f t="shared" si="1"/>
        <v/>
      </c>
      <c r="BG24" t="str">
        <f t="shared" si="2"/>
        <v/>
      </c>
      <c r="BH24" s="138" t="str">
        <f t="shared" si="4"/>
        <v/>
      </c>
      <c r="BI24" s="140" t="str">
        <f t="shared" si="3"/>
        <v/>
      </c>
      <c r="BJ24" t="s">
        <v>335</v>
      </c>
      <c r="BK24" t="s">
        <v>334</v>
      </c>
      <c r="BL24" t="s">
        <v>333</v>
      </c>
      <c r="BM24" t="s">
        <v>332</v>
      </c>
      <c r="BN24" t="s">
        <v>331</v>
      </c>
      <c r="BO24" t="s">
        <v>330</v>
      </c>
      <c r="BP24" t="s">
        <v>329</v>
      </c>
      <c r="BQ24" t="s">
        <v>328</v>
      </c>
      <c r="BR24" t="s">
        <v>336</v>
      </c>
    </row>
    <row r="25" spans="1:70">
      <c r="A25" s="6" t="s">
        <v>137</v>
      </c>
      <c r="B25" s="6" t="s">
        <v>136</v>
      </c>
      <c r="C25" s="5" t="s">
        <v>135</v>
      </c>
      <c r="BE25" t="str">
        <f t="shared" si="0"/>
        <v/>
      </c>
      <c r="BF25" t="str">
        <f t="shared" si="1"/>
        <v/>
      </c>
      <c r="BG25" t="str">
        <f t="shared" si="2"/>
        <v/>
      </c>
      <c r="BH25" s="138" t="str">
        <f t="shared" si="4"/>
        <v/>
      </c>
      <c r="BI25" s="140" t="str">
        <f t="shared" si="3"/>
        <v/>
      </c>
      <c r="BJ25" t="s">
        <v>335</v>
      </c>
      <c r="BK25" t="s">
        <v>334</v>
      </c>
      <c r="BL25" t="s">
        <v>333</v>
      </c>
      <c r="BM25" t="s">
        <v>332</v>
      </c>
      <c r="BN25" t="s">
        <v>331</v>
      </c>
      <c r="BO25" t="s">
        <v>330</v>
      </c>
      <c r="BP25" t="s">
        <v>329</v>
      </c>
      <c r="BQ25" t="s">
        <v>328</v>
      </c>
      <c r="BR25" t="s">
        <v>336</v>
      </c>
    </row>
    <row r="26" spans="1:70">
      <c r="A26" s="6" t="s">
        <v>134</v>
      </c>
      <c r="B26" s="6" t="s">
        <v>133</v>
      </c>
      <c r="C26" s="5" t="s">
        <v>132</v>
      </c>
      <c r="BE26" t="str">
        <f t="shared" si="0"/>
        <v/>
      </c>
      <c r="BF26" t="str">
        <f t="shared" si="1"/>
        <v/>
      </c>
      <c r="BG26" t="str">
        <f t="shared" si="2"/>
        <v/>
      </c>
      <c r="BH26" s="138" t="str">
        <f t="shared" si="4"/>
        <v/>
      </c>
      <c r="BI26" s="140" t="str">
        <f t="shared" si="3"/>
        <v/>
      </c>
      <c r="BJ26" t="s">
        <v>335</v>
      </c>
      <c r="BK26" t="s">
        <v>334</v>
      </c>
      <c r="BL26" t="s">
        <v>333</v>
      </c>
      <c r="BM26" t="s">
        <v>332</v>
      </c>
      <c r="BN26" t="s">
        <v>331</v>
      </c>
      <c r="BO26" t="s">
        <v>330</v>
      </c>
      <c r="BP26" t="s">
        <v>329</v>
      </c>
      <c r="BQ26" t="s">
        <v>328</v>
      </c>
      <c r="BR26" t="s">
        <v>327</v>
      </c>
    </row>
    <row r="27" spans="1:70">
      <c r="A27" s="6" t="s">
        <v>131</v>
      </c>
      <c r="B27" s="6" t="s">
        <v>130</v>
      </c>
      <c r="C27" s="5" t="s">
        <v>129</v>
      </c>
      <c r="BE27" t="str">
        <f t="shared" si="0"/>
        <v/>
      </c>
      <c r="BF27" t="str">
        <f t="shared" si="1"/>
        <v/>
      </c>
      <c r="BG27" t="str">
        <f t="shared" si="2"/>
        <v/>
      </c>
      <c r="BH27" s="138" t="str">
        <f t="shared" si="4"/>
        <v/>
      </c>
      <c r="BI27" s="140" t="str">
        <f t="shared" si="3"/>
        <v/>
      </c>
      <c r="BJ27" t="s">
        <v>335</v>
      </c>
      <c r="BK27" t="s">
        <v>334</v>
      </c>
      <c r="BL27" t="s">
        <v>333</v>
      </c>
      <c r="BM27" t="s">
        <v>332</v>
      </c>
      <c r="BN27" t="s">
        <v>331</v>
      </c>
      <c r="BO27" t="s">
        <v>330</v>
      </c>
      <c r="BP27" t="s">
        <v>329</v>
      </c>
      <c r="BQ27" t="s">
        <v>328</v>
      </c>
      <c r="BR27" t="s">
        <v>337</v>
      </c>
    </row>
    <row r="28" spans="1:70">
      <c r="A28" s="6" t="s">
        <v>128</v>
      </c>
      <c r="B28" s="6" t="s">
        <v>127</v>
      </c>
      <c r="C28" s="5" t="s">
        <v>126</v>
      </c>
      <c r="BE28" t="str">
        <f t="shared" si="0"/>
        <v/>
      </c>
      <c r="BF28" t="str">
        <f t="shared" si="1"/>
        <v/>
      </c>
      <c r="BG28" t="str">
        <f t="shared" si="2"/>
        <v/>
      </c>
      <c r="BH28" s="138" t="str">
        <f t="shared" si="4"/>
        <v/>
      </c>
      <c r="BI28" s="140" t="str">
        <f t="shared" si="3"/>
        <v/>
      </c>
      <c r="BJ28" t="s">
        <v>335</v>
      </c>
      <c r="BK28" t="s">
        <v>334</v>
      </c>
      <c r="BL28" t="s">
        <v>333</v>
      </c>
      <c r="BM28" t="s">
        <v>332</v>
      </c>
      <c r="BN28" t="s">
        <v>331</v>
      </c>
      <c r="BO28" t="s">
        <v>330</v>
      </c>
      <c r="BP28" t="s">
        <v>329</v>
      </c>
      <c r="BQ28" t="s">
        <v>328</v>
      </c>
      <c r="BR28" t="s">
        <v>337</v>
      </c>
    </row>
    <row r="29" spans="1:70">
      <c r="A29" s="6" t="s">
        <v>125</v>
      </c>
      <c r="B29" s="6" t="s">
        <v>124</v>
      </c>
      <c r="C29" s="5" t="s">
        <v>123</v>
      </c>
      <c r="BE29" t="str">
        <f t="shared" si="0"/>
        <v/>
      </c>
      <c r="BF29" t="str">
        <f t="shared" si="1"/>
        <v/>
      </c>
      <c r="BG29" t="str">
        <f t="shared" si="2"/>
        <v/>
      </c>
      <c r="BH29" s="138" t="str">
        <f t="shared" si="4"/>
        <v/>
      </c>
      <c r="BI29" s="140" t="str">
        <f t="shared" si="3"/>
        <v/>
      </c>
      <c r="BJ29" t="s">
        <v>335</v>
      </c>
      <c r="BK29" t="s">
        <v>334</v>
      </c>
      <c r="BL29" t="s">
        <v>333</v>
      </c>
      <c r="BM29" t="s">
        <v>332</v>
      </c>
      <c r="BN29" t="s">
        <v>331</v>
      </c>
      <c r="BO29" t="s">
        <v>330</v>
      </c>
      <c r="BP29" t="s">
        <v>329</v>
      </c>
      <c r="BQ29" t="s">
        <v>328</v>
      </c>
      <c r="BR29" t="s">
        <v>327</v>
      </c>
    </row>
    <row r="30" spans="1:70">
      <c r="A30" s="6" t="s">
        <v>122</v>
      </c>
      <c r="B30" s="6" t="s">
        <v>121</v>
      </c>
      <c r="C30" s="5" t="s">
        <v>120</v>
      </c>
      <c r="BE30" t="str">
        <f t="shared" si="0"/>
        <v/>
      </c>
      <c r="BF30" t="str">
        <f t="shared" si="1"/>
        <v/>
      </c>
      <c r="BG30" t="str">
        <f t="shared" si="2"/>
        <v/>
      </c>
      <c r="BH30" s="138" t="str">
        <f t="shared" si="4"/>
        <v/>
      </c>
      <c r="BI30" s="140" t="str">
        <f t="shared" si="3"/>
        <v/>
      </c>
      <c r="BJ30" t="s">
        <v>335</v>
      </c>
      <c r="BK30" t="s">
        <v>334</v>
      </c>
      <c r="BL30" t="s">
        <v>333</v>
      </c>
      <c r="BM30" t="s">
        <v>332</v>
      </c>
      <c r="BN30" t="s">
        <v>331</v>
      </c>
      <c r="BO30" t="s">
        <v>330</v>
      </c>
      <c r="BP30" t="s">
        <v>329</v>
      </c>
      <c r="BQ30" t="s">
        <v>328</v>
      </c>
      <c r="BR30" t="s">
        <v>336</v>
      </c>
    </row>
    <row r="31" spans="1:70">
      <c r="A31" s="6" t="s">
        <v>119</v>
      </c>
      <c r="B31" s="6" t="s">
        <v>118</v>
      </c>
      <c r="C31" s="5" t="s">
        <v>117</v>
      </c>
      <c r="BE31" t="str">
        <f t="shared" si="0"/>
        <v/>
      </c>
      <c r="BF31" t="str">
        <f t="shared" si="1"/>
        <v/>
      </c>
      <c r="BG31" t="str">
        <f t="shared" si="2"/>
        <v/>
      </c>
      <c r="BH31" s="138" t="str">
        <f t="shared" si="4"/>
        <v/>
      </c>
      <c r="BI31" s="140" t="str">
        <f t="shared" si="3"/>
        <v/>
      </c>
      <c r="BJ31" t="s">
        <v>335</v>
      </c>
      <c r="BK31" t="s">
        <v>334</v>
      </c>
      <c r="BL31" t="s">
        <v>333</v>
      </c>
      <c r="BM31" t="s">
        <v>332</v>
      </c>
      <c r="BN31" t="s">
        <v>331</v>
      </c>
      <c r="BO31" t="s">
        <v>330</v>
      </c>
      <c r="BP31" t="s">
        <v>329</v>
      </c>
      <c r="BQ31" t="s">
        <v>328</v>
      </c>
      <c r="BR31" t="s">
        <v>337</v>
      </c>
    </row>
    <row r="32" spans="1:70">
      <c r="A32" s="6" t="s">
        <v>116</v>
      </c>
      <c r="B32" s="6" t="s">
        <v>115</v>
      </c>
      <c r="C32" s="5" t="s">
        <v>114</v>
      </c>
      <c r="BE32" t="str">
        <f t="shared" si="0"/>
        <v/>
      </c>
      <c r="BF32" t="str">
        <f t="shared" si="1"/>
        <v/>
      </c>
      <c r="BG32" t="str">
        <f t="shared" si="2"/>
        <v/>
      </c>
      <c r="BH32" s="138" t="str">
        <f t="shared" si="4"/>
        <v/>
      </c>
      <c r="BI32" s="140" t="str">
        <f t="shared" si="3"/>
        <v/>
      </c>
      <c r="BJ32" t="s">
        <v>335</v>
      </c>
      <c r="BK32" t="s">
        <v>334</v>
      </c>
      <c r="BL32" t="s">
        <v>333</v>
      </c>
      <c r="BM32" t="s">
        <v>332</v>
      </c>
      <c r="BN32" t="s">
        <v>331</v>
      </c>
      <c r="BO32" t="s">
        <v>330</v>
      </c>
      <c r="BP32" t="s">
        <v>329</v>
      </c>
      <c r="BQ32" t="s">
        <v>328</v>
      </c>
      <c r="BR32" t="s">
        <v>336</v>
      </c>
    </row>
    <row r="33" spans="1:70">
      <c r="A33" s="6" t="s">
        <v>113</v>
      </c>
      <c r="B33" s="6" t="s">
        <v>112</v>
      </c>
      <c r="C33" s="5" t="s">
        <v>111</v>
      </c>
      <c r="BE33" t="str">
        <f t="shared" si="0"/>
        <v/>
      </c>
      <c r="BF33" t="str">
        <f t="shared" si="1"/>
        <v/>
      </c>
      <c r="BG33" t="str">
        <f t="shared" si="2"/>
        <v/>
      </c>
      <c r="BH33" s="138" t="str">
        <f t="shared" si="4"/>
        <v/>
      </c>
      <c r="BI33" s="140" t="str">
        <f t="shared" si="3"/>
        <v/>
      </c>
      <c r="BJ33" t="s">
        <v>335</v>
      </c>
      <c r="BK33" t="s">
        <v>334</v>
      </c>
      <c r="BL33" t="s">
        <v>333</v>
      </c>
      <c r="BM33" t="s">
        <v>332</v>
      </c>
      <c r="BN33" t="s">
        <v>331</v>
      </c>
      <c r="BO33" t="s">
        <v>330</v>
      </c>
      <c r="BP33" t="s">
        <v>329</v>
      </c>
      <c r="BQ33" t="s">
        <v>328</v>
      </c>
      <c r="BR33" t="s">
        <v>327</v>
      </c>
    </row>
    <row r="34" spans="1:70">
      <c r="A34" s="6" t="s">
        <v>110</v>
      </c>
      <c r="B34" s="6" t="s">
        <v>109</v>
      </c>
      <c r="C34" s="5" t="s">
        <v>108</v>
      </c>
      <c r="BE34" t="str">
        <f t="shared" si="0"/>
        <v/>
      </c>
      <c r="BF34" t="str">
        <f t="shared" si="1"/>
        <v/>
      </c>
      <c r="BG34" t="str">
        <f t="shared" si="2"/>
        <v/>
      </c>
      <c r="BH34" s="138" t="str">
        <f t="shared" si="4"/>
        <v/>
      </c>
      <c r="BI34" s="140" t="str">
        <f t="shared" si="3"/>
        <v/>
      </c>
      <c r="BJ34" t="s">
        <v>335</v>
      </c>
      <c r="BK34" t="s">
        <v>334</v>
      </c>
      <c r="BL34" t="s">
        <v>333</v>
      </c>
      <c r="BM34" t="s">
        <v>332</v>
      </c>
      <c r="BN34" t="s">
        <v>331</v>
      </c>
      <c r="BO34" t="s">
        <v>330</v>
      </c>
      <c r="BP34" t="s">
        <v>329</v>
      </c>
      <c r="BQ34" t="s">
        <v>328</v>
      </c>
      <c r="BR34" t="s">
        <v>336</v>
      </c>
    </row>
    <row r="35" spans="1:70">
      <c r="A35" s="6" t="s">
        <v>107</v>
      </c>
      <c r="B35" s="6" t="s">
        <v>106</v>
      </c>
      <c r="C35" s="5" t="s">
        <v>105</v>
      </c>
      <c r="BE35" t="str">
        <f t="shared" si="0"/>
        <v/>
      </c>
      <c r="BF35" t="str">
        <f t="shared" si="1"/>
        <v/>
      </c>
      <c r="BG35" t="str">
        <f t="shared" si="2"/>
        <v/>
      </c>
      <c r="BH35" s="138" t="str">
        <f t="shared" si="4"/>
        <v/>
      </c>
      <c r="BI35" s="140" t="str">
        <f t="shared" si="3"/>
        <v/>
      </c>
      <c r="BJ35" t="s">
        <v>335</v>
      </c>
      <c r="BK35" t="s">
        <v>334</v>
      </c>
      <c r="BL35" t="s">
        <v>333</v>
      </c>
      <c r="BM35" t="s">
        <v>332</v>
      </c>
      <c r="BN35" t="s">
        <v>331</v>
      </c>
      <c r="BO35" t="s">
        <v>330</v>
      </c>
      <c r="BP35" t="s">
        <v>329</v>
      </c>
      <c r="BQ35" t="s">
        <v>328</v>
      </c>
      <c r="BR35" t="s">
        <v>327</v>
      </c>
    </row>
    <row r="36" spans="1:70">
      <c r="A36" s="6" t="s">
        <v>104</v>
      </c>
      <c r="B36" s="6" t="s">
        <v>103</v>
      </c>
      <c r="C36" s="5" t="s">
        <v>102</v>
      </c>
      <c r="BE36" t="str">
        <f t="shared" si="0"/>
        <v/>
      </c>
      <c r="BF36" t="str">
        <f t="shared" si="1"/>
        <v/>
      </c>
      <c r="BG36" t="str">
        <f t="shared" si="2"/>
        <v/>
      </c>
      <c r="BH36" s="138" t="str">
        <f t="shared" si="4"/>
        <v/>
      </c>
      <c r="BI36" s="140" t="str">
        <f t="shared" si="3"/>
        <v/>
      </c>
      <c r="BJ36" t="s">
        <v>335</v>
      </c>
      <c r="BK36" t="s">
        <v>334</v>
      </c>
      <c r="BL36" t="s">
        <v>333</v>
      </c>
      <c r="BM36" t="s">
        <v>332</v>
      </c>
      <c r="BN36" t="s">
        <v>331</v>
      </c>
      <c r="BO36" t="s">
        <v>330</v>
      </c>
      <c r="BP36" t="s">
        <v>329</v>
      </c>
      <c r="BQ36" t="s">
        <v>328</v>
      </c>
      <c r="BR36" t="s">
        <v>336</v>
      </c>
    </row>
    <row r="37" spans="1:70">
      <c r="A37" s="6" t="s">
        <v>101</v>
      </c>
      <c r="B37" s="6" t="s">
        <v>100</v>
      </c>
      <c r="C37" s="5" t="s">
        <v>99</v>
      </c>
      <c r="BE37" t="str">
        <f t="shared" si="0"/>
        <v/>
      </c>
      <c r="BF37" t="str">
        <f t="shared" si="1"/>
        <v/>
      </c>
      <c r="BG37" t="str">
        <f t="shared" si="2"/>
        <v/>
      </c>
      <c r="BH37" s="138" t="str">
        <f t="shared" si="4"/>
        <v/>
      </c>
      <c r="BI37" s="140" t="str">
        <f t="shared" si="3"/>
        <v/>
      </c>
      <c r="BJ37" t="s">
        <v>335</v>
      </c>
      <c r="BK37" t="s">
        <v>334</v>
      </c>
      <c r="BL37" t="s">
        <v>333</v>
      </c>
      <c r="BM37" t="s">
        <v>332</v>
      </c>
      <c r="BN37" t="s">
        <v>331</v>
      </c>
      <c r="BO37" t="s">
        <v>330</v>
      </c>
      <c r="BP37" t="s">
        <v>329</v>
      </c>
      <c r="BQ37" t="s">
        <v>328</v>
      </c>
      <c r="BR37" t="s">
        <v>327</v>
      </c>
    </row>
    <row r="38" spans="1:70">
      <c r="A38" s="6" t="s">
        <v>98</v>
      </c>
      <c r="B38" s="6" t="s">
        <v>97</v>
      </c>
      <c r="C38" s="5" t="s">
        <v>96</v>
      </c>
      <c r="BE38" t="str">
        <f t="shared" si="0"/>
        <v/>
      </c>
      <c r="BF38" t="str">
        <f t="shared" si="1"/>
        <v/>
      </c>
      <c r="BG38" t="str">
        <f t="shared" si="2"/>
        <v/>
      </c>
      <c r="BH38" s="138" t="str">
        <f t="shared" si="4"/>
        <v/>
      </c>
      <c r="BI38" s="140" t="str">
        <f t="shared" si="3"/>
        <v/>
      </c>
      <c r="BJ38" t="s">
        <v>335</v>
      </c>
      <c r="BK38" t="s">
        <v>334</v>
      </c>
      <c r="BL38" t="s">
        <v>333</v>
      </c>
      <c r="BM38" t="s">
        <v>332</v>
      </c>
      <c r="BN38" t="s">
        <v>331</v>
      </c>
      <c r="BO38" t="s">
        <v>330</v>
      </c>
      <c r="BP38" t="s">
        <v>329</v>
      </c>
      <c r="BQ38" t="s">
        <v>328</v>
      </c>
      <c r="BR38" t="s">
        <v>336</v>
      </c>
    </row>
    <row r="39" spans="1:70">
      <c r="A39" s="6" t="s">
        <v>95</v>
      </c>
      <c r="B39" s="6" t="s">
        <v>94</v>
      </c>
      <c r="C39" s="5" t="s">
        <v>93</v>
      </c>
      <c r="BE39" t="str">
        <f t="shared" si="0"/>
        <v/>
      </c>
      <c r="BF39" t="str">
        <f t="shared" si="1"/>
        <v/>
      </c>
      <c r="BG39" t="str">
        <f t="shared" si="2"/>
        <v/>
      </c>
      <c r="BH39" s="138" t="str">
        <f t="shared" si="4"/>
        <v/>
      </c>
      <c r="BI39" s="140" t="str">
        <f t="shared" si="3"/>
        <v/>
      </c>
      <c r="BJ39" t="s">
        <v>335</v>
      </c>
      <c r="BK39" t="s">
        <v>334</v>
      </c>
      <c r="BL39" t="s">
        <v>333</v>
      </c>
      <c r="BM39" t="s">
        <v>332</v>
      </c>
      <c r="BN39" t="s">
        <v>331</v>
      </c>
      <c r="BO39" t="s">
        <v>330</v>
      </c>
      <c r="BP39" t="s">
        <v>329</v>
      </c>
      <c r="BQ39" t="s">
        <v>328</v>
      </c>
      <c r="BR39" t="s">
        <v>327</v>
      </c>
    </row>
    <row r="40" spans="1:70">
      <c r="A40" s="6" t="s">
        <v>92</v>
      </c>
      <c r="B40" s="6" t="s">
        <v>91</v>
      </c>
      <c r="C40" s="5" t="s">
        <v>90</v>
      </c>
      <c r="BE40" t="str">
        <f t="shared" si="0"/>
        <v/>
      </c>
      <c r="BF40" t="str">
        <f t="shared" si="1"/>
        <v/>
      </c>
      <c r="BG40" t="str">
        <f t="shared" si="2"/>
        <v/>
      </c>
      <c r="BH40" s="138" t="str">
        <f t="shared" si="4"/>
        <v/>
      </c>
      <c r="BI40" s="140" t="str">
        <f t="shared" si="3"/>
        <v/>
      </c>
      <c r="BJ40" t="s">
        <v>335</v>
      </c>
      <c r="BK40" t="s">
        <v>334</v>
      </c>
      <c r="BL40" t="s">
        <v>333</v>
      </c>
      <c r="BM40" t="s">
        <v>332</v>
      </c>
      <c r="BN40" t="s">
        <v>331</v>
      </c>
      <c r="BO40" t="s">
        <v>330</v>
      </c>
      <c r="BP40" t="s">
        <v>329</v>
      </c>
      <c r="BQ40" t="s">
        <v>328</v>
      </c>
      <c r="BR40" t="s">
        <v>336</v>
      </c>
    </row>
    <row r="41" spans="1:70">
      <c r="A41" s="6" t="s">
        <v>89</v>
      </c>
      <c r="B41" s="6" t="s">
        <v>88</v>
      </c>
      <c r="C41" s="5" t="s">
        <v>87</v>
      </c>
      <c r="BE41" t="str">
        <f t="shared" si="0"/>
        <v/>
      </c>
      <c r="BF41" t="str">
        <f t="shared" si="1"/>
        <v/>
      </c>
      <c r="BG41" t="str">
        <f t="shared" si="2"/>
        <v/>
      </c>
      <c r="BH41" s="138" t="str">
        <f t="shared" si="4"/>
        <v/>
      </c>
      <c r="BI41" s="140" t="str">
        <f t="shared" si="3"/>
        <v/>
      </c>
      <c r="BJ41" t="s">
        <v>335</v>
      </c>
      <c r="BK41" t="s">
        <v>334</v>
      </c>
      <c r="BL41" t="s">
        <v>333</v>
      </c>
      <c r="BM41" t="s">
        <v>332</v>
      </c>
      <c r="BN41" t="s">
        <v>331</v>
      </c>
      <c r="BO41" t="s">
        <v>330</v>
      </c>
      <c r="BP41" t="s">
        <v>329</v>
      </c>
      <c r="BQ41" t="s">
        <v>328</v>
      </c>
      <c r="BR41" t="s">
        <v>336</v>
      </c>
    </row>
    <row r="42" spans="1:70">
      <c r="A42" s="6" t="s">
        <v>86</v>
      </c>
      <c r="B42" s="6" t="s">
        <v>85</v>
      </c>
      <c r="C42" s="5" t="s">
        <v>84</v>
      </c>
      <c r="BE42" t="str">
        <f t="shared" si="0"/>
        <v/>
      </c>
      <c r="BF42" t="str">
        <f t="shared" si="1"/>
        <v/>
      </c>
      <c r="BG42" t="str">
        <f t="shared" si="2"/>
        <v/>
      </c>
      <c r="BH42" s="138" t="str">
        <f t="shared" si="4"/>
        <v/>
      </c>
      <c r="BI42" s="140" t="str">
        <f t="shared" si="3"/>
        <v/>
      </c>
      <c r="BJ42" t="s">
        <v>335</v>
      </c>
      <c r="BK42" t="s">
        <v>334</v>
      </c>
      <c r="BL42" t="s">
        <v>333</v>
      </c>
      <c r="BM42" t="s">
        <v>332</v>
      </c>
      <c r="BN42" t="s">
        <v>331</v>
      </c>
      <c r="BO42" t="s">
        <v>330</v>
      </c>
      <c r="BP42" t="s">
        <v>329</v>
      </c>
      <c r="BQ42" t="s">
        <v>328</v>
      </c>
      <c r="BR42" t="s">
        <v>327</v>
      </c>
    </row>
    <row r="43" spans="1:70">
      <c r="A43" s="6" t="s">
        <v>83</v>
      </c>
      <c r="B43" s="6" t="s">
        <v>82</v>
      </c>
      <c r="C43" s="5" t="s">
        <v>81</v>
      </c>
      <c r="BE43" t="str">
        <f t="shared" si="0"/>
        <v/>
      </c>
      <c r="BF43" t="str">
        <f t="shared" si="1"/>
        <v/>
      </c>
      <c r="BG43" t="str">
        <f t="shared" si="2"/>
        <v/>
      </c>
      <c r="BH43" s="138" t="str">
        <f t="shared" si="4"/>
        <v/>
      </c>
      <c r="BI43" s="140" t="str">
        <f t="shared" si="3"/>
        <v/>
      </c>
      <c r="BJ43" t="s">
        <v>335</v>
      </c>
      <c r="BK43" t="s">
        <v>334</v>
      </c>
      <c r="BL43" t="s">
        <v>333</v>
      </c>
      <c r="BM43" t="s">
        <v>332</v>
      </c>
      <c r="BN43" t="s">
        <v>331</v>
      </c>
      <c r="BO43" t="s">
        <v>330</v>
      </c>
      <c r="BP43" t="s">
        <v>329</v>
      </c>
      <c r="BQ43" t="s">
        <v>328</v>
      </c>
      <c r="BR43" t="s">
        <v>327</v>
      </c>
    </row>
    <row r="44" spans="1:70">
      <c r="A44" s="6" t="s">
        <v>80</v>
      </c>
      <c r="B44" s="6" t="s">
        <v>79</v>
      </c>
      <c r="C44" s="5" t="s">
        <v>78</v>
      </c>
      <c r="BE44" t="str">
        <f t="shared" si="0"/>
        <v/>
      </c>
      <c r="BF44" t="str">
        <f t="shared" si="1"/>
        <v/>
      </c>
      <c r="BG44" t="str">
        <f t="shared" si="2"/>
        <v/>
      </c>
      <c r="BH44" s="138" t="str">
        <f t="shared" si="4"/>
        <v/>
      </c>
      <c r="BI44" s="140" t="str">
        <f t="shared" si="3"/>
        <v/>
      </c>
      <c r="BJ44" t="s">
        <v>335</v>
      </c>
      <c r="BK44" t="s">
        <v>334</v>
      </c>
      <c r="BL44" t="s">
        <v>333</v>
      </c>
      <c r="BM44" t="s">
        <v>332</v>
      </c>
      <c r="BN44" t="s">
        <v>331</v>
      </c>
      <c r="BO44" t="s">
        <v>330</v>
      </c>
      <c r="BP44" t="s">
        <v>329</v>
      </c>
      <c r="BQ44" t="s">
        <v>328</v>
      </c>
      <c r="BR44" t="s">
        <v>336</v>
      </c>
    </row>
    <row r="45" spans="1:70">
      <c r="A45" s="6" t="s">
        <v>77</v>
      </c>
      <c r="B45" s="6" t="s">
        <v>76</v>
      </c>
      <c r="C45" s="5" t="s">
        <v>75</v>
      </c>
      <c r="BE45" t="str">
        <f t="shared" si="0"/>
        <v/>
      </c>
      <c r="BF45" t="str">
        <f t="shared" si="1"/>
        <v/>
      </c>
      <c r="BG45" t="str">
        <f t="shared" si="2"/>
        <v/>
      </c>
      <c r="BH45" s="138" t="str">
        <f t="shared" si="4"/>
        <v/>
      </c>
      <c r="BI45" s="140" t="str">
        <f t="shared" si="3"/>
        <v/>
      </c>
      <c r="BJ45" t="s">
        <v>335</v>
      </c>
      <c r="BK45" t="s">
        <v>334</v>
      </c>
      <c r="BL45" t="s">
        <v>333</v>
      </c>
      <c r="BM45" t="s">
        <v>332</v>
      </c>
      <c r="BN45" t="s">
        <v>331</v>
      </c>
      <c r="BO45" t="s">
        <v>330</v>
      </c>
      <c r="BP45" t="s">
        <v>329</v>
      </c>
      <c r="BQ45" t="s">
        <v>328</v>
      </c>
      <c r="BR45" t="s">
        <v>327</v>
      </c>
    </row>
    <row r="46" spans="1:70">
      <c r="A46" s="6" t="s">
        <v>74</v>
      </c>
      <c r="B46" s="6" t="s">
        <v>73</v>
      </c>
      <c r="C46" s="5" t="s">
        <v>72</v>
      </c>
      <c r="BE46" t="str">
        <f t="shared" si="0"/>
        <v/>
      </c>
      <c r="BF46" t="str">
        <f t="shared" si="1"/>
        <v/>
      </c>
      <c r="BG46" t="str">
        <f t="shared" si="2"/>
        <v/>
      </c>
      <c r="BH46" s="138" t="str">
        <f t="shared" si="4"/>
        <v/>
      </c>
      <c r="BI46" s="140" t="str">
        <f t="shared" si="3"/>
        <v/>
      </c>
      <c r="BJ46" t="s">
        <v>335</v>
      </c>
      <c r="BK46" t="s">
        <v>334</v>
      </c>
      <c r="BL46" t="s">
        <v>333</v>
      </c>
      <c r="BM46" t="s">
        <v>332</v>
      </c>
      <c r="BN46" t="s">
        <v>331</v>
      </c>
      <c r="BO46" t="s">
        <v>330</v>
      </c>
      <c r="BP46" t="s">
        <v>329</v>
      </c>
      <c r="BQ46" t="s">
        <v>328</v>
      </c>
      <c r="BR46" t="s">
        <v>327</v>
      </c>
    </row>
    <row r="47" spans="1:70">
      <c r="A47" s="6" t="s">
        <v>71</v>
      </c>
      <c r="B47" s="6" t="s">
        <v>70</v>
      </c>
      <c r="C47" s="5" t="s">
        <v>69</v>
      </c>
      <c r="BE47" t="str">
        <f t="shared" si="0"/>
        <v/>
      </c>
      <c r="BF47" t="str">
        <f t="shared" si="1"/>
        <v/>
      </c>
      <c r="BG47" t="str">
        <f t="shared" si="2"/>
        <v/>
      </c>
      <c r="BH47" s="138" t="str">
        <f t="shared" si="4"/>
        <v/>
      </c>
      <c r="BI47" s="140" t="str">
        <f t="shared" si="3"/>
        <v/>
      </c>
      <c r="BJ47" t="s">
        <v>335</v>
      </c>
      <c r="BK47" t="s">
        <v>334</v>
      </c>
      <c r="BL47" t="s">
        <v>333</v>
      </c>
      <c r="BM47" t="s">
        <v>332</v>
      </c>
      <c r="BN47" t="s">
        <v>331</v>
      </c>
      <c r="BO47" t="s">
        <v>330</v>
      </c>
      <c r="BP47" t="s">
        <v>329</v>
      </c>
      <c r="BQ47" t="s">
        <v>328</v>
      </c>
      <c r="BR47" t="s">
        <v>337</v>
      </c>
    </row>
    <row r="48" spans="1:70">
      <c r="A48" s="6" t="s">
        <v>68</v>
      </c>
      <c r="B48" s="6" t="s">
        <v>67</v>
      </c>
      <c r="C48" s="5" t="s">
        <v>66</v>
      </c>
      <c r="BE48" t="str">
        <f t="shared" si="0"/>
        <v/>
      </c>
      <c r="BF48" t="str">
        <f t="shared" si="1"/>
        <v/>
      </c>
      <c r="BG48" t="str">
        <f t="shared" si="2"/>
        <v/>
      </c>
      <c r="BH48" s="138" t="str">
        <f t="shared" si="4"/>
        <v/>
      </c>
      <c r="BI48" s="140" t="str">
        <f t="shared" si="3"/>
        <v/>
      </c>
      <c r="BJ48" t="s">
        <v>335</v>
      </c>
      <c r="BK48" t="s">
        <v>334</v>
      </c>
      <c r="BL48" t="s">
        <v>333</v>
      </c>
      <c r="BM48" t="s">
        <v>332</v>
      </c>
      <c r="BN48" t="s">
        <v>331</v>
      </c>
      <c r="BO48" t="s">
        <v>330</v>
      </c>
      <c r="BP48" t="s">
        <v>329</v>
      </c>
      <c r="BQ48" t="s">
        <v>328</v>
      </c>
      <c r="BR48" t="s">
        <v>336</v>
      </c>
    </row>
    <row r="49" spans="1:70">
      <c r="A49" s="6" t="s">
        <v>65</v>
      </c>
      <c r="B49" s="6" t="s">
        <v>64</v>
      </c>
      <c r="C49" s="5" t="s">
        <v>63</v>
      </c>
      <c r="BE49" t="str">
        <f t="shared" si="0"/>
        <v/>
      </c>
      <c r="BF49" t="str">
        <f t="shared" si="1"/>
        <v/>
      </c>
      <c r="BG49" t="str">
        <f t="shared" si="2"/>
        <v/>
      </c>
      <c r="BH49" s="138" t="str">
        <f t="shared" si="4"/>
        <v/>
      </c>
      <c r="BI49" s="140" t="str">
        <f t="shared" si="3"/>
        <v/>
      </c>
      <c r="BJ49" t="s">
        <v>335</v>
      </c>
      <c r="BK49" t="s">
        <v>334</v>
      </c>
      <c r="BL49" t="s">
        <v>333</v>
      </c>
      <c r="BM49" t="s">
        <v>332</v>
      </c>
      <c r="BN49" t="s">
        <v>331</v>
      </c>
      <c r="BO49" t="s">
        <v>330</v>
      </c>
      <c r="BP49" t="s">
        <v>329</v>
      </c>
      <c r="BQ49" t="s">
        <v>328</v>
      </c>
      <c r="BR49" t="s">
        <v>336</v>
      </c>
    </row>
    <row r="50" spans="1:70">
      <c r="A50" s="6" t="s">
        <v>62</v>
      </c>
      <c r="B50" s="6" t="s">
        <v>61</v>
      </c>
      <c r="C50" s="5" t="s">
        <v>60</v>
      </c>
      <c r="BE50" t="str">
        <f t="shared" si="0"/>
        <v/>
      </c>
      <c r="BF50" t="str">
        <f t="shared" si="1"/>
        <v/>
      </c>
      <c r="BG50" t="str">
        <f t="shared" si="2"/>
        <v/>
      </c>
      <c r="BH50" s="138" t="str">
        <f t="shared" si="4"/>
        <v/>
      </c>
      <c r="BI50" s="140" t="str">
        <f t="shared" si="3"/>
        <v/>
      </c>
      <c r="BJ50" t="s">
        <v>335</v>
      </c>
      <c r="BK50" t="s">
        <v>334</v>
      </c>
      <c r="BL50" t="s">
        <v>333</v>
      </c>
      <c r="BM50" t="s">
        <v>332</v>
      </c>
      <c r="BN50" t="s">
        <v>331</v>
      </c>
      <c r="BO50" t="s">
        <v>330</v>
      </c>
      <c r="BP50" t="s">
        <v>329</v>
      </c>
      <c r="BQ50" t="s">
        <v>328</v>
      </c>
      <c r="BR50" t="s">
        <v>336</v>
      </c>
    </row>
    <row r="51" spans="1:70">
      <c r="A51" s="6" t="s">
        <v>59</v>
      </c>
      <c r="B51" s="6" t="s">
        <v>58</v>
      </c>
      <c r="C51" s="5" t="s">
        <v>57</v>
      </c>
      <c r="BE51" t="str">
        <f t="shared" si="0"/>
        <v/>
      </c>
      <c r="BF51" t="str">
        <f t="shared" si="1"/>
        <v/>
      </c>
      <c r="BG51" t="str">
        <f t="shared" si="2"/>
        <v/>
      </c>
      <c r="BH51" s="138" t="str">
        <f t="shared" si="4"/>
        <v/>
      </c>
      <c r="BI51" s="140" t="str">
        <f t="shared" si="3"/>
        <v/>
      </c>
      <c r="BJ51" t="s">
        <v>335</v>
      </c>
      <c r="BK51" t="s">
        <v>334</v>
      </c>
      <c r="BL51" t="s">
        <v>333</v>
      </c>
      <c r="BM51" t="s">
        <v>332</v>
      </c>
      <c r="BN51" t="s">
        <v>331</v>
      </c>
      <c r="BO51" t="s">
        <v>330</v>
      </c>
      <c r="BP51" t="s">
        <v>329</v>
      </c>
      <c r="BQ51" t="s">
        <v>328</v>
      </c>
      <c r="BR51" t="s">
        <v>327</v>
      </c>
    </row>
    <row r="52" spans="1:70">
      <c r="A52" s="6" t="s">
        <v>56</v>
      </c>
      <c r="B52" s="6" t="s">
        <v>55</v>
      </c>
      <c r="C52" s="5" t="s">
        <v>54</v>
      </c>
      <c r="BE52" t="str">
        <f t="shared" si="0"/>
        <v/>
      </c>
      <c r="BF52" t="str">
        <f t="shared" si="1"/>
        <v/>
      </c>
      <c r="BG52" t="str">
        <f t="shared" si="2"/>
        <v/>
      </c>
      <c r="BH52" s="138" t="str">
        <f t="shared" si="4"/>
        <v/>
      </c>
      <c r="BI52" s="140" t="str">
        <f t="shared" si="3"/>
        <v/>
      </c>
      <c r="BJ52" t="s">
        <v>335</v>
      </c>
      <c r="BK52" t="s">
        <v>334</v>
      </c>
      <c r="BL52" t="s">
        <v>333</v>
      </c>
      <c r="BM52" t="s">
        <v>332</v>
      </c>
      <c r="BN52" t="s">
        <v>331</v>
      </c>
      <c r="BO52" t="s">
        <v>330</v>
      </c>
      <c r="BP52" t="s">
        <v>329</v>
      </c>
      <c r="BQ52" t="s">
        <v>328</v>
      </c>
      <c r="BR52" t="s">
        <v>337</v>
      </c>
    </row>
    <row r="53" spans="1:70">
      <c r="A53" s="6" t="s">
        <v>53</v>
      </c>
      <c r="B53" s="6" t="s">
        <v>52</v>
      </c>
      <c r="C53" s="5" t="s">
        <v>51</v>
      </c>
      <c r="BE53" t="str">
        <f t="shared" si="0"/>
        <v/>
      </c>
      <c r="BF53" t="str">
        <f t="shared" si="1"/>
        <v/>
      </c>
      <c r="BG53" t="str">
        <f t="shared" si="2"/>
        <v/>
      </c>
      <c r="BH53" s="138" t="str">
        <f t="shared" si="4"/>
        <v/>
      </c>
      <c r="BI53" s="140" t="str">
        <f t="shared" si="3"/>
        <v/>
      </c>
      <c r="BJ53" t="s">
        <v>335</v>
      </c>
      <c r="BK53" t="s">
        <v>334</v>
      </c>
      <c r="BL53" t="s">
        <v>333</v>
      </c>
      <c r="BM53" t="s">
        <v>332</v>
      </c>
      <c r="BN53" t="s">
        <v>331</v>
      </c>
      <c r="BO53" t="s">
        <v>330</v>
      </c>
      <c r="BP53" t="s">
        <v>329</v>
      </c>
      <c r="BQ53" t="s">
        <v>328</v>
      </c>
      <c r="BR53" t="s">
        <v>327</v>
      </c>
    </row>
    <row r="54" spans="1:70">
      <c r="A54" s="6" t="s">
        <v>50</v>
      </c>
      <c r="B54" s="6" t="s">
        <v>49</v>
      </c>
      <c r="C54" s="5" t="s">
        <v>48</v>
      </c>
      <c r="BE54" t="str">
        <f t="shared" si="0"/>
        <v/>
      </c>
      <c r="BF54" t="str">
        <f t="shared" si="1"/>
        <v/>
      </c>
      <c r="BG54" t="str">
        <f t="shared" si="2"/>
        <v/>
      </c>
      <c r="BH54" s="138" t="str">
        <f t="shared" si="4"/>
        <v/>
      </c>
      <c r="BI54" s="140" t="str">
        <f t="shared" si="3"/>
        <v/>
      </c>
      <c r="BJ54" t="s">
        <v>335</v>
      </c>
      <c r="BK54" t="s">
        <v>334</v>
      </c>
      <c r="BL54" t="s">
        <v>333</v>
      </c>
      <c r="BM54" t="s">
        <v>332</v>
      </c>
      <c r="BN54" t="s">
        <v>331</v>
      </c>
      <c r="BO54" t="s">
        <v>330</v>
      </c>
      <c r="BP54" t="s">
        <v>329</v>
      </c>
      <c r="BQ54" t="s">
        <v>328</v>
      </c>
      <c r="BR54" t="s">
        <v>336</v>
      </c>
    </row>
    <row r="55" spans="1:70">
      <c r="A55" s="6" t="s">
        <v>47</v>
      </c>
      <c r="B55" s="6" t="s">
        <v>46</v>
      </c>
      <c r="C55" s="5" t="s">
        <v>45</v>
      </c>
      <c r="BE55" t="str">
        <f t="shared" si="0"/>
        <v/>
      </c>
      <c r="BF55" t="str">
        <f t="shared" si="1"/>
        <v/>
      </c>
      <c r="BG55" t="str">
        <f t="shared" si="2"/>
        <v/>
      </c>
      <c r="BH55" s="138" t="str">
        <f t="shared" si="4"/>
        <v/>
      </c>
      <c r="BI55" s="140" t="str">
        <f t="shared" si="3"/>
        <v/>
      </c>
      <c r="BJ55" t="s">
        <v>335</v>
      </c>
      <c r="BK55" t="s">
        <v>334</v>
      </c>
      <c r="BL55" t="s">
        <v>333</v>
      </c>
      <c r="BM55" t="s">
        <v>332</v>
      </c>
      <c r="BN55" t="s">
        <v>331</v>
      </c>
      <c r="BO55" t="s">
        <v>330</v>
      </c>
      <c r="BP55" t="s">
        <v>329</v>
      </c>
      <c r="BQ55" t="s">
        <v>328</v>
      </c>
      <c r="BR55" t="s">
        <v>327</v>
      </c>
    </row>
    <row r="56" spans="1:70">
      <c r="A56" s="6" t="s">
        <v>43</v>
      </c>
      <c r="B56" s="6" t="s">
        <v>42</v>
      </c>
      <c r="C56" s="5" t="s">
        <v>41</v>
      </c>
      <c r="BE56" t="str">
        <f t="shared" si="0"/>
        <v/>
      </c>
      <c r="BF56" t="str">
        <f t="shared" si="1"/>
        <v/>
      </c>
      <c r="BG56" t="str">
        <f t="shared" si="2"/>
        <v/>
      </c>
      <c r="BH56" s="138" t="str">
        <f t="shared" si="4"/>
        <v/>
      </c>
      <c r="BI56" s="140" t="str">
        <f t="shared" si="3"/>
        <v/>
      </c>
      <c r="BJ56" t="s">
        <v>335</v>
      </c>
      <c r="BK56" t="s">
        <v>334</v>
      </c>
      <c r="BL56" t="s">
        <v>333</v>
      </c>
      <c r="BM56" t="s">
        <v>332</v>
      </c>
      <c r="BN56" t="s">
        <v>331</v>
      </c>
      <c r="BO56" t="s">
        <v>330</v>
      </c>
      <c r="BP56" t="s">
        <v>329</v>
      </c>
      <c r="BQ56" t="s">
        <v>328</v>
      </c>
      <c r="BR56" t="s">
        <v>327</v>
      </c>
    </row>
    <row r="57" spans="1:70">
      <c r="A57" s="6" t="s">
        <v>40</v>
      </c>
      <c r="B57" s="6" t="s">
        <v>39</v>
      </c>
      <c r="C57" s="5" t="s">
        <v>38</v>
      </c>
      <c r="BE57" t="str">
        <f t="shared" si="0"/>
        <v/>
      </c>
      <c r="BF57" t="str">
        <f t="shared" si="1"/>
        <v/>
      </c>
      <c r="BG57" t="str">
        <f t="shared" si="2"/>
        <v/>
      </c>
      <c r="BH57" s="138" t="str">
        <f t="shared" si="4"/>
        <v/>
      </c>
      <c r="BI57" s="140" t="str">
        <f t="shared" si="3"/>
        <v/>
      </c>
      <c r="BJ57" t="s">
        <v>335</v>
      </c>
      <c r="BK57" t="s">
        <v>334</v>
      </c>
      <c r="BL57" t="s">
        <v>333</v>
      </c>
      <c r="BM57" t="s">
        <v>332</v>
      </c>
      <c r="BN57" t="s">
        <v>331</v>
      </c>
      <c r="BO57" t="s">
        <v>330</v>
      </c>
      <c r="BP57" t="s">
        <v>329</v>
      </c>
      <c r="BQ57" t="s">
        <v>328</v>
      </c>
      <c r="BR57" t="s">
        <v>337</v>
      </c>
    </row>
    <row r="58" spans="1:70">
      <c r="A58" s="6" t="s">
        <v>36</v>
      </c>
      <c r="B58" s="6" t="s">
        <v>35</v>
      </c>
      <c r="C58" s="5" t="s">
        <v>34</v>
      </c>
      <c r="BE58" t="str">
        <f t="shared" si="0"/>
        <v/>
      </c>
      <c r="BF58" t="str">
        <f t="shared" si="1"/>
        <v/>
      </c>
      <c r="BG58" t="str">
        <f t="shared" si="2"/>
        <v/>
      </c>
      <c r="BH58" s="138" t="str">
        <f t="shared" si="4"/>
        <v/>
      </c>
      <c r="BI58" s="140" t="str">
        <f t="shared" si="3"/>
        <v/>
      </c>
      <c r="BJ58" t="s">
        <v>335</v>
      </c>
      <c r="BK58" t="s">
        <v>334</v>
      </c>
      <c r="BL58" t="s">
        <v>333</v>
      </c>
      <c r="BM58" t="s">
        <v>332</v>
      </c>
      <c r="BN58" t="s">
        <v>331</v>
      </c>
      <c r="BO58" t="s">
        <v>330</v>
      </c>
      <c r="BP58" t="s">
        <v>329</v>
      </c>
      <c r="BQ58" t="s">
        <v>328</v>
      </c>
      <c r="BR58" t="s">
        <v>327</v>
      </c>
    </row>
    <row r="59" spans="1:70">
      <c r="A59" s="6" t="s">
        <v>33</v>
      </c>
      <c r="B59" s="6" t="s">
        <v>32</v>
      </c>
      <c r="C59" s="5" t="s">
        <v>31</v>
      </c>
      <c r="BE59" t="str">
        <f t="shared" si="0"/>
        <v/>
      </c>
      <c r="BF59" t="str">
        <f t="shared" si="1"/>
        <v/>
      </c>
      <c r="BG59" t="str">
        <f t="shared" si="2"/>
        <v/>
      </c>
      <c r="BH59" s="138" t="str">
        <f t="shared" si="4"/>
        <v/>
      </c>
      <c r="BI59" s="140" t="str">
        <f t="shared" si="3"/>
        <v/>
      </c>
      <c r="BJ59" t="s">
        <v>335</v>
      </c>
      <c r="BK59" t="s">
        <v>334</v>
      </c>
      <c r="BL59" t="s">
        <v>333</v>
      </c>
      <c r="BM59" t="s">
        <v>332</v>
      </c>
      <c r="BN59" t="s">
        <v>331</v>
      </c>
      <c r="BO59" t="s">
        <v>330</v>
      </c>
      <c r="BP59" t="s">
        <v>329</v>
      </c>
      <c r="BQ59" t="s">
        <v>328</v>
      </c>
      <c r="BR59" t="s">
        <v>327</v>
      </c>
    </row>
    <row r="60" spans="1:70">
      <c r="A60" s="6" t="s">
        <v>29</v>
      </c>
      <c r="B60" s="6" t="s">
        <v>28</v>
      </c>
      <c r="C60" s="5" t="s">
        <v>27</v>
      </c>
      <c r="BE60" t="str">
        <f t="shared" si="0"/>
        <v/>
      </c>
      <c r="BF60" t="str">
        <f t="shared" si="1"/>
        <v/>
      </c>
      <c r="BG60" t="str">
        <f t="shared" si="2"/>
        <v/>
      </c>
      <c r="BH60" s="138" t="str">
        <f t="shared" si="4"/>
        <v/>
      </c>
      <c r="BI60" s="140" t="str">
        <f t="shared" si="3"/>
        <v/>
      </c>
      <c r="BJ60" t="s">
        <v>335</v>
      </c>
      <c r="BK60" t="s">
        <v>334</v>
      </c>
      <c r="BL60" t="s">
        <v>333</v>
      </c>
      <c r="BM60" t="s">
        <v>332</v>
      </c>
      <c r="BN60" t="s">
        <v>331</v>
      </c>
      <c r="BO60" t="s">
        <v>330</v>
      </c>
      <c r="BP60" t="s">
        <v>329</v>
      </c>
      <c r="BQ60" t="s">
        <v>328</v>
      </c>
      <c r="BR60" t="s">
        <v>337</v>
      </c>
    </row>
    <row r="61" spans="1:70">
      <c r="A61" s="6" t="s">
        <v>25</v>
      </c>
      <c r="B61" s="6" t="s">
        <v>24</v>
      </c>
      <c r="C61" s="5" t="s">
        <v>23</v>
      </c>
      <c r="BE61" t="str">
        <f t="shared" si="0"/>
        <v/>
      </c>
      <c r="BF61" t="str">
        <f t="shared" si="1"/>
        <v/>
      </c>
      <c r="BG61" t="str">
        <f t="shared" si="2"/>
        <v/>
      </c>
      <c r="BH61" s="138" t="str">
        <f t="shared" si="4"/>
        <v/>
      </c>
      <c r="BI61" s="140" t="str">
        <f t="shared" si="3"/>
        <v/>
      </c>
      <c r="BJ61" t="s">
        <v>335</v>
      </c>
      <c r="BK61" t="s">
        <v>334</v>
      </c>
      <c r="BL61" t="s">
        <v>333</v>
      </c>
      <c r="BM61" t="s">
        <v>332</v>
      </c>
      <c r="BN61" t="s">
        <v>331</v>
      </c>
      <c r="BO61" t="s">
        <v>330</v>
      </c>
      <c r="BP61" t="s">
        <v>329</v>
      </c>
      <c r="BQ61" t="s">
        <v>328</v>
      </c>
      <c r="BR61" t="s">
        <v>327</v>
      </c>
    </row>
    <row r="62" spans="1:70">
      <c r="A62" s="6" t="s">
        <v>14</v>
      </c>
      <c r="B62" s="6" t="s">
        <v>13</v>
      </c>
      <c r="C62" s="5" t="s">
        <v>12</v>
      </c>
      <c r="BE62" t="str">
        <f t="shared" si="0"/>
        <v/>
      </c>
      <c r="BF62" t="str">
        <f t="shared" si="1"/>
        <v/>
      </c>
      <c r="BG62" t="str">
        <f t="shared" si="2"/>
        <v/>
      </c>
      <c r="BH62" s="138" t="str">
        <f t="shared" si="4"/>
        <v/>
      </c>
      <c r="BI62" s="140" t="str">
        <f t="shared" si="3"/>
        <v/>
      </c>
      <c r="BJ62" t="s">
        <v>335</v>
      </c>
      <c r="BK62" t="s">
        <v>334</v>
      </c>
      <c r="BL62" t="s">
        <v>333</v>
      </c>
      <c r="BM62" t="s">
        <v>332</v>
      </c>
      <c r="BN62" t="s">
        <v>331</v>
      </c>
      <c r="BO62" t="s">
        <v>330</v>
      </c>
      <c r="BP62" t="s">
        <v>329</v>
      </c>
      <c r="BQ62" t="s">
        <v>328</v>
      </c>
      <c r="BR62" t="s">
        <v>327</v>
      </c>
    </row>
    <row r="63" spans="1:70">
      <c r="A63" s="6" t="s">
        <v>11</v>
      </c>
      <c r="B63" s="6" t="s">
        <v>10</v>
      </c>
      <c r="C63" s="5" t="s">
        <v>9</v>
      </c>
      <c r="BE63" t="str">
        <f t="shared" si="0"/>
        <v/>
      </c>
      <c r="BF63" t="str">
        <f t="shared" si="1"/>
        <v/>
      </c>
      <c r="BG63" t="str">
        <f t="shared" si="2"/>
        <v/>
      </c>
      <c r="BH63" s="138" t="str">
        <f t="shared" si="4"/>
        <v/>
      </c>
      <c r="BI63" s="140" t="str">
        <f t="shared" si="3"/>
        <v/>
      </c>
      <c r="BJ63" t="s">
        <v>335</v>
      </c>
      <c r="BK63" t="s">
        <v>334</v>
      </c>
      <c r="BL63" t="s">
        <v>333</v>
      </c>
      <c r="BM63" t="s">
        <v>332</v>
      </c>
      <c r="BN63" t="s">
        <v>331</v>
      </c>
      <c r="BO63" t="s">
        <v>330</v>
      </c>
      <c r="BP63" t="s">
        <v>329</v>
      </c>
      <c r="BQ63" t="s">
        <v>328</v>
      </c>
      <c r="BR63" t="s">
        <v>327</v>
      </c>
    </row>
    <row r="64" spans="1:70">
      <c r="A64" s="6" t="s">
        <v>8</v>
      </c>
      <c r="B64" s="6" t="s">
        <v>7</v>
      </c>
      <c r="C64" s="5" t="s">
        <v>6</v>
      </c>
      <c r="BE64" t="str">
        <f t="shared" si="0"/>
        <v/>
      </c>
      <c r="BF64" t="str">
        <f t="shared" si="1"/>
        <v/>
      </c>
      <c r="BG64" t="str">
        <f t="shared" si="2"/>
        <v/>
      </c>
      <c r="BH64" s="138" t="str">
        <f t="shared" si="4"/>
        <v/>
      </c>
      <c r="BI64" s="140" t="str">
        <f t="shared" si="3"/>
        <v/>
      </c>
      <c r="BJ64" t="s">
        <v>335</v>
      </c>
      <c r="BK64" t="s">
        <v>334</v>
      </c>
      <c r="BL64" t="s">
        <v>333</v>
      </c>
      <c r="BM64" t="s">
        <v>332</v>
      </c>
      <c r="BN64" t="s">
        <v>331</v>
      </c>
      <c r="BO64" t="s">
        <v>330</v>
      </c>
      <c r="BP64" t="s">
        <v>329</v>
      </c>
      <c r="BQ64" t="s">
        <v>328</v>
      </c>
      <c r="BR64" t="s">
        <v>336</v>
      </c>
    </row>
    <row r="65" spans="1:70">
      <c r="A65" s="6" t="s">
        <v>5</v>
      </c>
      <c r="B65" s="6" t="s">
        <v>4</v>
      </c>
      <c r="C65" s="5" t="s">
        <v>3</v>
      </c>
      <c r="BE65" t="str">
        <f t="shared" si="0"/>
        <v/>
      </c>
      <c r="BF65" t="str">
        <f t="shared" si="1"/>
        <v/>
      </c>
      <c r="BG65" t="str">
        <f t="shared" si="2"/>
        <v/>
      </c>
      <c r="BH65" s="138" t="str">
        <f t="shared" si="4"/>
        <v/>
      </c>
      <c r="BI65" s="140" t="str">
        <f t="shared" si="3"/>
        <v/>
      </c>
      <c r="BJ65" t="s">
        <v>335</v>
      </c>
      <c r="BK65" t="s">
        <v>334</v>
      </c>
      <c r="BL65" t="s">
        <v>333</v>
      </c>
      <c r="BM65" t="s">
        <v>332</v>
      </c>
      <c r="BN65" t="s">
        <v>331</v>
      </c>
      <c r="BO65" t="s">
        <v>330</v>
      </c>
      <c r="BP65" t="s">
        <v>329</v>
      </c>
      <c r="BQ65" t="s">
        <v>328</v>
      </c>
      <c r="BR65" t="s">
        <v>327</v>
      </c>
    </row>
    <row r="66" spans="1:70">
      <c r="A66" s="6" t="s">
        <v>2</v>
      </c>
      <c r="B66" s="6" t="s">
        <v>1</v>
      </c>
      <c r="C66" s="5" t="s">
        <v>0</v>
      </c>
      <c r="BE66" t="str">
        <f t="shared" si="0"/>
        <v/>
      </c>
      <c r="BF66" t="str">
        <f t="shared" si="1"/>
        <v/>
      </c>
      <c r="BG66" t="str">
        <f t="shared" si="2"/>
        <v/>
      </c>
      <c r="BH66" s="138" t="str">
        <f t="shared" si="4"/>
        <v/>
      </c>
      <c r="BI66" s="140" t="str">
        <f t="shared" si="3"/>
        <v/>
      </c>
      <c r="BJ66" t="s">
        <v>335</v>
      </c>
      <c r="BK66" t="s">
        <v>334</v>
      </c>
      <c r="BL66" t="s">
        <v>333</v>
      </c>
      <c r="BM66" t="s">
        <v>332</v>
      </c>
      <c r="BN66" t="s">
        <v>331</v>
      </c>
      <c r="BO66" t="s">
        <v>330</v>
      </c>
      <c r="BP66" t="s">
        <v>329</v>
      </c>
      <c r="BQ66" t="s">
        <v>328</v>
      </c>
      <c r="BR66" t="s">
        <v>327</v>
      </c>
    </row>
  </sheetData>
  <conditionalFormatting sqref="BI2:BI66">
    <cfRule type="cellIs" dxfId="7" priority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1A05A-B06B-B14F-A885-9BC5B3E0AB09}">
  <dimension ref="A1:BI66"/>
  <sheetViews>
    <sheetView topLeftCell="AV1" workbookViewId="0">
      <selection activeCell="AZ1" sqref="AZ1:BA1048576"/>
    </sheetView>
  </sheetViews>
  <sheetFormatPr baseColWidth="10" defaultRowHeight="16"/>
  <cols>
    <col min="1" max="1" width="19.33203125" customWidth="1"/>
    <col min="2" max="2" width="16.5" customWidth="1"/>
    <col min="3" max="3" width="44" customWidth="1"/>
    <col min="52" max="52" width="21.6640625" style="138" customWidth="1"/>
    <col min="53" max="53" width="16.33203125" style="138" customWidth="1"/>
  </cols>
  <sheetData>
    <row r="1" spans="1:61" ht="17" thickBot="1">
      <c r="A1" s="28" t="s">
        <v>261</v>
      </c>
      <c r="B1" s="28" t="s">
        <v>260</v>
      </c>
      <c r="C1" s="28" t="s">
        <v>259</v>
      </c>
      <c r="D1" s="28" t="s">
        <v>258</v>
      </c>
      <c r="E1" s="27" t="s">
        <v>257</v>
      </c>
      <c r="F1" s="27" t="s">
        <v>256</v>
      </c>
      <c r="G1" s="25" t="s">
        <v>255</v>
      </c>
      <c r="H1" s="26" t="s">
        <v>254</v>
      </c>
      <c r="I1" s="59" t="s">
        <v>273</v>
      </c>
      <c r="J1" s="28" t="s">
        <v>253</v>
      </c>
      <c r="K1" s="27" t="s">
        <v>252</v>
      </c>
      <c r="L1" s="27" t="s">
        <v>251</v>
      </c>
      <c r="M1" s="25" t="s">
        <v>250</v>
      </c>
      <c r="N1" s="26" t="s">
        <v>249</v>
      </c>
      <c r="O1" s="59" t="s">
        <v>273</v>
      </c>
      <c r="P1" s="28" t="s">
        <v>248</v>
      </c>
      <c r="Q1" s="27" t="s">
        <v>247</v>
      </c>
      <c r="R1" s="27" t="s">
        <v>246</v>
      </c>
      <c r="S1" s="25" t="s">
        <v>245</v>
      </c>
      <c r="T1" s="26" t="s">
        <v>244</v>
      </c>
      <c r="U1" s="59" t="s">
        <v>273</v>
      </c>
      <c r="V1" s="28" t="s">
        <v>243</v>
      </c>
      <c r="W1" s="27" t="s">
        <v>242</v>
      </c>
      <c r="X1" s="27" t="s">
        <v>241</v>
      </c>
      <c r="Y1" s="25" t="s">
        <v>240</v>
      </c>
      <c r="Z1" s="26" t="s">
        <v>239</v>
      </c>
      <c r="AA1" s="59" t="s">
        <v>273</v>
      </c>
      <c r="AB1" s="28" t="s">
        <v>238</v>
      </c>
      <c r="AC1" s="27" t="s">
        <v>237</v>
      </c>
      <c r="AD1" s="27" t="s">
        <v>236</v>
      </c>
      <c r="AE1" s="25" t="s">
        <v>235</v>
      </c>
      <c r="AF1" s="25" t="s">
        <v>234</v>
      </c>
      <c r="AG1" s="60" t="s">
        <v>273</v>
      </c>
      <c r="AH1" s="47" t="s">
        <v>233</v>
      </c>
      <c r="AI1" s="27" t="s">
        <v>232</v>
      </c>
      <c r="AJ1" s="27" t="s">
        <v>231</v>
      </c>
      <c r="AK1" s="25" t="s">
        <v>230</v>
      </c>
      <c r="AL1" s="25" t="s">
        <v>229</v>
      </c>
      <c r="AM1" s="60" t="s">
        <v>273</v>
      </c>
      <c r="AN1" s="47" t="s">
        <v>228</v>
      </c>
      <c r="AO1" s="27" t="s">
        <v>227</v>
      </c>
      <c r="AP1" s="27" t="s">
        <v>226</v>
      </c>
      <c r="AQ1" s="25" t="s">
        <v>225</v>
      </c>
      <c r="AR1" s="25" t="s">
        <v>224</v>
      </c>
      <c r="AS1" s="60" t="s">
        <v>273</v>
      </c>
      <c r="AT1" s="47" t="s">
        <v>223</v>
      </c>
      <c r="AU1" s="27" t="s">
        <v>222</v>
      </c>
      <c r="AV1" s="27" t="s">
        <v>221</v>
      </c>
      <c r="AW1" s="44" t="s">
        <v>218</v>
      </c>
      <c r="AX1" s="44" t="s">
        <v>217</v>
      </c>
      <c r="AY1" s="45" t="s">
        <v>216</v>
      </c>
      <c r="AZ1" s="141" t="s">
        <v>215</v>
      </c>
      <c r="BA1" s="139" t="s">
        <v>454</v>
      </c>
      <c r="BB1" s="44" t="s">
        <v>357</v>
      </c>
      <c r="BC1" s="44" t="s">
        <v>356</v>
      </c>
      <c r="BD1" s="44" t="s">
        <v>355</v>
      </c>
      <c r="BE1" s="44" t="s">
        <v>354</v>
      </c>
      <c r="BF1" s="44" t="s">
        <v>353</v>
      </c>
      <c r="BG1" s="44" t="s">
        <v>352</v>
      </c>
      <c r="BH1" s="44" t="s">
        <v>351</v>
      </c>
      <c r="BI1" s="44" t="s">
        <v>350</v>
      </c>
    </row>
    <row r="2" spans="1:61">
      <c r="A2" s="6" t="s">
        <v>206</v>
      </c>
      <c r="B2" s="6" t="s">
        <v>205</v>
      </c>
      <c r="C2" s="5" t="s">
        <v>204</v>
      </c>
      <c r="AW2" t="str">
        <f>IF(D2="", "", TEXT((SUM(4*G2,4*M2,3*S2,3*Y2,2*AE2,1*AK2,1*AQ2)/18), "0.00"))</f>
        <v/>
      </c>
      <c r="AX2" t="str">
        <f>IF(D2="", "", TEXT(BF2*10, "0.00"))</f>
        <v/>
      </c>
      <c r="AY2" t="str">
        <f>IF(AX2="", "", IF(IF(OR(H2="F",N2="F",T2="F",Z2="F",AF2="F",AL2="F",AR2="F",H2="NE",N2="NE",T2="NE",Z2="NE",AF2="NE",AL2="NE",AR2="NE"),"Fail","Pass")="Pass",IF(VALUE(AX2)&gt;=70,"FCD",IF(VALUE(AX2)&gt;=60,"FC",IF(VALUE(AX2)&gt;=40,"SC"))),"Fail"))</f>
        <v/>
      </c>
      <c r="AZ2" s="138" t="str">
        <f>IF(D2="","",(IF(G2=0,BB2,"") &amp;" "&amp; IF(M2=0,BC2,"") &amp;" "&amp; IF(S2=0,BD2,"")&amp;" "&amp; IF(Y2=0,BE2,"")&amp;" "&amp; IF(AE2=0,BF2,"")&amp;" "&amp; IF(AK2=0,BG2,"")&amp;" "&amp; IF(AQ2=0,BH2,"")))</f>
        <v/>
      </c>
      <c r="BA2" s="140" t="str">
        <f>IF(D2="","",(IF(I2="VI","",BB2&amp;" ") &amp; IF(O2="VI","",BC2&amp;" ") &amp; IF(U2="VI","",BD2&amp;" ")&amp; IF(AA2="VI","",BE2&amp;" ")&amp; IF(AG2="VI","",BF2&amp;" ")&amp; IF(AM2="VI","",BG2&amp;" ")&amp; IF(AS2="VI","",BH2&amp;" ")))</f>
        <v/>
      </c>
      <c r="BB2" s="74" t="s">
        <v>384</v>
      </c>
      <c r="BC2" s="74" t="s">
        <v>385</v>
      </c>
      <c r="BD2" s="74" t="s">
        <v>386</v>
      </c>
      <c r="BE2" s="74" t="s">
        <v>387</v>
      </c>
      <c r="BF2" s="74" t="s">
        <v>388</v>
      </c>
      <c r="BG2" s="74" t="s">
        <v>389</v>
      </c>
      <c r="BH2" s="74" t="s">
        <v>390</v>
      </c>
      <c r="BI2" t="s">
        <v>347</v>
      </c>
    </row>
    <row r="3" spans="1:61">
      <c r="A3" s="6" t="s">
        <v>203</v>
      </c>
      <c r="B3" s="6" t="s">
        <v>202</v>
      </c>
      <c r="C3" s="5" t="s">
        <v>201</v>
      </c>
      <c r="AW3" t="str">
        <f t="shared" ref="AW3:AW66" si="0">IF(D3="", "", TEXT((SUM(4*G3,4*M3,3*S3,3*Y3,2*AE3,1*AK3,1*AQ3)/18), "0.00"))</f>
        <v/>
      </c>
      <c r="AX3" t="str">
        <f t="shared" ref="AX3:AX66" si="1">IF(D3="", "", TEXT(BF3*10, "0.00"))</f>
        <v/>
      </c>
      <c r="AY3" t="str">
        <f t="shared" ref="AY3:AY66" si="2">IF(AX3="", "", IF(IF(OR(H3="F",N3="F",T3="F",Z3="F",AF3="F",AL3="F",AR3="F",H3="NE",N3="NE",T3="NE",Z3="NE",AF3="NE",AL3="NE",AR3="NE"),"Fail","Pass")="Pass",IF(VALUE(AX3)&gt;=70,"FCD",IF(VALUE(AX3)&gt;=60,"FC",IF(VALUE(AX3)&gt;=40,"SC"))),"Fail"))</f>
        <v/>
      </c>
      <c r="AZ3" s="138" t="str">
        <f t="shared" ref="AZ3:AZ66" si="3">IF(D3="","",(IF(G3=0,BB3,"") &amp;" "&amp; IF(M3=0,BC3,"") &amp;" "&amp; IF(S3=0,BD3,"")&amp;" "&amp; IF(Y3=0,BE3,"")&amp;" "&amp; IF(AE3=0,BF3,"")&amp;" "&amp; IF(AK3=0,BG3,"")&amp;" "&amp; IF(AQ3=0,BH3,"")))</f>
        <v/>
      </c>
      <c r="BA3" s="140" t="str">
        <f t="shared" ref="BA3:BA66" si="4">IF(D3="","",(IF(I3="VI","",BB3&amp;" ") &amp; IF(O3="VI","",BC3&amp;" ") &amp; IF(U3="VI","",BD3&amp;" ")&amp; IF(AA3="VI","",BE3&amp;" ")&amp; IF(AG3="VI","",BF3&amp;" ")&amp; IF(AM3="VI","",BG3&amp;" ")&amp; IF(AS3="VI","",BH3&amp;" ")))</f>
        <v/>
      </c>
      <c r="BB3" s="74" t="s">
        <v>384</v>
      </c>
      <c r="BC3" s="74" t="s">
        <v>385</v>
      </c>
      <c r="BD3" s="74" t="s">
        <v>386</v>
      </c>
      <c r="BE3" s="74" t="s">
        <v>387</v>
      </c>
      <c r="BF3" s="74" t="s">
        <v>388</v>
      </c>
      <c r="BG3" s="74" t="s">
        <v>389</v>
      </c>
      <c r="BH3" s="74" t="s">
        <v>390</v>
      </c>
      <c r="BI3" t="s">
        <v>348</v>
      </c>
    </row>
    <row r="4" spans="1:61">
      <c r="A4" s="6" t="s">
        <v>200</v>
      </c>
      <c r="B4" s="6" t="s">
        <v>199</v>
      </c>
      <c r="C4" s="5" t="s">
        <v>198</v>
      </c>
      <c r="AW4" t="str">
        <f t="shared" si="0"/>
        <v/>
      </c>
      <c r="AX4" t="str">
        <f t="shared" si="1"/>
        <v/>
      </c>
      <c r="AY4" t="str">
        <f t="shared" si="2"/>
        <v/>
      </c>
      <c r="AZ4" s="138" t="str">
        <f t="shared" si="3"/>
        <v/>
      </c>
      <c r="BA4" s="140" t="str">
        <f t="shared" si="4"/>
        <v/>
      </c>
      <c r="BB4" s="74" t="s">
        <v>384</v>
      </c>
      <c r="BC4" s="74" t="s">
        <v>385</v>
      </c>
      <c r="BD4" s="74" t="s">
        <v>386</v>
      </c>
      <c r="BE4" s="74" t="s">
        <v>387</v>
      </c>
      <c r="BF4" s="74" t="s">
        <v>388</v>
      </c>
      <c r="BG4" s="74" t="s">
        <v>389</v>
      </c>
      <c r="BH4" s="74" t="s">
        <v>390</v>
      </c>
      <c r="BI4" t="s">
        <v>348</v>
      </c>
    </row>
    <row r="5" spans="1:61">
      <c r="A5" s="6" t="s">
        <v>197</v>
      </c>
      <c r="B5" s="6" t="s">
        <v>196</v>
      </c>
      <c r="C5" s="5" t="s">
        <v>195</v>
      </c>
      <c r="AW5" t="str">
        <f t="shared" si="0"/>
        <v/>
      </c>
      <c r="AX5" t="str">
        <f t="shared" si="1"/>
        <v/>
      </c>
      <c r="AY5" t="str">
        <f t="shared" si="2"/>
        <v/>
      </c>
      <c r="AZ5" s="138" t="str">
        <f t="shared" si="3"/>
        <v/>
      </c>
      <c r="BA5" s="140" t="str">
        <f t="shared" si="4"/>
        <v/>
      </c>
      <c r="BB5" s="74" t="s">
        <v>384</v>
      </c>
      <c r="BC5" s="74" t="s">
        <v>385</v>
      </c>
      <c r="BD5" s="74" t="s">
        <v>386</v>
      </c>
      <c r="BE5" s="74" t="s">
        <v>387</v>
      </c>
      <c r="BF5" s="74" t="s">
        <v>388</v>
      </c>
      <c r="BG5" s="74" t="s">
        <v>389</v>
      </c>
      <c r="BH5" s="74" t="s">
        <v>390</v>
      </c>
      <c r="BI5" t="s">
        <v>349</v>
      </c>
    </row>
    <row r="6" spans="1:61">
      <c r="A6" s="6" t="s">
        <v>194</v>
      </c>
      <c r="B6" s="6" t="s">
        <v>193</v>
      </c>
      <c r="C6" s="5" t="s">
        <v>192</v>
      </c>
      <c r="AW6" t="str">
        <f t="shared" si="0"/>
        <v/>
      </c>
      <c r="AX6" t="str">
        <f t="shared" si="1"/>
        <v/>
      </c>
      <c r="AY6" t="str">
        <f t="shared" si="2"/>
        <v/>
      </c>
      <c r="AZ6" s="138" t="str">
        <f t="shared" si="3"/>
        <v/>
      </c>
      <c r="BA6" s="140" t="str">
        <f t="shared" si="4"/>
        <v/>
      </c>
      <c r="BB6" s="74" t="s">
        <v>384</v>
      </c>
      <c r="BC6" s="74" t="s">
        <v>385</v>
      </c>
      <c r="BD6" s="74" t="s">
        <v>386</v>
      </c>
      <c r="BE6" s="74" t="s">
        <v>387</v>
      </c>
      <c r="BF6" s="74" t="s">
        <v>388</v>
      </c>
      <c r="BG6" s="74" t="s">
        <v>389</v>
      </c>
      <c r="BH6" s="74" t="s">
        <v>390</v>
      </c>
      <c r="BI6" t="s">
        <v>347</v>
      </c>
    </row>
    <row r="7" spans="1:61">
      <c r="A7" s="6" t="s">
        <v>191</v>
      </c>
      <c r="B7" s="6" t="s">
        <v>190</v>
      </c>
      <c r="C7" s="5" t="s">
        <v>189</v>
      </c>
      <c r="AW7" t="str">
        <f t="shared" si="0"/>
        <v/>
      </c>
      <c r="AX7" t="str">
        <f t="shared" si="1"/>
        <v/>
      </c>
      <c r="AY7" t="str">
        <f t="shared" si="2"/>
        <v/>
      </c>
      <c r="AZ7" s="138" t="str">
        <f t="shared" si="3"/>
        <v/>
      </c>
      <c r="BA7" s="140" t="str">
        <f t="shared" si="4"/>
        <v/>
      </c>
      <c r="BB7" s="74" t="s">
        <v>384</v>
      </c>
      <c r="BC7" s="74" t="s">
        <v>385</v>
      </c>
      <c r="BD7" s="74" t="s">
        <v>386</v>
      </c>
      <c r="BE7" s="74" t="s">
        <v>387</v>
      </c>
      <c r="BF7" s="74" t="s">
        <v>388</v>
      </c>
      <c r="BG7" s="74" t="s">
        <v>389</v>
      </c>
      <c r="BH7" s="74" t="s">
        <v>390</v>
      </c>
      <c r="BI7" t="s">
        <v>347</v>
      </c>
    </row>
    <row r="8" spans="1:61">
      <c r="A8" s="6" t="s">
        <v>188</v>
      </c>
      <c r="B8" s="6" t="s">
        <v>187</v>
      </c>
      <c r="C8" s="5" t="s">
        <v>186</v>
      </c>
      <c r="AW8" t="str">
        <f t="shared" si="0"/>
        <v/>
      </c>
      <c r="AX8" t="str">
        <f t="shared" si="1"/>
        <v/>
      </c>
      <c r="AY8" t="str">
        <f t="shared" si="2"/>
        <v/>
      </c>
      <c r="AZ8" s="138" t="str">
        <f t="shared" si="3"/>
        <v/>
      </c>
      <c r="BA8" s="140" t="str">
        <f t="shared" si="4"/>
        <v/>
      </c>
      <c r="BB8" s="74" t="s">
        <v>384</v>
      </c>
      <c r="BC8" s="74" t="s">
        <v>385</v>
      </c>
      <c r="BD8" s="74" t="s">
        <v>386</v>
      </c>
      <c r="BE8" s="74" t="s">
        <v>387</v>
      </c>
      <c r="BF8" s="74" t="s">
        <v>388</v>
      </c>
      <c r="BG8" s="74" t="s">
        <v>389</v>
      </c>
      <c r="BH8" s="74" t="s">
        <v>390</v>
      </c>
      <c r="BI8" t="s">
        <v>347</v>
      </c>
    </row>
    <row r="9" spans="1:61">
      <c r="A9" s="6" t="s">
        <v>185</v>
      </c>
      <c r="B9" s="6" t="s">
        <v>184</v>
      </c>
      <c r="C9" s="5" t="s">
        <v>183</v>
      </c>
      <c r="AW9" t="str">
        <f t="shared" si="0"/>
        <v/>
      </c>
      <c r="AX9" t="str">
        <f t="shared" si="1"/>
        <v/>
      </c>
      <c r="AY9" t="str">
        <f t="shared" si="2"/>
        <v/>
      </c>
      <c r="AZ9" s="138" t="str">
        <f t="shared" si="3"/>
        <v/>
      </c>
      <c r="BA9" s="140" t="str">
        <f t="shared" si="4"/>
        <v/>
      </c>
      <c r="BB9" s="74" t="s">
        <v>384</v>
      </c>
      <c r="BC9" s="74" t="s">
        <v>385</v>
      </c>
      <c r="BD9" s="74" t="s">
        <v>386</v>
      </c>
      <c r="BE9" s="74" t="s">
        <v>387</v>
      </c>
      <c r="BF9" s="74" t="s">
        <v>388</v>
      </c>
      <c r="BG9" s="74" t="s">
        <v>389</v>
      </c>
      <c r="BH9" s="74" t="s">
        <v>390</v>
      </c>
      <c r="BI9" t="s">
        <v>348</v>
      </c>
    </row>
    <row r="10" spans="1:61">
      <c r="A10" s="6" t="s">
        <v>182</v>
      </c>
      <c r="B10" s="6" t="s">
        <v>181</v>
      </c>
      <c r="C10" s="5" t="s">
        <v>180</v>
      </c>
      <c r="AW10" t="str">
        <f t="shared" si="0"/>
        <v/>
      </c>
      <c r="AX10" t="str">
        <f t="shared" si="1"/>
        <v/>
      </c>
      <c r="AY10" t="str">
        <f t="shared" si="2"/>
        <v/>
      </c>
      <c r="AZ10" s="138" t="str">
        <f t="shared" si="3"/>
        <v/>
      </c>
      <c r="BA10" s="140" t="str">
        <f t="shared" si="4"/>
        <v/>
      </c>
      <c r="BB10" s="74" t="s">
        <v>384</v>
      </c>
      <c r="BC10" s="74" t="s">
        <v>385</v>
      </c>
      <c r="BD10" s="74" t="s">
        <v>386</v>
      </c>
      <c r="BE10" s="74" t="s">
        <v>387</v>
      </c>
      <c r="BF10" s="74" t="s">
        <v>388</v>
      </c>
      <c r="BG10" s="74" t="s">
        <v>389</v>
      </c>
      <c r="BH10" s="74" t="s">
        <v>390</v>
      </c>
      <c r="BI10" t="s">
        <v>348</v>
      </c>
    </row>
    <row r="11" spans="1:61">
      <c r="A11" s="6" t="s">
        <v>179</v>
      </c>
      <c r="B11" s="6" t="s">
        <v>178</v>
      </c>
      <c r="C11" s="5" t="s">
        <v>177</v>
      </c>
      <c r="AW11" t="str">
        <f t="shared" si="0"/>
        <v/>
      </c>
      <c r="AX11" t="str">
        <f t="shared" si="1"/>
        <v/>
      </c>
      <c r="AY11" t="str">
        <f t="shared" si="2"/>
        <v/>
      </c>
      <c r="AZ11" s="138" t="str">
        <f t="shared" si="3"/>
        <v/>
      </c>
      <c r="BA11" s="140" t="str">
        <f t="shared" si="4"/>
        <v/>
      </c>
      <c r="BB11" s="74" t="s">
        <v>384</v>
      </c>
      <c r="BC11" s="74" t="s">
        <v>385</v>
      </c>
      <c r="BD11" s="74" t="s">
        <v>386</v>
      </c>
      <c r="BE11" s="74" t="s">
        <v>387</v>
      </c>
      <c r="BF11" s="74" t="s">
        <v>388</v>
      </c>
      <c r="BG11" s="74" t="s">
        <v>389</v>
      </c>
      <c r="BH11" s="74" t="s">
        <v>390</v>
      </c>
      <c r="BI11" t="s">
        <v>348</v>
      </c>
    </row>
    <row r="12" spans="1:61">
      <c r="A12" s="6" t="s">
        <v>176</v>
      </c>
      <c r="B12" s="6" t="s">
        <v>175</v>
      </c>
      <c r="C12" s="5" t="s">
        <v>174</v>
      </c>
      <c r="AW12" t="str">
        <f t="shared" si="0"/>
        <v/>
      </c>
      <c r="AX12" t="str">
        <f t="shared" si="1"/>
        <v/>
      </c>
      <c r="AY12" t="str">
        <f t="shared" si="2"/>
        <v/>
      </c>
      <c r="AZ12" s="138" t="str">
        <f t="shared" si="3"/>
        <v/>
      </c>
      <c r="BA12" s="140" t="str">
        <f t="shared" si="4"/>
        <v/>
      </c>
      <c r="BB12" s="74" t="s">
        <v>384</v>
      </c>
      <c r="BC12" s="74" t="s">
        <v>385</v>
      </c>
      <c r="BD12" s="74" t="s">
        <v>386</v>
      </c>
      <c r="BE12" s="74" t="s">
        <v>387</v>
      </c>
      <c r="BF12" s="74" t="s">
        <v>388</v>
      </c>
      <c r="BG12" s="74" t="s">
        <v>389</v>
      </c>
      <c r="BH12" s="74" t="s">
        <v>390</v>
      </c>
      <c r="BI12" t="s">
        <v>349</v>
      </c>
    </row>
    <row r="13" spans="1:61">
      <c r="A13" s="6" t="s">
        <v>173</v>
      </c>
      <c r="B13" s="6" t="s">
        <v>172</v>
      </c>
      <c r="C13" s="5" t="s">
        <v>171</v>
      </c>
      <c r="AW13" t="str">
        <f t="shared" si="0"/>
        <v/>
      </c>
      <c r="AX13" t="str">
        <f t="shared" si="1"/>
        <v/>
      </c>
      <c r="AY13" t="str">
        <f t="shared" si="2"/>
        <v/>
      </c>
      <c r="AZ13" s="138" t="str">
        <f t="shared" si="3"/>
        <v/>
      </c>
      <c r="BA13" s="140" t="str">
        <f t="shared" si="4"/>
        <v/>
      </c>
      <c r="BB13" s="74" t="s">
        <v>384</v>
      </c>
      <c r="BC13" s="74" t="s">
        <v>385</v>
      </c>
      <c r="BD13" s="74" t="s">
        <v>386</v>
      </c>
      <c r="BE13" s="74" t="s">
        <v>387</v>
      </c>
      <c r="BF13" s="74" t="s">
        <v>388</v>
      </c>
      <c r="BG13" s="74" t="s">
        <v>389</v>
      </c>
      <c r="BH13" s="74" t="s">
        <v>390</v>
      </c>
      <c r="BI13" t="s">
        <v>349</v>
      </c>
    </row>
    <row r="14" spans="1:61">
      <c r="A14" s="6" t="s">
        <v>170</v>
      </c>
      <c r="B14" s="6" t="s">
        <v>169</v>
      </c>
      <c r="C14" s="5" t="s">
        <v>168</v>
      </c>
      <c r="AW14" t="str">
        <f t="shared" si="0"/>
        <v/>
      </c>
      <c r="AX14" t="str">
        <f t="shared" si="1"/>
        <v/>
      </c>
      <c r="AY14" t="str">
        <f t="shared" si="2"/>
        <v/>
      </c>
      <c r="AZ14" s="138" t="str">
        <f t="shared" si="3"/>
        <v/>
      </c>
      <c r="BA14" s="140" t="str">
        <f t="shared" si="4"/>
        <v/>
      </c>
      <c r="BB14" s="74" t="s">
        <v>384</v>
      </c>
      <c r="BC14" s="74" t="s">
        <v>385</v>
      </c>
      <c r="BD14" s="74" t="s">
        <v>386</v>
      </c>
      <c r="BE14" s="74" t="s">
        <v>387</v>
      </c>
      <c r="BF14" s="74" t="s">
        <v>388</v>
      </c>
      <c r="BG14" s="74" t="s">
        <v>389</v>
      </c>
      <c r="BH14" s="74" t="s">
        <v>390</v>
      </c>
      <c r="BI14" t="s">
        <v>347</v>
      </c>
    </row>
    <row r="15" spans="1:61">
      <c r="A15" s="6" t="s">
        <v>167</v>
      </c>
      <c r="B15" s="6" t="s">
        <v>166</v>
      </c>
      <c r="C15" s="5" t="s">
        <v>165</v>
      </c>
      <c r="AW15" t="str">
        <f t="shared" si="0"/>
        <v/>
      </c>
      <c r="AX15" t="str">
        <f t="shared" si="1"/>
        <v/>
      </c>
      <c r="AY15" t="str">
        <f t="shared" si="2"/>
        <v/>
      </c>
      <c r="AZ15" s="138" t="str">
        <f t="shared" si="3"/>
        <v/>
      </c>
      <c r="BA15" s="140" t="str">
        <f t="shared" si="4"/>
        <v/>
      </c>
      <c r="BB15" s="74" t="s">
        <v>384</v>
      </c>
      <c r="BC15" s="74" t="s">
        <v>385</v>
      </c>
      <c r="BD15" s="74" t="s">
        <v>386</v>
      </c>
      <c r="BE15" s="74" t="s">
        <v>387</v>
      </c>
      <c r="BF15" s="74" t="s">
        <v>388</v>
      </c>
      <c r="BG15" s="74" t="s">
        <v>389</v>
      </c>
      <c r="BH15" s="74" t="s">
        <v>390</v>
      </c>
      <c r="BI15" t="s">
        <v>347</v>
      </c>
    </row>
    <row r="16" spans="1:61">
      <c r="A16" s="6" t="s">
        <v>164</v>
      </c>
      <c r="B16" s="6" t="s">
        <v>163</v>
      </c>
      <c r="C16" s="5" t="s">
        <v>162</v>
      </c>
      <c r="AW16" t="str">
        <f t="shared" si="0"/>
        <v/>
      </c>
      <c r="AX16" t="str">
        <f t="shared" si="1"/>
        <v/>
      </c>
      <c r="AY16" t="str">
        <f t="shared" si="2"/>
        <v/>
      </c>
      <c r="AZ16" s="138" t="str">
        <f t="shared" si="3"/>
        <v/>
      </c>
      <c r="BA16" s="140" t="str">
        <f t="shared" si="4"/>
        <v/>
      </c>
      <c r="BB16" s="74" t="s">
        <v>384</v>
      </c>
      <c r="BC16" s="74" t="s">
        <v>385</v>
      </c>
      <c r="BD16" s="74" t="s">
        <v>386</v>
      </c>
      <c r="BE16" s="74" t="s">
        <v>387</v>
      </c>
      <c r="BF16" s="74" t="s">
        <v>388</v>
      </c>
      <c r="BG16" s="74" t="s">
        <v>389</v>
      </c>
      <c r="BH16" s="74" t="s">
        <v>390</v>
      </c>
      <c r="BI16" t="s">
        <v>348</v>
      </c>
    </row>
    <row r="17" spans="1:61">
      <c r="A17" s="6" t="s">
        <v>161</v>
      </c>
      <c r="B17" s="6" t="s">
        <v>160</v>
      </c>
      <c r="C17" s="5" t="s">
        <v>159</v>
      </c>
      <c r="AW17" t="str">
        <f t="shared" si="0"/>
        <v/>
      </c>
      <c r="AX17" t="str">
        <f t="shared" si="1"/>
        <v/>
      </c>
      <c r="AY17" t="str">
        <f t="shared" si="2"/>
        <v/>
      </c>
      <c r="AZ17" s="138" t="str">
        <f t="shared" si="3"/>
        <v/>
      </c>
      <c r="BA17" s="140" t="str">
        <f t="shared" si="4"/>
        <v/>
      </c>
      <c r="BB17" s="74" t="s">
        <v>384</v>
      </c>
      <c r="BC17" s="74" t="s">
        <v>385</v>
      </c>
      <c r="BD17" s="74" t="s">
        <v>386</v>
      </c>
      <c r="BE17" s="74" t="s">
        <v>387</v>
      </c>
      <c r="BF17" s="74" t="s">
        <v>388</v>
      </c>
      <c r="BG17" s="74" t="s">
        <v>389</v>
      </c>
      <c r="BH17" s="74" t="s">
        <v>390</v>
      </c>
      <c r="BI17" t="s">
        <v>347</v>
      </c>
    </row>
    <row r="18" spans="1:61">
      <c r="A18" s="6" t="s">
        <v>158</v>
      </c>
      <c r="B18" s="6" t="s">
        <v>157</v>
      </c>
      <c r="C18" s="5" t="s">
        <v>156</v>
      </c>
      <c r="AW18" t="str">
        <f t="shared" si="0"/>
        <v/>
      </c>
      <c r="AX18" t="str">
        <f t="shared" si="1"/>
        <v/>
      </c>
      <c r="AY18" t="str">
        <f t="shared" si="2"/>
        <v/>
      </c>
      <c r="AZ18" s="138" t="str">
        <f t="shared" si="3"/>
        <v/>
      </c>
      <c r="BA18" s="140" t="str">
        <f t="shared" si="4"/>
        <v/>
      </c>
      <c r="BB18" s="74" t="s">
        <v>384</v>
      </c>
      <c r="BC18" s="74" t="s">
        <v>385</v>
      </c>
      <c r="BD18" s="74" t="s">
        <v>386</v>
      </c>
      <c r="BE18" s="74" t="s">
        <v>387</v>
      </c>
      <c r="BF18" s="74" t="s">
        <v>388</v>
      </c>
      <c r="BG18" s="74" t="s">
        <v>389</v>
      </c>
      <c r="BH18" s="74" t="s">
        <v>390</v>
      </c>
      <c r="BI18" t="s">
        <v>348</v>
      </c>
    </row>
    <row r="19" spans="1:61">
      <c r="A19" s="6" t="s">
        <v>155</v>
      </c>
      <c r="B19" s="6" t="s">
        <v>154</v>
      </c>
      <c r="C19" s="5" t="s">
        <v>153</v>
      </c>
      <c r="AW19" t="str">
        <f t="shared" si="0"/>
        <v/>
      </c>
      <c r="AX19" t="str">
        <f t="shared" si="1"/>
        <v/>
      </c>
      <c r="AY19" t="str">
        <f t="shared" si="2"/>
        <v/>
      </c>
      <c r="AZ19" s="138" t="str">
        <f t="shared" si="3"/>
        <v/>
      </c>
      <c r="BA19" s="140" t="str">
        <f t="shared" si="4"/>
        <v/>
      </c>
      <c r="BB19" s="74" t="s">
        <v>384</v>
      </c>
      <c r="BC19" s="74" t="s">
        <v>385</v>
      </c>
      <c r="BD19" s="74" t="s">
        <v>386</v>
      </c>
      <c r="BE19" s="74" t="s">
        <v>387</v>
      </c>
      <c r="BF19" s="74" t="s">
        <v>388</v>
      </c>
      <c r="BG19" s="74" t="s">
        <v>389</v>
      </c>
      <c r="BH19" s="74" t="s">
        <v>390</v>
      </c>
      <c r="BI19" t="s">
        <v>348</v>
      </c>
    </row>
    <row r="20" spans="1:61">
      <c r="A20" s="6" t="s">
        <v>152</v>
      </c>
      <c r="B20" s="6" t="s">
        <v>151</v>
      </c>
      <c r="C20" s="5" t="s">
        <v>150</v>
      </c>
      <c r="AW20" t="str">
        <f t="shared" si="0"/>
        <v/>
      </c>
      <c r="AX20" t="str">
        <f t="shared" si="1"/>
        <v/>
      </c>
      <c r="AY20" t="str">
        <f t="shared" si="2"/>
        <v/>
      </c>
      <c r="AZ20" s="138" t="str">
        <f t="shared" si="3"/>
        <v/>
      </c>
      <c r="BA20" s="140" t="str">
        <f t="shared" si="4"/>
        <v/>
      </c>
      <c r="BB20" s="74" t="s">
        <v>384</v>
      </c>
      <c r="BC20" s="74" t="s">
        <v>385</v>
      </c>
      <c r="BD20" s="74" t="s">
        <v>386</v>
      </c>
      <c r="BE20" s="74" t="s">
        <v>387</v>
      </c>
      <c r="BF20" s="74" t="s">
        <v>388</v>
      </c>
      <c r="BG20" s="74" t="s">
        <v>389</v>
      </c>
      <c r="BH20" s="74" t="s">
        <v>390</v>
      </c>
      <c r="BI20" t="s">
        <v>348</v>
      </c>
    </row>
    <row r="21" spans="1:61">
      <c r="A21" s="6" t="s">
        <v>149</v>
      </c>
      <c r="B21" s="6" t="s">
        <v>148</v>
      </c>
      <c r="C21" s="5" t="s">
        <v>147</v>
      </c>
      <c r="AW21" t="str">
        <f t="shared" si="0"/>
        <v/>
      </c>
      <c r="AX21" t="str">
        <f t="shared" si="1"/>
        <v/>
      </c>
      <c r="AY21" t="str">
        <f t="shared" si="2"/>
        <v/>
      </c>
      <c r="AZ21" s="138" t="str">
        <f t="shared" si="3"/>
        <v/>
      </c>
      <c r="BA21" s="140" t="str">
        <f t="shared" si="4"/>
        <v/>
      </c>
      <c r="BB21" s="74" t="s">
        <v>384</v>
      </c>
      <c r="BC21" s="74" t="s">
        <v>385</v>
      </c>
      <c r="BD21" s="74" t="s">
        <v>386</v>
      </c>
      <c r="BE21" s="74" t="s">
        <v>387</v>
      </c>
      <c r="BF21" s="74" t="s">
        <v>388</v>
      </c>
      <c r="BG21" s="74" t="s">
        <v>389</v>
      </c>
      <c r="BH21" s="74" t="s">
        <v>390</v>
      </c>
      <c r="BI21" t="s">
        <v>349</v>
      </c>
    </row>
    <row r="22" spans="1:61">
      <c r="A22" s="6" t="s">
        <v>146</v>
      </c>
      <c r="B22" s="6" t="s">
        <v>145</v>
      </c>
      <c r="C22" s="5" t="s">
        <v>144</v>
      </c>
      <c r="AW22" t="str">
        <f t="shared" si="0"/>
        <v/>
      </c>
      <c r="AX22" t="str">
        <f t="shared" si="1"/>
        <v/>
      </c>
      <c r="AY22" t="str">
        <f t="shared" si="2"/>
        <v/>
      </c>
      <c r="AZ22" s="138" t="str">
        <f t="shared" si="3"/>
        <v/>
      </c>
      <c r="BA22" s="140" t="str">
        <f t="shared" si="4"/>
        <v/>
      </c>
      <c r="BB22" s="74" t="s">
        <v>384</v>
      </c>
      <c r="BC22" s="74" t="s">
        <v>385</v>
      </c>
      <c r="BD22" s="74" t="s">
        <v>386</v>
      </c>
      <c r="BE22" s="74" t="s">
        <v>387</v>
      </c>
      <c r="BF22" s="74" t="s">
        <v>388</v>
      </c>
      <c r="BG22" s="74" t="s">
        <v>389</v>
      </c>
      <c r="BH22" s="74" t="s">
        <v>390</v>
      </c>
      <c r="BI22" t="s">
        <v>347</v>
      </c>
    </row>
    <row r="23" spans="1:61">
      <c r="A23" s="6" t="s">
        <v>143</v>
      </c>
      <c r="B23" s="6" t="s">
        <v>142</v>
      </c>
      <c r="C23" s="5" t="s">
        <v>141</v>
      </c>
      <c r="AW23" t="str">
        <f t="shared" si="0"/>
        <v/>
      </c>
      <c r="AX23" t="str">
        <f t="shared" si="1"/>
        <v/>
      </c>
      <c r="AY23" t="str">
        <f t="shared" si="2"/>
        <v/>
      </c>
      <c r="AZ23" s="138" t="str">
        <f t="shared" si="3"/>
        <v/>
      </c>
      <c r="BA23" s="140" t="str">
        <f t="shared" si="4"/>
        <v/>
      </c>
      <c r="BB23" s="74" t="s">
        <v>384</v>
      </c>
      <c r="BC23" s="74" t="s">
        <v>385</v>
      </c>
      <c r="BD23" s="74" t="s">
        <v>386</v>
      </c>
      <c r="BE23" s="74" t="s">
        <v>387</v>
      </c>
      <c r="BF23" s="74" t="s">
        <v>388</v>
      </c>
      <c r="BG23" s="74" t="s">
        <v>389</v>
      </c>
      <c r="BH23" s="74" t="s">
        <v>390</v>
      </c>
      <c r="BI23" t="s">
        <v>347</v>
      </c>
    </row>
    <row r="24" spans="1:61">
      <c r="A24" s="6" t="s">
        <v>140</v>
      </c>
      <c r="B24" s="6" t="s">
        <v>139</v>
      </c>
      <c r="C24" s="5" t="s">
        <v>138</v>
      </c>
      <c r="AW24" t="str">
        <f t="shared" si="0"/>
        <v/>
      </c>
      <c r="AX24" t="str">
        <f t="shared" si="1"/>
        <v/>
      </c>
      <c r="AY24" t="str">
        <f t="shared" si="2"/>
        <v/>
      </c>
      <c r="AZ24" s="138" t="str">
        <f t="shared" si="3"/>
        <v/>
      </c>
      <c r="BA24" s="140" t="str">
        <f t="shared" si="4"/>
        <v/>
      </c>
      <c r="BB24" s="74" t="s">
        <v>384</v>
      </c>
      <c r="BC24" s="74" t="s">
        <v>385</v>
      </c>
      <c r="BD24" s="74" t="s">
        <v>386</v>
      </c>
      <c r="BE24" s="74" t="s">
        <v>387</v>
      </c>
      <c r="BF24" s="74" t="s">
        <v>388</v>
      </c>
      <c r="BG24" s="74" t="s">
        <v>389</v>
      </c>
      <c r="BH24" s="74" t="s">
        <v>390</v>
      </c>
      <c r="BI24" t="s">
        <v>348</v>
      </c>
    </row>
    <row r="25" spans="1:61">
      <c r="A25" s="6" t="s">
        <v>137</v>
      </c>
      <c r="B25" s="6" t="s">
        <v>136</v>
      </c>
      <c r="C25" s="5" t="s">
        <v>135</v>
      </c>
      <c r="AW25" t="str">
        <f t="shared" si="0"/>
        <v/>
      </c>
      <c r="AX25" t="str">
        <f t="shared" si="1"/>
        <v/>
      </c>
      <c r="AY25" t="str">
        <f t="shared" si="2"/>
        <v/>
      </c>
      <c r="AZ25" s="138" t="str">
        <f t="shared" si="3"/>
        <v/>
      </c>
      <c r="BA25" s="140" t="str">
        <f t="shared" si="4"/>
        <v/>
      </c>
      <c r="BB25" s="74" t="s">
        <v>384</v>
      </c>
      <c r="BC25" s="74" t="s">
        <v>385</v>
      </c>
      <c r="BD25" s="74" t="s">
        <v>386</v>
      </c>
      <c r="BE25" s="74" t="s">
        <v>387</v>
      </c>
      <c r="BF25" s="74" t="s">
        <v>388</v>
      </c>
      <c r="BG25" s="74" t="s">
        <v>389</v>
      </c>
      <c r="BH25" s="74" t="s">
        <v>390</v>
      </c>
      <c r="BI25" t="s">
        <v>348</v>
      </c>
    </row>
    <row r="26" spans="1:61">
      <c r="A26" s="6" t="s">
        <v>134</v>
      </c>
      <c r="B26" s="6" t="s">
        <v>133</v>
      </c>
      <c r="C26" s="5" t="s">
        <v>132</v>
      </c>
      <c r="AW26" t="str">
        <f t="shared" si="0"/>
        <v/>
      </c>
      <c r="AX26" t="str">
        <f t="shared" si="1"/>
        <v/>
      </c>
      <c r="AY26" t="str">
        <f t="shared" si="2"/>
        <v/>
      </c>
      <c r="AZ26" s="138" t="str">
        <f t="shared" si="3"/>
        <v/>
      </c>
      <c r="BA26" s="140" t="str">
        <f t="shared" si="4"/>
        <v/>
      </c>
      <c r="BB26" s="74" t="s">
        <v>384</v>
      </c>
      <c r="BC26" s="74" t="s">
        <v>385</v>
      </c>
      <c r="BD26" s="74" t="s">
        <v>386</v>
      </c>
      <c r="BE26" s="74" t="s">
        <v>387</v>
      </c>
      <c r="BF26" s="74" t="s">
        <v>388</v>
      </c>
      <c r="BG26" s="74" t="s">
        <v>389</v>
      </c>
      <c r="BH26" s="74" t="s">
        <v>390</v>
      </c>
      <c r="BI26" t="s">
        <v>347</v>
      </c>
    </row>
    <row r="27" spans="1:61">
      <c r="A27" s="6" t="s">
        <v>131</v>
      </c>
      <c r="B27" s="6" t="s">
        <v>130</v>
      </c>
      <c r="C27" s="5" t="s">
        <v>129</v>
      </c>
      <c r="AW27" t="str">
        <f t="shared" si="0"/>
        <v/>
      </c>
      <c r="AX27" t="str">
        <f t="shared" si="1"/>
        <v/>
      </c>
      <c r="AY27" t="str">
        <f t="shared" si="2"/>
        <v/>
      </c>
      <c r="AZ27" s="138" t="str">
        <f t="shared" si="3"/>
        <v/>
      </c>
      <c r="BA27" s="140" t="str">
        <f t="shared" si="4"/>
        <v/>
      </c>
      <c r="BB27" s="74" t="s">
        <v>384</v>
      </c>
      <c r="BC27" s="74" t="s">
        <v>385</v>
      </c>
      <c r="BD27" s="74" t="s">
        <v>386</v>
      </c>
      <c r="BE27" s="74" t="s">
        <v>387</v>
      </c>
      <c r="BF27" s="74" t="s">
        <v>388</v>
      </c>
      <c r="BG27" s="74" t="s">
        <v>389</v>
      </c>
      <c r="BH27" s="74" t="s">
        <v>390</v>
      </c>
      <c r="BI27" t="s">
        <v>349</v>
      </c>
    </row>
    <row r="28" spans="1:61">
      <c r="A28" s="6" t="s">
        <v>128</v>
      </c>
      <c r="B28" s="6" t="s">
        <v>127</v>
      </c>
      <c r="C28" s="5" t="s">
        <v>126</v>
      </c>
      <c r="AW28" t="str">
        <f t="shared" si="0"/>
        <v/>
      </c>
      <c r="AX28" t="str">
        <f t="shared" si="1"/>
        <v/>
      </c>
      <c r="AY28" t="str">
        <f t="shared" si="2"/>
        <v/>
      </c>
      <c r="AZ28" s="138" t="str">
        <f t="shared" si="3"/>
        <v/>
      </c>
      <c r="BA28" s="140" t="str">
        <f t="shared" si="4"/>
        <v/>
      </c>
      <c r="BB28" s="74" t="s">
        <v>384</v>
      </c>
      <c r="BC28" s="74" t="s">
        <v>385</v>
      </c>
      <c r="BD28" s="74" t="s">
        <v>386</v>
      </c>
      <c r="BE28" s="74" t="s">
        <v>387</v>
      </c>
      <c r="BF28" s="74" t="s">
        <v>388</v>
      </c>
      <c r="BG28" s="74" t="s">
        <v>389</v>
      </c>
      <c r="BH28" s="74" t="s">
        <v>390</v>
      </c>
      <c r="BI28" t="s">
        <v>349</v>
      </c>
    </row>
    <row r="29" spans="1:61">
      <c r="A29" s="6" t="s">
        <v>125</v>
      </c>
      <c r="B29" s="6" t="s">
        <v>124</v>
      </c>
      <c r="C29" s="5" t="s">
        <v>123</v>
      </c>
      <c r="AW29" t="str">
        <f t="shared" si="0"/>
        <v/>
      </c>
      <c r="AX29" t="str">
        <f t="shared" si="1"/>
        <v/>
      </c>
      <c r="AY29" t="str">
        <f t="shared" si="2"/>
        <v/>
      </c>
      <c r="AZ29" s="138" t="str">
        <f t="shared" si="3"/>
        <v/>
      </c>
      <c r="BA29" s="140" t="str">
        <f t="shared" si="4"/>
        <v/>
      </c>
      <c r="BB29" s="74" t="s">
        <v>384</v>
      </c>
      <c r="BC29" s="74" t="s">
        <v>385</v>
      </c>
      <c r="BD29" s="74" t="s">
        <v>386</v>
      </c>
      <c r="BE29" s="74" t="s">
        <v>387</v>
      </c>
      <c r="BF29" s="74" t="s">
        <v>388</v>
      </c>
      <c r="BG29" s="74" t="s">
        <v>389</v>
      </c>
      <c r="BH29" s="74" t="s">
        <v>390</v>
      </c>
      <c r="BI29" t="s">
        <v>347</v>
      </c>
    </row>
    <row r="30" spans="1:61">
      <c r="A30" s="6" t="s">
        <v>122</v>
      </c>
      <c r="B30" s="6" t="s">
        <v>121</v>
      </c>
      <c r="C30" s="5" t="s">
        <v>120</v>
      </c>
      <c r="AW30" t="str">
        <f t="shared" si="0"/>
        <v/>
      </c>
      <c r="AX30" t="str">
        <f t="shared" si="1"/>
        <v/>
      </c>
      <c r="AY30" t="str">
        <f t="shared" si="2"/>
        <v/>
      </c>
      <c r="AZ30" s="138" t="str">
        <f t="shared" si="3"/>
        <v/>
      </c>
      <c r="BA30" s="140" t="str">
        <f t="shared" si="4"/>
        <v/>
      </c>
      <c r="BB30" s="74" t="s">
        <v>384</v>
      </c>
      <c r="BC30" s="74" t="s">
        <v>385</v>
      </c>
      <c r="BD30" s="74" t="s">
        <v>386</v>
      </c>
      <c r="BE30" s="74" t="s">
        <v>387</v>
      </c>
      <c r="BF30" s="74" t="s">
        <v>388</v>
      </c>
      <c r="BG30" s="74" t="s">
        <v>389</v>
      </c>
      <c r="BH30" s="74" t="s">
        <v>390</v>
      </c>
      <c r="BI30" t="s">
        <v>348</v>
      </c>
    </row>
    <row r="31" spans="1:61">
      <c r="A31" s="6" t="s">
        <v>119</v>
      </c>
      <c r="B31" s="6" t="s">
        <v>118</v>
      </c>
      <c r="C31" s="5" t="s">
        <v>117</v>
      </c>
      <c r="AW31" t="str">
        <f t="shared" si="0"/>
        <v/>
      </c>
      <c r="AX31" t="str">
        <f t="shared" si="1"/>
        <v/>
      </c>
      <c r="AY31" t="str">
        <f t="shared" si="2"/>
        <v/>
      </c>
      <c r="AZ31" s="138" t="str">
        <f t="shared" si="3"/>
        <v/>
      </c>
      <c r="BA31" s="140" t="str">
        <f t="shared" si="4"/>
        <v/>
      </c>
      <c r="BB31" s="74" t="s">
        <v>384</v>
      </c>
      <c r="BC31" s="74" t="s">
        <v>385</v>
      </c>
      <c r="BD31" s="74" t="s">
        <v>386</v>
      </c>
      <c r="BE31" s="74" t="s">
        <v>387</v>
      </c>
      <c r="BF31" s="74" t="s">
        <v>388</v>
      </c>
      <c r="BG31" s="74" t="s">
        <v>389</v>
      </c>
      <c r="BH31" s="74" t="s">
        <v>390</v>
      </c>
      <c r="BI31" t="s">
        <v>349</v>
      </c>
    </row>
    <row r="32" spans="1:61">
      <c r="A32" s="6" t="s">
        <v>116</v>
      </c>
      <c r="B32" s="6" t="s">
        <v>115</v>
      </c>
      <c r="C32" s="5" t="s">
        <v>114</v>
      </c>
      <c r="AW32" t="str">
        <f t="shared" si="0"/>
        <v/>
      </c>
      <c r="AX32" t="str">
        <f t="shared" si="1"/>
        <v/>
      </c>
      <c r="AY32" t="str">
        <f t="shared" si="2"/>
        <v/>
      </c>
      <c r="AZ32" s="138" t="str">
        <f t="shared" si="3"/>
        <v/>
      </c>
      <c r="BA32" s="140" t="str">
        <f t="shared" si="4"/>
        <v/>
      </c>
      <c r="BB32" s="74" t="s">
        <v>384</v>
      </c>
      <c r="BC32" s="74" t="s">
        <v>385</v>
      </c>
      <c r="BD32" s="74" t="s">
        <v>386</v>
      </c>
      <c r="BE32" s="74" t="s">
        <v>387</v>
      </c>
      <c r="BF32" s="74" t="s">
        <v>388</v>
      </c>
      <c r="BG32" s="74" t="s">
        <v>389</v>
      </c>
      <c r="BH32" s="74" t="s">
        <v>390</v>
      </c>
      <c r="BI32" t="s">
        <v>348</v>
      </c>
    </row>
    <row r="33" spans="1:61">
      <c r="A33" s="6" t="s">
        <v>113</v>
      </c>
      <c r="B33" s="6" t="s">
        <v>112</v>
      </c>
      <c r="C33" s="5" t="s">
        <v>111</v>
      </c>
      <c r="AW33" t="str">
        <f t="shared" si="0"/>
        <v/>
      </c>
      <c r="AX33" t="str">
        <f t="shared" si="1"/>
        <v/>
      </c>
      <c r="AY33" t="str">
        <f t="shared" si="2"/>
        <v/>
      </c>
      <c r="AZ33" s="138" t="str">
        <f t="shared" si="3"/>
        <v/>
      </c>
      <c r="BA33" s="140" t="str">
        <f t="shared" si="4"/>
        <v/>
      </c>
      <c r="BB33" s="74" t="s">
        <v>384</v>
      </c>
      <c r="BC33" s="74" t="s">
        <v>385</v>
      </c>
      <c r="BD33" s="74" t="s">
        <v>386</v>
      </c>
      <c r="BE33" s="74" t="s">
        <v>387</v>
      </c>
      <c r="BF33" s="74" t="s">
        <v>388</v>
      </c>
      <c r="BG33" s="74" t="s">
        <v>389</v>
      </c>
      <c r="BH33" s="74" t="s">
        <v>390</v>
      </c>
      <c r="BI33" t="s">
        <v>347</v>
      </c>
    </row>
    <row r="34" spans="1:61">
      <c r="A34" s="6" t="s">
        <v>110</v>
      </c>
      <c r="B34" s="6" t="s">
        <v>109</v>
      </c>
      <c r="C34" s="5" t="s">
        <v>108</v>
      </c>
      <c r="AW34" t="str">
        <f t="shared" si="0"/>
        <v/>
      </c>
      <c r="AX34" t="str">
        <f t="shared" si="1"/>
        <v/>
      </c>
      <c r="AY34" t="str">
        <f t="shared" si="2"/>
        <v/>
      </c>
      <c r="AZ34" s="138" t="str">
        <f t="shared" si="3"/>
        <v/>
      </c>
      <c r="BA34" s="140" t="str">
        <f t="shared" si="4"/>
        <v/>
      </c>
      <c r="BB34" s="74" t="s">
        <v>384</v>
      </c>
      <c r="BC34" s="74" t="s">
        <v>385</v>
      </c>
      <c r="BD34" s="74" t="s">
        <v>386</v>
      </c>
      <c r="BE34" s="74" t="s">
        <v>387</v>
      </c>
      <c r="BF34" s="74" t="s">
        <v>388</v>
      </c>
      <c r="BG34" s="74" t="s">
        <v>389</v>
      </c>
      <c r="BH34" s="74" t="s">
        <v>390</v>
      </c>
      <c r="BI34" t="s">
        <v>348</v>
      </c>
    </row>
    <row r="35" spans="1:61">
      <c r="A35" s="6" t="s">
        <v>107</v>
      </c>
      <c r="B35" s="6" t="s">
        <v>106</v>
      </c>
      <c r="C35" s="5" t="s">
        <v>105</v>
      </c>
      <c r="AW35" t="str">
        <f t="shared" si="0"/>
        <v/>
      </c>
      <c r="AX35" t="str">
        <f t="shared" si="1"/>
        <v/>
      </c>
      <c r="AY35" t="str">
        <f t="shared" si="2"/>
        <v/>
      </c>
      <c r="AZ35" s="138" t="str">
        <f t="shared" si="3"/>
        <v/>
      </c>
      <c r="BA35" s="140" t="str">
        <f t="shared" si="4"/>
        <v/>
      </c>
      <c r="BB35" s="74" t="s">
        <v>384</v>
      </c>
      <c r="BC35" s="74" t="s">
        <v>385</v>
      </c>
      <c r="BD35" s="74" t="s">
        <v>386</v>
      </c>
      <c r="BE35" s="74" t="s">
        <v>387</v>
      </c>
      <c r="BF35" s="74" t="s">
        <v>388</v>
      </c>
      <c r="BG35" s="74" t="s">
        <v>389</v>
      </c>
      <c r="BH35" s="74" t="s">
        <v>390</v>
      </c>
      <c r="BI35" t="s">
        <v>347</v>
      </c>
    </row>
    <row r="36" spans="1:61">
      <c r="A36" s="6" t="s">
        <v>104</v>
      </c>
      <c r="B36" s="6" t="s">
        <v>103</v>
      </c>
      <c r="C36" s="5" t="s">
        <v>102</v>
      </c>
      <c r="AW36" t="str">
        <f t="shared" si="0"/>
        <v/>
      </c>
      <c r="AX36" t="str">
        <f t="shared" si="1"/>
        <v/>
      </c>
      <c r="AY36" t="str">
        <f t="shared" si="2"/>
        <v/>
      </c>
      <c r="AZ36" s="138" t="str">
        <f t="shared" si="3"/>
        <v/>
      </c>
      <c r="BA36" s="140" t="str">
        <f t="shared" si="4"/>
        <v/>
      </c>
      <c r="BB36" s="74" t="s">
        <v>384</v>
      </c>
      <c r="BC36" s="74" t="s">
        <v>385</v>
      </c>
      <c r="BD36" s="74" t="s">
        <v>386</v>
      </c>
      <c r="BE36" s="74" t="s">
        <v>387</v>
      </c>
      <c r="BF36" s="74" t="s">
        <v>388</v>
      </c>
      <c r="BG36" s="74" t="s">
        <v>389</v>
      </c>
      <c r="BH36" s="74" t="s">
        <v>390</v>
      </c>
      <c r="BI36" t="s">
        <v>348</v>
      </c>
    </row>
    <row r="37" spans="1:61">
      <c r="A37" s="6" t="s">
        <v>101</v>
      </c>
      <c r="B37" s="6" t="s">
        <v>100</v>
      </c>
      <c r="C37" s="5" t="s">
        <v>99</v>
      </c>
      <c r="AW37" t="str">
        <f t="shared" si="0"/>
        <v/>
      </c>
      <c r="AX37" t="str">
        <f t="shared" si="1"/>
        <v/>
      </c>
      <c r="AY37" t="str">
        <f t="shared" si="2"/>
        <v/>
      </c>
      <c r="AZ37" s="138" t="str">
        <f t="shared" si="3"/>
        <v/>
      </c>
      <c r="BA37" s="140" t="str">
        <f t="shared" si="4"/>
        <v/>
      </c>
      <c r="BB37" s="74" t="s">
        <v>384</v>
      </c>
      <c r="BC37" s="74" t="s">
        <v>385</v>
      </c>
      <c r="BD37" s="74" t="s">
        <v>386</v>
      </c>
      <c r="BE37" s="74" t="s">
        <v>387</v>
      </c>
      <c r="BF37" s="74" t="s">
        <v>388</v>
      </c>
      <c r="BG37" s="74" t="s">
        <v>389</v>
      </c>
      <c r="BH37" s="74" t="s">
        <v>390</v>
      </c>
      <c r="BI37" t="s">
        <v>347</v>
      </c>
    </row>
    <row r="38" spans="1:61">
      <c r="A38" s="6" t="s">
        <v>98</v>
      </c>
      <c r="B38" s="6" t="s">
        <v>97</v>
      </c>
      <c r="C38" s="5" t="s">
        <v>96</v>
      </c>
      <c r="AW38" t="str">
        <f t="shared" si="0"/>
        <v/>
      </c>
      <c r="AX38" t="str">
        <f t="shared" si="1"/>
        <v/>
      </c>
      <c r="AY38" t="str">
        <f t="shared" si="2"/>
        <v/>
      </c>
      <c r="AZ38" s="138" t="str">
        <f t="shared" si="3"/>
        <v/>
      </c>
      <c r="BA38" s="140" t="str">
        <f t="shared" si="4"/>
        <v/>
      </c>
      <c r="BB38" s="74" t="s">
        <v>384</v>
      </c>
      <c r="BC38" s="74" t="s">
        <v>385</v>
      </c>
      <c r="BD38" s="74" t="s">
        <v>386</v>
      </c>
      <c r="BE38" s="74" t="s">
        <v>387</v>
      </c>
      <c r="BF38" s="74" t="s">
        <v>388</v>
      </c>
      <c r="BG38" s="74" t="s">
        <v>389</v>
      </c>
      <c r="BH38" s="74" t="s">
        <v>390</v>
      </c>
      <c r="BI38" t="s">
        <v>348</v>
      </c>
    </row>
    <row r="39" spans="1:61">
      <c r="A39" s="6" t="s">
        <v>95</v>
      </c>
      <c r="B39" s="6" t="s">
        <v>94</v>
      </c>
      <c r="C39" s="5" t="s">
        <v>93</v>
      </c>
      <c r="AW39" t="str">
        <f t="shared" si="0"/>
        <v/>
      </c>
      <c r="AX39" t="str">
        <f t="shared" si="1"/>
        <v/>
      </c>
      <c r="AY39" t="str">
        <f t="shared" si="2"/>
        <v/>
      </c>
      <c r="AZ39" s="138" t="str">
        <f t="shared" si="3"/>
        <v/>
      </c>
      <c r="BA39" s="140" t="str">
        <f t="shared" si="4"/>
        <v/>
      </c>
      <c r="BB39" s="74" t="s">
        <v>384</v>
      </c>
      <c r="BC39" s="74" t="s">
        <v>385</v>
      </c>
      <c r="BD39" s="74" t="s">
        <v>386</v>
      </c>
      <c r="BE39" s="74" t="s">
        <v>387</v>
      </c>
      <c r="BF39" s="74" t="s">
        <v>388</v>
      </c>
      <c r="BG39" s="74" t="s">
        <v>389</v>
      </c>
      <c r="BH39" s="74" t="s">
        <v>390</v>
      </c>
      <c r="BI39" t="s">
        <v>347</v>
      </c>
    </row>
    <row r="40" spans="1:61">
      <c r="A40" s="6" t="s">
        <v>92</v>
      </c>
      <c r="B40" s="6" t="s">
        <v>91</v>
      </c>
      <c r="C40" s="5" t="s">
        <v>90</v>
      </c>
      <c r="AW40" t="str">
        <f t="shared" si="0"/>
        <v/>
      </c>
      <c r="AX40" t="str">
        <f t="shared" si="1"/>
        <v/>
      </c>
      <c r="AY40" t="str">
        <f t="shared" si="2"/>
        <v/>
      </c>
      <c r="AZ40" s="138" t="str">
        <f t="shared" si="3"/>
        <v/>
      </c>
      <c r="BA40" s="140" t="str">
        <f t="shared" si="4"/>
        <v/>
      </c>
      <c r="BB40" s="74" t="s">
        <v>384</v>
      </c>
      <c r="BC40" s="74" t="s">
        <v>385</v>
      </c>
      <c r="BD40" s="74" t="s">
        <v>386</v>
      </c>
      <c r="BE40" s="74" t="s">
        <v>387</v>
      </c>
      <c r="BF40" s="74" t="s">
        <v>388</v>
      </c>
      <c r="BG40" s="74" t="s">
        <v>389</v>
      </c>
      <c r="BH40" s="74" t="s">
        <v>390</v>
      </c>
      <c r="BI40" t="s">
        <v>348</v>
      </c>
    </row>
    <row r="41" spans="1:61">
      <c r="A41" s="6" t="s">
        <v>89</v>
      </c>
      <c r="B41" s="6" t="s">
        <v>88</v>
      </c>
      <c r="C41" s="5" t="s">
        <v>87</v>
      </c>
      <c r="AW41" t="str">
        <f t="shared" si="0"/>
        <v/>
      </c>
      <c r="AX41" t="str">
        <f t="shared" si="1"/>
        <v/>
      </c>
      <c r="AY41" t="str">
        <f t="shared" si="2"/>
        <v/>
      </c>
      <c r="AZ41" s="138" t="str">
        <f t="shared" si="3"/>
        <v/>
      </c>
      <c r="BA41" s="140" t="str">
        <f t="shared" si="4"/>
        <v/>
      </c>
      <c r="BB41" s="74" t="s">
        <v>384</v>
      </c>
      <c r="BC41" s="74" t="s">
        <v>385</v>
      </c>
      <c r="BD41" s="74" t="s">
        <v>386</v>
      </c>
      <c r="BE41" s="74" t="s">
        <v>387</v>
      </c>
      <c r="BF41" s="74" t="s">
        <v>388</v>
      </c>
      <c r="BG41" s="74" t="s">
        <v>389</v>
      </c>
      <c r="BH41" s="74" t="s">
        <v>390</v>
      </c>
      <c r="BI41" t="s">
        <v>348</v>
      </c>
    </row>
    <row r="42" spans="1:61">
      <c r="A42" s="6" t="s">
        <v>86</v>
      </c>
      <c r="B42" s="6" t="s">
        <v>85</v>
      </c>
      <c r="C42" s="5" t="s">
        <v>84</v>
      </c>
      <c r="AW42" t="str">
        <f t="shared" si="0"/>
        <v/>
      </c>
      <c r="AX42" t="str">
        <f t="shared" si="1"/>
        <v/>
      </c>
      <c r="AY42" t="str">
        <f t="shared" si="2"/>
        <v/>
      </c>
      <c r="AZ42" s="138" t="str">
        <f t="shared" si="3"/>
        <v/>
      </c>
      <c r="BA42" s="140" t="str">
        <f t="shared" si="4"/>
        <v/>
      </c>
      <c r="BB42" s="74" t="s">
        <v>384</v>
      </c>
      <c r="BC42" s="74" t="s">
        <v>385</v>
      </c>
      <c r="BD42" s="74" t="s">
        <v>386</v>
      </c>
      <c r="BE42" s="74" t="s">
        <v>387</v>
      </c>
      <c r="BF42" s="74" t="s">
        <v>388</v>
      </c>
      <c r="BG42" s="74" t="s">
        <v>389</v>
      </c>
      <c r="BH42" s="74" t="s">
        <v>390</v>
      </c>
      <c r="BI42" t="s">
        <v>347</v>
      </c>
    </row>
    <row r="43" spans="1:61">
      <c r="A43" s="6" t="s">
        <v>83</v>
      </c>
      <c r="B43" s="6" t="s">
        <v>82</v>
      </c>
      <c r="C43" s="5" t="s">
        <v>81</v>
      </c>
      <c r="AW43" t="str">
        <f t="shared" si="0"/>
        <v/>
      </c>
      <c r="AX43" t="str">
        <f t="shared" si="1"/>
        <v/>
      </c>
      <c r="AY43" t="str">
        <f t="shared" si="2"/>
        <v/>
      </c>
      <c r="AZ43" s="138" t="str">
        <f t="shared" si="3"/>
        <v/>
      </c>
      <c r="BA43" s="140" t="str">
        <f t="shared" si="4"/>
        <v/>
      </c>
      <c r="BB43" s="74" t="s">
        <v>384</v>
      </c>
      <c r="BC43" s="74" t="s">
        <v>385</v>
      </c>
      <c r="BD43" s="74" t="s">
        <v>386</v>
      </c>
      <c r="BE43" s="74" t="s">
        <v>387</v>
      </c>
      <c r="BF43" s="74" t="s">
        <v>388</v>
      </c>
      <c r="BG43" s="74" t="s">
        <v>389</v>
      </c>
      <c r="BH43" s="74" t="s">
        <v>390</v>
      </c>
      <c r="BI43" t="s">
        <v>347</v>
      </c>
    </row>
    <row r="44" spans="1:61">
      <c r="A44" s="6" t="s">
        <v>80</v>
      </c>
      <c r="B44" s="6" t="s">
        <v>79</v>
      </c>
      <c r="C44" s="5" t="s">
        <v>78</v>
      </c>
      <c r="AW44" t="str">
        <f t="shared" si="0"/>
        <v/>
      </c>
      <c r="AX44" t="str">
        <f t="shared" si="1"/>
        <v/>
      </c>
      <c r="AY44" t="str">
        <f t="shared" si="2"/>
        <v/>
      </c>
      <c r="AZ44" s="138" t="str">
        <f t="shared" si="3"/>
        <v/>
      </c>
      <c r="BA44" s="140" t="str">
        <f t="shared" si="4"/>
        <v/>
      </c>
      <c r="BB44" s="74" t="s">
        <v>384</v>
      </c>
      <c r="BC44" s="74" t="s">
        <v>385</v>
      </c>
      <c r="BD44" s="74" t="s">
        <v>386</v>
      </c>
      <c r="BE44" s="74" t="s">
        <v>387</v>
      </c>
      <c r="BF44" s="74" t="s">
        <v>388</v>
      </c>
      <c r="BG44" s="74" t="s">
        <v>389</v>
      </c>
      <c r="BH44" s="74" t="s">
        <v>390</v>
      </c>
      <c r="BI44" t="s">
        <v>348</v>
      </c>
    </row>
    <row r="45" spans="1:61">
      <c r="A45" s="6" t="s">
        <v>77</v>
      </c>
      <c r="B45" s="6" t="s">
        <v>76</v>
      </c>
      <c r="C45" s="5" t="s">
        <v>75</v>
      </c>
      <c r="AW45" t="str">
        <f t="shared" si="0"/>
        <v/>
      </c>
      <c r="AX45" t="str">
        <f t="shared" si="1"/>
        <v/>
      </c>
      <c r="AY45" t="str">
        <f t="shared" si="2"/>
        <v/>
      </c>
      <c r="AZ45" s="138" t="str">
        <f t="shared" si="3"/>
        <v/>
      </c>
      <c r="BA45" s="140" t="str">
        <f t="shared" si="4"/>
        <v/>
      </c>
      <c r="BB45" s="74" t="s">
        <v>384</v>
      </c>
      <c r="BC45" s="74" t="s">
        <v>385</v>
      </c>
      <c r="BD45" s="74" t="s">
        <v>386</v>
      </c>
      <c r="BE45" s="74" t="s">
        <v>387</v>
      </c>
      <c r="BF45" s="74" t="s">
        <v>388</v>
      </c>
      <c r="BG45" s="74" t="s">
        <v>389</v>
      </c>
      <c r="BH45" s="74" t="s">
        <v>390</v>
      </c>
      <c r="BI45" t="s">
        <v>347</v>
      </c>
    </row>
    <row r="46" spans="1:61">
      <c r="A46" s="6" t="s">
        <v>74</v>
      </c>
      <c r="B46" s="6" t="s">
        <v>73</v>
      </c>
      <c r="C46" s="5" t="s">
        <v>72</v>
      </c>
      <c r="AW46" t="str">
        <f t="shared" si="0"/>
        <v/>
      </c>
      <c r="AX46" t="str">
        <f t="shared" si="1"/>
        <v/>
      </c>
      <c r="AY46" t="str">
        <f t="shared" si="2"/>
        <v/>
      </c>
      <c r="AZ46" s="138" t="str">
        <f t="shared" si="3"/>
        <v/>
      </c>
      <c r="BA46" s="140" t="str">
        <f t="shared" si="4"/>
        <v/>
      </c>
      <c r="BB46" s="74" t="s">
        <v>384</v>
      </c>
      <c r="BC46" s="74" t="s">
        <v>385</v>
      </c>
      <c r="BD46" s="74" t="s">
        <v>386</v>
      </c>
      <c r="BE46" s="74" t="s">
        <v>387</v>
      </c>
      <c r="BF46" s="74" t="s">
        <v>388</v>
      </c>
      <c r="BG46" s="74" t="s">
        <v>389</v>
      </c>
      <c r="BH46" s="74" t="s">
        <v>390</v>
      </c>
      <c r="BI46" t="s">
        <v>347</v>
      </c>
    </row>
    <row r="47" spans="1:61">
      <c r="A47" s="6" t="s">
        <v>71</v>
      </c>
      <c r="B47" s="6" t="s">
        <v>70</v>
      </c>
      <c r="C47" s="5" t="s">
        <v>69</v>
      </c>
      <c r="AW47" t="str">
        <f t="shared" si="0"/>
        <v/>
      </c>
      <c r="AX47" t="str">
        <f t="shared" si="1"/>
        <v/>
      </c>
      <c r="AY47" t="str">
        <f t="shared" si="2"/>
        <v/>
      </c>
      <c r="AZ47" s="138" t="str">
        <f t="shared" si="3"/>
        <v/>
      </c>
      <c r="BA47" s="140" t="str">
        <f t="shared" si="4"/>
        <v/>
      </c>
      <c r="BB47" s="74" t="s">
        <v>384</v>
      </c>
      <c r="BC47" s="74" t="s">
        <v>385</v>
      </c>
      <c r="BD47" s="74" t="s">
        <v>386</v>
      </c>
      <c r="BE47" s="74" t="s">
        <v>387</v>
      </c>
      <c r="BF47" s="74" t="s">
        <v>388</v>
      </c>
      <c r="BG47" s="74" t="s">
        <v>389</v>
      </c>
      <c r="BH47" s="74" t="s">
        <v>390</v>
      </c>
      <c r="BI47" t="s">
        <v>349</v>
      </c>
    </row>
    <row r="48" spans="1:61">
      <c r="A48" s="6" t="s">
        <v>68</v>
      </c>
      <c r="B48" s="6" t="s">
        <v>67</v>
      </c>
      <c r="C48" s="5" t="s">
        <v>66</v>
      </c>
      <c r="AW48" t="str">
        <f t="shared" si="0"/>
        <v/>
      </c>
      <c r="AX48" t="str">
        <f t="shared" si="1"/>
        <v/>
      </c>
      <c r="AY48" t="str">
        <f t="shared" si="2"/>
        <v/>
      </c>
      <c r="AZ48" s="138" t="str">
        <f t="shared" si="3"/>
        <v/>
      </c>
      <c r="BA48" s="140" t="str">
        <f t="shared" si="4"/>
        <v/>
      </c>
      <c r="BB48" s="74" t="s">
        <v>384</v>
      </c>
      <c r="BC48" s="74" t="s">
        <v>385</v>
      </c>
      <c r="BD48" s="74" t="s">
        <v>386</v>
      </c>
      <c r="BE48" s="74" t="s">
        <v>387</v>
      </c>
      <c r="BF48" s="74" t="s">
        <v>388</v>
      </c>
      <c r="BG48" s="74" t="s">
        <v>389</v>
      </c>
      <c r="BH48" s="74" t="s">
        <v>390</v>
      </c>
      <c r="BI48" t="s">
        <v>348</v>
      </c>
    </row>
    <row r="49" spans="1:61">
      <c r="A49" s="6" t="s">
        <v>65</v>
      </c>
      <c r="B49" s="6" t="s">
        <v>64</v>
      </c>
      <c r="C49" s="5" t="s">
        <v>63</v>
      </c>
      <c r="AW49" t="str">
        <f t="shared" si="0"/>
        <v/>
      </c>
      <c r="AX49" t="str">
        <f t="shared" si="1"/>
        <v/>
      </c>
      <c r="AY49" t="str">
        <f t="shared" si="2"/>
        <v/>
      </c>
      <c r="AZ49" s="138" t="str">
        <f t="shared" si="3"/>
        <v/>
      </c>
      <c r="BA49" s="140" t="str">
        <f t="shared" si="4"/>
        <v/>
      </c>
      <c r="BB49" s="74" t="s">
        <v>384</v>
      </c>
      <c r="BC49" s="74" t="s">
        <v>385</v>
      </c>
      <c r="BD49" s="74" t="s">
        <v>386</v>
      </c>
      <c r="BE49" s="74" t="s">
        <v>387</v>
      </c>
      <c r="BF49" s="74" t="s">
        <v>388</v>
      </c>
      <c r="BG49" s="74" t="s">
        <v>389</v>
      </c>
      <c r="BH49" s="74" t="s">
        <v>390</v>
      </c>
      <c r="BI49" t="s">
        <v>348</v>
      </c>
    </row>
    <row r="50" spans="1:61">
      <c r="A50" s="6" t="s">
        <v>62</v>
      </c>
      <c r="B50" s="6" t="s">
        <v>61</v>
      </c>
      <c r="C50" s="5" t="s">
        <v>60</v>
      </c>
      <c r="AW50" t="str">
        <f t="shared" si="0"/>
        <v/>
      </c>
      <c r="AX50" t="str">
        <f t="shared" si="1"/>
        <v/>
      </c>
      <c r="AY50" t="str">
        <f t="shared" si="2"/>
        <v/>
      </c>
      <c r="AZ50" s="138" t="str">
        <f t="shared" si="3"/>
        <v/>
      </c>
      <c r="BA50" s="140" t="str">
        <f t="shared" si="4"/>
        <v/>
      </c>
      <c r="BB50" s="74" t="s">
        <v>384</v>
      </c>
      <c r="BC50" s="74" t="s">
        <v>385</v>
      </c>
      <c r="BD50" s="74" t="s">
        <v>386</v>
      </c>
      <c r="BE50" s="74" t="s">
        <v>387</v>
      </c>
      <c r="BF50" s="74" t="s">
        <v>388</v>
      </c>
      <c r="BG50" s="74" t="s">
        <v>389</v>
      </c>
      <c r="BH50" s="74" t="s">
        <v>390</v>
      </c>
      <c r="BI50" t="s">
        <v>348</v>
      </c>
    </row>
    <row r="51" spans="1:61">
      <c r="A51" s="6" t="s">
        <v>59</v>
      </c>
      <c r="B51" s="6" t="s">
        <v>58</v>
      </c>
      <c r="C51" s="5" t="s">
        <v>57</v>
      </c>
      <c r="AW51" t="str">
        <f t="shared" si="0"/>
        <v/>
      </c>
      <c r="AX51" t="str">
        <f t="shared" si="1"/>
        <v/>
      </c>
      <c r="AY51" t="str">
        <f t="shared" si="2"/>
        <v/>
      </c>
      <c r="AZ51" s="138" t="str">
        <f t="shared" si="3"/>
        <v/>
      </c>
      <c r="BA51" s="140" t="str">
        <f t="shared" si="4"/>
        <v/>
      </c>
      <c r="BB51" s="74" t="s">
        <v>384</v>
      </c>
      <c r="BC51" s="74" t="s">
        <v>385</v>
      </c>
      <c r="BD51" s="74" t="s">
        <v>386</v>
      </c>
      <c r="BE51" s="74" t="s">
        <v>387</v>
      </c>
      <c r="BF51" s="74" t="s">
        <v>388</v>
      </c>
      <c r="BG51" s="74" t="s">
        <v>389</v>
      </c>
      <c r="BH51" s="74" t="s">
        <v>390</v>
      </c>
      <c r="BI51" t="s">
        <v>347</v>
      </c>
    </row>
    <row r="52" spans="1:61">
      <c r="A52" s="6" t="s">
        <v>56</v>
      </c>
      <c r="B52" s="6" t="s">
        <v>55</v>
      </c>
      <c r="C52" s="5" t="s">
        <v>54</v>
      </c>
      <c r="AW52" t="str">
        <f t="shared" si="0"/>
        <v/>
      </c>
      <c r="AX52" t="str">
        <f t="shared" si="1"/>
        <v/>
      </c>
      <c r="AY52" t="str">
        <f t="shared" si="2"/>
        <v/>
      </c>
      <c r="AZ52" s="138" t="str">
        <f t="shared" si="3"/>
        <v/>
      </c>
      <c r="BA52" s="140" t="str">
        <f t="shared" si="4"/>
        <v/>
      </c>
      <c r="BB52" s="74" t="s">
        <v>384</v>
      </c>
      <c r="BC52" s="74" t="s">
        <v>385</v>
      </c>
      <c r="BD52" s="74" t="s">
        <v>386</v>
      </c>
      <c r="BE52" s="74" t="s">
        <v>387</v>
      </c>
      <c r="BF52" s="74" t="s">
        <v>388</v>
      </c>
      <c r="BG52" s="74" t="s">
        <v>389</v>
      </c>
      <c r="BH52" s="74" t="s">
        <v>390</v>
      </c>
      <c r="BI52" t="s">
        <v>349</v>
      </c>
    </row>
    <row r="53" spans="1:61">
      <c r="A53" s="6" t="s">
        <v>53</v>
      </c>
      <c r="B53" s="6" t="s">
        <v>52</v>
      </c>
      <c r="C53" s="5" t="s">
        <v>51</v>
      </c>
      <c r="AW53" t="str">
        <f t="shared" si="0"/>
        <v/>
      </c>
      <c r="AX53" t="str">
        <f t="shared" si="1"/>
        <v/>
      </c>
      <c r="AY53" t="str">
        <f t="shared" si="2"/>
        <v/>
      </c>
      <c r="AZ53" s="138" t="str">
        <f t="shared" si="3"/>
        <v/>
      </c>
      <c r="BA53" s="140" t="str">
        <f t="shared" si="4"/>
        <v/>
      </c>
      <c r="BB53" s="74" t="s">
        <v>384</v>
      </c>
      <c r="BC53" s="74" t="s">
        <v>385</v>
      </c>
      <c r="BD53" s="74" t="s">
        <v>386</v>
      </c>
      <c r="BE53" s="74" t="s">
        <v>387</v>
      </c>
      <c r="BF53" s="74" t="s">
        <v>388</v>
      </c>
      <c r="BG53" s="74" t="s">
        <v>389</v>
      </c>
      <c r="BH53" s="74" t="s">
        <v>390</v>
      </c>
      <c r="BI53" t="s">
        <v>347</v>
      </c>
    </row>
    <row r="54" spans="1:61">
      <c r="A54" s="6" t="s">
        <v>50</v>
      </c>
      <c r="B54" s="6" t="s">
        <v>49</v>
      </c>
      <c r="C54" s="5" t="s">
        <v>48</v>
      </c>
      <c r="AW54" t="str">
        <f t="shared" si="0"/>
        <v/>
      </c>
      <c r="AX54" t="str">
        <f t="shared" si="1"/>
        <v/>
      </c>
      <c r="AY54" t="str">
        <f t="shared" si="2"/>
        <v/>
      </c>
      <c r="AZ54" s="138" t="str">
        <f t="shared" si="3"/>
        <v/>
      </c>
      <c r="BA54" s="140" t="str">
        <f t="shared" si="4"/>
        <v/>
      </c>
      <c r="BB54" s="74" t="s">
        <v>384</v>
      </c>
      <c r="BC54" s="74" t="s">
        <v>385</v>
      </c>
      <c r="BD54" s="74" t="s">
        <v>386</v>
      </c>
      <c r="BE54" s="74" t="s">
        <v>387</v>
      </c>
      <c r="BF54" s="74" t="s">
        <v>388</v>
      </c>
      <c r="BG54" s="74" t="s">
        <v>389</v>
      </c>
      <c r="BH54" s="74" t="s">
        <v>390</v>
      </c>
      <c r="BI54" t="s">
        <v>348</v>
      </c>
    </row>
    <row r="55" spans="1:61">
      <c r="A55" s="6" t="s">
        <v>47</v>
      </c>
      <c r="B55" s="6" t="s">
        <v>46</v>
      </c>
      <c r="C55" s="5" t="s">
        <v>45</v>
      </c>
      <c r="AW55" t="str">
        <f t="shared" si="0"/>
        <v/>
      </c>
      <c r="AX55" t="str">
        <f t="shared" si="1"/>
        <v/>
      </c>
      <c r="AY55" t="str">
        <f t="shared" si="2"/>
        <v/>
      </c>
      <c r="AZ55" s="138" t="str">
        <f t="shared" si="3"/>
        <v/>
      </c>
      <c r="BA55" s="140" t="str">
        <f t="shared" si="4"/>
        <v/>
      </c>
      <c r="BB55" s="74" t="s">
        <v>384</v>
      </c>
      <c r="BC55" s="74" t="s">
        <v>385</v>
      </c>
      <c r="BD55" s="74" t="s">
        <v>386</v>
      </c>
      <c r="BE55" s="74" t="s">
        <v>387</v>
      </c>
      <c r="BF55" s="74" t="s">
        <v>388</v>
      </c>
      <c r="BG55" s="74" t="s">
        <v>389</v>
      </c>
      <c r="BH55" s="74" t="s">
        <v>390</v>
      </c>
      <c r="BI55" t="s">
        <v>347</v>
      </c>
    </row>
    <row r="56" spans="1:61">
      <c r="A56" s="6" t="s">
        <v>43</v>
      </c>
      <c r="B56" s="6" t="s">
        <v>42</v>
      </c>
      <c r="C56" s="5" t="s">
        <v>41</v>
      </c>
      <c r="AW56" t="str">
        <f t="shared" si="0"/>
        <v/>
      </c>
      <c r="AX56" t="str">
        <f t="shared" si="1"/>
        <v/>
      </c>
      <c r="AY56" t="str">
        <f t="shared" si="2"/>
        <v/>
      </c>
      <c r="AZ56" s="138" t="str">
        <f t="shared" si="3"/>
        <v/>
      </c>
      <c r="BA56" s="140" t="str">
        <f t="shared" si="4"/>
        <v/>
      </c>
      <c r="BB56" s="74" t="s">
        <v>384</v>
      </c>
      <c r="BC56" s="74" t="s">
        <v>385</v>
      </c>
      <c r="BD56" s="74" t="s">
        <v>386</v>
      </c>
      <c r="BE56" s="74" t="s">
        <v>387</v>
      </c>
      <c r="BF56" s="74" t="s">
        <v>388</v>
      </c>
      <c r="BG56" s="74" t="s">
        <v>389</v>
      </c>
      <c r="BH56" s="74" t="s">
        <v>390</v>
      </c>
      <c r="BI56" t="s">
        <v>347</v>
      </c>
    </row>
    <row r="57" spans="1:61">
      <c r="A57" s="6" t="s">
        <v>40</v>
      </c>
      <c r="B57" s="6" t="s">
        <v>39</v>
      </c>
      <c r="C57" s="5" t="s">
        <v>38</v>
      </c>
      <c r="AW57" t="str">
        <f t="shared" si="0"/>
        <v/>
      </c>
      <c r="AX57" t="str">
        <f t="shared" si="1"/>
        <v/>
      </c>
      <c r="AY57" t="str">
        <f t="shared" si="2"/>
        <v/>
      </c>
      <c r="AZ57" s="138" t="str">
        <f t="shared" si="3"/>
        <v/>
      </c>
      <c r="BA57" s="140" t="str">
        <f t="shared" si="4"/>
        <v/>
      </c>
      <c r="BB57" s="74" t="s">
        <v>384</v>
      </c>
      <c r="BC57" s="74" t="s">
        <v>385</v>
      </c>
      <c r="BD57" s="74" t="s">
        <v>386</v>
      </c>
      <c r="BE57" s="74" t="s">
        <v>387</v>
      </c>
      <c r="BF57" s="74" t="s">
        <v>388</v>
      </c>
      <c r="BG57" s="74" t="s">
        <v>389</v>
      </c>
      <c r="BH57" s="74" t="s">
        <v>390</v>
      </c>
      <c r="BI57" t="s">
        <v>349</v>
      </c>
    </row>
    <row r="58" spans="1:61">
      <c r="A58" s="6" t="s">
        <v>36</v>
      </c>
      <c r="B58" s="6" t="s">
        <v>35</v>
      </c>
      <c r="C58" s="5" t="s">
        <v>34</v>
      </c>
      <c r="AW58" t="str">
        <f t="shared" si="0"/>
        <v/>
      </c>
      <c r="AX58" t="str">
        <f t="shared" si="1"/>
        <v/>
      </c>
      <c r="AY58" t="str">
        <f t="shared" si="2"/>
        <v/>
      </c>
      <c r="AZ58" s="138" t="str">
        <f t="shared" si="3"/>
        <v/>
      </c>
      <c r="BA58" s="140" t="str">
        <f t="shared" si="4"/>
        <v/>
      </c>
      <c r="BB58" s="74" t="s">
        <v>384</v>
      </c>
      <c r="BC58" s="74" t="s">
        <v>385</v>
      </c>
      <c r="BD58" s="74" t="s">
        <v>386</v>
      </c>
      <c r="BE58" s="74" t="s">
        <v>387</v>
      </c>
      <c r="BF58" s="74" t="s">
        <v>388</v>
      </c>
      <c r="BG58" s="74" t="s">
        <v>389</v>
      </c>
      <c r="BH58" s="74" t="s">
        <v>390</v>
      </c>
      <c r="BI58" t="s">
        <v>347</v>
      </c>
    </row>
    <row r="59" spans="1:61">
      <c r="A59" s="6" t="s">
        <v>33</v>
      </c>
      <c r="B59" s="6" t="s">
        <v>32</v>
      </c>
      <c r="C59" s="5" t="s">
        <v>31</v>
      </c>
      <c r="AW59" t="str">
        <f t="shared" si="0"/>
        <v/>
      </c>
      <c r="AX59" t="str">
        <f t="shared" si="1"/>
        <v/>
      </c>
      <c r="AY59" t="str">
        <f t="shared" si="2"/>
        <v/>
      </c>
      <c r="AZ59" s="138" t="str">
        <f t="shared" si="3"/>
        <v/>
      </c>
      <c r="BA59" s="140" t="str">
        <f t="shared" si="4"/>
        <v/>
      </c>
      <c r="BB59" s="74" t="s">
        <v>384</v>
      </c>
      <c r="BC59" s="74" t="s">
        <v>385</v>
      </c>
      <c r="BD59" s="74" t="s">
        <v>386</v>
      </c>
      <c r="BE59" s="74" t="s">
        <v>387</v>
      </c>
      <c r="BF59" s="74" t="s">
        <v>388</v>
      </c>
      <c r="BG59" s="74" t="s">
        <v>389</v>
      </c>
      <c r="BH59" s="74" t="s">
        <v>390</v>
      </c>
      <c r="BI59" t="s">
        <v>347</v>
      </c>
    </row>
    <row r="60" spans="1:61">
      <c r="A60" s="6" t="s">
        <v>29</v>
      </c>
      <c r="B60" s="6" t="s">
        <v>28</v>
      </c>
      <c r="C60" s="5" t="s">
        <v>27</v>
      </c>
      <c r="AW60" t="str">
        <f t="shared" si="0"/>
        <v/>
      </c>
      <c r="AX60" t="str">
        <f t="shared" si="1"/>
        <v/>
      </c>
      <c r="AY60" t="str">
        <f t="shared" si="2"/>
        <v/>
      </c>
      <c r="AZ60" s="138" t="str">
        <f t="shared" si="3"/>
        <v/>
      </c>
      <c r="BA60" s="140" t="str">
        <f t="shared" si="4"/>
        <v/>
      </c>
      <c r="BB60" s="74" t="s">
        <v>384</v>
      </c>
      <c r="BC60" s="74" t="s">
        <v>385</v>
      </c>
      <c r="BD60" s="74" t="s">
        <v>386</v>
      </c>
      <c r="BE60" s="74" t="s">
        <v>387</v>
      </c>
      <c r="BF60" s="74" t="s">
        <v>388</v>
      </c>
      <c r="BG60" s="74" t="s">
        <v>389</v>
      </c>
      <c r="BH60" s="74" t="s">
        <v>390</v>
      </c>
      <c r="BI60" t="s">
        <v>349</v>
      </c>
    </row>
    <row r="61" spans="1:61">
      <c r="A61" s="6" t="s">
        <v>25</v>
      </c>
      <c r="B61" s="6" t="s">
        <v>24</v>
      </c>
      <c r="C61" s="5" t="s">
        <v>23</v>
      </c>
      <c r="AW61" t="str">
        <f t="shared" si="0"/>
        <v/>
      </c>
      <c r="AX61" t="str">
        <f t="shared" si="1"/>
        <v/>
      </c>
      <c r="AY61" t="str">
        <f t="shared" si="2"/>
        <v/>
      </c>
      <c r="AZ61" s="138" t="str">
        <f t="shared" si="3"/>
        <v/>
      </c>
      <c r="BA61" s="140" t="str">
        <f t="shared" si="4"/>
        <v/>
      </c>
      <c r="BB61" s="74" t="s">
        <v>384</v>
      </c>
      <c r="BC61" s="74" t="s">
        <v>385</v>
      </c>
      <c r="BD61" s="74" t="s">
        <v>386</v>
      </c>
      <c r="BE61" s="74" t="s">
        <v>387</v>
      </c>
      <c r="BF61" s="74" t="s">
        <v>388</v>
      </c>
      <c r="BG61" s="74" t="s">
        <v>389</v>
      </c>
      <c r="BH61" s="74" t="s">
        <v>390</v>
      </c>
      <c r="BI61" t="s">
        <v>347</v>
      </c>
    </row>
    <row r="62" spans="1:61">
      <c r="A62" s="6" t="s">
        <v>14</v>
      </c>
      <c r="B62" s="6" t="s">
        <v>13</v>
      </c>
      <c r="C62" s="5" t="s">
        <v>12</v>
      </c>
      <c r="AW62" t="str">
        <f t="shared" si="0"/>
        <v/>
      </c>
      <c r="AX62" t="str">
        <f t="shared" si="1"/>
        <v/>
      </c>
      <c r="AY62" t="str">
        <f t="shared" si="2"/>
        <v/>
      </c>
      <c r="AZ62" s="138" t="str">
        <f t="shared" si="3"/>
        <v/>
      </c>
      <c r="BA62" s="140" t="str">
        <f t="shared" si="4"/>
        <v/>
      </c>
      <c r="BB62" s="74" t="s">
        <v>384</v>
      </c>
      <c r="BC62" s="74" t="s">
        <v>385</v>
      </c>
      <c r="BD62" s="74" t="s">
        <v>386</v>
      </c>
      <c r="BE62" s="74" t="s">
        <v>387</v>
      </c>
      <c r="BF62" s="74" t="s">
        <v>388</v>
      </c>
      <c r="BG62" s="74" t="s">
        <v>389</v>
      </c>
      <c r="BH62" s="74" t="s">
        <v>390</v>
      </c>
      <c r="BI62" t="s">
        <v>347</v>
      </c>
    </row>
    <row r="63" spans="1:61">
      <c r="A63" s="6" t="s">
        <v>11</v>
      </c>
      <c r="B63" s="6" t="s">
        <v>10</v>
      </c>
      <c r="C63" s="5" t="s">
        <v>9</v>
      </c>
      <c r="AW63" t="str">
        <f t="shared" si="0"/>
        <v/>
      </c>
      <c r="AX63" t="str">
        <f t="shared" si="1"/>
        <v/>
      </c>
      <c r="AY63" t="str">
        <f t="shared" si="2"/>
        <v/>
      </c>
      <c r="AZ63" s="138" t="str">
        <f t="shared" si="3"/>
        <v/>
      </c>
      <c r="BA63" s="140" t="str">
        <f t="shared" si="4"/>
        <v/>
      </c>
      <c r="BB63" s="74" t="s">
        <v>384</v>
      </c>
      <c r="BC63" s="74" t="s">
        <v>385</v>
      </c>
      <c r="BD63" s="74" t="s">
        <v>386</v>
      </c>
      <c r="BE63" s="74" t="s">
        <v>387</v>
      </c>
      <c r="BF63" s="74" t="s">
        <v>388</v>
      </c>
      <c r="BG63" s="74" t="s">
        <v>389</v>
      </c>
      <c r="BH63" s="74" t="s">
        <v>390</v>
      </c>
      <c r="BI63" t="s">
        <v>347</v>
      </c>
    </row>
    <row r="64" spans="1:61">
      <c r="A64" s="6" t="s">
        <v>8</v>
      </c>
      <c r="B64" s="6" t="s">
        <v>7</v>
      </c>
      <c r="C64" s="5" t="s">
        <v>6</v>
      </c>
      <c r="AW64" t="str">
        <f t="shared" si="0"/>
        <v/>
      </c>
      <c r="AX64" t="str">
        <f t="shared" si="1"/>
        <v/>
      </c>
      <c r="AY64" t="str">
        <f t="shared" si="2"/>
        <v/>
      </c>
      <c r="AZ64" s="138" t="str">
        <f t="shared" si="3"/>
        <v/>
      </c>
      <c r="BA64" s="140" t="str">
        <f t="shared" si="4"/>
        <v/>
      </c>
      <c r="BB64" s="74" t="s">
        <v>384</v>
      </c>
      <c r="BC64" s="74" t="s">
        <v>385</v>
      </c>
      <c r="BD64" s="74" t="s">
        <v>386</v>
      </c>
      <c r="BE64" s="74" t="s">
        <v>387</v>
      </c>
      <c r="BF64" s="74" t="s">
        <v>388</v>
      </c>
      <c r="BG64" s="74" t="s">
        <v>389</v>
      </c>
      <c r="BH64" s="74" t="s">
        <v>390</v>
      </c>
      <c r="BI64" t="s">
        <v>348</v>
      </c>
    </row>
    <row r="65" spans="1:61">
      <c r="A65" s="6" t="s">
        <v>5</v>
      </c>
      <c r="B65" s="6" t="s">
        <v>4</v>
      </c>
      <c r="C65" s="5" t="s">
        <v>3</v>
      </c>
      <c r="AW65" t="str">
        <f t="shared" si="0"/>
        <v/>
      </c>
      <c r="AX65" t="str">
        <f t="shared" si="1"/>
        <v/>
      </c>
      <c r="AY65" t="str">
        <f t="shared" si="2"/>
        <v/>
      </c>
      <c r="AZ65" s="138" t="str">
        <f t="shared" si="3"/>
        <v/>
      </c>
      <c r="BA65" s="140" t="str">
        <f t="shared" si="4"/>
        <v/>
      </c>
      <c r="BB65" s="74" t="s">
        <v>384</v>
      </c>
      <c r="BC65" s="74" t="s">
        <v>385</v>
      </c>
      <c r="BD65" s="74" t="s">
        <v>386</v>
      </c>
      <c r="BE65" s="74" t="s">
        <v>387</v>
      </c>
      <c r="BF65" s="74" t="s">
        <v>388</v>
      </c>
      <c r="BG65" s="74" t="s">
        <v>389</v>
      </c>
      <c r="BH65" s="74" t="s">
        <v>390</v>
      </c>
      <c r="BI65" t="s">
        <v>347</v>
      </c>
    </row>
    <row r="66" spans="1:61">
      <c r="A66" s="6" t="s">
        <v>2</v>
      </c>
      <c r="B66" s="6" t="s">
        <v>1</v>
      </c>
      <c r="C66" s="5" t="s">
        <v>0</v>
      </c>
      <c r="AW66" t="str">
        <f t="shared" si="0"/>
        <v/>
      </c>
      <c r="AX66" t="str">
        <f t="shared" si="1"/>
        <v/>
      </c>
      <c r="AY66" t="str">
        <f t="shared" si="2"/>
        <v/>
      </c>
      <c r="AZ66" s="138" t="str">
        <f t="shared" si="3"/>
        <v/>
      </c>
      <c r="BA66" s="140" t="str">
        <f t="shared" si="4"/>
        <v/>
      </c>
      <c r="BB66" s="74" t="s">
        <v>384</v>
      </c>
      <c r="BC66" s="74" t="s">
        <v>385</v>
      </c>
      <c r="BD66" s="74" t="s">
        <v>386</v>
      </c>
      <c r="BE66" s="74" t="s">
        <v>387</v>
      </c>
      <c r="BF66" s="74" t="s">
        <v>388</v>
      </c>
      <c r="BG66" s="74" t="s">
        <v>389</v>
      </c>
      <c r="BH66" s="74" t="s">
        <v>390</v>
      </c>
      <c r="BI66" t="s">
        <v>347</v>
      </c>
    </row>
  </sheetData>
  <phoneticPr fontId="9" type="noConversion"/>
  <conditionalFormatting sqref="BA2:BA66">
    <cfRule type="cellIs" dxfId="6" priority="1" operator="equal">
      <formula>"F"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1B3F-F5FB-3747-9C45-BA3F51707189}">
  <dimension ref="A1:AX66"/>
  <sheetViews>
    <sheetView topLeftCell="AN1" workbookViewId="0">
      <selection activeCell="AQ1" sqref="AQ1:AR1048576"/>
    </sheetView>
  </sheetViews>
  <sheetFormatPr baseColWidth="10" defaultRowHeight="16"/>
  <cols>
    <col min="1" max="1" width="11.6640625" customWidth="1"/>
    <col min="2" max="2" width="16.5" customWidth="1"/>
    <col min="3" max="3" width="44" customWidth="1"/>
    <col min="4" max="4" width="10.83203125" style="87"/>
    <col min="9" max="9" width="10.83203125" style="7"/>
    <col min="10" max="10" width="10.83203125" style="87"/>
    <col min="15" max="15" width="10.83203125" style="7"/>
    <col min="16" max="16" width="10.83203125" style="87"/>
    <col min="21" max="21" width="10.83203125" style="7"/>
    <col min="22" max="22" width="10.83203125" style="87"/>
    <col min="27" max="27" width="10.83203125" style="7"/>
    <col min="28" max="28" width="10.83203125" style="87"/>
    <col min="33" max="33" width="10.83203125" style="7"/>
    <col min="34" max="34" width="10.83203125" style="87"/>
    <col min="39" max="39" width="10.83203125" style="7"/>
    <col min="40" max="40" width="10.83203125" style="87"/>
    <col min="42" max="42" width="10.83203125" style="7"/>
    <col min="43" max="43" width="21.83203125" style="138" customWidth="1"/>
    <col min="44" max="44" width="16.33203125" style="138" customWidth="1"/>
    <col min="45" max="45" width="10.83203125" style="87"/>
    <col min="50" max="50" width="10.83203125" style="7"/>
  </cols>
  <sheetData>
    <row r="1" spans="1:50" ht="17" thickBot="1">
      <c r="A1" s="70" t="s">
        <v>261</v>
      </c>
      <c r="B1" s="76" t="s">
        <v>260</v>
      </c>
      <c r="C1" s="89" t="s">
        <v>259</v>
      </c>
      <c r="D1" s="70" t="s">
        <v>258</v>
      </c>
      <c r="E1" s="69" t="s">
        <v>257</v>
      </c>
      <c r="F1" s="69" t="s">
        <v>256</v>
      </c>
      <c r="G1" s="68" t="s">
        <v>255</v>
      </c>
      <c r="H1" s="67" t="s">
        <v>254</v>
      </c>
      <c r="I1" s="66" t="s">
        <v>273</v>
      </c>
      <c r="J1" s="70" t="s">
        <v>253</v>
      </c>
      <c r="K1" s="69" t="s">
        <v>252</v>
      </c>
      <c r="L1" s="69" t="s">
        <v>251</v>
      </c>
      <c r="M1" s="68" t="s">
        <v>250</v>
      </c>
      <c r="N1" s="67" t="s">
        <v>249</v>
      </c>
      <c r="O1" s="66" t="s">
        <v>273</v>
      </c>
      <c r="P1" s="70" t="s">
        <v>248</v>
      </c>
      <c r="Q1" s="69" t="s">
        <v>247</v>
      </c>
      <c r="R1" s="69" t="s">
        <v>246</v>
      </c>
      <c r="S1" s="68" t="s">
        <v>245</v>
      </c>
      <c r="T1" s="67" t="s">
        <v>244</v>
      </c>
      <c r="U1" s="66" t="s">
        <v>273</v>
      </c>
      <c r="V1" s="70" t="s">
        <v>243</v>
      </c>
      <c r="W1" s="69" t="s">
        <v>242</v>
      </c>
      <c r="X1" s="69" t="s">
        <v>241</v>
      </c>
      <c r="Y1" s="68" t="s">
        <v>240</v>
      </c>
      <c r="Z1" s="67" t="s">
        <v>239</v>
      </c>
      <c r="AA1" s="66" t="s">
        <v>273</v>
      </c>
      <c r="AB1" s="70" t="s">
        <v>238</v>
      </c>
      <c r="AC1" s="69" t="s">
        <v>237</v>
      </c>
      <c r="AD1" s="69" t="s">
        <v>236</v>
      </c>
      <c r="AE1" s="68" t="s">
        <v>235</v>
      </c>
      <c r="AF1" s="68" t="s">
        <v>234</v>
      </c>
      <c r="AG1" s="60" t="s">
        <v>273</v>
      </c>
      <c r="AH1" s="70" t="s">
        <v>233</v>
      </c>
      <c r="AI1" s="69" t="s">
        <v>232</v>
      </c>
      <c r="AJ1" s="69" t="s">
        <v>231</v>
      </c>
      <c r="AK1" s="68" t="s">
        <v>230</v>
      </c>
      <c r="AL1" s="68" t="s">
        <v>229</v>
      </c>
      <c r="AM1" s="60" t="s">
        <v>273</v>
      </c>
      <c r="AN1" s="86" t="s">
        <v>218</v>
      </c>
      <c r="AO1" s="77" t="s">
        <v>217</v>
      </c>
      <c r="AP1" s="78" t="s">
        <v>216</v>
      </c>
      <c r="AQ1" s="143" t="s">
        <v>215</v>
      </c>
      <c r="AR1" s="139" t="s">
        <v>454</v>
      </c>
      <c r="AS1" s="86" t="s">
        <v>369</v>
      </c>
      <c r="AT1" s="77" t="s">
        <v>368</v>
      </c>
      <c r="AU1" s="77" t="s">
        <v>367</v>
      </c>
      <c r="AV1" s="77" t="s">
        <v>366</v>
      </c>
      <c r="AW1" s="77" t="s">
        <v>365</v>
      </c>
      <c r="AX1" s="78" t="s">
        <v>364</v>
      </c>
    </row>
    <row r="2" spans="1:50">
      <c r="A2" s="79" t="s">
        <v>206</v>
      </c>
      <c r="B2" s="6" t="s">
        <v>205</v>
      </c>
      <c r="C2" s="5" t="s">
        <v>204</v>
      </c>
      <c r="AN2" s="87" t="str">
        <f>IF(D2="", "", TEXT((SUM(4*G2,4*M2,4*S2,3*Y2,3*AE2,6*AK2)/24), "0.00"))</f>
        <v/>
      </c>
      <c r="AO2" t="str">
        <f>IF(D2="", "", TEXT(AN2*10, "0.00"))</f>
        <v/>
      </c>
      <c r="AP2" s="7" t="str">
        <f>IF(AY2="", "", IF(IF(OR(H2="F",N2="F",T2="F",Z2="F",AF2="F",AL2="F",H2="NE",N2="NE",T2="NE",Z2="NE",AF2="NE",AL2="NE",),"Fail","Pass")="Pass",IF(VALUE(AO2)&gt;=70,"FCD",IF(VALUE(AO2)&gt;=60,"FC",IF(VALUE(AO2)&gt;=40,"SC"))),"Fail"))</f>
        <v/>
      </c>
      <c r="AQ2" s="138" t="str">
        <f>IF(D2="","",(IF(G2=0,AS2,"") &amp;" "&amp; IF(M2=0,AT2,"") &amp;" "&amp; IF(S2=0,AU2,"")&amp;" "&amp; IF(Y2=0,AV2,"")&amp;" "&amp; IF(AE2=0,AW2,"")&amp;" "&amp; IF(AK2=0,AX2,"")))</f>
        <v/>
      </c>
      <c r="AR2" s="140" t="str">
        <f>IF(D2="","",(IF(I2="VII","",AS2&amp;" ") &amp; IF(O2="VII","",AT2&amp;" ") &amp; IF(U2="VII","",AU2&amp;" ")&amp; IF(AA2="VII","",AV2&amp;" ")&amp; IF(AG2="VII","",AW2&amp;" ")&amp; IF(AM2="VII","",AX2&amp;" ")))</f>
        <v/>
      </c>
      <c r="AS2" s="87" t="s">
        <v>363</v>
      </c>
      <c r="AT2" t="s">
        <v>362</v>
      </c>
      <c r="AU2" t="s">
        <v>361</v>
      </c>
      <c r="AV2" t="s">
        <v>360</v>
      </c>
      <c r="AW2" t="s">
        <v>359</v>
      </c>
      <c r="AX2" s="7" t="s">
        <v>358</v>
      </c>
    </row>
    <row r="3" spans="1:50">
      <c r="A3" s="79" t="s">
        <v>203</v>
      </c>
      <c r="B3" s="6" t="s">
        <v>202</v>
      </c>
      <c r="C3" s="5" t="s">
        <v>201</v>
      </c>
      <c r="AN3" s="87" t="str">
        <f t="shared" ref="AN3:AN66" si="0">IF(D3="", "", TEXT((SUM(4*G3,4*M3,4*S3,3*Y3,3*AE3,6*AK3)/24), "0.00"))</f>
        <v/>
      </c>
      <c r="AO3" t="str">
        <f t="shared" ref="AO3:AO66" si="1">IF(D3="", "", TEXT(AN3*10, "0.00"))</f>
        <v/>
      </c>
      <c r="AP3" s="7" t="str">
        <f t="shared" ref="AP3:AP66" si="2">IF(AY3="", "", IF(IF(OR(H3="F",N3="F",T3="F",Z3="F",AF3="F",AL3="F",H3="NE",N3="NE",T3="NE",Z3="NE",AF3="NE",AL3="NE",),"Fail","Pass")="Pass",IF(VALUE(AO3)&gt;=70,"FCD",IF(VALUE(AO3)&gt;=60,"FC",IF(VALUE(AO3)&gt;=40,"SC"))),"Fail"))</f>
        <v/>
      </c>
      <c r="AQ3" s="138" t="str">
        <f t="shared" ref="AQ3:AQ66" si="3">IF(D3="","",(IF(G3=0,AS3,"") &amp;" "&amp; IF(M3=0,AT3,"") &amp;" "&amp; IF(S3=0,AU3,"")&amp;" "&amp; IF(Y3=0,AV3,"")&amp;" "&amp; IF(AE3=0,AW3,"")&amp;" "&amp; IF(AK3=0,AX3,"")))</f>
        <v/>
      </c>
      <c r="AR3" s="140" t="str">
        <f t="shared" ref="AR3:AR66" si="4">IF(D3="","",(IF(I3="VII","",AS3&amp;" ") &amp; IF(O3="VII","",AT3&amp;" ") &amp; IF(U3="VII","",AU3&amp;" ")&amp; IF(AA3="VII","",AV3&amp;" ")&amp; IF(AG3="VII","",AW3&amp;" ")&amp; IF(AM3="VII","",AX3&amp;" ")))</f>
        <v/>
      </c>
      <c r="AS3" s="87" t="s">
        <v>363</v>
      </c>
      <c r="AT3" t="s">
        <v>362</v>
      </c>
      <c r="AU3" t="s">
        <v>361</v>
      </c>
      <c r="AV3" t="s">
        <v>360</v>
      </c>
      <c r="AW3" t="s">
        <v>359</v>
      </c>
      <c r="AX3" s="7" t="s">
        <v>358</v>
      </c>
    </row>
    <row r="4" spans="1:50">
      <c r="A4" s="79" t="s">
        <v>200</v>
      </c>
      <c r="B4" s="6" t="s">
        <v>199</v>
      </c>
      <c r="C4" s="5" t="s">
        <v>198</v>
      </c>
      <c r="AN4" s="87" t="str">
        <f t="shared" si="0"/>
        <v/>
      </c>
      <c r="AO4" t="str">
        <f t="shared" si="1"/>
        <v/>
      </c>
      <c r="AP4" s="7" t="str">
        <f t="shared" si="2"/>
        <v/>
      </c>
      <c r="AQ4" s="138" t="str">
        <f t="shared" si="3"/>
        <v/>
      </c>
      <c r="AR4" s="140" t="str">
        <f t="shared" si="4"/>
        <v/>
      </c>
      <c r="AS4" s="87" t="s">
        <v>363</v>
      </c>
      <c r="AT4" t="s">
        <v>362</v>
      </c>
      <c r="AU4" t="s">
        <v>361</v>
      </c>
      <c r="AV4" t="s">
        <v>360</v>
      </c>
      <c r="AW4" t="s">
        <v>359</v>
      </c>
      <c r="AX4" s="7" t="s">
        <v>358</v>
      </c>
    </row>
    <row r="5" spans="1:50">
      <c r="A5" s="79" t="s">
        <v>197</v>
      </c>
      <c r="B5" s="6" t="s">
        <v>196</v>
      </c>
      <c r="C5" s="5" t="s">
        <v>195</v>
      </c>
      <c r="AN5" s="87" t="str">
        <f t="shared" si="0"/>
        <v/>
      </c>
      <c r="AO5" t="str">
        <f t="shared" si="1"/>
        <v/>
      </c>
      <c r="AP5" s="7" t="str">
        <f t="shared" si="2"/>
        <v/>
      </c>
      <c r="AQ5" s="138" t="str">
        <f t="shared" si="3"/>
        <v/>
      </c>
      <c r="AR5" s="140" t="str">
        <f t="shared" si="4"/>
        <v/>
      </c>
      <c r="AS5" s="87" t="s">
        <v>363</v>
      </c>
      <c r="AT5" t="s">
        <v>362</v>
      </c>
      <c r="AU5" t="s">
        <v>361</v>
      </c>
      <c r="AV5" t="s">
        <v>360</v>
      </c>
      <c r="AW5" t="s">
        <v>359</v>
      </c>
      <c r="AX5" s="7" t="s">
        <v>358</v>
      </c>
    </row>
    <row r="6" spans="1:50">
      <c r="A6" s="79" t="s">
        <v>194</v>
      </c>
      <c r="B6" s="6" t="s">
        <v>193</v>
      </c>
      <c r="C6" s="5" t="s">
        <v>192</v>
      </c>
      <c r="AN6" s="87" t="str">
        <f t="shared" si="0"/>
        <v/>
      </c>
      <c r="AO6" t="str">
        <f t="shared" si="1"/>
        <v/>
      </c>
      <c r="AP6" s="7" t="str">
        <f t="shared" si="2"/>
        <v/>
      </c>
      <c r="AQ6" s="138" t="str">
        <f t="shared" si="3"/>
        <v/>
      </c>
      <c r="AR6" s="140" t="str">
        <f t="shared" si="4"/>
        <v/>
      </c>
      <c r="AS6" s="87" t="s">
        <v>363</v>
      </c>
      <c r="AT6" t="s">
        <v>362</v>
      </c>
      <c r="AU6" t="s">
        <v>361</v>
      </c>
      <c r="AV6" t="s">
        <v>360</v>
      </c>
      <c r="AW6" t="s">
        <v>359</v>
      </c>
      <c r="AX6" s="7" t="s">
        <v>358</v>
      </c>
    </row>
    <row r="7" spans="1:50">
      <c r="A7" s="79" t="s">
        <v>191</v>
      </c>
      <c r="B7" s="6" t="s">
        <v>190</v>
      </c>
      <c r="C7" s="5" t="s">
        <v>189</v>
      </c>
      <c r="AN7" s="87" t="str">
        <f t="shared" si="0"/>
        <v/>
      </c>
      <c r="AO7" t="str">
        <f t="shared" si="1"/>
        <v/>
      </c>
      <c r="AP7" s="7" t="str">
        <f t="shared" si="2"/>
        <v/>
      </c>
      <c r="AQ7" s="138" t="str">
        <f t="shared" si="3"/>
        <v/>
      </c>
      <c r="AR7" s="140" t="str">
        <f t="shared" si="4"/>
        <v/>
      </c>
      <c r="AS7" s="87" t="s">
        <v>363</v>
      </c>
      <c r="AT7" t="s">
        <v>362</v>
      </c>
      <c r="AU7" t="s">
        <v>361</v>
      </c>
      <c r="AV7" t="s">
        <v>360</v>
      </c>
      <c r="AW7" t="s">
        <v>359</v>
      </c>
      <c r="AX7" s="7" t="s">
        <v>358</v>
      </c>
    </row>
    <row r="8" spans="1:50">
      <c r="A8" s="79" t="s">
        <v>188</v>
      </c>
      <c r="B8" s="6" t="s">
        <v>187</v>
      </c>
      <c r="C8" s="5" t="s">
        <v>186</v>
      </c>
      <c r="AN8" s="87" t="str">
        <f t="shared" si="0"/>
        <v/>
      </c>
      <c r="AO8" t="str">
        <f t="shared" si="1"/>
        <v/>
      </c>
      <c r="AP8" s="7" t="str">
        <f t="shared" si="2"/>
        <v/>
      </c>
      <c r="AQ8" s="138" t="str">
        <f t="shared" si="3"/>
        <v/>
      </c>
      <c r="AR8" s="140" t="str">
        <f t="shared" si="4"/>
        <v/>
      </c>
      <c r="AS8" s="87" t="s">
        <v>363</v>
      </c>
      <c r="AT8" t="s">
        <v>362</v>
      </c>
      <c r="AU8" t="s">
        <v>361</v>
      </c>
      <c r="AV8" t="s">
        <v>360</v>
      </c>
      <c r="AW8" t="s">
        <v>359</v>
      </c>
      <c r="AX8" s="7" t="s">
        <v>358</v>
      </c>
    </row>
    <row r="9" spans="1:50">
      <c r="A9" s="79" t="s">
        <v>185</v>
      </c>
      <c r="B9" s="6" t="s">
        <v>184</v>
      </c>
      <c r="C9" s="5" t="s">
        <v>183</v>
      </c>
      <c r="AN9" s="87" t="str">
        <f t="shared" si="0"/>
        <v/>
      </c>
      <c r="AO9" t="str">
        <f t="shared" si="1"/>
        <v/>
      </c>
      <c r="AP9" s="7" t="str">
        <f t="shared" si="2"/>
        <v/>
      </c>
      <c r="AQ9" s="138" t="str">
        <f t="shared" si="3"/>
        <v/>
      </c>
      <c r="AR9" s="140" t="str">
        <f t="shared" si="4"/>
        <v/>
      </c>
      <c r="AS9" s="87" t="s">
        <v>363</v>
      </c>
      <c r="AT9" t="s">
        <v>362</v>
      </c>
      <c r="AU9" t="s">
        <v>361</v>
      </c>
      <c r="AV9" t="s">
        <v>360</v>
      </c>
      <c r="AW9" t="s">
        <v>359</v>
      </c>
      <c r="AX9" s="7" t="s">
        <v>358</v>
      </c>
    </row>
    <row r="10" spans="1:50">
      <c r="A10" s="79" t="s">
        <v>182</v>
      </c>
      <c r="B10" s="6" t="s">
        <v>181</v>
      </c>
      <c r="C10" s="5" t="s">
        <v>180</v>
      </c>
      <c r="AN10" s="87" t="str">
        <f t="shared" si="0"/>
        <v/>
      </c>
      <c r="AO10" t="str">
        <f t="shared" si="1"/>
        <v/>
      </c>
      <c r="AP10" s="7" t="str">
        <f t="shared" si="2"/>
        <v/>
      </c>
      <c r="AQ10" s="138" t="str">
        <f t="shared" si="3"/>
        <v/>
      </c>
      <c r="AR10" s="140" t="str">
        <f t="shared" si="4"/>
        <v/>
      </c>
      <c r="AS10" s="87" t="s">
        <v>363</v>
      </c>
      <c r="AT10" t="s">
        <v>362</v>
      </c>
      <c r="AU10" t="s">
        <v>361</v>
      </c>
      <c r="AV10" t="s">
        <v>360</v>
      </c>
      <c r="AW10" t="s">
        <v>359</v>
      </c>
      <c r="AX10" s="7" t="s">
        <v>358</v>
      </c>
    </row>
    <row r="11" spans="1:50">
      <c r="A11" s="79" t="s">
        <v>179</v>
      </c>
      <c r="B11" s="6" t="s">
        <v>178</v>
      </c>
      <c r="C11" s="5" t="s">
        <v>177</v>
      </c>
      <c r="AN11" s="87" t="str">
        <f t="shared" si="0"/>
        <v/>
      </c>
      <c r="AO11" t="str">
        <f t="shared" si="1"/>
        <v/>
      </c>
      <c r="AP11" s="7" t="str">
        <f t="shared" si="2"/>
        <v/>
      </c>
      <c r="AQ11" s="138" t="str">
        <f t="shared" si="3"/>
        <v/>
      </c>
      <c r="AR11" s="140" t="str">
        <f t="shared" si="4"/>
        <v/>
      </c>
      <c r="AS11" s="87" t="s">
        <v>363</v>
      </c>
      <c r="AT11" t="s">
        <v>362</v>
      </c>
      <c r="AU11" t="s">
        <v>361</v>
      </c>
      <c r="AV11" t="s">
        <v>360</v>
      </c>
      <c r="AW11" t="s">
        <v>359</v>
      </c>
      <c r="AX11" s="7" t="s">
        <v>358</v>
      </c>
    </row>
    <row r="12" spans="1:50">
      <c r="A12" s="79" t="s">
        <v>176</v>
      </c>
      <c r="B12" s="6" t="s">
        <v>175</v>
      </c>
      <c r="C12" s="5" t="s">
        <v>174</v>
      </c>
      <c r="AN12" s="87" t="str">
        <f t="shared" si="0"/>
        <v/>
      </c>
      <c r="AO12" t="str">
        <f t="shared" si="1"/>
        <v/>
      </c>
      <c r="AP12" s="7" t="str">
        <f t="shared" si="2"/>
        <v/>
      </c>
      <c r="AQ12" s="138" t="str">
        <f t="shared" si="3"/>
        <v/>
      </c>
      <c r="AR12" s="140" t="str">
        <f t="shared" si="4"/>
        <v/>
      </c>
      <c r="AS12" s="87" t="s">
        <v>363</v>
      </c>
      <c r="AT12" t="s">
        <v>362</v>
      </c>
      <c r="AU12" t="s">
        <v>361</v>
      </c>
      <c r="AV12" t="s">
        <v>360</v>
      </c>
      <c r="AW12" t="s">
        <v>359</v>
      </c>
      <c r="AX12" s="7" t="s">
        <v>358</v>
      </c>
    </row>
    <row r="13" spans="1:50">
      <c r="A13" s="79" t="s">
        <v>173</v>
      </c>
      <c r="B13" s="6" t="s">
        <v>172</v>
      </c>
      <c r="C13" s="5" t="s">
        <v>171</v>
      </c>
      <c r="AN13" s="87" t="str">
        <f t="shared" si="0"/>
        <v/>
      </c>
      <c r="AO13" t="str">
        <f t="shared" si="1"/>
        <v/>
      </c>
      <c r="AP13" s="7" t="str">
        <f t="shared" si="2"/>
        <v/>
      </c>
      <c r="AQ13" s="138" t="str">
        <f t="shared" si="3"/>
        <v/>
      </c>
      <c r="AR13" s="140" t="str">
        <f t="shared" si="4"/>
        <v/>
      </c>
      <c r="AS13" s="87" t="s">
        <v>363</v>
      </c>
      <c r="AT13" t="s">
        <v>362</v>
      </c>
      <c r="AU13" t="s">
        <v>361</v>
      </c>
      <c r="AV13" t="s">
        <v>360</v>
      </c>
      <c r="AW13" t="s">
        <v>359</v>
      </c>
      <c r="AX13" s="7" t="s">
        <v>358</v>
      </c>
    </row>
    <row r="14" spans="1:50">
      <c r="A14" s="79" t="s">
        <v>170</v>
      </c>
      <c r="B14" s="6" t="s">
        <v>169</v>
      </c>
      <c r="C14" s="5" t="s">
        <v>168</v>
      </c>
      <c r="AN14" s="87" t="str">
        <f t="shared" si="0"/>
        <v/>
      </c>
      <c r="AO14" t="str">
        <f t="shared" si="1"/>
        <v/>
      </c>
      <c r="AP14" s="7" t="str">
        <f t="shared" si="2"/>
        <v/>
      </c>
      <c r="AQ14" s="138" t="str">
        <f t="shared" si="3"/>
        <v/>
      </c>
      <c r="AR14" s="140" t="str">
        <f t="shared" si="4"/>
        <v/>
      </c>
      <c r="AS14" s="87" t="s">
        <v>363</v>
      </c>
      <c r="AT14" t="s">
        <v>362</v>
      </c>
      <c r="AU14" t="s">
        <v>361</v>
      </c>
      <c r="AV14" t="s">
        <v>360</v>
      </c>
      <c r="AW14" t="s">
        <v>359</v>
      </c>
      <c r="AX14" s="7" t="s">
        <v>358</v>
      </c>
    </row>
    <row r="15" spans="1:50">
      <c r="A15" s="79" t="s">
        <v>167</v>
      </c>
      <c r="B15" s="6" t="s">
        <v>166</v>
      </c>
      <c r="C15" s="5" t="s">
        <v>165</v>
      </c>
      <c r="AN15" s="87" t="str">
        <f t="shared" si="0"/>
        <v/>
      </c>
      <c r="AO15" t="str">
        <f t="shared" si="1"/>
        <v/>
      </c>
      <c r="AP15" s="7" t="str">
        <f t="shared" si="2"/>
        <v/>
      </c>
      <c r="AQ15" s="138" t="str">
        <f t="shared" si="3"/>
        <v/>
      </c>
      <c r="AR15" s="140" t="str">
        <f t="shared" si="4"/>
        <v/>
      </c>
      <c r="AS15" s="87" t="s">
        <v>363</v>
      </c>
      <c r="AT15" t="s">
        <v>362</v>
      </c>
      <c r="AU15" t="s">
        <v>361</v>
      </c>
      <c r="AV15" t="s">
        <v>360</v>
      </c>
      <c r="AW15" t="s">
        <v>359</v>
      </c>
      <c r="AX15" s="7" t="s">
        <v>358</v>
      </c>
    </row>
    <row r="16" spans="1:50">
      <c r="A16" s="79" t="s">
        <v>164</v>
      </c>
      <c r="B16" s="6" t="s">
        <v>163</v>
      </c>
      <c r="C16" s="5" t="s">
        <v>162</v>
      </c>
      <c r="AN16" s="87" t="str">
        <f t="shared" si="0"/>
        <v/>
      </c>
      <c r="AO16" t="str">
        <f t="shared" si="1"/>
        <v/>
      </c>
      <c r="AP16" s="7" t="str">
        <f t="shared" si="2"/>
        <v/>
      </c>
      <c r="AQ16" s="138" t="str">
        <f t="shared" si="3"/>
        <v/>
      </c>
      <c r="AR16" s="140" t="str">
        <f t="shared" si="4"/>
        <v/>
      </c>
      <c r="AS16" s="87" t="s">
        <v>363</v>
      </c>
      <c r="AT16" t="s">
        <v>362</v>
      </c>
      <c r="AU16" t="s">
        <v>361</v>
      </c>
      <c r="AV16" t="s">
        <v>360</v>
      </c>
      <c r="AW16" t="s">
        <v>359</v>
      </c>
      <c r="AX16" s="7" t="s">
        <v>358</v>
      </c>
    </row>
    <row r="17" spans="1:50">
      <c r="A17" s="79" t="s">
        <v>161</v>
      </c>
      <c r="B17" s="6" t="s">
        <v>160</v>
      </c>
      <c r="C17" s="5" t="s">
        <v>159</v>
      </c>
      <c r="AN17" s="87" t="str">
        <f t="shared" si="0"/>
        <v/>
      </c>
      <c r="AO17" t="str">
        <f t="shared" si="1"/>
        <v/>
      </c>
      <c r="AP17" s="7" t="str">
        <f t="shared" si="2"/>
        <v/>
      </c>
      <c r="AQ17" s="138" t="str">
        <f t="shared" si="3"/>
        <v/>
      </c>
      <c r="AR17" s="140" t="str">
        <f t="shared" si="4"/>
        <v/>
      </c>
      <c r="AS17" s="87" t="s">
        <v>363</v>
      </c>
      <c r="AT17" t="s">
        <v>362</v>
      </c>
      <c r="AU17" t="s">
        <v>361</v>
      </c>
      <c r="AV17" t="s">
        <v>360</v>
      </c>
      <c r="AW17" t="s">
        <v>359</v>
      </c>
      <c r="AX17" s="7" t="s">
        <v>358</v>
      </c>
    </row>
    <row r="18" spans="1:50">
      <c r="A18" s="79" t="s">
        <v>158</v>
      </c>
      <c r="B18" s="6" t="s">
        <v>157</v>
      </c>
      <c r="C18" s="5" t="s">
        <v>156</v>
      </c>
      <c r="AN18" s="87" t="str">
        <f t="shared" si="0"/>
        <v/>
      </c>
      <c r="AO18" t="str">
        <f t="shared" si="1"/>
        <v/>
      </c>
      <c r="AP18" s="7" t="str">
        <f t="shared" si="2"/>
        <v/>
      </c>
      <c r="AQ18" s="138" t="str">
        <f t="shared" si="3"/>
        <v/>
      </c>
      <c r="AR18" s="140" t="str">
        <f t="shared" si="4"/>
        <v/>
      </c>
      <c r="AS18" s="87" t="s">
        <v>363</v>
      </c>
      <c r="AT18" t="s">
        <v>362</v>
      </c>
      <c r="AU18" t="s">
        <v>361</v>
      </c>
      <c r="AV18" t="s">
        <v>360</v>
      </c>
      <c r="AW18" t="s">
        <v>359</v>
      </c>
      <c r="AX18" s="7" t="s">
        <v>358</v>
      </c>
    </row>
    <row r="19" spans="1:50">
      <c r="A19" s="79" t="s">
        <v>155</v>
      </c>
      <c r="B19" s="6" t="s">
        <v>154</v>
      </c>
      <c r="C19" s="5" t="s">
        <v>153</v>
      </c>
      <c r="AN19" s="87" t="str">
        <f t="shared" si="0"/>
        <v/>
      </c>
      <c r="AO19" t="str">
        <f t="shared" si="1"/>
        <v/>
      </c>
      <c r="AP19" s="7" t="str">
        <f t="shared" si="2"/>
        <v/>
      </c>
      <c r="AQ19" s="138" t="str">
        <f t="shared" si="3"/>
        <v/>
      </c>
      <c r="AR19" s="140" t="str">
        <f t="shared" si="4"/>
        <v/>
      </c>
      <c r="AS19" s="87" t="s">
        <v>363</v>
      </c>
      <c r="AT19" t="s">
        <v>362</v>
      </c>
      <c r="AU19" t="s">
        <v>361</v>
      </c>
      <c r="AV19" t="s">
        <v>360</v>
      </c>
      <c r="AW19" t="s">
        <v>359</v>
      </c>
      <c r="AX19" s="7" t="s">
        <v>358</v>
      </c>
    </row>
    <row r="20" spans="1:50">
      <c r="A20" s="79" t="s">
        <v>152</v>
      </c>
      <c r="B20" s="6" t="s">
        <v>151</v>
      </c>
      <c r="C20" s="5" t="s">
        <v>150</v>
      </c>
      <c r="AN20" s="87" t="str">
        <f t="shared" si="0"/>
        <v/>
      </c>
      <c r="AO20" t="str">
        <f t="shared" si="1"/>
        <v/>
      </c>
      <c r="AP20" s="7" t="str">
        <f t="shared" si="2"/>
        <v/>
      </c>
      <c r="AQ20" s="138" t="str">
        <f t="shared" si="3"/>
        <v/>
      </c>
      <c r="AR20" s="140" t="str">
        <f t="shared" si="4"/>
        <v/>
      </c>
      <c r="AS20" s="87" t="s">
        <v>363</v>
      </c>
      <c r="AT20" t="s">
        <v>362</v>
      </c>
      <c r="AU20" t="s">
        <v>361</v>
      </c>
      <c r="AV20" t="s">
        <v>360</v>
      </c>
      <c r="AW20" t="s">
        <v>359</v>
      </c>
      <c r="AX20" s="7" t="s">
        <v>358</v>
      </c>
    </row>
    <row r="21" spans="1:50">
      <c r="A21" s="79" t="s">
        <v>149</v>
      </c>
      <c r="B21" s="6" t="s">
        <v>148</v>
      </c>
      <c r="C21" s="5" t="s">
        <v>147</v>
      </c>
      <c r="AN21" s="87" t="str">
        <f t="shared" si="0"/>
        <v/>
      </c>
      <c r="AO21" t="str">
        <f t="shared" si="1"/>
        <v/>
      </c>
      <c r="AP21" s="7" t="str">
        <f t="shared" si="2"/>
        <v/>
      </c>
      <c r="AQ21" s="138" t="str">
        <f t="shared" si="3"/>
        <v/>
      </c>
      <c r="AR21" s="140" t="str">
        <f t="shared" si="4"/>
        <v/>
      </c>
      <c r="AS21" s="87" t="s">
        <v>363</v>
      </c>
      <c r="AT21" t="s">
        <v>362</v>
      </c>
      <c r="AU21" t="s">
        <v>361</v>
      </c>
      <c r="AV21" t="s">
        <v>360</v>
      </c>
      <c r="AW21" t="s">
        <v>359</v>
      </c>
      <c r="AX21" s="7" t="s">
        <v>358</v>
      </c>
    </row>
    <row r="22" spans="1:50">
      <c r="A22" s="79" t="s">
        <v>146</v>
      </c>
      <c r="B22" s="6" t="s">
        <v>145</v>
      </c>
      <c r="C22" s="5" t="s">
        <v>144</v>
      </c>
      <c r="AN22" s="87" t="str">
        <f t="shared" si="0"/>
        <v/>
      </c>
      <c r="AO22" t="str">
        <f t="shared" si="1"/>
        <v/>
      </c>
      <c r="AP22" s="7" t="str">
        <f t="shared" si="2"/>
        <v/>
      </c>
      <c r="AQ22" s="138" t="str">
        <f t="shared" si="3"/>
        <v/>
      </c>
      <c r="AR22" s="140" t="str">
        <f t="shared" si="4"/>
        <v/>
      </c>
      <c r="AS22" s="87" t="s">
        <v>363</v>
      </c>
      <c r="AT22" t="s">
        <v>362</v>
      </c>
      <c r="AU22" t="s">
        <v>361</v>
      </c>
      <c r="AV22" t="s">
        <v>360</v>
      </c>
      <c r="AW22" t="s">
        <v>359</v>
      </c>
      <c r="AX22" s="7" t="s">
        <v>358</v>
      </c>
    </row>
    <row r="23" spans="1:50">
      <c r="A23" s="79" t="s">
        <v>143</v>
      </c>
      <c r="B23" s="6" t="s">
        <v>142</v>
      </c>
      <c r="C23" s="5" t="s">
        <v>141</v>
      </c>
      <c r="AN23" s="87" t="str">
        <f t="shared" si="0"/>
        <v/>
      </c>
      <c r="AO23" t="str">
        <f t="shared" si="1"/>
        <v/>
      </c>
      <c r="AP23" s="7" t="str">
        <f t="shared" si="2"/>
        <v/>
      </c>
      <c r="AQ23" s="138" t="str">
        <f t="shared" si="3"/>
        <v/>
      </c>
      <c r="AR23" s="140" t="str">
        <f t="shared" si="4"/>
        <v/>
      </c>
      <c r="AS23" s="87" t="s">
        <v>363</v>
      </c>
      <c r="AT23" t="s">
        <v>362</v>
      </c>
      <c r="AU23" t="s">
        <v>361</v>
      </c>
      <c r="AV23" t="s">
        <v>360</v>
      </c>
      <c r="AW23" t="s">
        <v>359</v>
      </c>
      <c r="AX23" s="7" t="s">
        <v>358</v>
      </c>
    </row>
    <row r="24" spans="1:50">
      <c r="A24" s="79" t="s">
        <v>140</v>
      </c>
      <c r="B24" s="6" t="s">
        <v>139</v>
      </c>
      <c r="C24" s="5" t="s">
        <v>138</v>
      </c>
      <c r="AN24" s="87" t="str">
        <f t="shared" si="0"/>
        <v/>
      </c>
      <c r="AO24" t="str">
        <f t="shared" si="1"/>
        <v/>
      </c>
      <c r="AP24" s="7" t="str">
        <f t="shared" si="2"/>
        <v/>
      </c>
      <c r="AQ24" s="138" t="str">
        <f t="shared" si="3"/>
        <v/>
      </c>
      <c r="AR24" s="140" t="str">
        <f t="shared" si="4"/>
        <v/>
      </c>
      <c r="AS24" s="87" t="s">
        <v>363</v>
      </c>
      <c r="AT24" t="s">
        <v>362</v>
      </c>
      <c r="AU24" t="s">
        <v>361</v>
      </c>
      <c r="AV24" t="s">
        <v>360</v>
      </c>
      <c r="AW24" t="s">
        <v>359</v>
      </c>
      <c r="AX24" s="7" t="s">
        <v>358</v>
      </c>
    </row>
    <row r="25" spans="1:50">
      <c r="A25" s="79" t="s">
        <v>137</v>
      </c>
      <c r="B25" s="6" t="s">
        <v>136</v>
      </c>
      <c r="C25" s="5" t="s">
        <v>135</v>
      </c>
      <c r="AN25" s="87" t="str">
        <f t="shared" si="0"/>
        <v/>
      </c>
      <c r="AO25" t="str">
        <f t="shared" si="1"/>
        <v/>
      </c>
      <c r="AP25" s="7" t="str">
        <f t="shared" si="2"/>
        <v/>
      </c>
      <c r="AQ25" s="138" t="str">
        <f t="shared" si="3"/>
        <v/>
      </c>
      <c r="AR25" s="140" t="str">
        <f t="shared" si="4"/>
        <v/>
      </c>
      <c r="AS25" s="87" t="s">
        <v>363</v>
      </c>
      <c r="AT25" t="s">
        <v>362</v>
      </c>
      <c r="AU25" t="s">
        <v>361</v>
      </c>
      <c r="AV25" t="s">
        <v>360</v>
      </c>
      <c r="AW25" t="s">
        <v>359</v>
      </c>
      <c r="AX25" s="7" t="s">
        <v>358</v>
      </c>
    </row>
    <row r="26" spans="1:50">
      <c r="A26" s="79" t="s">
        <v>134</v>
      </c>
      <c r="B26" s="6" t="s">
        <v>133</v>
      </c>
      <c r="C26" s="5" t="s">
        <v>132</v>
      </c>
      <c r="AN26" s="87" t="str">
        <f t="shared" si="0"/>
        <v/>
      </c>
      <c r="AO26" t="str">
        <f t="shared" si="1"/>
        <v/>
      </c>
      <c r="AP26" s="7" t="str">
        <f t="shared" si="2"/>
        <v/>
      </c>
      <c r="AQ26" s="138" t="str">
        <f t="shared" si="3"/>
        <v/>
      </c>
      <c r="AR26" s="140" t="str">
        <f t="shared" si="4"/>
        <v/>
      </c>
      <c r="AS26" s="87" t="s">
        <v>363</v>
      </c>
      <c r="AT26" t="s">
        <v>362</v>
      </c>
      <c r="AU26" t="s">
        <v>361</v>
      </c>
      <c r="AV26" t="s">
        <v>360</v>
      </c>
      <c r="AW26" t="s">
        <v>359</v>
      </c>
      <c r="AX26" s="7" t="s">
        <v>358</v>
      </c>
    </row>
    <row r="27" spans="1:50">
      <c r="A27" s="79" t="s">
        <v>131</v>
      </c>
      <c r="B27" s="6" t="s">
        <v>130</v>
      </c>
      <c r="C27" s="5" t="s">
        <v>129</v>
      </c>
      <c r="AN27" s="87" t="str">
        <f t="shared" si="0"/>
        <v/>
      </c>
      <c r="AO27" t="str">
        <f t="shared" si="1"/>
        <v/>
      </c>
      <c r="AP27" s="7" t="str">
        <f t="shared" si="2"/>
        <v/>
      </c>
      <c r="AQ27" s="138" t="str">
        <f t="shared" si="3"/>
        <v/>
      </c>
      <c r="AR27" s="140" t="str">
        <f t="shared" si="4"/>
        <v/>
      </c>
      <c r="AS27" s="87" t="s">
        <v>363</v>
      </c>
      <c r="AT27" t="s">
        <v>362</v>
      </c>
      <c r="AU27" t="s">
        <v>361</v>
      </c>
      <c r="AV27" t="s">
        <v>360</v>
      </c>
      <c r="AW27" t="s">
        <v>359</v>
      </c>
      <c r="AX27" s="7" t="s">
        <v>358</v>
      </c>
    </row>
    <row r="28" spans="1:50">
      <c r="A28" s="79" t="s">
        <v>128</v>
      </c>
      <c r="B28" s="6" t="s">
        <v>127</v>
      </c>
      <c r="C28" s="5" t="s">
        <v>126</v>
      </c>
      <c r="AN28" s="87" t="str">
        <f t="shared" si="0"/>
        <v/>
      </c>
      <c r="AO28" t="str">
        <f t="shared" si="1"/>
        <v/>
      </c>
      <c r="AP28" s="7" t="str">
        <f t="shared" si="2"/>
        <v/>
      </c>
      <c r="AQ28" s="138" t="str">
        <f t="shared" si="3"/>
        <v/>
      </c>
      <c r="AR28" s="140" t="str">
        <f t="shared" si="4"/>
        <v/>
      </c>
      <c r="AS28" s="87" t="s">
        <v>363</v>
      </c>
      <c r="AT28" t="s">
        <v>362</v>
      </c>
      <c r="AU28" t="s">
        <v>361</v>
      </c>
      <c r="AV28" t="s">
        <v>360</v>
      </c>
      <c r="AW28" t="s">
        <v>359</v>
      </c>
      <c r="AX28" s="7" t="s">
        <v>358</v>
      </c>
    </row>
    <row r="29" spans="1:50">
      <c r="A29" s="79" t="s">
        <v>125</v>
      </c>
      <c r="B29" s="6" t="s">
        <v>124</v>
      </c>
      <c r="C29" s="5" t="s">
        <v>123</v>
      </c>
      <c r="AN29" s="87" t="str">
        <f t="shared" si="0"/>
        <v/>
      </c>
      <c r="AO29" t="str">
        <f t="shared" si="1"/>
        <v/>
      </c>
      <c r="AP29" s="7" t="str">
        <f t="shared" si="2"/>
        <v/>
      </c>
      <c r="AQ29" s="138" t="str">
        <f t="shared" si="3"/>
        <v/>
      </c>
      <c r="AR29" s="140" t="str">
        <f t="shared" si="4"/>
        <v/>
      </c>
      <c r="AS29" s="87" t="s">
        <v>363</v>
      </c>
      <c r="AT29" t="s">
        <v>362</v>
      </c>
      <c r="AU29" t="s">
        <v>361</v>
      </c>
      <c r="AV29" t="s">
        <v>360</v>
      </c>
      <c r="AW29" t="s">
        <v>359</v>
      </c>
      <c r="AX29" s="7" t="s">
        <v>358</v>
      </c>
    </row>
    <row r="30" spans="1:50">
      <c r="A30" s="79" t="s">
        <v>122</v>
      </c>
      <c r="B30" s="6" t="s">
        <v>121</v>
      </c>
      <c r="C30" s="5" t="s">
        <v>120</v>
      </c>
      <c r="AN30" s="87" t="str">
        <f t="shared" si="0"/>
        <v/>
      </c>
      <c r="AO30" t="str">
        <f t="shared" si="1"/>
        <v/>
      </c>
      <c r="AP30" s="7" t="str">
        <f t="shared" si="2"/>
        <v/>
      </c>
      <c r="AQ30" s="138" t="str">
        <f t="shared" si="3"/>
        <v/>
      </c>
      <c r="AR30" s="140" t="str">
        <f t="shared" si="4"/>
        <v/>
      </c>
      <c r="AS30" s="87" t="s">
        <v>363</v>
      </c>
      <c r="AT30" t="s">
        <v>362</v>
      </c>
      <c r="AU30" t="s">
        <v>361</v>
      </c>
      <c r="AV30" t="s">
        <v>360</v>
      </c>
      <c r="AW30" t="s">
        <v>359</v>
      </c>
      <c r="AX30" s="7" t="s">
        <v>358</v>
      </c>
    </row>
    <row r="31" spans="1:50">
      <c r="A31" s="79" t="s">
        <v>119</v>
      </c>
      <c r="B31" s="6" t="s">
        <v>118</v>
      </c>
      <c r="C31" s="5" t="s">
        <v>117</v>
      </c>
      <c r="AN31" s="87" t="str">
        <f t="shared" si="0"/>
        <v/>
      </c>
      <c r="AO31" t="str">
        <f t="shared" si="1"/>
        <v/>
      </c>
      <c r="AP31" s="7" t="str">
        <f t="shared" si="2"/>
        <v/>
      </c>
      <c r="AQ31" s="138" t="str">
        <f t="shared" si="3"/>
        <v/>
      </c>
      <c r="AR31" s="140" t="str">
        <f t="shared" si="4"/>
        <v/>
      </c>
      <c r="AS31" s="87" t="s">
        <v>363</v>
      </c>
      <c r="AT31" t="s">
        <v>362</v>
      </c>
      <c r="AU31" t="s">
        <v>361</v>
      </c>
      <c r="AV31" t="s">
        <v>360</v>
      </c>
      <c r="AW31" t="s">
        <v>359</v>
      </c>
      <c r="AX31" s="7" t="s">
        <v>358</v>
      </c>
    </row>
    <row r="32" spans="1:50">
      <c r="A32" s="79" t="s">
        <v>116</v>
      </c>
      <c r="B32" s="6" t="s">
        <v>115</v>
      </c>
      <c r="C32" s="5" t="s">
        <v>114</v>
      </c>
      <c r="AN32" s="87" t="str">
        <f t="shared" si="0"/>
        <v/>
      </c>
      <c r="AO32" t="str">
        <f t="shared" si="1"/>
        <v/>
      </c>
      <c r="AP32" s="7" t="str">
        <f t="shared" si="2"/>
        <v/>
      </c>
      <c r="AQ32" s="138" t="str">
        <f t="shared" si="3"/>
        <v/>
      </c>
      <c r="AR32" s="140" t="str">
        <f t="shared" si="4"/>
        <v/>
      </c>
      <c r="AS32" s="87" t="s">
        <v>363</v>
      </c>
      <c r="AT32" t="s">
        <v>362</v>
      </c>
      <c r="AU32" t="s">
        <v>361</v>
      </c>
      <c r="AV32" t="s">
        <v>360</v>
      </c>
      <c r="AW32" t="s">
        <v>359</v>
      </c>
      <c r="AX32" s="7" t="s">
        <v>358</v>
      </c>
    </row>
    <row r="33" spans="1:50">
      <c r="A33" s="79" t="s">
        <v>113</v>
      </c>
      <c r="B33" s="6" t="s">
        <v>112</v>
      </c>
      <c r="C33" s="5" t="s">
        <v>111</v>
      </c>
      <c r="AN33" s="87" t="str">
        <f t="shared" si="0"/>
        <v/>
      </c>
      <c r="AO33" t="str">
        <f t="shared" si="1"/>
        <v/>
      </c>
      <c r="AP33" s="7" t="str">
        <f t="shared" si="2"/>
        <v/>
      </c>
      <c r="AQ33" s="138" t="str">
        <f t="shared" si="3"/>
        <v/>
      </c>
      <c r="AR33" s="140" t="str">
        <f t="shared" si="4"/>
        <v/>
      </c>
      <c r="AS33" s="87" t="s">
        <v>363</v>
      </c>
      <c r="AT33" t="s">
        <v>362</v>
      </c>
      <c r="AU33" t="s">
        <v>361</v>
      </c>
      <c r="AV33" t="s">
        <v>360</v>
      </c>
      <c r="AW33" t="s">
        <v>359</v>
      </c>
      <c r="AX33" s="7" t="s">
        <v>358</v>
      </c>
    </row>
    <row r="34" spans="1:50">
      <c r="A34" s="79" t="s">
        <v>110</v>
      </c>
      <c r="B34" s="6" t="s">
        <v>109</v>
      </c>
      <c r="C34" s="5" t="s">
        <v>108</v>
      </c>
      <c r="AN34" s="87" t="str">
        <f t="shared" si="0"/>
        <v/>
      </c>
      <c r="AO34" t="str">
        <f t="shared" si="1"/>
        <v/>
      </c>
      <c r="AP34" s="7" t="str">
        <f t="shared" si="2"/>
        <v/>
      </c>
      <c r="AQ34" s="138" t="str">
        <f t="shared" si="3"/>
        <v/>
      </c>
      <c r="AR34" s="140" t="str">
        <f t="shared" si="4"/>
        <v/>
      </c>
      <c r="AS34" s="87" t="s">
        <v>363</v>
      </c>
      <c r="AT34" t="s">
        <v>362</v>
      </c>
      <c r="AU34" t="s">
        <v>361</v>
      </c>
      <c r="AV34" t="s">
        <v>360</v>
      </c>
      <c r="AW34" t="s">
        <v>359</v>
      </c>
      <c r="AX34" s="7" t="s">
        <v>358</v>
      </c>
    </row>
    <row r="35" spans="1:50">
      <c r="A35" s="79" t="s">
        <v>107</v>
      </c>
      <c r="B35" s="6" t="s">
        <v>106</v>
      </c>
      <c r="C35" s="5" t="s">
        <v>105</v>
      </c>
      <c r="AN35" s="87" t="str">
        <f t="shared" si="0"/>
        <v/>
      </c>
      <c r="AO35" t="str">
        <f t="shared" si="1"/>
        <v/>
      </c>
      <c r="AP35" s="7" t="str">
        <f t="shared" si="2"/>
        <v/>
      </c>
      <c r="AQ35" s="138" t="str">
        <f t="shared" si="3"/>
        <v/>
      </c>
      <c r="AR35" s="140" t="str">
        <f t="shared" si="4"/>
        <v/>
      </c>
      <c r="AS35" s="87" t="s">
        <v>363</v>
      </c>
      <c r="AT35" t="s">
        <v>362</v>
      </c>
      <c r="AU35" t="s">
        <v>361</v>
      </c>
      <c r="AV35" t="s">
        <v>360</v>
      </c>
      <c r="AW35" t="s">
        <v>359</v>
      </c>
      <c r="AX35" s="7" t="s">
        <v>358</v>
      </c>
    </row>
    <row r="36" spans="1:50">
      <c r="A36" s="79" t="s">
        <v>104</v>
      </c>
      <c r="B36" s="6" t="s">
        <v>103</v>
      </c>
      <c r="C36" s="5" t="s">
        <v>102</v>
      </c>
      <c r="AN36" s="87" t="str">
        <f t="shared" si="0"/>
        <v/>
      </c>
      <c r="AO36" t="str">
        <f t="shared" si="1"/>
        <v/>
      </c>
      <c r="AP36" s="7" t="str">
        <f t="shared" si="2"/>
        <v/>
      </c>
      <c r="AQ36" s="138" t="str">
        <f t="shared" si="3"/>
        <v/>
      </c>
      <c r="AR36" s="140" t="str">
        <f t="shared" si="4"/>
        <v/>
      </c>
      <c r="AS36" s="87" t="s">
        <v>363</v>
      </c>
      <c r="AT36" t="s">
        <v>362</v>
      </c>
      <c r="AU36" t="s">
        <v>361</v>
      </c>
      <c r="AV36" t="s">
        <v>360</v>
      </c>
      <c r="AW36" t="s">
        <v>359</v>
      </c>
      <c r="AX36" s="7" t="s">
        <v>358</v>
      </c>
    </row>
    <row r="37" spans="1:50">
      <c r="A37" s="79" t="s">
        <v>101</v>
      </c>
      <c r="B37" s="6" t="s">
        <v>100</v>
      </c>
      <c r="C37" s="5" t="s">
        <v>99</v>
      </c>
      <c r="AN37" s="87" t="str">
        <f t="shared" si="0"/>
        <v/>
      </c>
      <c r="AO37" t="str">
        <f t="shared" si="1"/>
        <v/>
      </c>
      <c r="AP37" s="7" t="str">
        <f t="shared" si="2"/>
        <v/>
      </c>
      <c r="AQ37" s="138" t="str">
        <f t="shared" si="3"/>
        <v/>
      </c>
      <c r="AR37" s="140" t="str">
        <f t="shared" si="4"/>
        <v/>
      </c>
      <c r="AS37" s="87" t="s">
        <v>363</v>
      </c>
      <c r="AT37" t="s">
        <v>362</v>
      </c>
      <c r="AU37" t="s">
        <v>361</v>
      </c>
      <c r="AV37" t="s">
        <v>360</v>
      </c>
      <c r="AW37" t="s">
        <v>359</v>
      </c>
      <c r="AX37" s="7" t="s">
        <v>358</v>
      </c>
    </row>
    <row r="38" spans="1:50">
      <c r="A38" s="79" t="s">
        <v>98</v>
      </c>
      <c r="B38" s="6" t="s">
        <v>97</v>
      </c>
      <c r="C38" s="5" t="s">
        <v>96</v>
      </c>
      <c r="AN38" s="87" t="str">
        <f t="shared" si="0"/>
        <v/>
      </c>
      <c r="AO38" t="str">
        <f t="shared" si="1"/>
        <v/>
      </c>
      <c r="AP38" s="7" t="str">
        <f t="shared" si="2"/>
        <v/>
      </c>
      <c r="AQ38" s="138" t="str">
        <f t="shared" si="3"/>
        <v/>
      </c>
      <c r="AR38" s="140" t="str">
        <f t="shared" si="4"/>
        <v/>
      </c>
      <c r="AS38" s="87" t="s">
        <v>363</v>
      </c>
      <c r="AT38" t="s">
        <v>362</v>
      </c>
      <c r="AU38" t="s">
        <v>361</v>
      </c>
      <c r="AV38" t="s">
        <v>360</v>
      </c>
      <c r="AW38" t="s">
        <v>359</v>
      </c>
      <c r="AX38" s="7" t="s">
        <v>358</v>
      </c>
    </row>
    <row r="39" spans="1:50">
      <c r="A39" s="79" t="s">
        <v>95</v>
      </c>
      <c r="B39" s="6" t="s">
        <v>94</v>
      </c>
      <c r="C39" s="5" t="s">
        <v>93</v>
      </c>
      <c r="AN39" s="87" t="str">
        <f t="shared" si="0"/>
        <v/>
      </c>
      <c r="AO39" t="str">
        <f t="shared" si="1"/>
        <v/>
      </c>
      <c r="AP39" s="7" t="str">
        <f t="shared" si="2"/>
        <v/>
      </c>
      <c r="AQ39" s="138" t="str">
        <f t="shared" si="3"/>
        <v/>
      </c>
      <c r="AR39" s="140" t="str">
        <f t="shared" si="4"/>
        <v/>
      </c>
      <c r="AS39" s="87" t="s">
        <v>363</v>
      </c>
      <c r="AT39" t="s">
        <v>362</v>
      </c>
      <c r="AU39" t="s">
        <v>361</v>
      </c>
      <c r="AV39" t="s">
        <v>360</v>
      </c>
      <c r="AW39" t="s">
        <v>359</v>
      </c>
      <c r="AX39" s="7" t="s">
        <v>358</v>
      </c>
    </row>
    <row r="40" spans="1:50">
      <c r="A40" s="79" t="s">
        <v>92</v>
      </c>
      <c r="B40" s="6" t="s">
        <v>91</v>
      </c>
      <c r="C40" s="5" t="s">
        <v>90</v>
      </c>
      <c r="AN40" s="87" t="str">
        <f t="shared" si="0"/>
        <v/>
      </c>
      <c r="AO40" t="str">
        <f t="shared" si="1"/>
        <v/>
      </c>
      <c r="AP40" s="7" t="str">
        <f t="shared" si="2"/>
        <v/>
      </c>
      <c r="AQ40" s="138" t="str">
        <f t="shared" si="3"/>
        <v/>
      </c>
      <c r="AR40" s="140" t="str">
        <f t="shared" si="4"/>
        <v/>
      </c>
      <c r="AS40" s="87" t="s">
        <v>363</v>
      </c>
      <c r="AT40" t="s">
        <v>362</v>
      </c>
      <c r="AU40" t="s">
        <v>361</v>
      </c>
      <c r="AV40" t="s">
        <v>360</v>
      </c>
      <c r="AW40" t="s">
        <v>359</v>
      </c>
      <c r="AX40" s="7" t="s">
        <v>358</v>
      </c>
    </row>
    <row r="41" spans="1:50">
      <c r="A41" s="79" t="s">
        <v>89</v>
      </c>
      <c r="B41" s="6" t="s">
        <v>88</v>
      </c>
      <c r="C41" s="5" t="s">
        <v>87</v>
      </c>
      <c r="AN41" s="87" t="str">
        <f t="shared" si="0"/>
        <v/>
      </c>
      <c r="AO41" t="str">
        <f t="shared" si="1"/>
        <v/>
      </c>
      <c r="AP41" s="7" t="str">
        <f t="shared" si="2"/>
        <v/>
      </c>
      <c r="AQ41" s="138" t="str">
        <f t="shared" si="3"/>
        <v/>
      </c>
      <c r="AR41" s="140" t="str">
        <f t="shared" si="4"/>
        <v/>
      </c>
      <c r="AS41" s="87" t="s">
        <v>363</v>
      </c>
      <c r="AT41" t="s">
        <v>362</v>
      </c>
      <c r="AU41" t="s">
        <v>361</v>
      </c>
      <c r="AV41" t="s">
        <v>360</v>
      </c>
      <c r="AW41" t="s">
        <v>359</v>
      </c>
      <c r="AX41" s="7" t="s">
        <v>358</v>
      </c>
    </row>
    <row r="42" spans="1:50">
      <c r="A42" s="79" t="s">
        <v>86</v>
      </c>
      <c r="B42" s="6" t="s">
        <v>85</v>
      </c>
      <c r="C42" s="5" t="s">
        <v>84</v>
      </c>
      <c r="AN42" s="87" t="str">
        <f t="shared" si="0"/>
        <v/>
      </c>
      <c r="AO42" t="str">
        <f t="shared" si="1"/>
        <v/>
      </c>
      <c r="AP42" s="7" t="str">
        <f t="shared" si="2"/>
        <v/>
      </c>
      <c r="AQ42" s="138" t="str">
        <f t="shared" si="3"/>
        <v/>
      </c>
      <c r="AR42" s="140" t="str">
        <f t="shared" si="4"/>
        <v/>
      </c>
      <c r="AS42" s="87" t="s">
        <v>363</v>
      </c>
      <c r="AT42" t="s">
        <v>362</v>
      </c>
      <c r="AU42" t="s">
        <v>361</v>
      </c>
      <c r="AV42" t="s">
        <v>360</v>
      </c>
      <c r="AW42" t="s">
        <v>359</v>
      </c>
      <c r="AX42" s="7" t="s">
        <v>358</v>
      </c>
    </row>
    <row r="43" spans="1:50">
      <c r="A43" s="79" t="s">
        <v>83</v>
      </c>
      <c r="B43" s="6" t="s">
        <v>82</v>
      </c>
      <c r="C43" s="5" t="s">
        <v>81</v>
      </c>
      <c r="AN43" s="87" t="str">
        <f t="shared" si="0"/>
        <v/>
      </c>
      <c r="AO43" t="str">
        <f t="shared" si="1"/>
        <v/>
      </c>
      <c r="AP43" s="7" t="str">
        <f t="shared" si="2"/>
        <v/>
      </c>
      <c r="AQ43" s="138" t="str">
        <f t="shared" si="3"/>
        <v/>
      </c>
      <c r="AR43" s="140" t="str">
        <f t="shared" si="4"/>
        <v/>
      </c>
      <c r="AS43" s="87" t="s">
        <v>363</v>
      </c>
      <c r="AT43" t="s">
        <v>362</v>
      </c>
      <c r="AU43" t="s">
        <v>361</v>
      </c>
      <c r="AV43" t="s">
        <v>360</v>
      </c>
      <c r="AW43" t="s">
        <v>359</v>
      </c>
      <c r="AX43" s="7" t="s">
        <v>358</v>
      </c>
    </row>
    <row r="44" spans="1:50">
      <c r="A44" s="79" t="s">
        <v>80</v>
      </c>
      <c r="B44" s="6" t="s">
        <v>79</v>
      </c>
      <c r="C44" s="5" t="s">
        <v>78</v>
      </c>
      <c r="AN44" s="87" t="str">
        <f t="shared" si="0"/>
        <v/>
      </c>
      <c r="AO44" t="str">
        <f t="shared" si="1"/>
        <v/>
      </c>
      <c r="AP44" s="7" t="str">
        <f t="shared" si="2"/>
        <v/>
      </c>
      <c r="AQ44" s="138" t="str">
        <f t="shared" si="3"/>
        <v/>
      </c>
      <c r="AR44" s="140" t="str">
        <f t="shared" si="4"/>
        <v/>
      </c>
      <c r="AS44" s="87" t="s">
        <v>363</v>
      </c>
      <c r="AT44" t="s">
        <v>362</v>
      </c>
      <c r="AU44" t="s">
        <v>361</v>
      </c>
      <c r="AV44" t="s">
        <v>360</v>
      </c>
      <c r="AW44" t="s">
        <v>359</v>
      </c>
      <c r="AX44" s="7" t="s">
        <v>358</v>
      </c>
    </row>
    <row r="45" spans="1:50">
      <c r="A45" s="79" t="s">
        <v>77</v>
      </c>
      <c r="B45" s="6" t="s">
        <v>76</v>
      </c>
      <c r="C45" s="5" t="s">
        <v>75</v>
      </c>
      <c r="AN45" s="87" t="str">
        <f t="shared" si="0"/>
        <v/>
      </c>
      <c r="AO45" t="str">
        <f t="shared" si="1"/>
        <v/>
      </c>
      <c r="AP45" s="7" t="str">
        <f t="shared" si="2"/>
        <v/>
      </c>
      <c r="AQ45" s="138" t="str">
        <f t="shared" si="3"/>
        <v/>
      </c>
      <c r="AR45" s="140" t="str">
        <f t="shared" si="4"/>
        <v/>
      </c>
      <c r="AS45" s="87" t="s">
        <v>363</v>
      </c>
      <c r="AT45" t="s">
        <v>362</v>
      </c>
      <c r="AU45" t="s">
        <v>361</v>
      </c>
      <c r="AV45" t="s">
        <v>360</v>
      </c>
      <c r="AW45" t="s">
        <v>359</v>
      </c>
      <c r="AX45" s="7" t="s">
        <v>358</v>
      </c>
    </row>
    <row r="46" spans="1:50">
      <c r="A46" s="79" t="s">
        <v>74</v>
      </c>
      <c r="B46" s="6" t="s">
        <v>73</v>
      </c>
      <c r="C46" s="5" t="s">
        <v>72</v>
      </c>
      <c r="AN46" s="87" t="str">
        <f t="shared" si="0"/>
        <v/>
      </c>
      <c r="AO46" t="str">
        <f t="shared" si="1"/>
        <v/>
      </c>
      <c r="AP46" s="7" t="str">
        <f t="shared" si="2"/>
        <v/>
      </c>
      <c r="AQ46" s="138" t="str">
        <f t="shared" si="3"/>
        <v/>
      </c>
      <c r="AR46" s="140" t="str">
        <f t="shared" si="4"/>
        <v/>
      </c>
      <c r="AS46" s="87" t="s">
        <v>363</v>
      </c>
      <c r="AT46" t="s">
        <v>362</v>
      </c>
      <c r="AU46" t="s">
        <v>361</v>
      </c>
      <c r="AV46" t="s">
        <v>360</v>
      </c>
      <c r="AW46" t="s">
        <v>359</v>
      </c>
      <c r="AX46" s="7" t="s">
        <v>358</v>
      </c>
    </row>
    <row r="47" spans="1:50">
      <c r="A47" s="79" t="s">
        <v>71</v>
      </c>
      <c r="B47" s="6" t="s">
        <v>70</v>
      </c>
      <c r="C47" s="5" t="s">
        <v>69</v>
      </c>
      <c r="AN47" s="87" t="str">
        <f t="shared" si="0"/>
        <v/>
      </c>
      <c r="AO47" t="str">
        <f t="shared" si="1"/>
        <v/>
      </c>
      <c r="AP47" s="7" t="str">
        <f t="shared" si="2"/>
        <v/>
      </c>
      <c r="AQ47" s="138" t="str">
        <f t="shared" si="3"/>
        <v/>
      </c>
      <c r="AR47" s="140" t="str">
        <f t="shared" si="4"/>
        <v/>
      </c>
      <c r="AS47" s="87" t="s">
        <v>363</v>
      </c>
      <c r="AT47" t="s">
        <v>362</v>
      </c>
      <c r="AU47" t="s">
        <v>361</v>
      </c>
      <c r="AV47" t="s">
        <v>360</v>
      </c>
      <c r="AW47" t="s">
        <v>359</v>
      </c>
      <c r="AX47" s="7" t="s">
        <v>358</v>
      </c>
    </row>
    <row r="48" spans="1:50">
      <c r="A48" s="79" t="s">
        <v>68</v>
      </c>
      <c r="B48" s="6" t="s">
        <v>67</v>
      </c>
      <c r="C48" s="5" t="s">
        <v>66</v>
      </c>
      <c r="AN48" s="87" t="str">
        <f t="shared" si="0"/>
        <v/>
      </c>
      <c r="AO48" t="str">
        <f t="shared" si="1"/>
        <v/>
      </c>
      <c r="AP48" s="7" t="str">
        <f t="shared" si="2"/>
        <v/>
      </c>
      <c r="AQ48" s="138" t="str">
        <f t="shared" si="3"/>
        <v/>
      </c>
      <c r="AR48" s="140" t="str">
        <f t="shared" si="4"/>
        <v/>
      </c>
      <c r="AS48" s="87" t="s">
        <v>363</v>
      </c>
      <c r="AT48" t="s">
        <v>362</v>
      </c>
      <c r="AU48" t="s">
        <v>361</v>
      </c>
      <c r="AV48" t="s">
        <v>360</v>
      </c>
      <c r="AW48" t="s">
        <v>359</v>
      </c>
      <c r="AX48" s="7" t="s">
        <v>358</v>
      </c>
    </row>
    <row r="49" spans="1:50">
      <c r="A49" s="79" t="s">
        <v>65</v>
      </c>
      <c r="B49" s="6" t="s">
        <v>64</v>
      </c>
      <c r="C49" s="5" t="s">
        <v>63</v>
      </c>
      <c r="AN49" s="87" t="str">
        <f t="shared" si="0"/>
        <v/>
      </c>
      <c r="AO49" t="str">
        <f t="shared" si="1"/>
        <v/>
      </c>
      <c r="AP49" s="7" t="str">
        <f t="shared" si="2"/>
        <v/>
      </c>
      <c r="AQ49" s="138" t="str">
        <f t="shared" si="3"/>
        <v/>
      </c>
      <c r="AR49" s="140" t="str">
        <f t="shared" si="4"/>
        <v/>
      </c>
      <c r="AS49" s="87" t="s">
        <v>363</v>
      </c>
      <c r="AT49" t="s">
        <v>362</v>
      </c>
      <c r="AU49" t="s">
        <v>361</v>
      </c>
      <c r="AV49" t="s">
        <v>360</v>
      </c>
      <c r="AW49" t="s">
        <v>359</v>
      </c>
      <c r="AX49" s="7" t="s">
        <v>358</v>
      </c>
    </row>
    <row r="50" spans="1:50">
      <c r="A50" s="79" t="s">
        <v>62</v>
      </c>
      <c r="B50" s="6" t="s">
        <v>61</v>
      </c>
      <c r="C50" s="5" t="s">
        <v>60</v>
      </c>
      <c r="AN50" s="87" t="str">
        <f t="shared" si="0"/>
        <v/>
      </c>
      <c r="AO50" t="str">
        <f t="shared" si="1"/>
        <v/>
      </c>
      <c r="AP50" s="7" t="str">
        <f t="shared" si="2"/>
        <v/>
      </c>
      <c r="AQ50" s="138" t="str">
        <f t="shared" si="3"/>
        <v/>
      </c>
      <c r="AR50" s="140" t="str">
        <f t="shared" si="4"/>
        <v/>
      </c>
      <c r="AS50" s="87" t="s">
        <v>363</v>
      </c>
      <c r="AT50" t="s">
        <v>362</v>
      </c>
      <c r="AU50" t="s">
        <v>361</v>
      </c>
      <c r="AV50" t="s">
        <v>360</v>
      </c>
      <c r="AW50" t="s">
        <v>359</v>
      </c>
      <c r="AX50" s="7" t="s">
        <v>358</v>
      </c>
    </row>
    <row r="51" spans="1:50">
      <c r="A51" s="79" t="s">
        <v>59</v>
      </c>
      <c r="B51" s="6" t="s">
        <v>58</v>
      </c>
      <c r="C51" s="5" t="s">
        <v>57</v>
      </c>
      <c r="AN51" s="87" t="str">
        <f t="shared" si="0"/>
        <v/>
      </c>
      <c r="AO51" t="str">
        <f t="shared" si="1"/>
        <v/>
      </c>
      <c r="AP51" s="7" t="str">
        <f t="shared" si="2"/>
        <v/>
      </c>
      <c r="AQ51" s="138" t="str">
        <f t="shared" si="3"/>
        <v/>
      </c>
      <c r="AR51" s="140" t="str">
        <f t="shared" si="4"/>
        <v/>
      </c>
      <c r="AS51" s="87" t="s">
        <v>363</v>
      </c>
      <c r="AT51" t="s">
        <v>362</v>
      </c>
      <c r="AU51" t="s">
        <v>361</v>
      </c>
      <c r="AV51" t="s">
        <v>360</v>
      </c>
      <c r="AW51" t="s">
        <v>359</v>
      </c>
      <c r="AX51" s="7" t="s">
        <v>358</v>
      </c>
    </row>
    <row r="52" spans="1:50">
      <c r="A52" s="79" t="s">
        <v>56</v>
      </c>
      <c r="B52" s="6" t="s">
        <v>55</v>
      </c>
      <c r="C52" s="5" t="s">
        <v>54</v>
      </c>
      <c r="AN52" s="87" t="str">
        <f t="shared" si="0"/>
        <v/>
      </c>
      <c r="AO52" t="str">
        <f t="shared" si="1"/>
        <v/>
      </c>
      <c r="AP52" s="7" t="str">
        <f t="shared" si="2"/>
        <v/>
      </c>
      <c r="AQ52" s="138" t="str">
        <f t="shared" si="3"/>
        <v/>
      </c>
      <c r="AR52" s="140" t="str">
        <f t="shared" si="4"/>
        <v/>
      </c>
      <c r="AS52" s="87" t="s">
        <v>363</v>
      </c>
      <c r="AT52" t="s">
        <v>362</v>
      </c>
      <c r="AU52" t="s">
        <v>361</v>
      </c>
      <c r="AV52" t="s">
        <v>360</v>
      </c>
      <c r="AW52" t="s">
        <v>359</v>
      </c>
      <c r="AX52" s="7" t="s">
        <v>358</v>
      </c>
    </row>
    <row r="53" spans="1:50">
      <c r="A53" s="79" t="s">
        <v>53</v>
      </c>
      <c r="B53" s="6" t="s">
        <v>52</v>
      </c>
      <c r="C53" s="5" t="s">
        <v>51</v>
      </c>
      <c r="AN53" s="87" t="str">
        <f t="shared" si="0"/>
        <v/>
      </c>
      <c r="AO53" t="str">
        <f t="shared" si="1"/>
        <v/>
      </c>
      <c r="AP53" s="7" t="str">
        <f t="shared" si="2"/>
        <v/>
      </c>
      <c r="AQ53" s="138" t="str">
        <f t="shared" si="3"/>
        <v/>
      </c>
      <c r="AR53" s="140" t="str">
        <f t="shared" si="4"/>
        <v/>
      </c>
      <c r="AS53" s="87" t="s">
        <v>363</v>
      </c>
      <c r="AT53" t="s">
        <v>362</v>
      </c>
      <c r="AU53" t="s">
        <v>361</v>
      </c>
      <c r="AV53" t="s">
        <v>360</v>
      </c>
      <c r="AW53" t="s">
        <v>359</v>
      </c>
      <c r="AX53" s="7" t="s">
        <v>358</v>
      </c>
    </row>
    <row r="54" spans="1:50">
      <c r="A54" s="79" t="s">
        <v>50</v>
      </c>
      <c r="B54" s="6" t="s">
        <v>49</v>
      </c>
      <c r="C54" s="5" t="s">
        <v>48</v>
      </c>
      <c r="AN54" s="87" t="str">
        <f t="shared" si="0"/>
        <v/>
      </c>
      <c r="AO54" t="str">
        <f t="shared" si="1"/>
        <v/>
      </c>
      <c r="AP54" s="7" t="str">
        <f t="shared" si="2"/>
        <v/>
      </c>
      <c r="AQ54" s="138" t="str">
        <f t="shared" si="3"/>
        <v/>
      </c>
      <c r="AR54" s="140" t="str">
        <f t="shared" si="4"/>
        <v/>
      </c>
      <c r="AS54" s="87" t="s">
        <v>363</v>
      </c>
      <c r="AT54" t="s">
        <v>362</v>
      </c>
      <c r="AU54" t="s">
        <v>361</v>
      </c>
      <c r="AV54" t="s">
        <v>360</v>
      </c>
      <c r="AW54" t="s">
        <v>359</v>
      </c>
      <c r="AX54" s="7" t="s">
        <v>358</v>
      </c>
    </row>
    <row r="55" spans="1:50">
      <c r="A55" s="79" t="s">
        <v>47</v>
      </c>
      <c r="B55" s="6" t="s">
        <v>46</v>
      </c>
      <c r="C55" s="5" t="s">
        <v>45</v>
      </c>
      <c r="AN55" s="87" t="str">
        <f t="shared" si="0"/>
        <v/>
      </c>
      <c r="AO55" t="str">
        <f t="shared" si="1"/>
        <v/>
      </c>
      <c r="AP55" s="7" t="str">
        <f t="shared" si="2"/>
        <v/>
      </c>
      <c r="AQ55" s="138" t="str">
        <f t="shared" si="3"/>
        <v/>
      </c>
      <c r="AR55" s="140" t="str">
        <f t="shared" si="4"/>
        <v/>
      </c>
      <c r="AS55" s="87" t="s">
        <v>363</v>
      </c>
      <c r="AT55" t="s">
        <v>362</v>
      </c>
      <c r="AU55" t="s">
        <v>361</v>
      </c>
      <c r="AV55" t="s">
        <v>360</v>
      </c>
      <c r="AW55" t="s">
        <v>359</v>
      </c>
      <c r="AX55" s="7" t="s">
        <v>358</v>
      </c>
    </row>
    <row r="56" spans="1:50">
      <c r="A56" s="79" t="s">
        <v>43</v>
      </c>
      <c r="B56" s="6" t="s">
        <v>42</v>
      </c>
      <c r="C56" s="5" t="s">
        <v>41</v>
      </c>
      <c r="AN56" s="87" t="str">
        <f t="shared" si="0"/>
        <v/>
      </c>
      <c r="AO56" t="str">
        <f t="shared" si="1"/>
        <v/>
      </c>
      <c r="AP56" s="7" t="str">
        <f t="shared" si="2"/>
        <v/>
      </c>
      <c r="AQ56" s="138" t="str">
        <f t="shared" si="3"/>
        <v/>
      </c>
      <c r="AR56" s="140" t="str">
        <f t="shared" si="4"/>
        <v/>
      </c>
      <c r="AS56" s="87" t="s">
        <v>363</v>
      </c>
      <c r="AT56" t="s">
        <v>362</v>
      </c>
      <c r="AU56" t="s">
        <v>361</v>
      </c>
      <c r="AV56" t="s">
        <v>360</v>
      </c>
      <c r="AW56" t="s">
        <v>359</v>
      </c>
      <c r="AX56" s="7" t="s">
        <v>358</v>
      </c>
    </row>
    <row r="57" spans="1:50">
      <c r="A57" s="79" t="s">
        <v>40</v>
      </c>
      <c r="B57" s="6" t="s">
        <v>39</v>
      </c>
      <c r="C57" s="5" t="s">
        <v>38</v>
      </c>
      <c r="AN57" s="87" t="str">
        <f t="shared" si="0"/>
        <v/>
      </c>
      <c r="AO57" t="str">
        <f t="shared" si="1"/>
        <v/>
      </c>
      <c r="AP57" s="7" t="str">
        <f t="shared" si="2"/>
        <v/>
      </c>
      <c r="AQ57" s="138" t="str">
        <f t="shared" si="3"/>
        <v/>
      </c>
      <c r="AR57" s="140" t="str">
        <f t="shared" si="4"/>
        <v/>
      </c>
      <c r="AS57" s="87" t="s">
        <v>363</v>
      </c>
      <c r="AT57" t="s">
        <v>362</v>
      </c>
      <c r="AU57" t="s">
        <v>361</v>
      </c>
      <c r="AV57" t="s">
        <v>360</v>
      </c>
      <c r="AW57" t="s">
        <v>359</v>
      </c>
      <c r="AX57" s="7" t="s">
        <v>358</v>
      </c>
    </row>
    <row r="58" spans="1:50">
      <c r="A58" s="79" t="s">
        <v>36</v>
      </c>
      <c r="B58" s="6" t="s">
        <v>35</v>
      </c>
      <c r="C58" s="5" t="s">
        <v>34</v>
      </c>
      <c r="AN58" s="87" t="str">
        <f t="shared" si="0"/>
        <v/>
      </c>
      <c r="AO58" t="str">
        <f t="shared" si="1"/>
        <v/>
      </c>
      <c r="AP58" s="7" t="str">
        <f t="shared" si="2"/>
        <v/>
      </c>
      <c r="AQ58" s="138" t="str">
        <f t="shared" si="3"/>
        <v/>
      </c>
      <c r="AR58" s="140" t="str">
        <f t="shared" si="4"/>
        <v/>
      </c>
      <c r="AS58" s="87" t="s">
        <v>363</v>
      </c>
      <c r="AT58" t="s">
        <v>362</v>
      </c>
      <c r="AU58" t="s">
        <v>361</v>
      </c>
      <c r="AV58" t="s">
        <v>360</v>
      </c>
      <c r="AW58" t="s">
        <v>359</v>
      </c>
      <c r="AX58" s="7" t="s">
        <v>358</v>
      </c>
    </row>
    <row r="59" spans="1:50">
      <c r="A59" s="79" t="s">
        <v>33</v>
      </c>
      <c r="B59" s="6" t="s">
        <v>32</v>
      </c>
      <c r="C59" s="5" t="s">
        <v>31</v>
      </c>
      <c r="AN59" s="87" t="str">
        <f t="shared" si="0"/>
        <v/>
      </c>
      <c r="AO59" t="str">
        <f t="shared" si="1"/>
        <v/>
      </c>
      <c r="AP59" s="7" t="str">
        <f t="shared" si="2"/>
        <v/>
      </c>
      <c r="AQ59" s="138" t="str">
        <f t="shared" si="3"/>
        <v/>
      </c>
      <c r="AR59" s="140" t="str">
        <f t="shared" si="4"/>
        <v/>
      </c>
      <c r="AS59" s="87" t="s">
        <v>363</v>
      </c>
      <c r="AT59" t="s">
        <v>362</v>
      </c>
      <c r="AU59" t="s">
        <v>361</v>
      </c>
      <c r="AV59" t="s">
        <v>360</v>
      </c>
      <c r="AW59" t="s">
        <v>359</v>
      </c>
      <c r="AX59" s="7" t="s">
        <v>358</v>
      </c>
    </row>
    <row r="60" spans="1:50">
      <c r="A60" s="79" t="s">
        <v>29</v>
      </c>
      <c r="B60" s="6" t="s">
        <v>28</v>
      </c>
      <c r="C60" s="5" t="s">
        <v>27</v>
      </c>
      <c r="AN60" s="87" t="str">
        <f t="shared" si="0"/>
        <v/>
      </c>
      <c r="AO60" t="str">
        <f t="shared" si="1"/>
        <v/>
      </c>
      <c r="AP60" s="7" t="str">
        <f t="shared" si="2"/>
        <v/>
      </c>
      <c r="AQ60" s="138" t="str">
        <f t="shared" si="3"/>
        <v/>
      </c>
      <c r="AR60" s="140" t="str">
        <f t="shared" si="4"/>
        <v/>
      </c>
      <c r="AS60" s="87" t="s">
        <v>363</v>
      </c>
      <c r="AT60" t="s">
        <v>362</v>
      </c>
      <c r="AU60" t="s">
        <v>361</v>
      </c>
      <c r="AV60" t="s">
        <v>360</v>
      </c>
      <c r="AW60" t="s">
        <v>359</v>
      </c>
      <c r="AX60" s="7" t="s">
        <v>358</v>
      </c>
    </row>
    <row r="61" spans="1:50">
      <c r="A61" s="79" t="s">
        <v>25</v>
      </c>
      <c r="B61" s="6" t="s">
        <v>24</v>
      </c>
      <c r="C61" s="5" t="s">
        <v>23</v>
      </c>
      <c r="AN61" s="87" t="str">
        <f t="shared" si="0"/>
        <v/>
      </c>
      <c r="AO61" t="str">
        <f t="shared" si="1"/>
        <v/>
      </c>
      <c r="AP61" s="7" t="str">
        <f t="shared" si="2"/>
        <v/>
      </c>
      <c r="AQ61" s="138" t="str">
        <f t="shared" si="3"/>
        <v/>
      </c>
      <c r="AR61" s="140" t="str">
        <f t="shared" si="4"/>
        <v/>
      </c>
      <c r="AS61" s="87" t="s">
        <v>363</v>
      </c>
      <c r="AT61" t="s">
        <v>362</v>
      </c>
      <c r="AU61" t="s">
        <v>361</v>
      </c>
      <c r="AV61" t="s">
        <v>360</v>
      </c>
      <c r="AW61" t="s">
        <v>359</v>
      </c>
      <c r="AX61" s="7" t="s">
        <v>358</v>
      </c>
    </row>
    <row r="62" spans="1:50">
      <c r="A62" s="79" t="s">
        <v>14</v>
      </c>
      <c r="B62" s="6" t="s">
        <v>13</v>
      </c>
      <c r="C62" s="5" t="s">
        <v>12</v>
      </c>
      <c r="AN62" s="87" t="str">
        <f t="shared" si="0"/>
        <v/>
      </c>
      <c r="AO62" t="str">
        <f t="shared" si="1"/>
        <v/>
      </c>
      <c r="AP62" s="7" t="str">
        <f t="shared" si="2"/>
        <v/>
      </c>
      <c r="AQ62" s="138" t="str">
        <f t="shared" si="3"/>
        <v/>
      </c>
      <c r="AR62" s="140" t="str">
        <f t="shared" si="4"/>
        <v/>
      </c>
      <c r="AS62" s="87" t="s">
        <v>363</v>
      </c>
      <c r="AT62" t="s">
        <v>362</v>
      </c>
      <c r="AU62" t="s">
        <v>361</v>
      </c>
      <c r="AV62" t="s">
        <v>360</v>
      </c>
      <c r="AW62" t="s">
        <v>359</v>
      </c>
      <c r="AX62" s="7" t="s">
        <v>358</v>
      </c>
    </row>
    <row r="63" spans="1:50">
      <c r="A63" s="79" t="s">
        <v>11</v>
      </c>
      <c r="B63" s="6" t="s">
        <v>10</v>
      </c>
      <c r="C63" s="5" t="s">
        <v>9</v>
      </c>
      <c r="AN63" s="87" t="str">
        <f t="shared" si="0"/>
        <v/>
      </c>
      <c r="AO63" t="str">
        <f t="shared" si="1"/>
        <v/>
      </c>
      <c r="AP63" s="7" t="str">
        <f t="shared" si="2"/>
        <v/>
      </c>
      <c r="AQ63" s="138" t="str">
        <f t="shared" si="3"/>
        <v/>
      </c>
      <c r="AR63" s="140" t="str">
        <f t="shared" si="4"/>
        <v/>
      </c>
      <c r="AS63" s="87" t="s">
        <v>363</v>
      </c>
      <c r="AT63" t="s">
        <v>362</v>
      </c>
      <c r="AU63" t="s">
        <v>361</v>
      </c>
      <c r="AV63" t="s">
        <v>360</v>
      </c>
      <c r="AW63" t="s">
        <v>359</v>
      </c>
      <c r="AX63" s="7" t="s">
        <v>358</v>
      </c>
    </row>
    <row r="64" spans="1:50">
      <c r="A64" s="79" t="s">
        <v>8</v>
      </c>
      <c r="B64" s="6" t="s">
        <v>7</v>
      </c>
      <c r="C64" s="5" t="s">
        <v>6</v>
      </c>
      <c r="AN64" s="87" t="str">
        <f t="shared" si="0"/>
        <v/>
      </c>
      <c r="AO64" t="str">
        <f t="shared" si="1"/>
        <v/>
      </c>
      <c r="AP64" s="7" t="str">
        <f t="shared" si="2"/>
        <v/>
      </c>
      <c r="AQ64" s="138" t="str">
        <f t="shared" si="3"/>
        <v/>
      </c>
      <c r="AR64" s="140" t="str">
        <f t="shared" si="4"/>
        <v/>
      </c>
      <c r="AS64" s="87" t="s">
        <v>363</v>
      </c>
      <c r="AT64" t="s">
        <v>362</v>
      </c>
      <c r="AU64" t="s">
        <v>361</v>
      </c>
      <c r="AV64" t="s">
        <v>360</v>
      </c>
      <c r="AW64" t="s">
        <v>359</v>
      </c>
      <c r="AX64" s="7" t="s">
        <v>358</v>
      </c>
    </row>
    <row r="65" spans="1:50">
      <c r="A65" s="79" t="s">
        <v>5</v>
      </c>
      <c r="B65" s="6" t="s">
        <v>4</v>
      </c>
      <c r="C65" s="5" t="s">
        <v>3</v>
      </c>
      <c r="AN65" s="87" t="str">
        <f t="shared" si="0"/>
        <v/>
      </c>
      <c r="AO65" t="str">
        <f t="shared" si="1"/>
        <v/>
      </c>
      <c r="AP65" s="7" t="str">
        <f t="shared" si="2"/>
        <v/>
      </c>
      <c r="AQ65" s="138" t="str">
        <f t="shared" si="3"/>
        <v/>
      </c>
      <c r="AR65" s="140" t="str">
        <f t="shared" si="4"/>
        <v/>
      </c>
      <c r="AS65" s="87" t="s">
        <v>363</v>
      </c>
      <c r="AT65" t="s">
        <v>362</v>
      </c>
      <c r="AU65" t="s">
        <v>361</v>
      </c>
      <c r="AV65" t="s">
        <v>360</v>
      </c>
      <c r="AW65" t="s">
        <v>359</v>
      </c>
      <c r="AX65" s="7" t="s">
        <v>358</v>
      </c>
    </row>
    <row r="66" spans="1:50" ht="17" thickBot="1">
      <c r="A66" s="80" t="s">
        <v>2</v>
      </c>
      <c r="B66" s="81" t="s">
        <v>1</v>
      </c>
      <c r="C66" s="82" t="s">
        <v>0</v>
      </c>
      <c r="D66" s="88"/>
      <c r="E66" s="83"/>
      <c r="F66" s="83"/>
      <c r="G66" s="83"/>
      <c r="H66" s="83"/>
      <c r="I66" s="1"/>
      <c r="J66" s="88"/>
      <c r="K66" s="83"/>
      <c r="L66" s="83"/>
      <c r="M66" s="83"/>
      <c r="N66" s="83"/>
      <c r="O66" s="1"/>
      <c r="P66" s="88"/>
      <c r="Q66" s="83"/>
      <c r="R66" s="83"/>
      <c r="S66" s="83"/>
      <c r="T66" s="83"/>
      <c r="U66" s="1"/>
      <c r="V66" s="88"/>
      <c r="W66" s="83"/>
      <c r="X66" s="83"/>
      <c r="Y66" s="83"/>
      <c r="Z66" s="83"/>
      <c r="AA66" s="1"/>
      <c r="AB66" s="88"/>
      <c r="AC66" s="83"/>
      <c r="AD66" s="83"/>
      <c r="AE66" s="83"/>
      <c r="AF66" s="83"/>
      <c r="AG66" s="1"/>
      <c r="AH66" s="88"/>
      <c r="AI66" s="83"/>
      <c r="AJ66" s="83"/>
      <c r="AK66" s="83"/>
      <c r="AL66" s="83"/>
      <c r="AM66" s="1"/>
      <c r="AN66" s="88" t="str">
        <f t="shared" si="0"/>
        <v/>
      </c>
      <c r="AO66" s="83" t="str">
        <f t="shared" si="1"/>
        <v/>
      </c>
      <c r="AP66" s="1" t="str">
        <f t="shared" si="2"/>
        <v/>
      </c>
      <c r="AQ66" s="144" t="str">
        <f t="shared" si="3"/>
        <v/>
      </c>
      <c r="AR66" s="140" t="str">
        <f t="shared" si="4"/>
        <v/>
      </c>
      <c r="AS66" s="88" t="s">
        <v>363</v>
      </c>
      <c r="AT66" s="83" t="s">
        <v>362</v>
      </c>
      <c r="AU66" s="83" t="s">
        <v>361</v>
      </c>
      <c r="AV66" s="83" t="s">
        <v>360</v>
      </c>
      <c r="AW66" s="83" t="s">
        <v>359</v>
      </c>
      <c r="AX66" s="1" t="s">
        <v>358</v>
      </c>
    </row>
  </sheetData>
  <phoneticPr fontId="9" type="noConversion"/>
  <conditionalFormatting sqref="AR2:AR66">
    <cfRule type="cellIs" dxfId="5" priority="1" operator="equal">
      <formula>"F"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C314-2874-A24B-81C4-28C6B120F6E2}">
  <dimension ref="A1:AC66"/>
  <sheetViews>
    <sheetView topLeftCell="O1" workbookViewId="0">
      <selection activeCell="AD12" sqref="AD12"/>
    </sheetView>
  </sheetViews>
  <sheetFormatPr baseColWidth="10" defaultRowHeight="16"/>
  <cols>
    <col min="1" max="1" width="11.6640625" customWidth="1"/>
    <col min="2" max="2" width="16.5" customWidth="1"/>
    <col min="3" max="3" width="44" customWidth="1"/>
    <col min="25" max="25" width="21.83203125" style="138" customWidth="1"/>
    <col min="26" max="26" width="16.33203125" style="138" customWidth="1"/>
  </cols>
  <sheetData>
    <row r="1" spans="1:29" ht="17" thickBot="1">
      <c r="A1" s="28" t="s">
        <v>261</v>
      </c>
      <c r="B1" s="28" t="s">
        <v>260</v>
      </c>
      <c r="C1" s="28" t="s">
        <v>259</v>
      </c>
      <c r="D1" s="28" t="s">
        <v>258</v>
      </c>
      <c r="E1" s="27" t="s">
        <v>257</v>
      </c>
      <c r="F1" s="27" t="s">
        <v>256</v>
      </c>
      <c r="G1" s="25" t="s">
        <v>255</v>
      </c>
      <c r="H1" s="26" t="s">
        <v>254</v>
      </c>
      <c r="I1" s="59" t="s">
        <v>273</v>
      </c>
      <c r="J1" s="28" t="s">
        <v>253</v>
      </c>
      <c r="K1" s="27" t="s">
        <v>252</v>
      </c>
      <c r="L1" s="27" t="s">
        <v>251</v>
      </c>
      <c r="M1" s="25" t="s">
        <v>250</v>
      </c>
      <c r="N1" s="26" t="s">
        <v>249</v>
      </c>
      <c r="O1" s="59" t="s">
        <v>273</v>
      </c>
      <c r="P1" s="28" t="s">
        <v>248</v>
      </c>
      <c r="Q1" s="27" t="s">
        <v>247</v>
      </c>
      <c r="R1" s="27" t="s">
        <v>246</v>
      </c>
      <c r="S1" s="25" t="s">
        <v>245</v>
      </c>
      <c r="T1" s="26" t="s">
        <v>244</v>
      </c>
      <c r="U1" s="59" t="s">
        <v>273</v>
      </c>
      <c r="V1" s="44" t="s">
        <v>218</v>
      </c>
      <c r="W1" s="44" t="s">
        <v>217</v>
      </c>
      <c r="X1" s="45" t="s">
        <v>216</v>
      </c>
      <c r="Y1" s="141" t="s">
        <v>215</v>
      </c>
      <c r="Z1" s="139" t="s">
        <v>454</v>
      </c>
      <c r="AA1" s="44" t="s">
        <v>375</v>
      </c>
      <c r="AB1" s="44" t="s">
        <v>374</v>
      </c>
      <c r="AC1" s="44" t="s">
        <v>373</v>
      </c>
    </row>
    <row r="2" spans="1:29">
      <c r="A2" s="6" t="s">
        <v>206</v>
      </c>
      <c r="B2" s="6" t="s">
        <v>205</v>
      </c>
      <c r="C2" s="5" t="s">
        <v>204</v>
      </c>
      <c r="V2" t="str">
        <f>IF(D2="", "", TEXT((SUM(3*G2,3*M2,10*S2)/16), "0.00"))</f>
        <v/>
      </c>
      <c r="W2" t="str">
        <f>IF(D2="", "", TEXT(V2*10, "0.00"))</f>
        <v/>
      </c>
      <c r="X2" t="str">
        <f>IF(D2="", "", IF(IF(OR(H2="F",N2="F",T2="F",H2="NE",N2="NE",T2="NE"),"Fail","Pass")="Pass",IF(VALUE(W2)&gt;=70,"FCD",IF(VALUE(W2)&gt;=60,"FC",IF(VALUE(W2)&gt;=40,"SC"))),"Fail"))</f>
        <v/>
      </c>
      <c r="Y2" s="138" t="str">
        <f>IF(D2="","",(IF(G2=0,AA2,"") &amp;" "&amp; IF(M2=0,AB2,"") &amp;" "&amp; IF(S2=0,AC2,"")))</f>
        <v/>
      </c>
      <c r="Z2" s="140" t="str">
        <f>IF(D2="","",(IF(I2="VIII","",AA2&amp;" ") &amp; IF(O2="VIII","",AB2&amp;" ") &amp; IF(U2="VIII","",AC2&amp;" ")))</f>
        <v/>
      </c>
      <c r="AA2" t="s">
        <v>372</v>
      </c>
      <c r="AB2" t="s">
        <v>371</v>
      </c>
      <c r="AC2" t="s">
        <v>370</v>
      </c>
    </row>
    <row r="3" spans="1:29">
      <c r="A3" s="6" t="s">
        <v>203</v>
      </c>
      <c r="B3" s="6" t="s">
        <v>202</v>
      </c>
      <c r="C3" s="5" t="s">
        <v>201</v>
      </c>
      <c r="V3" t="str">
        <f t="shared" ref="V3:V66" si="0">IF(D3="", "", TEXT((SUM(3*G3,3*M3,10*S3)/16), "0.00"))</f>
        <v/>
      </c>
      <c r="W3" t="str">
        <f t="shared" ref="W3:W66" si="1">IF(D3="", "", TEXT(V3*10, "0.00"))</f>
        <v/>
      </c>
      <c r="X3" t="str">
        <f t="shared" ref="X3:X66" si="2">IF(D3="", "", IF(IF(OR(H3="F",N3="F",T3="F",H3="NE",N3="NE",T3="NE"),"Fail","Pass")="Pass",IF(VALUE(W3)&gt;=70,"FCD",IF(VALUE(W3)&gt;=60,"FC",IF(VALUE(W3)&gt;=40,"SC"))),"Fail"))</f>
        <v/>
      </c>
      <c r="Z3" s="140" t="str">
        <f t="shared" ref="Z3:Z66" si="3">IF(D3="","",(IF(I3="VIII","",AA3&amp;" ") &amp; IF(O3="VIII","",AB3&amp;" ") &amp; IF(U3="VIII","",AC3&amp;" ")))</f>
        <v/>
      </c>
      <c r="AA3" t="s">
        <v>372</v>
      </c>
      <c r="AB3" t="s">
        <v>371</v>
      </c>
      <c r="AC3" t="s">
        <v>370</v>
      </c>
    </row>
    <row r="4" spans="1:29">
      <c r="A4" s="6" t="s">
        <v>200</v>
      </c>
      <c r="B4" s="6" t="s">
        <v>199</v>
      </c>
      <c r="C4" s="5" t="s">
        <v>198</v>
      </c>
      <c r="V4" t="str">
        <f t="shared" si="0"/>
        <v/>
      </c>
      <c r="W4" t="str">
        <f t="shared" si="1"/>
        <v/>
      </c>
      <c r="X4" t="str">
        <f t="shared" si="2"/>
        <v/>
      </c>
      <c r="Z4" s="140" t="str">
        <f t="shared" si="3"/>
        <v/>
      </c>
      <c r="AA4" t="s">
        <v>372</v>
      </c>
      <c r="AB4" t="s">
        <v>371</v>
      </c>
      <c r="AC4" t="s">
        <v>370</v>
      </c>
    </row>
    <row r="5" spans="1:29">
      <c r="A5" s="6" t="s">
        <v>197</v>
      </c>
      <c r="B5" s="6" t="s">
        <v>196</v>
      </c>
      <c r="C5" s="5" t="s">
        <v>195</v>
      </c>
      <c r="V5" t="str">
        <f t="shared" si="0"/>
        <v/>
      </c>
      <c r="W5" t="str">
        <f t="shared" si="1"/>
        <v/>
      </c>
      <c r="X5" t="str">
        <f t="shared" si="2"/>
        <v/>
      </c>
      <c r="Z5" s="140" t="str">
        <f t="shared" si="3"/>
        <v/>
      </c>
      <c r="AA5" t="s">
        <v>372</v>
      </c>
      <c r="AB5" t="s">
        <v>371</v>
      </c>
      <c r="AC5" t="s">
        <v>370</v>
      </c>
    </row>
    <row r="6" spans="1:29">
      <c r="A6" s="6" t="s">
        <v>194</v>
      </c>
      <c r="B6" s="6" t="s">
        <v>193</v>
      </c>
      <c r="C6" s="5" t="s">
        <v>192</v>
      </c>
      <c r="V6" t="str">
        <f t="shared" si="0"/>
        <v/>
      </c>
      <c r="W6" t="str">
        <f t="shared" si="1"/>
        <v/>
      </c>
      <c r="X6" t="str">
        <f t="shared" si="2"/>
        <v/>
      </c>
      <c r="Z6" s="140" t="str">
        <f t="shared" si="3"/>
        <v/>
      </c>
      <c r="AA6" t="s">
        <v>372</v>
      </c>
      <c r="AB6" t="s">
        <v>371</v>
      </c>
      <c r="AC6" t="s">
        <v>370</v>
      </c>
    </row>
    <row r="7" spans="1:29">
      <c r="A7" s="6" t="s">
        <v>191</v>
      </c>
      <c r="B7" s="6" t="s">
        <v>190</v>
      </c>
      <c r="C7" s="5" t="s">
        <v>189</v>
      </c>
      <c r="V7" t="str">
        <f t="shared" si="0"/>
        <v/>
      </c>
      <c r="W7" t="str">
        <f t="shared" si="1"/>
        <v/>
      </c>
      <c r="X7" t="str">
        <f t="shared" si="2"/>
        <v/>
      </c>
      <c r="Z7" s="140" t="str">
        <f t="shared" si="3"/>
        <v/>
      </c>
      <c r="AA7" t="s">
        <v>372</v>
      </c>
      <c r="AB7" t="s">
        <v>371</v>
      </c>
      <c r="AC7" t="s">
        <v>370</v>
      </c>
    </row>
    <row r="8" spans="1:29">
      <c r="A8" s="6" t="s">
        <v>188</v>
      </c>
      <c r="B8" s="6" t="s">
        <v>187</v>
      </c>
      <c r="C8" s="5" t="s">
        <v>186</v>
      </c>
      <c r="V8" t="str">
        <f t="shared" si="0"/>
        <v/>
      </c>
      <c r="W8" t="str">
        <f t="shared" si="1"/>
        <v/>
      </c>
      <c r="X8" t="str">
        <f t="shared" si="2"/>
        <v/>
      </c>
      <c r="Z8" s="140" t="str">
        <f t="shared" si="3"/>
        <v/>
      </c>
      <c r="AA8" t="s">
        <v>372</v>
      </c>
      <c r="AB8" t="s">
        <v>371</v>
      </c>
      <c r="AC8" t="s">
        <v>370</v>
      </c>
    </row>
    <row r="9" spans="1:29">
      <c r="A9" s="6" t="s">
        <v>185</v>
      </c>
      <c r="B9" s="6" t="s">
        <v>184</v>
      </c>
      <c r="C9" s="5" t="s">
        <v>183</v>
      </c>
      <c r="V9" t="str">
        <f t="shared" si="0"/>
        <v/>
      </c>
      <c r="W9" t="str">
        <f t="shared" si="1"/>
        <v/>
      </c>
      <c r="X9" t="str">
        <f t="shared" si="2"/>
        <v/>
      </c>
      <c r="Z9" s="140" t="str">
        <f t="shared" si="3"/>
        <v/>
      </c>
      <c r="AA9" t="s">
        <v>372</v>
      </c>
      <c r="AB9" t="s">
        <v>371</v>
      </c>
      <c r="AC9" t="s">
        <v>370</v>
      </c>
    </row>
    <row r="10" spans="1:29">
      <c r="A10" s="6" t="s">
        <v>182</v>
      </c>
      <c r="B10" s="6" t="s">
        <v>181</v>
      </c>
      <c r="C10" s="5" t="s">
        <v>180</v>
      </c>
      <c r="V10" t="str">
        <f t="shared" si="0"/>
        <v/>
      </c>
      <c r="W10" t="str">
        <f t="shared" si="1"/>
        <v/>
      </c>
      <c r="X10" t="str">
        <f t="shared" si="2"/>
        <v/>
      </c>
      <c r="Z10" s="140" t="str">
        <f t="shared" si="3"/>
        <v/>
      </c>
      <c r="AA10" t="s">
        <v>372</v>
      </c>
      <c r="AB10" t="s">
        <v>371</v>
      </c>
      <c r="AC10" t="s">
        <v>370</v>
      </c>
    </row>
    <row r="11" spans="1:29">
      <c r="A11" s="6" t="s">
        <v>179</v>
      </c>
      <c r="B11" s="6" t="s">
        <v>178</v>
      </c>
      <c r="C11" s="5" t="s">
        <v>177</v>
      </c>
      <c r="V11" t="str">
        <f t="shared" si="0"/>
        <v/>
      </c>
      <c r="W11" t="str">
        <f t="shared" si="1"/>
        <v/>
      </c>
      <c r="X11" t="str">
        <f t="shared" si="2"/>
        <v/>
      </c>
      <c r="Z11" s="140" t="str">
        <f t="shared" si="3"/>
        <v/>
      </c>
      <c r="AA11" t="s">
        <v>372</v>
      </c>
      <c r="AB11" t="s">
        <v>371</v>
      </c>
      <c r="AC11" t="s">
        <v>370</v>
      </c>
    </row>
    <row r="12" spans="1:29">
      <c r="A12" s="6" t="s">
        <v>176</v>
      </c>
      <c r="B12" s="6" t="s">
        <v>175</v>
      </c>
      <c r="C12" s="5" t="s">
        <v>174</v>
      </c>
      <c r="V12" t="str">
        <f t="shared" si="0"/>
        <v/>
      </c>
      <c r="W12" t="str">
        <f t="shared" si="1"/>
        <v/>
      </c>
      <c r="X12" t="str">
        <f t="shared" si="2"/>
        <v/>
      </c>
      <c r="Z12" s="140" t="str">
        <f t="shared" si="3"/>
        <v/>
      </c>
      <c r="AA12" t="s">
        <v>372</v>
      </c>
      <c r="AB12" t="s">
        <v>371</v>
      </c>
      <c r="AC12" t="s">
        <v>370</v>
      </c>
    </row>
    <row r="13" spans="1:29">
      <c r="A13" s="6" t="s">
        <v>173</v>
      </c>
      <c r="B13" s="6" t="s">
        <v>172</v>
      </c>
      <c r="C13" s="5" t="s">
        <v>171</v>
      </c>
      <c r="V13" t="str">
        <f t="shared" si="0"/>
        <v/>
      </c>
      <c r="W13" t="str">
        <f t="shared" si="1"/>
        <v/>
      </c>
      <c r="X13" t="str">
        <f t="shared" si="2"/>
        <v/>
      </c>
      <c r="Z13" s="140" t="str">
        <f t="shared" si="3"/>
        <v/>
      </c>
      <c r="AA13" t="s">
        <v>372</v>
      </c>
      <c r="AB13" t="s">
        <v>371</v>
      </c>
      <c r="AC13" t="s">
        <v>370</v>
      </c>
    </row>
    <row r="14" spans="1:29">
      <c r="A14" s="6" t="s">
        <v>170</v>
      </c>
      <c r="B14" s="6" t="s">
        <v>169</v>
      </c>
      <c r="C14" s="5" t="s">
        <v>168</v>
      </c>
      <c r="V14" t="str">
        <f t="shared" si="0"/>
        <v/>
      </c>
      <c r="W14" t="str">
        <f t="shared" si="1"/>
        <v/>
      </c>
      <c r="X14" t="str">
        <f t="shared" si="2"/>
        <v/>
      </c>
      <c r="Z14" s="140" t="str">
        <f t="shared" si="3"/>
        <v/>
      </c>
      <c r="AA14" t="s">
        <v>372</v>
      </c>
      <c r="AB14" t="s">
        <v>371</v>
      </c>
      <c r="AC14" t="s">
        <v>370</v>
      </c>
    </row>
    <row r="15" spans="1:29">
      <c r="A15" s="6" t="s">
        <v>167</v>
      </c>
      <c r="B15" s="6" t="s">
        <v>166</v>
      </c>
      <c r="C15" s="5" t="s">
        <v>165</v>
      </c>
      <c r="V15" t="str">
        <f t="shared" si="0"/>
        <v/>
      </c>
      <c r="W15" t="str">
        <f t="shared" si="1"/>
        <v/>
      </c>
      <c r="X15" t="str">
        <f t="shared" si="2"/>
        <v/>
      </c>
      <c r="Z15" s="140" t="str">
        <f t="shared" si="3"/>
        <v/>
      </c>
      <c r="AA15" t="s">
        <v>372</v>
      </c>
      <c r="AB15" t="s">
        <v>371</v>
      </c>
      <c r="AC15" t="s">
        <v>370</v>
      </c>
    </row>
    <row r="16" spans="1:29">
      <c r="A16" s="6" t="s">
        <v>164</v>
      </c>
      <c r="B16" s="6" t="s">
        <v>163</v>
      </c>
      <c r="C16" s="5" t="s">
        <v>162</v>
      </c>
      <c r="V16" t="str">
        <f t="shared" si="0"/>
        <v/>
      </c>
      <c r="W16" t="str">
        <f t="shared" si="1"/>
        <v/>
      </c>
      <c r="X16" t="str">
        <f t="shared" si="2"/>
        <v/>
      </c>
      <c r="Z16" s="140" t="str">
        <f t="shared" si="3"/>
        <v/>
      </c>
      <c r="AA16" t="s">
        <v>372</v>
      </c>
      <c r="AB16" t="s">
        <v>371</v>
      </c>
      <c r="AC16" t="s">
        <v>370</v>
      </c>
    </row>
    <row r="17" spans="1:29">
      <c r="A17" s="6" t="s">
        <v>161</v>
      </c>
      <c r="B17" s="6" t="s">
        <v>160</v>
      </c>
      <c r="C17" s="5" t="s">
        <v>159</v>
      </c>
      <c r="V17" t="str">
        <f t="shared" si="0"/>
        <v/>
      </c>
      <c r="W17" t="str">
        <f t="shared" si="1"/>
        <v/>
      </c>
      <c r="X17" t="str">
        <f t="shared" si="2"/>
        <v/>
      </c>
      <c r="Z17" s="140" t="str">
        <f t="shared" si="3"/>
        <v/>
      </c>
      <c r="AA17" t="s">
        <v>372</v>
      </c>
      <c r="AB17" t="s">
        <v>371</v>
      </c>
      <c r="AC17" t="s">
        <v>370</v>
      </c>
    </row>
    <row r="18" spans="1:29">
      <c r="A18" s="6" t="s">
        <v>158</v>
      </c>
      <c r="B18" s="6" t="s">
        <v>157</v>
      </c>
      <c r="C18" s="5" t="s">
        <v>156</v>
      </c>
      <c r="V18" t="str">
        <f t="shared" si="0"/>
        <v/>
      </c>
      <c r="W18" t="str">
        <f t="shared" si="1"/>
        <v/>
      </c>
      <c r="X18" t="str">
        <f t="shared" si="2"/>
        <v/>
      </c>
      <c r="Z18" s="140" t="str">
        <f t="shared" si="3"/>
        <v/>
      </c>
      <c r="AA18" t="s">
        <v>372</v>
      </c>
      <c r="AB18" t="s">
        <v>371</v>
      </c>
      <c r="AC18" t="s">
        <v>370</v>
      </c>
    </row>
    <row r="19" spans="1:29">
      <c r="A19" s="6" t="s">
        <v>155</v>
      </c>
      <c r="B19" s="6" t="s">
        <v>154</v>
      </c>
      <c r="C19" s="5" t="s">
        <v>153</v>
      </c>
      <c r="V19" t="str">
        <f t="shared" si="0"/>
        <v/>
      </c>
      <c r="W19" t="str">
        <f t="shared" si="1"/>
        <v/>
      </c>
      <c r="X19" t="str">
        <f t="shared" si="2"/>
        <v/>
      </c>
      <c r="Z19" s="140" t="str">
        <f t="shared" si="3"/>
        <v/>
      </c>
      <c r="AA19" t="s">
        <v>372</v>
      </c>
      <c r="AB19" t="s">
        <v>371</v>
      </c>
      <c r="AC19" t="s">
        <v>370</v>
      </c>
    </row>
    <row r="20" spans="1:29">
      <c r="A20" s="6" t="s">
        <v>152</v>
      </c>
      <c r="B20" s="6" t="s">
        <v>151</v>
      </c>
      <c r="C20" s="5" t="s">
        <v>150</v>
      </c>
      <c r="V20" t="str">
        <f t="shared" si="0"/>
        <v/>
      </c>
      <c r="W20" t="str">
        <f t="shared" si="1"/>
        <v/>
      </c>
      <c r="X20" t="str">
        <f t="shared" si="2"/>
        <v/>
      </c>
      <c r="Z20" s="140" t="str">
        <f t="shared" si="3"/>
        <v/>
      </c>
      <c r="AA20" t="s">
        <v>372</v>
      </c>
      <c r="AB20" t="s">
        <v>371</v>
      </c>
      <c r="AC20" t="s">
        <v>370</v>
      </c>
    </row>
    <row r="21" spans="1:29">
      <c r="A21" s="6" t="s">
        <v>149</v>
      </c>
      <c r="B21" s="6" t="s">
        <v>148</v>
      </c>
      <c r="C21" s="5" t="s">
        <v>147</v>
      </c>
      <c r="V21" t="str">
        <f t="shared" si="0"/>
        <v/>
      </c>
      <c r="W21" t="str">
        <f t="shared" si="1"/>
        <v/>
      </c>
      <c r="X21" t="str">
        <f t="shared" si="2"/>
        <v/>
      </c>
      <c r="Z21" s="140" t="str">
        <f t="shared" si="3"/>
        <v/>
      </c>
      <c r="AA21" t="s">
        <v>372</v>
      </c>
      <c r="AB21" t="s">
        <v>371</v>
      </c>
      <c r="AC21" t="s">
        <v>370</v>
      </c>
    </row>
    <row r="22" spans="1:29">
      <c r="A22" s="6" t="s">
        <v>146</v>
      </c>
      <c r="B22" s="6" t="s">
        <v>145</v>
      </c>
      <c r="C22" s="5" t="s">
        <v>144</v>
      </c>
      <c r="V22" t="str">
        <f t="shared" si="0"/>
        <v/>
      </c>
      <c r="W22" t="str">
        <f t="shared" si="1"/>
        <v/>
      </c>
      <c r="X22" t="str">
        <f t="shared" si="2"/>
        <v/>
      </c>
      <c r="Z22" s="140" t="str">
        <f t="shared" si="3"/>
        <v/>
      </c>
      <c r="AA22" t="s">
        <v>372</v>
      </c>
      <c r="AB22" t="s">
        <v>371</v>
      </c>
      <c r="AC22" t="s">
        <v>370</v>
      </c>
    </row>
    <row r="23" spans="1:29">
      <c r="A23" s="6" t="s">
        <v>143</v>
      </c>
      <c r="B23" s="6" t="s">
        <v>142</v>
      </c>
      <c r="C23" s="5" t="s">
        <v>141</v>
      </c>
      <c r="V23" t="str">
        <f t="shared" si="0"/>
        <v/>
      </c>
      <c r="W23" t="str">
        <f t="shared" si="1"/>
        <v/>
      </c>
      <c r="X23" t="str">
        <f t="shared" si="2"/>
        <v/>
      </c>
      <c r="Z23" s="140" t="str">
        <f t="shared" si="3"/>
        <v/>
      </c>
      <c r="AA23" t="s">
        <v>372</v>
      </c>
      <c r="AB23" t="s">
        <v>371</v>
      </c>
      <c r="AC23" t="s">
        <v>370</v>
      </c>
    </row>
    <row r="24" spans="1:29">
      <c r="A24" s="6" t="s">
        <v>140</v>
      </c>
      <c r="B24" s="6" t="s">
        <v>139</v>
      </c>
      <c r="C24" s="5" t="s">
        <v>138</v>
      </c>
      <c r="V24" t="str">
        <f t="shared" si="0"/>
        <v/>
      </c>
      <c r="W24" t="str">
        <f t="shared" si="1"/>
        <v/>
      </c>
      <c r="X24" t="str">
        <f t="shared" si="2"/>
        <v/>
      </c>
      <c r="Z24" s="140" t="str">
        <f t="shared" si="3"/>
        <v/>
      </c>
      <c r="AA24" t="s">
        <v>372</v>
      </c>
      <c r="AB24" t="s">
        <v>371</v>
      </c>
      <c r="AC24" t="s">
        <v>370</v>
      </c>
    </row>
    <row r="25" spans="1:29">
      <c r="A25" s="6" t="s">
        <v>137</v>
      </c>
      <c r="B25" s="6" t="s">
        <v>136</v>
      </c>
      <c r="C25" s="5" t="s">
        <v>135</v>
      </c>
      <c r="V25" t="str">
        <f t="shared" si="0"/>
        <v/>
      </c>
      <c r="W25" t="str">
        <f t="shared" si="1"/>
        <v/>
      </c>
      <c r="X25" t="str">
        <f t="shared" si="2"/>
        <v/>
      </c>
      <c r="Z25" s="140" t="str">
        <f t="shared" si="3"/>
        <v/>
      </c>
      <c r="AA25" t="s">
        <v>372</v>
      </c>
      <c r="AB25" t="s">
        <v>371</v>
      </c>
      <c r="AC25" t="s">
        <v>370</v>
      </c>
    </row>
    <row r="26" spans="1:29">
      <c r="A26" s="6" t="s">
        <v>134</v>
      </c>
      <c r="B26" s="6" t="s">
        <v>133</v>
      </c>
      <c r="C26" s="5" t="s">
        <v>132</v>
      </c>
      <c r="V26" t="str">
        <f t="shared" si="0"/>
        <v/>
      </c>
      <c r="W26" t="str">
        <f t="shared" si="1"/>
        <v/>
      </c>
      <c r="X26" t="str">
        <f t="shared" si="2"/>
        <v/>
      </c>
      <c r="Z26" s="140" t="str">
        <f t="shared" si="3"/>
        <v/>
      </c>
      <c r="AA26" t="s">
        <v>372</v>
      </c>
      <c r="AB26" t="s">
        <v>371</v>
      </c>
      <c r="AC26" t="s">
        <v>370</v>
      </c>
    </row>
    <row r="27" spans="1:29">
      <c r="A27" s="6" t="s">
        <v>131</v>
      </c>
      <c r="B27" s="6" t="s">
        <v>130</v>
      </c>
      <c r="C27" s="5" t="s">
        <v>129</v>
      </c>
      <c r="V27" t="str">
        <f t="shared" si="0"/>
        <v/>
      </c>
      <c r="W27" t="str">
        <f t="shared" si="1"/>
        <v/>
      </c>
      <c r="X27" t="str">
        <f t="shared" si="2"/>
        <v/>
      </c>
      <c r="Z27" s="140" t="str">
        <f t="shared" si="3"/>
        <v/>
      </c>
      <c r="AA27" t="s">
        <v>372</v>
      </c>
      <c r="AB27" t="s">
        <v>371</v>
      </c>
      <c r="AC27" t="s">
        <v>370</v>
      </c>
    </row>
    <row r="28" spans="1:29">
      <c r="A28" s="6" t="s">
        <v>128</v>
      </c>
      <c r="B28" s="6" t="s">
        <v>127</v>
      </c>
      <c r="C28" s="5" t="s">
        <v>126</v>
      </c>
      <c r="V28" t="str">
        <f t="shared" si="0"/>
        <v/>
      </c>
      <c r="W28" t="str">
        <f t="shared" si="1"/>
        <v/>
      </c>
      <c r="X28" t="str">
        <f t="shared" si="2"/>
        <v/>
      </c>
      <c r="Z28" s="140" t="str">
        <f t="shared" si="3"/>
        <v/>
      </c>
      <c r="AA28" t="s">
        <v>372</v>
      </c>
      <c r="AB28" t="s">
        <v>371</v>
      </c>
      <c r="AC28" t="s">
        <v>370</v>
      </c>
    </row>
    <row r="29" spans="1:29">
      <c r="A29" s="6" t="s">
        <v>125</v>
      </c>
      <c r="B29" s="6" t="s">
        <v>124</v>
      </c>
      <c r="C29" s="5" t="s">
        <v>123</v>
      </c>
      <c r="V29" t="str">
        <f t="shared" si="0"/>
        <v/>
      </c>
      <c r="W29" t="str">
        <f t="shared" si="1"/>
        <v/>
      </c>
      <c r="X29" t="str">
        <f t="shared" si="2"/>
        <v/>
      </c>
      <c r="Z29" s="140" t="str">
        <f t="shared" si="3"/>
        <v/>
      </c>
      <c r="AA29" t="s">
        <v>372</v>
      </c>
      <c r="AB29" t="s">
        <v>371</v>
      </c>
      <c r="AC29" t="s">
        <v>370</v>
      </c>
    </row>
    <row r="30" spans="1:29">
      <c r="A30" s="6" t="s">
        <v>122</v>
      </c>
      <c r="B30" s="6" t="s">
        <v>121</v>
      </c>
      <c r="C30" s="5" t="s">
        <v>120</v>
      </c>
      <c r="V30" t="str">
        <f t="shared" si="0"/>
        <v/>
      </c>
      <c r="W30" t="str">
        <f t="shared" si="1"/>
        <v/>
      </c>
      <c r="X30" t="str">
        <f t="shared" si="2"/>
        <v/>
      </c>
      <c r="Z30" s="140" t="str">
        <f t="shared" si="3"/>
        <v/>
      </c>
      <c r="AA30" t="s">
        <v>372</v>
      </c>
      <c r="AB30" t="s">
        <v>371</v>
      </c>
      <c r="AC30" t="s">
        <v>370</v>
      </c>
    </row>
    <row r="31" spans="1:29">
      <c r="A31" s="6" t="s">
        <v>119</v>
      </c>
      <c r="B31" s="6" t="s">
        <v>118</v>
      </c>
      <c r="C31" s="5" t="s">
        <v>117</v>
      </c>
      <c r="V31" t="str">
        <f t="shared" si="0"/>
        <v/>
      </c>
      <c r="W31" t="str">
        <f t="shared" si="1"/>
        <v/>
      </c>
      <c r="X31" t="str">
        <f t="shared" si="2"/>
        <v/>
      </c>
      <c r="Z31" s="140" t="str">
        <f t="shared" si="3"/>
        <v/>
      </c>
      <c r="AA31" t="s">
        <v>372</v>
      </c>
      <c r="AB31" t="s">
        <v>371</v>
      </c>
      <c r="AC31" t="s">
        <v>370</v>
      </c>
    </row>
    <row r="32" spans="1:29">
      <c r="A32" s="6" t="s">
        <v>116</v>
      </c>
      <c r="B32" s="6" t="s">
        <v>115</v>
      </c>
      <c r="C32" s="5" t="s">
        <v>114</v>
      </c>
      <c r="V32" t="str">
        <f t="shared" si="0"/>
        <v/>
      </c>
      <c r="W32" t="str">
        <f t="shared" si="1"/>
        <v/>
      </c>
      <c r="X32" t="str">
        <f t="shared" si="2"/>
        <v/>
      </c>
      <c r="Z32" s="140" t="str">
        <f t="shared" si="3"/>
        <v/>
      </c>
      <c r="AA32" t="s">
        <v>372</v>
      </c>
      <c r="AB32" t="s">
        <v>371</v>
      </c>
      <c r="AC32" t="s">
        <v>370</v>
      </c>
    </row>
    <row r="33" spans="1:29">
      <c r="A33" s="6" t="s">
        <v>113</v>
      </c>
      <c r="B33" s="6" t="s">
        <v>112</v>
      </c>
      <c r="C33" s="5" t="s">
        <v>111</v>
      </c>
      <c r="V33" t="str">
        <f t="shared" si="0"/>
        <v/>
      </c>
      <c r="W33" t="str">
        <f t="shared" si="1"/>
        <v/>
      </c>
      <c r="X33" t="str">
        <f t="shared" si="2"/>
        <v/>
      </c>
      <c r="Z33" s="140" t="str">
        <f t="shared" si="3"/>
        <v/>
      </c>
      <c r="AA33" t="s">
        <v>372</v>
      </c>
      <c r="AB33" t="s">
        <v>371</v>
      </c>
      <c r="AC33" t="s">
        <v>370</v>
      </c>
    </row>
    <row r="34" spans="1:29">
      <c r="A34" s="6" t="s">
        <v>110</v>
      </c>
      <c r="B34" s="6" t="s">
        <v>109</v>
      </c>
      <c r="C34" s="5" t="s">
        <v>108</v>
      </c>
      <c r="V34" t="str">
        <f t="shared" si="0"/>
        <v/>
      </c>
      <c r="W34" t="str">
        <f t="shared" si="1"/>
        <v/>
      </c>
      <c r="X34" t="str">
        <f t="shared" si="2"/>
        <v/>
      </c>
      <c r="Z34" s="140" t="str">
        <f t="shared" si="3"/>
        <v/>
      </c>
      <c r="AA34" t="s">
        <v>372</v>
      </c>
      <c r="AB34" t="s">
        <v>371</v>
      </c>
      <c r="AC34" t="s">
        <v>370</v>
      </c>
    </row>
    <row r="35" spans="1:29">
      <c r="A35" s="6" t="s">
        <v>107</v>
      </c>
      <c r="B35" s="6" t="s">
        <v>106</v>
      </c>
      <c r="C35" s="5" t="s">
        <v>105</v>
      </c>
      <c r="V35" t="str">
        <f t="shared" si="0"/>
        <v/>
      </c>
      <c r="W35" t="str">
        <f t="shared" si="1"/>
        <v/>
      </c>
      <c r="X35" t="str">
        <f t="shared" si="2"/>
        <v/>
      </c>
      <c r="Z35" s="140" t="str">
        <f t="shared" si="3"/>
        <v/>
      </c>
      <c r="AA35" t="s">
        <v>372</v>
      </c>
      <c r="AB35" t="s">
        <v>371</v>
      </c>
      <c r="AC35" t="s">
        <v>370</v>
      </c>
    </row>
    <row r="36" spans="1:29">
      <c r="A36" s="6" t="s">
        <v>104</v>
      </c>
      <c r="B36" s="6" t="s">
        <v>103</v>
      </c>
      <c r="C36" s="5" t="s">
        <v>102</v>
      </c>
      <c r="V36" t="str">
        <f t="shared" si="0"/>
        <v/>
      </c>
      <c r="W36" t="str">
        <f t="shared" si="1"/>
        <v/>
      </c>
      <c r="X36" t="str">
        <f t="shared" si="2"/>
        <v/>
      </c>
      <c r="Z36" s="140" t="str">
        <f t="shared" si="3"/>
        <v/>
      </c>
      <c r="AA36" t="s">
        <v>372</v>
      </c>
      <c r="AB36" t="s">
        <v>371</v>
      </c>
      <c r="AC36" t="s">
        <v>370</v>
      </c>
    </row>
    <row r="37" spans="1:29">
      <c r="A37" s="6" t="s">
        <v>101</v>
      </c>
      <c r="B37" s="6" t="s">
        <v>100</v>
      </c>
      <c r="C37" s="5" t="s">
        <v>99</v>
      </c>
      <c r="V37" t="str">
        <f t="shared" si="0"/>
        <v/>
      </c>
      <c r="W37" t="str">
        <f t="shared" si="1"/>
        <v/>
      </c>
      <c r="X37" t="str">
        <f t="shared" si="2"/>
        <v/>
      </c>
      <c r="Z37" s="140" t="str">
        <f t="shared" si="3"/>
        <v/>
      </c>
      <c r="AA37" t="s">
        <v>372</v>
      </c>
      <c r="AB37" t="s">
        <v>371</v>
      </c>
      <c r="AC37" t="s">
        <v>370</v>
      </c>
    </row>
    <row r="38" spans="1:29">
      <c r="A38" s="6" t="s">
        <v>98</v>
      </c>
      <c r="B38" s="6" t="s">
        <v>97</v>
      </c>
      <c r="C38" s="5" t="s">
        <v>96</v>
      </c>
      <c r="V38" t="str">
        <f t="shared" si="0"/>
        <v/>
      </c>
      <c r="W38" t="str">
        <f t="shared" si="1"/>
        <v/>
      </c>
      <c r="X38" t="str">
        <f t="shared" si="2"/>
        <v/>
      </c>
      <c r="Z38" s="140" t="str">
        <f t="shared" si="3"/>
        <v/>
      </c>
      <c r="AA38" t="s">
        <v>372</v>
      </c>
      <c r="AB38" t="s">
        <v>371</v>
      </c>
      <c r="AC38" t="s">
        <v>370</v>
      </c>
    </row>
    <row r="39" spans="1:29">
      <c r="A39" s="6" t="s">
        <v>95</v>
      </c>
      <c r="B39" s="6" t="s">
        <v>94</v>
      </c>
      <c r="C39" s="5" t="s">
        <v>93</v>
      </c>
      <c r="V39" t="str">
        <f t="shared" si="0"/>
        <v/>
      </c>
      <c r="W39" t="str">
        <f t="shared" si="1"/>
        <v/>
      </c>
      <c r="X39" t="str">
        <f t="shared" si="2"/>
        <v/>
      </c>
      <c r="Z39" s="140" t="str">
        <f t="shared" si="3"/>
        <v/>
      </c>
      <c r="AA39" t="s">
        <v>372</v>
      </c>
      <c r="AB39" t="s">
        <v>371</v>
      </c>
      <c r="AC39" t="s">
        <v>370</v>
      </c>
    </row>
    <row r="40" spans="1:29">
      <c r="A40" s="6" t="s">
        <v>92</v>
      </c>
      <c r="B40" s="6" t="s">
        <v>91</v>
      </c>
      <c r="C40" s="5" t="s">
        <v>90</v>
      </c>
      <c r="V40" t="str">
        <f t="shared" si="0"/>
        <v/>
      </c>
      <c r="W40" t="str">
        <f t="shared" si="1"/>
        <v/>
      </c>
      <c r="X40" t="str">
        <f t="shared" si="2"/>
        <v/>
      </c>
      <c r="Z40" s="140" t="str">
        <f t="shared" si="3"/>
        <v/>
      </c>
      <c r="AA40" t="s">
        <v>372</v>
      </c>
      <c r="AB40" t="s">
        <v>371</v>
      </c>
      <c r="AC40" t="s">
        <v>370</v>
      </c>
    </row>
    <row r="41" spans="1:29">
      <c r="A41" s="6" t="s">
        <v>89</v>
      </c>
      <c r="B41" s="6" t="s">
        <v>88</v>
      </c>
      <c r="C41" s="5" t="s">
        <v>87</v>
      </c>
      <c r="V41" t="str">
        <f t="shared" si="0"/>
        <v/>
      </c>
      <c r="W41" t="str">
        <f t="shared" si="1"/>
        <v/>
      </c>
      <c r="X41" t="str">
        <f t="shared" si="2"/>
        <v/>
      </c>
      <c r="Z41" s="140" t="str">
        <f t="shared" si="3"/>
        <v/>
      </c>
      <c r="AA41" t="s">
        <v>372</v>
      </c>
      <c r="AB41" t="s">
        <v>371</v>
      </c>
      <c r="AC41" t="s">
        <v>370</v>
      </c>
    </row>
    <row r="42" spans="1:29">
      <c r="A42" s="6" t="s">
        <v>86</v>
      </c>
      <c r="B42" s="6" t="s">
        <v>85</v>
      </c>
      <c r="C42" s="5" t="s">
        <v>84</v>
      </c>
      <c r="V42" t="str">
        <f t="shared" si="0"/>
        <v/>
      </c>
      <c r="W42" t="str">
        <f t="shared" si="1"/>
        <v/>
      </c>
      <c r="X42" t="str">
        <f t="shared" si="2"/>
        <v/>
      </c>
      <c r="Z42" s="140" t="str">
        <f t="shared" si="3"/>
        <v/>
      </c>
      <c r="AA42" t="s">
        <v>372</v>
      </c>
      <c r="AB42" t="s">
        <v>371</v>
      </c>
      <c r="AC42" t="s">
        <v>370</v>
      </c>
    </row>
    <row r="43" spans="1:29">
      <c r="A43" s="6" t="s">
        <v>83</v>
      </c>
      <c r="B43" s="6" t="s">
        <v>82</v>
      </c>
      <c r="C43" s="5" t="s">
        <v>81</v>
      </c>
      <c r="V43" t="str">
        <f t="shared" si="0"/>
        <v/>
      </c>
      <c r="W43" t="str">
        <f t="shared" si="1"/>
        <v/>
      </c>
      <c r="X43" t="str">
        <f t="shared" si="2"/>
        <v/>
      </c>
      <c r="Z43" s="140" t="str">
        <f t="shared" si="3"/>
        <v/>
      </c>
      <c r="AA43" t="s">
        <v>372</v>
      </c>
      <c r="AB43" t="s">
        <v>371</v>
      </c>
      <c r="AC43" t="s">
        <v>370</v>
      </c>
    </row>
    <row r="44" spans="1:29">
      <c r="A44" s="6" t="s">
        <v>80</v>
      </c>
      <c r="B44" s="6" t="s">
        <v>79</v>
      </c>
      <c r="C44" s="5" t="s">
        <v>78</v>
      </c>
      <c r="V44" t="str">
        <f t="shared" si="0"/>
        <v/>
      </c>
      <c r="W44" t="str">
        <f t="shared" si="1"/>
        <v/>
      </c>
      <c r="X44" t="str">
        <f t="shared" si="2"/>
        <v/>
      </c>
      <c r="Z44" s="140" t="str">
        <f t="shared" si="3"/>
        <v/>
      </c>
      <c r="AA44" t="s">
        <v>372</v>
      </c>
      <c r="AB44" t="s">
        <v>371</v>
      </c>
      <c r="AC44" t="s">
        <v>370</v>
      </c>
    </row>
    <row r="45" spans="1:29">
      <c r="A45" s="6" t="s">
        <v>77</v>
      </c>
      <c r="B45" s="6" t="s">
        <v>76</v>
      </c>
      <c r="C45" s="5" t="s">
        <v>75</v>
      </c>
      <c r="V45" t="str">
        <f t="shared" si="0"/>
        <v/>
      </c>
      <c r="W45" t="str">
        <f t="shared" si="1"/>
        <v/>
      </c>
      <c r="X45" t="str">
        <f t="shared" si="2"/>
        <v/>
      </c>
      <c r="Z45" s="140" t="str">
        <f t="shared" si="3"/>
        <v/>
      </c>
      <c r="AA45" t="s">
        <v>372</v>
      </c>
      <c r="AB45" t="s">
        <v>371</v>
      </c>
      <c r="AC45" t="s">
        <v>370</v>
      </c>
    </row>
    <row r="46" spans="1:29">
      <c r="A46" s="6" t="s">
        <v>74</v>
      </c>
      <c r="B46" s="6" t="s">
        <v>73</v>
      </c>
      <c r="C46" s="5" t="s">
        <v>72</v>
      </c>
      <c r="V46" t="str">
        <f t="shared" si="0"/>
        <v/>
      </c>
      <c r="W46" t="str">
        <f t="shared" si="1"/>
        <v/>
      </c>
      <c r="X46" t="str">
        <f t="shared" si="2"/>
        <v/>
      </c>
      <c r="Z46" s="140" t="str">
        <f t="shared" si="3"/>
        <v/>
      </c>
      <c r="AA46" t="s">
        <v>372</v>
      </c>
      <c r="AB46" t="s">
        <v>371</v>
      </c>
      <c r="AC46" t="s">
        <v>370</v>
      </c>
    </row>
    <row r="47" spans="1:29">
      <c r="A47" s="6" t="s">
        <v>71</v>
      </c>
      <c r="B47" s="6" t="s">
        <v>70</v>
      </c>
      <c r="C47" s="5" t="s">
        <v>69</v>
      </c>
      <c r="V47" t="str">
        <f t="shared" si="0"/>
        <v/>
      </c>
      <c r="W47" t="str">
        <f t="shared" si="1"/>
        <v/>
      </c>
      <c r="X47" t="str">
        <f t="shared" si="2"/>
        <v/>
      </c>
      <c r="Z47" s="140" t="str">
        <f t="shared" si="3"/>
        <v/>
      </c>
      <c r="AA47" t="s">
        <v>372</v>
      </c>
      <c r="AB47" t="s">
        <v>371</v>
      </c>
      <c r="AC47" t="s">
        <v>370</v>
      </c>
    </row>
    <row r="48" spans="1:29">
      <c r="A48" s="6" t="s">
        <v>68</v>
      </c>
      <c r="B48" s="6" t="s">
        <v>67</v>
      </c>
      <c r="C48" s="5" t="s">
        <v>66</v>
      </c>
      <c r="V48" t="str">
        <f t="shared" si="0"/>
        <v/>
      </c>
      <c r="W48" t="str">
        <f t="shared" si="1"/>
        <v/>
      </c>
      <c r="X48" t="str">
        <f t="shared" si="2"/>
        <v/>
      </c>
      <c r="Z48" s="140" t="str">
        <f t="shared" si="3"/>
        <v/>
      </c>
      <c r="AA48" t="s">
        <v>372</v>
      </c>
      <c r="AB48" t="s">
        <v>371</v>
      </c>
      <c r="AC48" t="s">
        <v>370</v>
      </c>
    </row>
    <row r="49" spans="1:29">
      <c r="A49" s="6" t="s">
        <v>65</v>
      </c>
      <c r="B49" s="6" t="s">
        <v>64</v>
      </c>
      <c r="C49" s="5" t="s">
        <v>63</v>
      </c>
      <c r="V49" t="str">
        <f t="shared" si="0"/>
        <v/>
      </c>
      <c r="W49" t="str">
        <f t="shared" si="1"/>
        <v/>
      </c>
      <c r="X49" t="str">
        <f t="shared" si="2"/>
        <v/>
      </c>
      <c r="Z49" s="140" t="str">
        <f t="shared" si="3"/>
        <v/>
      </c>
      <c r="AA49" t="s">
        <v>372</v>
      </c>
      <c r="AB49" t="s">
        <v>371</v>
      </c>
      <c r="AC49" t="s">
        <v>370</v>
      </c>
    </row>
    <row r="50" spans="1:29">
      <c r="A50" s="6" t="s">
        <v>62</v>
      </c>
      <c r="B50" s="6" t="s">
        <v>61</v>
      </c>
      <c r="C50" s="5" t="s">
        <v>60</v>
      </c>
      <c r="V50" t="str">
        <f t="shared" si="0"/>
        <v/>
      </c>
      <c r="W50" t="str">
        <f t="shared" si="1"/>
        <v/>
      </c>
      <c r="X50" t="str">
        <f t="shared" si="2"/>
        <v/>
      </c>
      <c r="Z50" s="140" t="str">
        <f t="shared" si="3"/>
        <v/>
      </c>
      <c r="AA50" t="s">
        <v>372</v>
      </c>
      <c r="AB50" t="s">
        <v>371</v>
      </c>
      <c r="AC50" t="s">
        <v>370</v>
      </c>
    </row>
    <row r="51" spans="1:29">
      <c r="A51" s="6" t="s">
        <v>59</v>
      </c>
      <c r="B51" s="6" t="s">
        <v>58</v>
      </c>
      <c r="C51" s="5" t="s">
        <v>57</v>
      </c>
      <c r="V51" t="str">
        <f t="shared" si="0"/>
        <v/>
      </c>
      <c r="W51" t="str">
        <f t="shared" si="1"/>
        <v/>
      </c>
      <c r="X51" t="str">
        <f t="shared" si="2"/>
        <v/>
      </c>
      <c r="Z51" s="140" t="str">
        <f t="shared" si="3"/>
        <v/>
      </c>
      <c r="AA51" t="s">
        <v>372</v>
      </c>
      <c r="AB51" t="s">
        <v>371</v>
      </c>
      <c r="AC51" t="s">
        <v>370</v>
      </c>
    </row>
    <row r="52" spans="1:29">
      <c r="A52" s="6" t="s">
        <v>56</v>
      </c>
      <c r="B52" s="6" t="s">
        <v>55</v>
      </c>
      <c r="C52" s="5" t="s">
        <v>54</v>
      </c>
      <c r="V52" t="str">
        <f t="shared" si="0"/>
        <v/>
      </c>
      <c r="W52" t="str">
        <f t="shared" si="1"/>
        <v/>
      </c>
      <c r="X52" t="str">
        <f t="shared" si="2"/>
        <v/>
      </c>
      <c r="Z52" s="140" t="str">
        <f t="shared" si="3"/>
        <v/>
      </c>
      <c r="AA52" t="s">
        <v>372</v>
      </c>
      <c r="AB52" t="s">
        <v>371</v>
      </c>
      <c r="AC52" t="s">
        <v>370</v>
      </c>
    </row>
    <row r="53" spans="1:29">
      <c r="A53" s="6" t="s">
        <v>53</v>
      </c>
      <c r="B53" s="6" t="s">
        <v>52</v>
      </c>
      <c r="C53" s="5" t="s">
        <v>51</v>
      </c>
      <c r="V53" t="str">
        <f t="shared" si="0"/>
        <v/>
      </c>
      <c r="W53" t="str">
        <f t="shared" si="1"/>
        <v/>
      </c>
      <c r="X53" t="str">
        <f t="shared" si="2"/>
        <v/>
      </c>
      <c r="Z53" s="140" t="str">
        <f t="shared" si="3"/>
        <v/>
      </c>
      <c r="AA53" t="s">
        <v>372</v>
      </c>
      <c r="AB53" t="s">
        <v>371</v>
      </c>
      <c r="AC53" t="s">
        <v>370</v>
      </c>
    </row>
    <row r="54" spans="1:29">
      <c r="A54" s="6" t="s">
        <v>50</v>
      </c>
      <c r="B54" s="6" t="s">
        <v>49</v>
      </c>
      <c r="C54" s="5" t="s">
        <v>48</v>
      </c>
      <c r="V54" t="str">
        <f t="shared" si="0"/>
        <v/>
      </c>
      <c r="W54" t="str">
        <f t="shared" si="1"/>
        <v/>
      </c>
      <c r="X54" t="str">
        <f t="shared" si="2"/>
        <v/>
      </c>
      <c r="Z54" s="140" t="str">
        <f t="shared" si="3"/>
        <v/>
      </c>
      <c r="AA54" t="s">
        <v>372</v>
      </c>
      <c r="AB54" t="s">
        <v>371</v>
      </c>
      <c r="AC54" t="s">
        <v>370</v>
      </c>
    </row>
    <row r="55" spans="1:29">
      <c r="A55" s="6" t="s">
        <v>47</v>
      </c>
      <c r="B55" s="6" t="s">
        <v>46</v>
      </c>
      <c r="C55" s="5" t="s">
        <v>45</v>
      </c>
      <c r="V55" t="str">
        <f t="shared" si="0"/>
        <v/>
      </c>
      <c r="W55" t="str">
        <f t="shared" si="1"/>
        <v/>
      </c>
      <c r="X55" t="str">
        <f t="shared" si="2"/>
        <v/>
      </c>
      <c r="Z55" s="140" t="str">
        <f t="shared" si="3"/>
        <v/>
      </c>
      <c r="AA55" t="s">
        <v>372</v>
      </c>
      <c r="AB55" t="s">
        <v>371</v>
      </c>
      <c r="AC55" t="s">
        <v>370</v>
      </c>
    </row>
    <row r="56" spans="1:29">
      <c r="A56" s="6" t="s">
        <v>43</v>
      </c>
      <c r="B56" s="6" t="s">
        <v>42</v>
      </c>
      <c r="C56" s="5" t="s">
        <v>41</v>
      </c>
      <c r="V56" t="str">
        <f t="shared" si="0"/>
        <v/>
      </c>
      <c r="W56" t="str">
        <f t="shared" si="1"/>
        <v/>
      </c>
      <c r="X56" t="str">
        <f t="shared" si="2"/>
        <v/>
      </c>
      <c r="Z56" s="140" t="str">
        <f t="shared" si="3"/>
        <v/>
      </c>
      <c r="AA56" t="s">
        <v>372</v>
      </c>
      <c r="AB56" t="s">
        <v>371</v>
      </c>
      <c r="AC56" t="s">
        <v>370</v>
      </c>
    </row>
    <row r="57" spans="1:29">
      <c r="A57" s="6" t="s">
        <v>40</v>
      </c>
      <c r="B57" s="6" t="s">
        <v>39</v>
      </c>
      <c r="C57" s="5" t="s">
        <v>38</v>
      </c>
      <c r="V57" t="str">
        <f t="shared" si="0"/>
        <v/>
      </c>
      <c r="W57" t="str">
        <f t="shared" si="1"/>
        <v/>
      </c>
      <c r="X57" t="str">
        <f t="shared" si="2"/>
        <v/>
      </c>
      <c r="Z57" s="140" t="str">
        <f t="shared" si="3"/>
        <v/>
      </c>
      <c r="AA57" t="s">
        <v>372</v>
      </c>
      <c r="AB57" t="s">
        <v>371</v>
      </c>
      <c r="AC57" t="s">
        <v>370</v>
      </c>
    </row>
    <row r="58" spans="1:29">
      <c r="A58" s="6" t="s">
        <v>36</v>
      </c>
      <c r="B58" s="6" t="s">
        <v>35</v>
      </c>
      <c r="C58" s="5" t="s">
        <v>34</v>
      </c>
      <c r="V58" t="str">
        <f t="shared" si="0"/>
        <v/>
      </c>
      <c r="W58" t="str">
        <f t="shared" si="1"/>
        <v/>
      </c>
      <c r="X58" t="str">
        <f t="shared" si="2"/>
        <v/>
      </c>
      <c r="Z58" s="140" t="str">
        <f t="shared" si="3"/>
        <v/>
      </c>
      <c r="AA58" t="s">
        <v>372</v>
      </c>
      <c r="AB58" t="s">
        <v>371</v>
      </c>
      <c r="AC58" t="s">
        <v>370</v>
      </c>
    </row>
    <row r="59" spans="1:29">
      <c r="A59" s="6" t="s">
        <v>33</v>
      </c>
      <c r="B59" s="6" t="s">
        <v>32</v>
      </c>
      <c r="C59" s="5" t="s">
        <v>31</v>
      </c>
      <c r="V59" t="str">
        <f t="shared" si="0"/>
        <v/>
      </c>
      <c r="W59" t="str">
        <f t="shared" si="1"/>
        <v/>
      </c>
      <c r="X59" t="str">
        <f t="shared" si="2"/>
        <v/>
      </c>
      <c r="Z59" s="140" t="str">
        <f t="shared" si="3"/>
        <v/>
      </c>
      <c r="AA59" t="s">
        <v>372</v>
      </c>
      <c r="AB59" t="s">
        <v>371</v>
      </c>
      <c r="AC59" t="s">
        <v>370</v>
      </c>
    </row>
    <row r="60" spans="1:29">
      <c r="A60" s="6" t="s">
        <v>29</v>
      </c>
      <c r="B60" s="6" t="s">
        <v>28</v>
      </c>
      <c r="C60" s="5" t="s">
        <v>27</v>
      </c>
      <c r="V60" t="str">
        <f t="shared" si="0"/>
        <v/>
      </c>
      <c r="W60" t="str">
        <f t="shared" si="1"/>
        <v/>
      </c>
      <c r="X60" t="str">
        <f t="shared" si="2"/>
        <v/>
      </c>
      <c r="Z60" s="140" t="str">
        <f t="shared" si="3"/>
        <v/>
      </c>
      <c r="AA60" t="s">
        <v>372</v>
      </c>
      <c r="AB60" t="s">
        <v>371</v>
      </c>
      <c r="AC60" t="s">
        <v>370</v>
      </c>
    </row>
    <row r="61" spans="1:29">
      <c r="A61" s="6" t="s">
        <v>25</v>
      </c>
      <c r="B61" s="6" t="s">
        <v>24</v>
      </c>
      <c r="C61" s="5" t="s">
        <v>23</v>
      </c>
      <c r="V61" t="str">
        <f t="shared" si="0"/>
        <v/>
      </c>
      <c r="W61" t="str">
        <f t="shared" si="1"/>
        <v/>
      </c>
      <c r="X61" t="str">
        <f t="shared" si="2"/>
        <v/>
      </c>
      <c r="Z61" s="140" t="str">
        <f t="shared" si="3"/>
        <v/>
      </c>
      <c r="AA61" t="s">
        <v>372</v>
      </c>
      <c r="AB61" t="s">
        <v>371</v>
      </c>
      <c r="AC61" t="s">
        <v>370</v>
      </c>
    </row>
    <row r="62" spans="1:29">
      <c r="A62" s="6" t="s">
        <v>14</v>
      </c>
      <c r="B62" s="6" t="s">
        <v>13</v>
      </c>
      <c r="C62" s="5" t="s">
        <v>12</v>
      </c>
      <c r="V62" t="str">
        <f t="shared" si="0"/>
        <v/>
      </c>
      <c r="W62" t="str">
        <f t="shared" si="1"/>
        <v/>
      </c>
      <c r="X62" t="str">
        <f t="shared" si="2"/>
        <v/>
      </c>
      <c r="Z62" s="140" t="str">
        <f t="shared" si="3"/>
        <v/>
      </c>
      <c r="AA62" t="s">
        <v>372</v>
      </c>
      <c r="AB62" t="s">
        <v>371</v>
      </c>
      <c r="AC62" t="s">
        <v>370</v>
      </c>
    </row>
    <row r="63" spans="1:29">
      <c r="A63" s="6" t="s">
        <v>11</v>
      </c>
      <c r="B63" s="6" t="s">
        <v>10</v>
      </c>
      <c r="C63" s="5" t="s">
        <v>9</v>
      </c>
      <c r="V63" t="str">
        <f t="shared" si="0"/>
        <v/>
      </c>
      <c r="W63" t="str">
        <f t="shared" si="1"/>
        <v/>
      </c>
      <c r="X63" t="str">
        <f t="shared" si="2"/>
        <v/>
      </c>
      <c r="Z63" s="140" t="str">
        <f t="shared" si="3"/>
        <v/>
      </c>
      <c r="AA63" t="s">
        <v>372</v>
      </c>
      <c r="AB63" t="s">
        <v>371</v>
      </c>
      <c r="AC63" t="s">
        <v>370</v>
      </c>
    </row>
    <row r="64" spans="1:29">
      <c r="A64" s="6" t="s">
        <v>8</v>
      </c>
      <c r="B64" s="6" t="s">
        <v>7</v>
      </c>
      <c r="C64" s="5" t="s">
        <v>6</v>
      </c>
      <c r="V64" t="str">
        <f t="shared" si="0"/>
        <v/>
      </c>
      <c r="W64" t="str">
        <f t="shared" si="1"/>
        <v/>
      </c>
      <c r="X64" t="str">
        <f t="shared" si="2"/>
        <v/>
      </c>
      <c r="Z64" s="140" t="str">
        <f t="shared" si="3"/>
        <v/>
      </c>
      <c r="AA64" t="s">
        <v>372</v>
      </c>
      <c r="AB64" t="s">
        <v>371</v>
      </c>
      <c r="AC64" t="s">
        <v>370</v>
      </c>
    </row>
    <row r="65" spans="1:29">
      <c r="A65" s="6" t="s">
        <v>5</v>
      </c>
      <c r="B65" s="6" t="s">
        <v>4</v>
      </c>
      <c r="C65" s="5" t="s">
        <v>3</v>
      </c>
      <c r="V65" t="str">
        <f t="shared" si="0"/>
        <v/>
      </c>
      <c r="W65" t="str">
        <f t="shared" si="1"/>
        <v/>
      </c>
      <c r="X65" t="str">
        <f t="shared" si="2"/>
        <v/>
      </c>
      <c r="Z65" s="140" t="str">
        <f t="shared" si="3"/>
        <v/>
      </c>
      <c r="AA65" t="s">
        <v>372</v>
      </c>
      <c r="AB65" t="s">
        <v>371</v>
      </c>
      <c r="AC65" t="s">
        <v>370</v>
      </c>
    </row>
    <row r="66" spans="1:29">
      <c r="A66" s="6" t="s">
        <v>2</v>
      </c>
      <c r="B66" s="6" t="s">
        <v>1</v>
      </c>
      <c r="C66" s="5" t="s">
        <v>0</v>
      </c>
      <c r="V66" t="str">
        <f t="shared" si="0"/>
        <v/>
      </c>
      <c r="W66" t="str">
        <f t="shared" si="1"/>
        <v/>
      </c>
      <c r="X66" t="str">
        <f t="shared" si="2"/>
        <v/>
      </c>
      <c r="Z66" s="140" t="str">
        <f t="shared" si="3"/>
        <v/>
      </c>
      <c r="AA66" t="s">
        <v>372</v>
      </c>
      <c r="AB66" t="s">
        <v>371</v>
      </c>
      <c r="AC66" t="s">
        <v>370</v>
      </c>
    </row>
  </sheetData>
  <conditionalFormatting sqref="Z2:Z66">
    <cfRule type="cellIs" dxfId="4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Students_details</vt:lpstr>
      <vt:lpstr>1sem</vt:lpstr>
      <vt:lpstr>2sem</vt:lpstr>
      <vt:lpstr>3sem</vt:lpstr>
      <vt:lpstr>4sem</vt:lpstr>
      <vt:lpstr>5sem</vt:lpstr>
      <vt:lpstr>6sem</vt:lpstr>
      <vt:lpstr>7sem</vt:lpstr>
      <vt:lpstr>8sem</vt:lpstr>
      <vt:lpstr>sgpas</vt:lpstr>
      <vt:lpstr>Backlog</vt:lpstr>
      <vt:lpstr>subjects</vt:lpstr>
      <vt:lpstr>semsub</vt:lpstr>
      <vt:lpstr>Toppers_List</vt:lpstr>
      <vt:lpstr>Year_Toppers</vt:lpstr>
      <vt:lpstr>Backlogs</vt:lpstr>
      <vt:lpstr>kea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Ashwath G Bhat</dc:creator>
  <cp:lastModifiedBy>Ashwath G Bhat</cp:lastModifiedBy>
  <dcterms:created xsi:type="dcterms:W3CDTF">2024-07-03T02:13:13Z</dcterms:created>
  <dcterms:modified xsi:type="dcterms:W3CDTF">2024-08-02T01:58:00Z</dcterms:modified>
</cp:coreProperties>
</file>